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<sst xmlns="http://schemas.openxmlformats.org/spreadsheetml/2006/main" count="434" uniqueCount="149">
  <si>
    <t xml:space="preserve">
        Kategorie: PP 010-2014 - Propagační předměty, sběr do: 30.11.2014, dodání od: 01.01.2015, vygenerováno: 05.01.2015 09:49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</si>
  <si>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</si>
  <si>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</si>
  <si>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</si>
  <si>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</si>
  <si>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</si>
  <si>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</si>
  <si>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</si>
  <si>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</si>
  <si>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</si>
  <si>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</si>
  <si>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</si>
  <si>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</si>
  <si>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</si>
  <si>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</si>
  <si>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</si>
  <si>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</si>
  <si>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</si>
  <si>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</si>
  <si>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</si>
  <si>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</si>
  <si>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</si>
  <si>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</si>
  <si>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</si>
  <si>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</si>
  <si>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</si>
  <si>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</si>
  <si>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</si>
  <si>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</si>
  <si>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</si>
  <si>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</si>
  <si>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</si>
  <si>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</si>
  <si>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</si>
  <si>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</si>
  <si>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</si>
  <si>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</si>
  <si>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</si>
  <si>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</si>
  <si>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</si>
  <si>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39294100-0</t>
  </si>
  <si>
    <t>39294100-0-47</t>
  </si>
  <si>
    <t>USB flash disk - OPVK</t>
  </si>
  <si>
    <t>kapacita disku 8 GB, kovové tělo, potisk zkrácený logolink OP VK černobílý</t>
  </si>
  <si>
    <t>ks</t>
  </si>
  <si>
    <t>S</t>
  </si>
  <si>
    <t>Děkanát</t>
  </si>
  <si>
    <t>PřF, Kotlářská 2, pavilon 08</t>
  </si>
  <si>
    <t>Kotlářská 267/2, 61137 Brno</t>
  </si>
  <si>
    <t>pav. 08/04020</t>
  </si>
  <si>
    <t xml:space="preserve">Vicherek Pavel Mgr. </t>
  </si>
  <si>
    <t>17765@mail.muni.cz</t>
  </si>
  <si>
    <t>7999</t>
  </si>
  <si>
    <t>319900</t>
  </si>
  <si>
    <t>018</t>
  </si>
  <si>
    <t>1590</t>
  </si>
  <si>
    <t xml:space="preserve">      </t>
  </si>
  <si>
    <t>OBJ/3101/0160/14</t>
  </si>
  <si>
    <t>Celkem za objednávku</t>
  </si>
  <si>
    <t>Propagační předměty LL- PD2</t>
  </si>
  <si>
    <t>39294100-0-22</t>
  </si>
  <si>
    <t>Tričko - OPVK</t>
  </si>
  <si>
    <t>Polokošile bavlněna, barva modrá- bude upřesněno, rozměry  a pocty budou upresneny, damský i panský strih, logo barva bila na rukavu a hrudi
-PD2 podzakazka 05</t>
  </si>
  <si>
    <t>Ústav experimentální biologie</t>
  </si>
  <si>
    <t>UKB, Kamenice 5, budova A13</t>
  </si>
  <si>
    <t>Kamenice 753/5, 62500 Brno</t>
  </si>
  <si>
    <t>bud. A13/312</t>
  </si>
  <si>
    <t xml:space="preserve">Damborská Martina Mgr. </t>
  </si>
  <si>
    <t>8324@mail.muni.cz</t>
  </si>
  <si>
    <t>313060</t>
  </si>
  <si>
    <t>037</t>
  </si>
  <si>
    <t>0000</t>
  </si>
  <si>
    <t>OBJ/3127/0396/14</t>
  </si>
  <si>
    <t>Klárka</t>
  </si>
  <si>
    <t>39294100-0-17</t>
  </si>
  <si>
    <t>Drobná elektronika</t>
  </si>
  <si>
    <t>Obecná položka, konkrétní specifikace (barva, materiál, rozměr, ...) se uvádí do předepsané šablony.</t>
  </si>
  <si>
    <t>Otáčecí USB disk  v kombinaci žlutého plastu a stříbrného eloxovaného hliníku. Na kovové části s očkem.
rozměr 59x20x11mm
kapacita 8GB
logo univerzity černé barvy na stříbrnou část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</si>
  <si>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</si>
  <si>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</si>
  <si>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</si>
  <si>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</si>
  <si>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</si>
  <si>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8020</t>
  </si>
  <si>
    <t>560000</t>
  </si>
  <si>
    <t xml:space="preserve">   </t>
  </si>
  <si>
    <t>8200</t>
  </si>
  <si>
    <t>OBJ/5601/0612/14</t>
  </si>
  <si>
    <t>Otáčecí USB disk  v kombinaci zeleného plastu a stříbrného eloxovaného hliníku. Na kovové části s očkem.
rozměr 59x20x11mm
kapacita 8GB
logo univerzity černé barvy na stříbrnou část</t>
  </si>
  <si>
    <t>Otáčecí USB disk  v kombinaci bílého plastu a stříbrného eloxovaného hliníku. Na kovové části s očkem.
rozměr 59x20x11mm
kapacita 8GB
logo univerzity černé barvy na stříbrnou část</t>
  </si>
  <si>
    <t>propiska</t>
  </si>
  <si>
    <t>39294100-0-4</t>
  </si>
  <si>
    <t>Propiska</t>
  </si>
  <si>
    <t>Mezinárodní politologický ústav</t>
  </si>
  <si>
    <t>FSS, Joštova 10</t>
  </si>
  <si>
    <t>Joštova 218/10, 60200 Brno</t>
  </si>
  <si>
    <t>Mořkovská Lucie  DiS.</t>
  </si>
  <si>
    <t>49109@mail.muni.cz</t>
  </si>
  <si>
    <t>5010</t>
  </si>
  <si>
    <t>235400</t>
  </si>
  <si>
    <t>1615</t>
  </si>
  <si>
    <t>OBJ/2301/0666/14</t>
  </si>
  <si>
    <t>sloha na dokumenty</t>
  </si>
  <si>
    <t>39294100-0-7</t>
  </si>
  <si>
    <t>Sloha na dokumenty</t>
  </si>
  <si>
    <t>Dodání podkladů: elektronicky emailem
Rozměr (velikost): A4
Barva: 1/0 - modro-bílá
Materiál: papír křída 300g,
Technologie aplikace loga: lamino mat</t>
  </si>
  <si>
    <t>OBJ/2301/0667/14</t>
  </si>
  <si>
    <t>39294100-0-1</t>
  </si>
  <si>
    <t>Tričko</t>
  </si>
  <si>
    <t>Dámské POLO triko s límečkem,  tři knoflíčky, 100% bavlna, minimálně 160 gr/m2,  2x potisk dle dodaného tiskového pdf, velikosti M - L. Potisk: přední díl cca 28 x 4,5cm, 1 barva, zadní díl 13x3 cm 1 barva. Baleno po jednom kuse v igelitovém sáčku.
Požadujeme dodání vzorku vysoutěženého produktu ve čtyřech barvách k výběru a k odsouhlasení</t>
  </si>
  <si>
    <t>Úsek Op VK</t>
  </si>
  <si>
    <t>6.04a</t>
  </si>
  <si>
    <t xml:space="preserve">Burgr Magdalena Mgr. </t>
  </si>
  <si>
    <t>239705@mail.muni.cz</t>
  </si>
  <si>
    <t>0220</t>
  </si>
  <si>
    <t>239902</t>
  </si>
  <si>
    <t>08</t>
  </si>
  <si>
    <t>OBJ/2301/0668/14</t>
  </si>
  <si>
    <t>Pánské POLO triko s límečkem,  tři knoflíčky, 100% bavlna, minimálně 160 gr/m2,  2x potisk dle dodaného tiskového pdf, velikosti M - L. Potisk: přední díl cca 28 x 4,5cm, 1 barva, zadní díl 13x3 cm 1 barva. Baleno po jednom kuse v igelitovém sáčku.
Požadujeme dodání vzorku vysoutěženého produktu ve čtyřech barvách k výběru a k odsouhlasení</t>
  </si>
  <si>
    <t>Kvalitní celokovová propiska, vyměnitelná náplň modrá. Se závitem uprostřed propisky. VELIKOST 13,5 až 15 cm
MATERIÁL kov 
POTISK sítotisk, minimální velikost 22,2x6 mm POČET BAREV POTISKU 1
Požadujeme dodání vzorku vysoutěženého produktu k odsouhlasení.</t>
  </si>
  <si>
    <t>39294100-0-3</t>
  </si>
  <si>
    <t>Šňůrka na klíče</t>
  </si>
  <si>
    <t>0230</t>
  </si>
  <si>
    <t>OBJ/2301/0669/14</t>
  </si>
  <si>
    <t>Kvalitní flash disk. Velikost minimálně 8GB s rozhraním USB 3.0. Vysouvací USB konektor. Barevný - design Rubikova kostka. Materiál: kov, plast.  Potisk:  tampotisk, 1 barva, zkrácený logolink, minimální velikost 22,2 x 6 mm. 
Požadujeme dodání vzorku vysoutěženého produktu k odsouhlasení.</t>
  </si>
  <si>
    <t>propagační předměty pro PrF (USB, propisky, tašky)</t>
  </si>
  <si>
    <t>USB flash disk - specifikace: stříbrná barva, materiál kov, z obou stran logo Právnické fakulty MU a text MASARYKOVA UNIVERZITA PRÁVNICKÁ FAKULTA/MASARYK UNIVERSITY FACULTY OF LAW (font: Syntax CE), kapacita min. 8GB
Potisk: gravírování laserem. Zdrojové soubory budou dodány následně emailem.</t>
  </si>
  <si>
    <t>Právnická fakulta</t>
  </si>
  <si>
    <t>PrF, Veveří 70</t>
  </si>
  <si>
    <t>Veveří 158/70, 61180 Brno</t>
  </si>
  <si>
    <t>Redrupová Věra Mgr. B.A.</t>
  </si>
  <si>
    <t>156173@mail.muni.cz</t>
  </si>
  <si>
    <t>Zdrojové soubory budou dodány následně emailem.</t>
  </si>
  <si>
    <t>1111</t>
  </si>
  <si>
    <t>229916</t>
  </si>
  <si>
    <t>OBJ/2201/0158/14</t>
  </si>
  <si>
    <t>39294100-0-8</t>
  </si>
  <si>
    <t>Taška (papírová/igelitová)</t>
  </si>
  <si>
    <t>Před zadáním do výroby zašlete grafický návrh k odsouhlasení na vera.redrupova@law.muni.cz</t>
  </si>
  <si>
    <t>Černý matný plast, kovová špička, protiskluzová objímka, kovový klips, modrá náplň, stopa min. 0,5 max. 0,7 mm, délka 135 - 145 mm Potisk: technologie - tampon; z jedné strany jednobarevné logo PrF MU v bílé variantě, z druhé strany text bílou barvou Masarykova univerzita Právnická fakulta (font Syntax CE, tučné). Zdrojové soubory budou dodány.</t>
  </si>
  <si>
    <t>Před zadáním do výroby zašlete grafický návrh k odsouhlasení na vera.redrupova@law.muni.cz.</t>
  </si>
  <si>
    <t>Celkem</t>
  </si>
  <si>
    <t>USB flash disk s potiskem - zkrácený horizontální logolink, minimální plocha umístění logolinku 22,2x14 mm. Písmo sloganu: Helvetica Neue LT Pro 55 Roman. Počet barev tisku - 1.</t>
  </si>
  <si>
    <t>Tričko s potiskem - rozšířený horizontální logolink, minimální plocha umístění logolinku 72x14 mm. Písmo sloganu: Helvetica Neue LT Pro 55 Roman. Počet barev tisku - 1.</t>
  </si>
  <si>
    <t>Dodání podkladů: emailem
Rozměr (délka a průměr - zadejte minimální a maximální přípustné hodnoty):  pero přibližně viz obrázek (slouží hlavně pro ilustraci kvůli aplikaci loga)
Barva náplně: modrá 
Materiál: plast-modrý (tělo propisky), hrot kovový-stříbrný
Barevnost: modrá navy 
Technologie aplikace loga: stříbrná barva, potisk</t>
  </si>
  <si>
    <t>Šňůra na krk s karabinou, plastovou sponou (oddělávací spodní část s karabinou) a s PVC průhlednou visačkou na vizitky. Velikost visačky cca 100 x 70mm. Velikost šňůrky cca 25 x 480mm. Potisk na šňůrku : jednobarevný (cca 100x15mm). Potisk visačky - jednobarevný logolink velikost 80x30mm
Požadujeme dodání vzorku vysoutěženého produktu k odsouhlasení.</t>
  </si>
  <si>
    <t>Papírová taška s plochými uchy s potiskem, rozměry potisku textu 15 cm x min. 4 cm, z obou stran logo Právnické fakulty (průměr loga min. 3 cm) a text MASARYKOVA UNIVERZITA PRÁVNICKÁ FAKULTA z jedné strany a MASARYK UNIVERSITY FACULTY OF LAW z druhé (font: Syntax CE, výška písmene min. 0,9 cm). Barevnost 1/1. Velikost tašky min. 22 cm x min. 31 cm x 10 cm, barva přírodní, gramáž papíru min. 100 g/m2, vyztužené dno. Zdrojové soubory budou dodány.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</si>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</sst>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vertical="top"/>
    </xf>
    <xf numFmtId="0" fontId="1" fillId="36" borderId="15" xfId="0" applyFont="1" applyFill="1" applyBorder="1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8.00390625" style="0" customWidth="1"/>
    <col min="4" max="4" width="10.57421875" style="0" bestFit="1" customWidth="1"/>
    <col min="5" max="5" width="13.28125" style="0" bestFit="1" customWidth="1"/>
    <col min="6" max="6" width="22.00390625" style="0" bestFit="1" customWidth="1"/>
    <col min="7" max="7" width="40.140625" style="0" customWidth="1"/>
    <col min="8" max="8" width="48.8515625" style="0" customWidth="1"/>
    <col min="9" max="9" width="3.28125" style="0" bestFit="1" customWidth="1"/>
    <col min="10" max="10" width="7.00390625" style="0" hidden="1" customWidth="1"/>
    <col min="11" max="11" width="5.57421875" style="0" bestFit="1" customWidth="1"/>
    <col min="12" max="12" width="3.28125" style="0" bestFit="1" customWidth="1"/>
    <col min="13" max="13" width="14.00390625" style="0" hidden="1" customWidth="1"/>
    <col min="14" max="14" width="25.57421875" style="0" bestFit="1" customWidth="1"/>
    <col min="15" max="15" width="27.140625" style="0" bestFit="1" customWidth="1"/>
    <col min="16" max="16" width="25.57421875" style="0" bestFit="1" customWidth="1"/>
    <col min="17" max="17" width="3.28125" style="0" bestFit="1" customWidth="1"/>
    <col min="18" max="18" width="12.421875" style="0" bestFit="1" customWidth="1"/>
    <col min="19" max="19" width="10.57421875" style="0" hidden="1" customWidth="1"/>
    <col min="20" max="20" width="23.00390625" style="0" bestFit="1" customWidth="1"/>
    <col min="21" max="21" width="19.7109375" style="0" bestFit="1" customWidth="1"/>
    <col min="22" max="22" width="11.8515625" style="0" bestFit="1" customWidth="1"/>
    <col min="23" max="23" width="36.140625" style="0" customWidth="1"/>
    <col min="24" max="24" width="6.00390625" style="0" customWidth="1"/>
    <col min="25" max="25" width="10.57421875" style="0" hidden="1" customWidth="1"/>
    <col min="26" max="26" width="12.8515625" style="0" hidden="1" customWidth="1"/>
    <col min="27" max="27" width="5.8515625" style="0" customWidth="1"/>
    <col min="28" max="28" width="14.00390625" style="0" hidden="1" customWidth="1"/>
    <col min="29" max="29" width="18.140625" style="0" customWidth="1"/>
    <col min="30" max="30" width="22.140625" style="0" bestFit="1" customWidth="1"/>
    <col min="31" max="31" width="11.00390625" style="0" customWidth="1"/>
  </cols>
  <sheetData>
    <row r="1" spans="1:31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1"/>
    </row>
    <row r="5" spans="1:31" ht="98.25" customHeight="1">
      <c r="A5" s="23" t="s">
        <v>6</v>
      </c>
      <c r="B5" s="23" t="s">
        <v>7</v>
      </c>
      <c r="C5" s="23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3" t="s">
        <v>22</v>
      </c>
      <c r="R5" s="23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3" t="s">
        <v>29</v>
      </c>
      <c r="Y5" s="23" t="s">
        <v>30</v>
      </c>
      <c r="Z5" s="23" t="s">
        <v>31</v>
      </c>
      <c r="AA5" s="23" t="s">
        <v>32</v>
      </c>
      <c r="AB5" s="2" t="s">
        <v>33</v>
      </c>
      <c r="AC5" s="2" t="s">
        <v>34</v>
      </c>
      <c r="AD5" s="2" t="s">
        <v>147</v>
      </c>
      <c r="AE5" s="2" t="s">
        <v>148</v>
      </c>
    </row>
    <row r="6" spans="1:31" ht="64.5" thickBot="1">
      <c r="A6" s="3">
        <v>49665</v>
      </c>
      <c r="B6" s="4"/>
      <c r="C6" s="3">
        <v>142039</v>
      </c>
      <c r="D6" s="4" t="s">
        <v>40</v>
      </c>
      <c r="E6" s="4" t="s">
        <v>41</v>
      </c>
      <c r="F6" s="4" t="s">
        <v>42</v>
      </c>
      <c r="G6" s="15" t="s">
        <v>142</v>
      </c>
      <c r="H6" s="4" t="s">
        <v>43</v>
      </c>
      <c r="I6" s="4" t="s">
        <v>44</v>
      </c>
      <c r="J6" s="5">
        <v>100</v>
      </c>
      <c r="K6" s="6">
        <v>100</v>
      </c>
      <c r="L6" s="7" t="s">
        <v>45</v>
      </c>
      <c r="M6" s="4">
        <v>319900</v>
      </c>
      <c r="N6" s="4" t="s">
        <v>46</v>
      </c>
      <c r="O6" s="4" t="s">
        <v>47</v>
      </c>
      <c r="P6" s="4" t="s">
        <v>48</v>
      </c>
      <c r="Q6" s="4">
        <v>4</v>
      </c>
      <c r="R6" s="4" t="s">
        <v>49</v>
      </c>
      <c r="S6" s="4">
        <v>17765</v>
      </c>
      <c r="T6" s="4" t="s">
        <v>50</v>
      </c>
      <c r="U6" s="4" t="s">
        <v>51</v>
      </c>
      <c r="V6" s="4">
        <v>549495464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109</v>
      </c>
      <c r="AE6" s="10">
        <f>ROUND($K$6*$AD$6,2)</f>
        <v>10900</v>
      </c>
    </row>
    <row r="7" spans="1:31" ht="13.5" thickTop="1">
      <c r="A7" s="16"/>
      <c r="B7" s="16"/>
      <c r="C7" s="1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4" t="s">
        <v>58</v>
      </c>
      <c r="AE7" s="12">
        <f>SUM($AE$6:$AE$6)</f>
        <v>10900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51.75" thickBot="1">
      <c r="A9" s="3">
        <v>50288</v>
      </c>
      <c r="B9" s="4" t="s">
        <v>59</v>
      </c>
      <c r="C9" s="3">
        <v>144621</v>
      </c>
      <c r="D9" s="4" t="s">
        <v>40</v>
      </c>
      <c r="E9" s="4" t="s">
        <v>60</v>
      </c>
      <c r="F9" s="4" t="s">
        <v>61</v>
      </c>
      <c r="G9" s="15" t="s">
        <v>143</v>
      </c>
      <c r="H9" s="4" t="s">
        <v>62</v>
      </c>
      <c r="I9" s="4" t="s">
        <v>44</v>
      </c>
      <c r="J9" s="5">
        <v>60</v>
      </c>
      <c r="K9" s="6">
        <v>60</v>
      </c>
      <c r="L9" s="7" t="s">
        <v>45</v>
      </c>
      <c r="M9" s="4">
        <v>314010</v>
      </c>
      <c r="N9" s="4" t="s">
        <v>63</v>
      </c>
      <c r="O9" s="4" t="s">
        <v>64</v>
      </c>
      <c r="P9" s="4" t="s">
        <v>65</v>
      </c>
      <c r="Q9" s="4">
        <v>3</v>
      </c>
      <c r="R9" s="4" t="s">
        <v>66</v>
      </c>
      <c r="S9" s="4">
        <v>8324</v>
      </c>
      <c r="T9" s="4" t="s">
        <v>67</v>
      </c>
      <c r="U9" s="4" t="s">
        <v>68</v>
      </c>
      <c r="V9" s="4">
        <v>549493041</v>
      </c>
      <c r="W9" s="4"/>
      <c r="X9" s="8" t="s">
        <v>52</v>
      </c>
      <c r="Y9" s="8" t="s">
        <v>69</v>
      </c>
      <c r="Z9" s="8" t="s">
        <v>70</v>
      </c>
      <c r="AA9" s="8" t="s">
        <v>55</v>
      </c>
      <c r="AB9" s="8" t="s">
        <v>71</v>
      </c>
      <c r="AC9" s="7" t="s">
        <v>72</v>
      </c>
      <c r="AD9" s="9">
        <v>142.1</v>
      </c>
      <c r="AE9" s="10">
        <f>ROUND($K$9*$AD$9,2)</f>
        <v>8526</v>
      </c>
    </row>
    <row r="10" spans="1:31" ht="13.5" thickTop="1">
      <c r="A10" s="16"/>
      <c r="B10" s="16"/>
      <c r="C10" s="1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4" t="s">
        <v>58</v>
      </c>
      <c r="AE10" s="12">
        <f>SUM($AE$9:$AE$9)</f>
        <v>8526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76.5">
      <c r="A12" s="3">
        <v>50631</v>
      </c>
      <c r="B12" s="4" t="s">
        <v>73</v>
      </c>
      <c r="C12" s="3">
        <v>145975</v>
      </c>
      <c r="D12" s="4" t="s">
        <v>40</v>
      </c>
      <c r="E12" s="4" t="s">
        <v>74</v>
      </c>
      <c r="F12" s="4" t="s">
        <v>75</v>
      </c>
      <c r="G12" s="4" t="s">
        <v>76</v>
      </c>
      <c r="H12" s="4" t="s">
        <v>77</v>
      </c>
      <c r="I12" s="4" t="s">
        <v>44</v>
      </c>
      <c r="J12" s="5">
        <v>130</v>
      </c>
      <c r="K12" s="6">
        <v>130</v>
      </c>
      <c r="L12" s="7" t="s">
        <v>45</v>
      </c>
      <c r="M12" s="4">
        <v>560000</v>
      </c>
      <c r="N12" s="4" t="s">
        <v>78</v>
      </c>
      <c r="O12" s="4" t="s">
        <v>79</v>
      </c>
      <c r="P12" s="4" t="s">
        <v>80</v>
      </c>
      <c r="Q12" s="4">
        <v>3</v>
      </c>
      <c r="R12" s="4">
        <v>231</v>
      </c>
      <c r="S12" s="4">
        <v>115744</v>
      </c>
      <c r="T12" s="4" t="s">
        <v>81</v>
      </c>
      <c r="U12" s="4" t="s">
        <v>82</v>
      </c>
      <c r="V12" s="4">
        <v>549493053</v>
      </c>
      <c r="W12" s="4"/>
      <c r="X12" s="8" t="s">
        <v>83</v>
      </c>
      <c r="Y12" s="8" t="s">
        <v>84</v>
      </c>
      <c r="Z12" s="8" t="s">
        <v>85</v>
      </c>
      <c r="AA12" s="8" t="s">
        <v>86</v>
      </c>
      <c r="AB12" s="8" t="s">
        <v>56</v>
      </c>
      <c r="AC12" s="7" t="s">
        <v>87</v>
      </c>
      <c r="AD12" s="9">
        <v>97.9</v>
      </c>
      <c r="AE12" s="10">
        <f>ROUND($K$12*$AD$12,2)</f>
        <v>12727</v>
      </c>
    </row>
    <row r="13" spans="1:31" ht="76.5">
      <c r="A13" s="3">
        <v>50631</v>
      </c>
      <c r="B13" s="4" t="s">
        <v>73</v>
      </c>
      <c r="C13" s="3">
        <v>145976</v>
      </c>
      <c r="D13" s="4" t="s">
        <v>40</v>
      </c>
      <c r="E13" s="4" t="s">
        <v>74</v>
      </c>
      <c r="F13" s="4" t="s">
        <v>75</v>
      </c>
      <c r="G13" s="4" t="s">
        <v>76</v>
      </c>
      <c r="H13" s="4" t="s">
        <v>88</v>
      </c>
      <c r="I13" s="4" t="s">
        <v>44</v>
      </c>
      <c r="J13" s="5">
        <v>130</v>
      </c>
      <c r="K13" s="6">
        <v>130</v>
      </c>
      <c r="L13" s="7" t="s">
        <v>45</v>
      </c>
      <c r="M13" s="4">
        <v>560000</v>
      </c>
      <c r="N13" s="4" t="s">
        <v>78</v>
      </c>
      <c r="O13" s="4" t="s">
        <v>79</v>
      </c>
      <c r="P13" s="4" t="s">
        <v>80</v>
      </c>
      <c r="Q13" s="4">
        <v>3</v>
      </c>
      <c r="R13" s="4">
        <v>231</v>
      </c>
      <c r="S13" s="4">
        <v>115744</v>
      </c>
      <c r="T13" s="4" t="s">
        <v>81</v>
      </c>
      <c r="U13" s="4" t="s">
        <v>82</v>
      </c>
      <c r="V13" s="4">
        <v>549493053</v>
      </c>
      <c r="W13" s="4"/>
      <c r="X13" s="8" t="s">
        <v>83</v>
      </c>
      <c r="Y13" s="8" t="s">
        <v>84</v>
      </c>
      <c r="Z13" s="8" t="s">
        <v>85</v>
      </c>
      <c r="AA13" s="8" t="s">
        <v>86</v>
      </c>
      <c r="AB13" s="8" t="s">
        <v>56</v>
      </c>
      <c r="AC13" s="7" t="s">
        <v>87</v>
      </c>
      <c r="AD13" s="9">
        <v>97.9</v>
      </c>
      <c r="AE13" s="10">
        <f>ROUND($K$13*$AD$13,2)</f>
        <v>12727</v>
      </c>
    </row>
    <row r="14" spans="1:31" ht="77.25" thickBot="1">
      <c r="A14" s="3">
        <v>50631</v>
      </c>
      <c r="B14" s="4" t="s">
        <v>73</v>
      </c>
      <c r="C14" s="3">
        <v>145977</v>
      </c>
      <c r="D14" s="4" t="s">
        <v>40</v>
      </c>
      <c r="E14" s="4" t="s">
        <v>74</v>
      </c>
      <c r="F14" s="4" t="s">
        <v>75</v>
      </c>
      <c r="G14" s="4" t="s">
        <v>76</v>
      </c>
      <c r="H14" s="4" t="s">
        <v>89</v>
      </c>
      <c r="I14" s="4" t="s">
        <v>44</v>
      </c>
      <c r="J14" s="5">
        <v>150</v>
      </c>
      <c r="K14" s="6">
        <v>150</v>
      </c>
      <c r="L14" s="7" t="s">
        <v>45</v>
      </c>
      <c r="M14" s="4">
        <v>560000</v>
      </c>
      <c r="N14" s="4" t="s">
        <v>78</v>
      </c>
      <c r="O14" s="4" t="s">
        <v>79</v>
      </c>
      <c r="P14" s="4" t="s">
        <v>80</v>
      </c>
      <c r="Q14" s="4">
        <v>3</v>
      </c>
      <c r="R14" s="4">
        <v>231</v>
      </c>
      <c r="S14" s="4">
        <v>115744</v>
      </c>
      <c r="T14" s="4" t="s">
        <v>81</v>
      </c>
      <c r="U14" s="4" t="s">
        <v>82</v>
      </c>
      <c r="V14" s="4">
        <v>549493053</v>
      </c>
      <c r="W14" s="4"/>
      <c r="X14" s="8" t="s">
        <v>83</v>
      </c>
      <c r="Y14" s="8" t="s">
        <v>84</v>
      </c>
      <c r="Z14" s="8" t="s">
        <v>85</v>
      </c>
      <c r="AA14" s="8" t="s">
        <v>86</v>
      </c>
      <c r="AB14" s="8" t="s">
        <v>56</v>
      </c>
      <c r="AC14" s="7" t="s">
        <v>87</v>
      </c>
      <c r="AD14" s="9">
        <v>97.9</v>
      </c>
      <c r="AE14" s="10">
        <f>ROUND($K$14*$AD$14,2)</f>
        <v>14685</v>
      </c>
    </row>
    <row r="15" spans="1:31" ht="13.5" thickTop="1">
      <c r="A15" s="16"/>
      <c r="B15" s="16"/>
      <c r="C15" s="1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4" t="s">
        <v>58</v>
      </c>
      <c r="AE15" s="12">
        <f>SUM($AE$12:$AE$14)</f>
        <v>40139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8.25" thickBot="1">
      <c r="A17" s="3">
        <v>50657</v>
      </c>
      <c r="B17" s="4" t="s">
        <v>90</v>
      </c>
      <c r="C17" s="3">
        <v>146204</v>
      </c>
      <c r="D17" s="4" t="s">
        <v>40</v>
      </c>
      <c r="E17" s="4" t="s">
        <v>91</v>
      </c>
      <c r="F17" s="4" t="s">
        <v>92</v>
      </c>
      <c r="G17" s="4" t="s">
        <v>76</v>
      </c>
      <c r="H17" s="15" t="s">
        <v>144</v>
      </c>
      <c r="I17" s="4" t="s">
        <v>44</v>
      </c>
      <c r="J17" s="5">
        <v>1000</v>
      </c>
      <c r="K17" s="6">
        <v>1000</v>
      </c>
      <c r="L17" s="7" t="s">
        <v>45</v>
      </c>
      <c r="M17" s="4">
        <v>235400</v>
      </c>
      <c r="N17" s="4" t="s">
        <v>93</v>
      </c>
      <c r="O17" s="4" t="s">
        <v>94</v>
      </c>
      <c r="P17" s="4" t="s">
        <v>95</v>
      </c>
      <c r="Q17" s="4">
        <v>4</v>
      </c>
      <c r="R17" s="4">
        <v>4.28</v>
      </c>
      <c r="S17" s="4">
        <v>49109</v>
      </c>
      <c r="T17" s="4" t="s">
        <v>96</v>
      </c>
      <c r="U17" s="4" t="s">
        <v>97</v>
      </c>
      <c r="V17" s="4">
        <v>549495769</v>
      </c>
      <c r="W17" s="4"/>
      <c r="X17" s="8" t="s">
        <v>98</v>
      </c>
      <c r="Y17" s="8" t="s">
        <v>99</v>
      </c>
      <c r="Z17" s="8" t="s">
        <v>85</v>
      </c>
      <c r="AA17" s="8" t="s">
        <v>100</v>
      </c>
      <c r="AB17" s="8" t="s">
        <v>71</v>
      </c>
      <c r="AC17" s="7" t="s">
        <v>101</v>
      </c>
      <c r="AD17" s="9">
        <v>5.1</v>
      </c>
      <c r="AE17" s="10">
        <f>ROUND($K$17*$AD$17,2)</f>
        <v>5100</v>
      </c>
    </row>
    <row r="18" spans="1:31" ht="13.5" thickTop="1">
      <c r="A18" s="16"/>
      <c r="B18" s="16"/>
      <c r="C18" s="1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4" t="s">
        <v>58</v>
      </c>
      <c r="AE18" s="12">
        <f>SUM($AE$17:$AE$17)</f>
        <v>5100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64.5" thickBot="1">
      <c r="A20" s="3">
        <v>50658</v>
      </c>
      <c r="B20" s="4" t="s">
        <v>102</v>
      </c>
      <c r="C20" s="3">
        <v>146205</v>
      </c>
      <c r="D20" s="4" t="s">
        <v>40</v>
      </c>
      <c r="E20" s="4" t="s">
        <v>103</v>
      </c>
      <c r="F20" s="4" t="s">
        <v>104</v>
      </c>
      <c r="G20" s="4" t="s">
        <v>76</v>
      </c>
      <c r="H20" s="4" t="s">
        <v>105</v>
      </c>
      <c r="I20" s="4" t="s">
        <v>44</v>
      </c>
      <c r="J20" s="5">
        <v>430</v>
      </c>
      <c r="K20" s="6">
        <v>430</v>
      </c>
      <c r="L20" s="7" t="s">
        <v>45</v>
      </c>
      <c r="M20" s="4">
        <v>235400</v>
      </c>
      <c r="N20" s="4" t="s">
        <v>93</v>
      </c>
      <c r="O20" s="4" t="s">
        <v>94</v>
      </c>
      <c r="P20" s="4" t="s">
        <v>95</v>
      </c>
      <c r="Q20" s="4">
        <v>4</v>
      </c>
      <c r="R20" s="4">
        <v>4.28</v>
      </c>
      <c r="S20" s="4">
        <v>49109</v>
      </c>
      <c r="T20" s="4" t="s">
        <v>96</v>
      </c>
      <c r="U20" s="4" t="s">
        <v>97</v>
      </c>
      <c r="V20" s="4">
        <v>549495769</v>
      </c>
      <c r="W20" s="4"/>
      <c r="X20" s="8" t="s">
        <v>98</v>
      </c>
      <c r="Y20" s="8" t="s">
        <v>99</v>
      </c>
      <c r="Z20" s="8" t="s">
        <v>85</v>
      </c>
      <c r="AA20" s="8" t="s">
        <v>100</v>
      </c>
      <c r="AB20" s="8" t="s">
        <v>71</v>
      </c>
      <c r="AC20" s="7" t="s">
        <v>106</v>
      </c>
      <c r="AD20" s="9">
        <v>14.1</v>
      </c>
      <c r="AE20" s="10">
        <f>ROUND($K$20*$AD$20,2)</f>
        <v>6063</v>
      </c>
    </row>
    <row r="21" spans="1:31" ht="13.5" thickTop="1">
      <c r="A21" s="16"/>
      <c r="B21" s="16"/>
      <c r="C21" s="1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24" t="s">
        <v>58</v>
      </c>
      <c r="AE21" s="12">
        <f>SUM($AE$20:$AE$20)</f>
        <v>6063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89.25">
      <c r="A23" s="3">
        <v>50663</v>
      </c>
      <c r="B23" s="4"/>
      <c r="C23" s="3">
        <v>146075</v>
      </c>
      <c r="D23" s="4" t="s">
        <v>40</v>
      </c>
      <c r="E23" s="4" t="s">
        <v>107</v>
      </c>
      <c r="F23" s="4" t="s">
        <v>108</v>
      </c>
      <c r="G23" s="4" t="s">
        <v>76</v>
      </c>
      <c r="H23" s="4" t="s">
        <v>109</v>
      </c>
      <c r="I23" s="4" t="s">
        <v>44</v>
      </c>
      <c r="J23" s="5">
        <v>20</v>
      </c>
      <c r="K23" s="6">
        <v>20</v>
      </c>
      <c r="L23" s="7" t="s">
        <v>45</v>
      </c>
      <c r="M23" s="4">
        <v>239902</v>
      </c>
      <c r="N23" s="4" t="s">
        <v>110</v>
      </c>
      <c r="O23" s="4" t="s">
        <v>94</v>
      </c>
      <c r="P23" s="4" t="s">
        <v>95</v>
      </c>
      <c r="Q23" s="4">
        <v>6</v>
      </c>
      <c r="R23" s="4" t="s">
        <v>111</v>
      </c>
      <c r="S23" s="4">
        <v>239705</v>
      </c>
      <c r="T23" s="4" t="s">
        <v>112</v>
      </c>
      <c r="U23" s="4" t="s">
        <v>113</v>
      </c>
      <c r="V23" s="4">
        <v>549494173</v>
      </c>
      <c r="W23" s="4"/>
      <c r="X23" s="8" t="s">
        <v>114</v>
      </c>
      <c r="Y23" s="8" t="s">
        <v>115</v>
      </c>
      <c r="Z23" s="8" t="s">
        <v>116</v>
      </c>
      <c r="AA23" s="8" t="s">
        <v>55</v>
      </c>
      <c r="AB23" s="8" t="s">
        <v>71</v>
      </c>
      <c r="AC23" s="7" t="s">
        <v>117</v>
      </c>
      <c r="AD23" s="9">
        <v>159</v>
      </c>
      <c r="AE23" s="10">
        <f>ROUND($K$23*$AD$23,2)</f>
        <v>3180</v>
      </c>
    </row>
    <row r="24" spans="1:31" ht="89.25">
      <c r="A24" s="3">
        <v>50663</v>
      </c>
      <c r="B24" s="4"/>
      <c r="C24" s="3">
        <v>146121</v>
      </c>
      <c r="D24" s="4" t="s">
        <v>40</v>
      </c>
      <c r="E24" s="4" t="s">
        <v>107</v>
      </c>
      <c r="F24" s="4" t="s">
        <v>108</v>
      </c>
      <c r="G24" s="4" t="s">
        <v>76</v>
      </c>
      <c r="H24" s="4" t="s">
        <v>118</v>
      </c>
      <c r="I24" s="4" t="s">
        <v>44</v>
      </c>
      <c r="J24" s="5">
        <v>20</v>
      </c>
      <c r="K24" s="6">
        <v>20</v>
      </c>
      <c r="L24" s="7" t="s">
        <v>45</v>
      </c>
      <c r="M24" s="4">
        <v>239902</v>
      </c>
      <c r="N24" s="4" t="s">
        <v>110</v>
      </c>
      <c r="O24" s="4" t="s">
        <v>94</v>
      </c>
      <c r="P24" s="4" t="s">
        <v>95</v>
      </c>
      <c r="Q24" s="4">
        <v>6</v>
      </c>
      <c r="R24" s="4" t="s">
        <v>111</v>
      </c>
      <c r="S24" s="4">
        <v>239705</v>
      </c>
      <c r="T24" s="4" t="s">
        <v>112</v>
      </c>
      <c r="U24" s="4" t="s">
        <v>113</v>
      </c>
      <c r="V24" s="4">
        <v>549494173</v>
      </c>
      <c r="W24" s="4"/>
      <c r="X24" s="8" t="s">
        <v>114</v>
      </c>
      <c r="Y24" s="8" t="s">
        <v>115</v>
      </c>
      <c r="Z24" s="8" t="s">
        <v>116</v>
      </c>
      <c r="AA24" s="8" t="s">
        <v>55</v>
      </c>
      <c r="AB24" s="8" t="s">
        <v>71</v>
      </c>
      <c r="AC24" s="7" t="s">
        <v>117</v>
      </c>
      <c r="AD24" s="9">
        <v>153.9</v>
      </c>
      <c r="AE24" s="10">
        <f>ROUND($K$24*$AD$24,2)</f>
        <v>3078</v>
      </c>
    </row>
    <row r="25" spans="1:31" ht="102.75" thickBot="1">
      <c r="A25" s="3">
        <v>50663</v>
      </c>
      <c r="B25" s="4"/>
      <c r="C25" s="3">
        <v>146122</v>
      </c>
      <c r="D25" s="4" t="s">
        <v>40</v>
      </c>
      <c r="E25" s="4" t="s">
        <v>91</v>
      </c>
      <c r="F25" s="4" t="s">
        <v>92</v>
      </c>
      <c r="G25" s="4" t="s">
        <v>76</v>
      </c>
      <c r="H25" s="4" t="s">
        <v>119</v>
      </c>
      <c r="I25" s="4" t="s">
        <v>44</v>
      </c>
      <c r="J25" s="5">
        <v>150</v>
      </c>
      <c r="K25" s="6">
        <v>150</v>
      </c>
      <c r="L25" s="7" t="s">
        <v>45</v>
      </c>
      <c r="M25" s="4">
        <v>239902</v>
      </c>
      <c r="N25" s="4" t="s">
        <v>110</v>
      </c>
      <c r="O25" s="4" t="s">
        <v>94</v>
      </c>
      <c r="P25" s="4" t="s">
        <v>95</v>
      </c>
      <c r="Q25" s="4">
        <v>6</v>
      </c>
      <c r="R25" s="4" t="s">
        <v>111</v>
      </c>
      <c r="S25" s="4">
        <v>239705</v>
      </c>
      <c r="T25" s="4" t="s">
        <v>112</v>
      </c>
      <c r="U25" s="4" t="s">
        <v>113</v>
      </c>
      <c r="V25" s="4">
        <v>549494173</v>
      </c>
      <c r="W25" s="4"/>
      <c r="X25" s="8" t="s">
        <v>114</v>
      </c>
      <c r="Y25" s="8" t="s">
        <v>115</v>
      </c>
      <c r="Z25" s="8" t="s">
        <v>116</v>
      </c>
      <c r="AA25" s="8" t="s">
        <v>55</v>
      </c>
      <c r="AB25" s="8" t="s">
        <v>71</v>
      </c>
      <c r="AC25" s="7" t="s">
        <v>117</v>
      </c>
      <c r="AD25" s="9">
        <v>19.2</v>
      </c>
      <c r="AE25" s="10">
        <f>ROUND($K$25*$AD$25,2)</f>
        <v>2880</v>
      </c>
    </row>
    <row r="26" spans="1:31" ht="13.5" thickTop="1">
      <c r="A26" s="16"/>
      <c r="B26" s="16"/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4" t="s">
        <v>58</v>
      </c>
      <c r="AE26" s="12">
        <f>SUM($AE$23:$AE$25)</f>
        <v>9138</v>
      </c>
    </row>
    <row r="27" spans="1:3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02">
      <c r="A28" s="3">
        <v>50665</v>
      </c>
      <c r="B28" s="4"/>
      <c r="C28" s="3">
        <v>146077</v>
      </c>
      <c r="D28" s="4" t="s">
        <v>40</v>
      </c>
      <c r="E28" s="4" t="s">
        <v>120</v>
      </c>
      <c r="F28" s="4" t="s">
        <v>121</v>
      </c>
      <c r="G28" s="4" t="s">
        <v>76</v>
      </c>
      <c r="H28" s="15" t="s">
        <v>145</v>
      </c>
      <c r="I28" s="4" t="s">
        <v>44</v>
      </c>
      <c r="J28" s="5">
        <v>300</v>
      </c>
      <c r="K28" s="6">
        <v>300</v>
      </c>
      <c r="L28" s="7" t="s">
        <v>45</v>
      </c>
      <c r="M28" s="4">
        <v>239902</v>
      </c>
      <c r="N28" s="4" t="s">
        <v>110</v>
      </c>
      <c r="O28" s="4" t="s">
        <v>94</v>
      </c>
      <c r="P28" s="4" t="s">
        <v>95</v>
      </c>
      <c r="Q28" s="4">
        <v>6</v>
      </c>
      <c r="R28" s="4" t="s">
        <v>111</v>
      </c>
      <c r="S28" s="4">
        <v>239705</v>
      </c>
      <c r="T28" s="4" t="s">
        <v>112</v>
      </c>
      <c r="U28" s="4" t="s">
        <v>113</v>
      </c>
      <c r="V28" s="4">
        <v>549494173</v>
      </c>
      <c r="W28" s="4"/>
      <c r="X28" s="8" t="s">
        <v>122</v>
      </c>
      <c r="Y28" s="8" t="s">
        <v>115</v>
      </c>
      <c r="Z28" s="8" t="s">
        <v>116</v>
      </c>
      <c r="AA28" s="8" t="s">
        <v>55</v>
      </c>
      <c r="AB28" s="8" t="s">
        <v>71</v>
      </c>
      <c r="AC28" s="7" t="s">
        <v>123</v>
      </c>
      <c r="AD28" s="9">
        <v>23.9</v>
      </c>
      <c r="AE28" s="10">
        <f>ROUND($K$28*$AD$28,2)</f>
        <v>7170</v>
      </c>
    </row>
    <row r="29" spans="1:31" ht="89.25">
      <c r="A29" s="3">
        <v>50665</v>
      </c>
      <c r="B29" s="4"/>
      <c r="C29" s="3">
        <v>146078</v>
      </c>
      <c r="D29" s="4" t="s">
        <v>40</v>
      </c>
      <c r="E29" s="4" t="s">
        <v>74</v>
      </c>
      <c r="F29" s="4" t="s">
        <v>75</v>
      </c>
      <c r="G29" s="4" t="s">
        <v>76</v>
      </c>
      <c r="H29" s="4" t="s">
        <v>124</v>
      </c>
      <c r="I29" s="4" t="s">
        <v>44</v>
      </c>
      <c r="J29" s="5">
        <v>300</v>
      </c>
      <c r="K29" s="6">
        <v>300</v>
      </c>
      <c r="L29" s="7" t="s">
        <v>45</v>
      </c>
      <c r="M29" s="4">
        <v>239902</v>
      </c>
      <c r="N29" s="4" t="s">
        <v>110</v>
      </c>
      <c r="O29" s="4" t="s">
        <v>94</v>
      </c>
      <c r="P29" s="4" t="s">
        <v>95</v>
      </c>
      <c r="Q29" s="4">
        <v>6</v>
      </c>
      <c r="R29" s="4" t="s">
        <v>111</v>
      </c>
      <c r="S29" s="4">
        <v>239705</v>
      </c>
      <c r="T29" s="4" t="s">
        <v>112</v>
      </c>
      <c r="U29" s="4" t="s">
        <v>113</v>
      </c>
      <c r="V29" s="4">
        <v>549494173</v>
      </c>
      <c r="W29" s="4"/>
      <c r="X29" s="8" t="s">
        <v>122</v>
      </c>
      <c r="Y29" s="8" t="s">
        <v>115</v>
      </c>
      <c r="Z29" s="8" t="s">
        <v>116</v>
      </c>
      <c r="AA29" s="8" t="s">
        <v>55</v>
      </c>
      <c r="AB29" s="8" t="s">
        <v>71</v>
      </c>
      <c r="AC29" s="7" t="s">
        <v>123</v>
      </c>
      <c r="AD29" s="9">
        <v>112</v>
      </c>
      <c r="AE29" s="10">
        <f>ROUND($K$29*$AD$29,2)</f>
        <v>33600</v>
      </c>
    </row>
    <row r="30" spans="1:31" ht="89.25">
      <c r="A30" s="3">
        <v>50665</v>
      </c>
      <c r="B30" s="4"/>
      <c r="C30" s="3">
        <v>146123</v>
      </c>
      <c r="D30" s="4" t="s">
        <v>40</v>
      </c>
      <c r="E30" s="4" t="s">
        <v>107</v>
      </c>
      <c r="F30" s="4" t="s">
        <v>108</v>
      </c>
      <c r="G30" s="4" t="s">
        <v>76</v>
      </c>
      <c r="H30" s="4" t="s">
        <v>118</v>
      </c>
      <c r="I30" s="4" t="s">
        <v>44</v>
      </c>
      <c r="J30" s="5">
        <v>20</v>
      </c>
      <c r="K30" s="6">
        <v>20</v>
      </c>
      <c r="L30" s="7" t="s">
        <v>45</v>
      </c>
      <c r="M30" s="4">
        <v>239902</v>
      </c>
      <c r="N30" s="4" t="s">
        <v>110</v>
      </c>
      <c r="O30" s="4" t="s">
        <v>94</v>
      </c>
      <c r="P30" s="4" t="s">
        <v>95</v>
      </c>
      <c r="Q30" s="4">
        <v>6</v>
      </c>
      <c r="R30" s="4" t="s">
        <v>111</v>
      </c>
      <c r="S30" s="4">
        <v>239705</v>
      </c>
      <c r="T30" s="4" t="s">
        <v>112</v>
      </c>
      <c r="U30" s="4" t="s">
        <v>113</v>
      </c>
      <c r="V30" s="4">
        <v>549494173</v>
      </c>
      <c r="W30" s="4"/>
      <c r="X30" s="8" t="s">
        <v>122</v>
      </c>
      <c r="Y30" s="8" t="s">
        <v>115</v>
      </c>
      <c r="Z30" s="8" t="s">
        <v>116</v>
      </c>
      <c r="AA30" s="8" t="s">
        <v>55</v>
      </c>
      <c r="AB30" s="8" t="s">
        <v>71</v>
      </c>
      <c r="AC30" s="7" t="s">
        <v>123</v>
      </c>
      <c r="AD30" s="9">
        <v>161.7</v>
      </c>
      <c r="AE30" s="10">
        <f>ROUND($K$30*$AD$30,2)</f>
        <v>3234</v>
      </c>
    </row>
    <row r="31" spans="1:31" ht="89.25">
      <c r="A31" s="3">
        <v>50665</v>
      </c>
      <c r="B31" s="4"/>
      <c r="C31" s="3">
        <v>146124</v>
      </c>
      <c r="D31" s="4" t="s">
        <v>40</v>
      </c>
      <c r="E31" s="4" t="s">
        <v>107</v>
      </c>
      <c r="F31" s="4" t="s">
        <v>108</v>
      </c>
      <c r="G31" s="4" t="s">
        <v>76</v>
      </c>
      <c r="H31" s="4" t="s">
        <v>109</v>
      </c>
      <c r="I31" s="4" t="s">
        <v>44</v>
      </c>
      <c r="J31" s="5">
        <v>20</v>
      </c>
      <c r="K31" s="6">
        <v>20</v>
      </c>
      <c r="L31" s="7" t="s">
        <v>45</v>
      </c>
      <c r="M31" s="4">
        <v>239902</v>
      </c>
      <c r="N31" s="4" t="s">
        <v>110</v>
      </c>
      <c r="O31" s="4" t="s">
        <v>94</v>
      </c>
      <c r="P31" s="4" t="s">
        <v>95</v>
      </c>
      <c r="Q31" s="4">
        <v>6</v>
      </c>
      <c r="R31" s="4" t="s">
        <v>111</v>
      </c>
      <c r="S31" s="4">
        <v>239705</v>
      </c>
      <c r="T31" s="4" t="s">
        <v>112</v>
      </c>
      <c r="U31" s="4" t="s">
        <v>113</v>
      </c>
      <c r="V31" s="4">
        <v>549494173</v>
      </c>
      <c r="W31" s="4"/>
      <c r="X31" s="8" t="s">
        <v>122</v>
      </c>
      <c r="Y31" s="8" t="s">
        <v>115</v>
      </c>
      <c r="Z31" s="8" t="s">
        <v>116</v>
      </c>
      <c r="AA31" s="8" t="s">
        <v>55</v>
      </c>
      <c r="AB31" s="8" t="s">
        <v>71</v>
      </c>
      <c r="AC31" s="7" t="s">
        <v>123</v>
      </c>
      <c r="AD31" s="9">
        <v>156.5</v>
      </c>
      <c r="AE31" s="10">
        <f>ROUND($K$31*$AD$31,2)</f>
        <v>3130</v>
      </c>
    </row>
    <row r="32" spans="1:31" ht="102.75" thickBot="1">
      <c r="A32" s="3">
        <v>50665</v>
      </c>
      <c r="B32" s="4"/>
      <c r="C32" s="3">
        <v>146125</v>
      </c>
      <c r="D32" s="4" t="s">
        <v>40</v>
      </c>
      <c r="E32" s="4" t="s">
        <v>91</v>
      </c>
      <c r="F32" s="4" t="s">
        <v>92</v>
      </c>
      <c r="G32" s="4" t="s">
        <v>76</v>
      </c>
      <c r="H32" s="4" t="s">
        <v>119</v>
      </c>
      <c r="I32" s="4" t="s">
        <v>44</v>
      </c>
      <c r="J32" s="5">
        <v>250</v>
      </c>
      <c r="K32" s="6">
        <v>250</v>
      </c>
      <c r="L32" s="7" t="s">
        <v>45</v>
      </c>
      <c r="M32" s="4">
        <v>239902</v>
      </c>
      <c r="N32" s="4" t="s">
        <v>110</v>
      </c>
      <c r="O32" s="4" t="s">
        <v>94</v>
      </c>
      <c r="P32" s="4" t="s">
        <v>95</v>
      </c>
      <c r="Q32" s="4">
        <v>6</v>
      </c>
      <c r="R32" s="4" t="s">
        <v>111</v>
      </c>
      <c r="S32" s="4">
        <v>239705</v>
      </c>
      <c r="T32" s="4" t="s">
        <v>112</v>
      </c>
      <c r="U32" s="4" t="s">
        <v>113</v>
      </c>
      <c r="V32" s="4">
        <v>549494173</v>
      </c>
      <c r="W32" s="4"/>
      <c r="X32" s="8" t="s">
        <v>122</v>
      </c>
      <c r="Y32" s="8" t="s">
        <v>115</v>
      </c>
      <c r="Z32" s="8" t="s">
        <v>116</v>
      </c>
      <c r="AA32" s="8" t="s">
        <v>55</v>
      </c>
      <c r="AB32" s="8" t="s">
        <v>71</v>
      </c>
      <c r="AC32" s="7" t="s">
        <v>123</v>
      </c>
      <c r="AD32" s="9">
        <v>18.5</v>
      </c>
      <c r="AE32" s="10">
        <f>ROUND($K$32*$AD$32,2)</f>
        <v>4625</v>
      </c>
    </row>
    <row r="33" spans="1:31" ht="13.5" customHeight="1" thickTop="1">
      <c r="A33" s="16"/>
      <c r="B33" s="16"/>
      <c r="C33" s="1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24" t="s">
        <v>58</v>
      </c>
      <c r="AE33" s="12">
        <f>SUM($AE$28:$AE$32)</f>
        <v>51759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89.25">
      <c r="A35" s="3">
        <v>50670</v>
      </c>
      <c r="B35" s="4" t="s">
        <v>125</v>
      </c>
      <c r="C35" s="3">
        <v>146200</v>
      </c>
      <c r="D35" s="4" t="s">
        <v>40</v>
      </c>
      <c r="E35" s="4" t="s">
        <v>74</v>
      </c>
      <c r="F35" s="4" t="s">
        <v>75</v>
      </c>
      <c r="G35" s="4" t="s">
        <v>76</v>
      </c>
      <c r="H35" s="4" t="s">
        <v>126</v>
      </c>
      <c r="I35" s="4" t="s">
        <v>44</v>
      </c>
      <c r="J35" s="5">
        <v>50</v>
      </c>
      <c r="K35" s="6">
        <v>50</v>
      </c>
      <c r="L35" s="7" t="s">
        <v>45</v>
      </c>
      <c r="M35" s="4">
        <v>220000</v>
      </c>
      <c r="N35" s="4" t="s">
        <v>127</v>
      </c>
      <c r="O35" s="4" t="s">
        <v>128</v>
      </c>
      <c r="P35" s="4" t="s">
        <v>129</v>
      </c>
      <c r="Q35" s="4">
        <v>2</v>
      </c>
      <c r="R35" s="4">
        <v>125</v>
      </c>
      <c r="S35" s="4">
        <v>156173</v>
      </c>
      <c r="T35" s="4" t="s">
        <v>130</v>
      </c>
      <c r="U35" s="4" t="s">
        <v>131</v>
      </c>
      <c r="V35" s="4">
        <v>549496861</v>
      </c>
      <c r="W35" s="4" t="s">
        <v>132</v>
      </c>
      <c r="X35" s="8" t="s">
        <v>133</v>
      </c>
      <c r="Y35" s="8" t="s">
        <v>134</v>
      </c>
      <c r="Z35" s="8" t="s">
        <v>85</v>
      </c>
      <c r="AA35" s="8" t="s">
        <v>133</v>
      </c>
      <c r="AB35" s="8" t="s">
        <v>71</v>
      </c>
      <c r="AC35" s="7" t="s">
        <v>135</v>
      </c>
      <c r="AD35" s="9">
        <v>109</v>
      </c>
      <c r="AE35" s="10">
        <f>ROUND($K$35*$AD$35,2)</f>
        <v>5450</v>
      </c>
    </row>
    <row r="36" spans="1:31" ht="114.75">
      <c r="A36" s="3">
        <v>50670</v>
      </c>
      <c r="B36" s="4" t="s">
        <v>125</v>
      </c>
      <c r="C36" s="3">
        <v>146201</v>
      </c>
      <c r="D36" s="4" t="s">
        <v>40</v>
      </c>
      <c r="E36" s="4" t="s">
        <v>136</v>
      </c>
      <c r="F36" s="4" t="s">
        <v>137</v>
      </c>
      <c r="G36" s="4" t="s">
        <v>76</v>
      </c>
      <c r="H36" s="15" t="s">
        <v>146</v>
      </c>
      <c r="I36" s="4" t="s">
        <v>44</v>
      </c>
      <c r="J36" s="5">
        <v>500</v>
      </c>
      <c r="K36" s="6">
        <v>500</v>
      </c>
      <c r="L36" s="7" t="s">
        <v>45</v>
      </c>
      <c r="M36" s="4">
        <v>220000</v>
      </c>
      <c r="N36" s="4" t="s">
        <v>127</v>
      </c>
      <c r="O36" s="4" t="s">
        <v>128</v>
      </c>
      <c r="P36" s="4" t="s">
        <v>129</v>
      </c>
      <c r="Q36" s="4">
        <v>2</v>
      </c>
      <c r="R36" s="4">
        <v>125</v>
      </c>
      <c r="S36" s="4">
        <v>156173</v>
      </c>
      <c r="T36" s="4" t="s">
        <v>130</v>
      </c>
      <c r="U36" s="4" t="s">
        <v>131</v>
      </c>
      <c r="V36" s="4">
        <v>549496861</v>
      </c>
      <c r="W36" s="4" t="s">
        <v>138</v>
      </c>
      <c r="X36" s="8" t="s">
        <v>133</v>
      </c>
      <c r="Y36" s="8" t="s">
        <v>134</v>
      </c>
      <c r="Z36" s="8" t="s">
        <v>85</v>
      </c>
      <c r="AA36" s="8" t="s">
        <v>133</v>
      </c>
      <c r="AB36" s="8" t="s">
        <v>71</v>
      </c>
      <c r="AC36" s="7" t="s">
        <v>135</v>
      </c>
      <c r="AD36" s="9">
        <v>12</v>
      </c>
      <c r="AE36" s="10">
        <f>ROUND($K$36*$AD$36,2)</f>
        <v>6000</v>
      </c>
    </row>
    <row r="37" spans="1:31" ht="90" thickBot="1">
      <c r="A37" s="3">
        <v>50670</v>
      </c>
      <c r="B37" s="4" t="s">
        <v>125</v>
      </c>
      <c r="C37" s="3">
        <v>146202</v>
      </c>
      <c r="D37" s="4" t="s">
        <v>40</v>
      </c>
      <c r="E37" s="4" t="s">
        <v>91</v>
      </c>
      <c r="F37" s="4" t="s">
        <v>92</v>
      </c>
      <c r="G37" s="4" t="s">
        <v>76</v>
      </c>
      <c r="H37" s="4" t="s">
        <v>139</v>
      </c>
      <c r="I37" s="4" t="s">
        <v>44</v>
      </c>
      <c r="J37" s="5">
        <v>1000</v>
      </c>
      <c r="K37" s="6">
        <v>1000</v>
      </c>
      <c r="L37" s="7" t="s">
        <v>45</v>
      </c>
      <c r="M37" s="4">
        <v>220000</v>
      </c>
      <c r="N37" s="4" t="s">
        <v>127</v>
      </c>
      <c r="O37" s="4" t="s">
        <v>128</v>
      </c>
      <c r="P37" s="4" t="s">
        <v>129</v>
      </c>
      <c r="Q37" s="4">
        <v>2</v>
      </c>
      <c r="R37" s="4">
        <v>125</v>
      </c>
      <c r="S37" s="4">
        <v>156173</v>
      </c>
      <c r="T37" s="4" t="s">
        <v>130</v>
      </c>
      <c r="U37" s="4" t="s">
        <v>131</v>
      </c>
      <c r="V37" s="4">
        <v>549496861</v>
      </c>
      <c r="W37" s="4" t="s">
        <v>140</v>
      </c>
      <c r="X37" s="8" t="s">
        <v>133</v>
      </c>
      <c r="Y37" s="8" t="s">
        <v>134</v>
      </c>
      <c r="Z37" s="8" t="s">
        <v>85</v>
      </c>
      <c r="AA37" s="8" t="s">
        <v>133</v>
      </c>
      <c r="AB37" s="8" t="s">
        <v>71</v>
      </c>
      <c r="AC37" s="7" t="s">
        <v>135</v>
      </c>
      <c r="AD37" s="9">
        <v>5.5</v>
      </c>
      <c r="AE37" s="10">
        <f>ROUND($K$37*$AD$37,2)</f>
        <v>5500</v>
      </c>
    </row>
    <row r="38" spans="1:31" ht="13.5" customHeight="1" thickTop="1">
      <c r="A38" s="16"/>
      <c r="B38" s="16"/>
      <c r="C38" s="1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4" t="s">
        <v>58</v>
      </c>
      <c r="AE38" s="12">
        <f>SUM($AE$35:$AE$37)</f>
        <v>16950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9.5" customHeight="1">
      <c r="A40" s="26"/>
      <c r="C40" s="26"/>
      <c r="D40" s="26"/>
      <c r="E40" s="26"/>
      <c r="F40" s="26"/>
      <c r="G40" s="26"/>
      <c r="H40" s="26"/>
      <c r="I40" s="26"/>
      <c r="K40" s="26"/>
      <c r="L40" s="26"/>
      <c r="N40" s="26"/>
      <c r="O40" s="26"/>
      <c r="P40" s="26"/>
      <c r="Q40" s="26"/>
      <c r="R40" s="26"/>
      <c r="T40" s="26"/>
      <c r="U40" s="26"/>
      <c r="V40" s="26"/>
      <c r="W40" s="26"/>
      <c r="X40" s="26"/>
      <c r="AA40" s="26"/>
      <c r="AC40" s="26"/>
      <c r="AD40" s="25" t="s">
        <v>141</v>
      </c>
      <c r="AE40" s="14">
        <f>(0)+SUM($AE$7,$AE$10,$AE$15,$AE$18,$AE$21,$AE$26,$AE$33,$AE$38)</f>
        <v>148575</v>
      </c>
    </row>
    <row r="41" spans="1:3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</sheetData>
  <sheetProtection/>
  <mergeCells count="17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7:C7"/>
    <mergeCell ref="A10:C10"/>
    <mergeCell ref="A15:C15"/>
    <mergeCell ref="A18:C18"/>
    <mergeCell ref="A21:C21"/>
    <mergeCell ref="A26:C26"/>
    <mergeCell ref="A33:C33"/>
    <mergeCell ref="A38:C38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18" t="s">
        <v>1</v>
      </c>
      <c r="B3" s="18"/>
      <c r="C3" s="18"/>
      <c r="D3" s="18"/>
      <c r="E3" s="18"/>
      <c r="F3" s="18"/>
      <c r="G3" s="18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1" t="s">
        <v>3</v>
      </c>
      <c r="L4" s="21"/>
      <c r="M4" s="22" t="s">
        <v>4</v>
      </c>
      <c r="N4" s="22"/>
      <c r="O4" s="22"/>
      <c r="P4" s="22"/>
      <c r="Q4" s="22"/>
      <c r="R4" s="22"/>
      <c r="S4" s="20"/>
      <c r="T4" s="20"/>
      <c r="U4" s="20"/>
      <c r="V4" s="20"/>
      <c r="W4" s="20"/>
      <c r="X4" s="21" t="s">
        <v>5</v>
      </c>
      <c r="Y4" s="21"/>
      <c r="Z4" s="21"/>
      <c r="AA4" s="21"/>
      <c r="AB4" s="21"/>
      <c r="AC4" s="21" t="s">
        <v>3</v>
      </c>
      <c r="AD4" s="21"/>
      <c r="AE4" s="21"/>
      <c r="AF4" s="21"/>
      <c r="AG4" s="20"/>
      <c r="AH4" s="20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2015-01-05T09:00:13Z</cp:lastPrinted>
  <dcterms:modified xsi:type="dcterms:W3CDTF">2015-01-05T09:02:28Z</dcterms:modified>
  <cp:category/>
  <cp:version/>
  <cp:contentType/>
  <cp:contentStatus/>
</cp:coreProperties>
</file>