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<sst xmlns="http://schemas.openxmlformats.org/spreadsheetml/2006/main" count="367" uniqueCount="141">
  <si>
    <t xml:space="preserve">
        Kategorie: TS 001-2015 - Tiskařské služby, sběr do: 31.01.2015, dodání od: 01.03.2015, vygenerováno: 26.02.2015 09:35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</si>
  <si>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</si>
  <si>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</si>
  <si>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</si>
  <si>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</si>
  <si>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</si>
  <si>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</si>
  <si>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</si>
  <si>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</si>
  <si>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</si>
  <si>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</si>
  <si>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</si>
  <si>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</si>
  <si>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</si>
  <si>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</si>
  <si>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</si>
  <si>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</si>
  <si>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</si>
  <si>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</si>
  <si>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</si>
  <si>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</si>
  <si>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</si>
  <si>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</si>
  <si>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</si>
  <si>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</si>
  <si>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</si>
  <si>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</si>
  <si>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</si>
  <si>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</si>
  <si>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</si>
  <si>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</si>
  <si>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</si>
  <si>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</si>
  <si>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</si>
  <si>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</si>
  <si>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</si>
  <si>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</si>
  <si>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</si>
  <si>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</si>
  <si>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</si>
  <si>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Anatomie pohybového systému člověka _ Páč, Horáčko</t>
  </si>
  <si>
    <t>79810000-5</t>
  </si>
  <si>
    <t>79810000-5-6</t>
  </si>
  <si>
    <t>Jednoduchá brožura</t>
  </si>
  <si>
    <t>Obecná položka, konkrétní specifikace (barevnost, materiál, formát, ...) se uvádí do předepsané šablony.</t>
  </si>
  <si>
    <t>Dodávání podkladů: e-mailem ve formátu PDF, obálka a text zvlášť
Zajištění sazby (dodavatel/zadavatel): zadavatel
Formát: A4
Materiál:obálka - 300 g bílý karton, lamino lesk
 text - 80 g bezdřevý ofset
Barevnost: obálka  1/0 černá/0
 text 1/1- černá/černá
Tisková technologie: ofset
Počet stran: tištěno oboustranně,počet stran 118 + 4 strany obálka, Úprava materiálu (vazba): V2
Další požadavky: Archovou montáž  elektronicky v PDF zaslat kontaktní osobě před tiskem ke kontrole.
TISKOVINY podléhají 2.snížené sazbě DPH 10%</t>
  </si>
  <si>
    <t>ks</t>
  </si>
  <si>
    <t>A</t>
  </si>
  <si>
    <t>Ediční oddělení</t>
  </si>
  <si>
    <t>UKB, Kamenice 5, budova A9</t>
  </si>
  <si>
    <t>Kamenice 753/5, 62500 Brno</t>
  </si>
  <si>
    <t>bud. A9/220</t>
  </si>
  <si>
    <t xml:space="preserve">Korcová Marie Mgr. </t>
  </si>
  <si>
    <t>110088@mail.muni.cz</t>
  </si>
  <si>
    <t>9941</t>
  </si>
  <si>
    <t>119921</t>
  </si>
  <si>
    <t xml:space="preserve">   </t>
  </si>
  <si>
    <t>1590</t>
  </si>
  <si>
    <t>0002</t>
  </si>
  <si>
    <t>OBJ/1197/0001/15</t>
  </si>
  <si>
    <t>Celkem za objednávku</t>
  </si>
  <si>
    <t>Klinická biochemie - bakalářský obor Zdravotní lab</t>
  </si>
  <si>
    <t>Dodávání podkladů: e-mailem ve formátu PDF, obálka a text zvlášť
Zajištění sazby (dodavatel/zadavatel): zadavatel
Formát: A4
Materiál:obálka - 300 g bílý karton, lamino lesk
 text - 80 g bezdřevý ofset
Barevnost: obálka  1/0 černá/0
 text 1/1- černá/černá
Tisková technologie: ofset
Počet stran: tištěno oboustranně, 254+ 4 strany obálka, Úprava materiálu (vazba): V2
Další požadavky: Archovou montáž  elektronicky v PDF zaslat kontaktní osobě před tiskem ke kontrole.
TISKOVINY podléhají 2.snížené sazbě DPH 10%</t>
  </si>
  <si>
    <t xml:space="preserve"> </t>
  </si>
  <si>
    <t>9942</t>
  </si>
  <si>
    <t>OBJ/1197/0002/15</t>
  </si>
  <si>
    <t>Wernerová - výroční zpráva</t>
  </si>
  <si>
    <t>Dodání podkladů: e-mailem ve formátu PDF, předpokládané dodání souboru/ů (podkladů pro tisk) bude předběžně ve 2. polovině dubna 2015
Zajištění sazby(dodavatel/zadavatel): zadavatel
Formát (rozměr): A4
Materiál (obálka, text): obálka křída lesk 300g/m2, text křída 250g/m2
Barevnost (obálka, text): CMYK
Počet stran: 60-80
Vazba: V4
poznámka - brožura bude obsahovat řadu grafů, tabulek,fotografií!
Archovou montáž elektronicky v PDF zaslat kontaktní osobě pro převzetí ke kontrole</t>
  </si>
  <si>
    <t>Děkanát</t>
  </si>
  <si>
    <t>UKB, Kamenice 5, budova A15</t>
  </si>
  <si>
    <t>bud. A15/321</t>
  </si>
  <si>
    <t xml:space="preserve">Wernerová Irena Mgr. </t>
  </si>
  <si>
    <t>117989@mail.muni.cz</t>
  </si>
  <si>
    <t>Mobil: 725914825</t>
  </si>
  <si>
    <t>1111</t>
  </si>
  <si>
    <t>119910</t>
  </si>
  <si>
    <t>6002</t>
  </si>
  <si>
    <t>OBJ/1101/0114/15</t>
  </si>
  <si>
    <t>Obálky s logem</t>
  </si>
  <si>
    <t>79810000-5-5</t>
  </si>
  <si>
    <t>Hlavičkový papír</t>
  </si>
  <si>
    <t>Dodání podkladů: Zajištění sazby (dodavatel/zadavatel): Formát (rozměr): Materiál: Barevnost: Tisková technologie:</t>
  </si>
  <si>
    <t>S</t>
  </si>
  <si>
    <t>Kat.politologie</t>
  </si>
  <si>
    <t>FSS, Joštova 10</t>
  </si>
  <si>
    <t>Joštova 218/10, 60200 Brno</t>
  </si>
  <si>
    <t xml:space="preserve">Pospíšilová Lucie Bc. </t>
  </si>
  <si>
    <t>133876@mail.muni.cz</t>
  </si>
  <si>
    <t>0209</t>
  </si>
  <si>
    <t>231300</t>
  </si>
  <si>
    <t>2223</t>
  </si>
  <si>
    <t>0000</t>
  </si>
  <si>
    <t>OBJ/2301/0064/15</t>
  </si>
  <si>
    <t>Obálka samolepicí C5 s logem FSS, viz přiložený vzor</t>
  </si>
  <si>
    <t>obálka DL s logem FSS, viz přiložený vzor</t>
  </si>
  <si>
    <t>Wernerová - Bulletin Moje fakulta</t>
  </si>
  <si>
    <t>Dodání podkladů: e-mailem ve formátu PDF
Zajištění sazby (dodavatel/zadavatel): zadavatel
Formát (rozměr): Katalog B5
Materiál (obálka, text): obálka křída lesk 160 g /m2, text papír křída 90g/m2
Barevnost (obálka, text): CMYK (4/4), na spad
Počet stran: 20-30 stran
Vazba: V1
poznámka - brožura bude obsahovat řadu grafů, tabulek, fotografií
Archovou montáž elektronicky v PDF zaslat kontaktní osobě pro převzetí ke kontrole</t>
  </si>
  <si>
    <t>OBJ/1101/0115/15</t>
  </si>
  <si>
    <t>brožura o PrF - v AJ</t>
  </si>
  <si>
    <t>Dodání podkladů: pdf
Zajištění sazby: zadavatel
Výsledný formát (rozměr): 195x195 mm
Materiál (obálka, text): obálka - křída 300g/m2, lamino mat 1/0,
parciální lak 17 %; text - křída 135 g/m2
Barevnost (obálka, text): obálka CMYK 4/4, text 4/4
Tisková technologie: ofset
Počet stran: 26 stran včetně obálky
vazba V2 - lepená měkká vazba, zavěšena do čtyřikrát rýhované obálky a
oříznuta po třech stranách.
Počet kusů: 200ks v AJ</t>
  </si>
  <si>
    <t>Právnická fakulta</t>
  </si>
  <si>
    <t>PrF, Veveří 70</t>
  </si>
  <si>
    <t>Veveří 158/70, 61180 Brno</t>
  </si>
  <si>
    <t>Redrupová Věra Mgr. B.A.</t>
  </si>
  <si>
    <t>156173@mail.muni.cz</t>
  </si>
  <si>
    <t>Kontaktní osoba pro dodání podkladů: Věra Redrupová (vera.redrupova@law.muni.cz, 549496861)</t>
  </si>
  <si>
    <t>229916</t>
  </si>
  <si>
    <t>OBJ/2201/0014/15</t>
  </si>
  <si>
    <t>Monografie, letáky na konferenci</t>
  </si>
  <si>
    <t>79810000-5-2</t>
  </si>
  <si>
    <t>Leták</t>
  </si>
  <si>
    <t>Dodání podkladů: ano, ve formátu pdf
Zajištění sazby (dodavatel/zadavatel): zadavatel
Formát (rozměr): A4
Materiál: ofset bílý bezdřevý v gramáži 80 g/m2
Barevnost: barevný, oboustranný 
Tisková technologie: 
Počet stran: 
Úprava materiálu: 
Spadávka (ano/ne):</t>
  </si>
  <si>
    <t>Ústav české lit.a knihov.</t>
  </si>
  <si>
    <t>FF, Úvoz 33, budova U1</t>
  </si>
  <si>
    <t>Úvoz 244/33, 60200 Brno</t>
  </si>
  <si>
    <t>bud. U1/324</t>
  </si>
  <si>
    <t>Dědinová Tereza Mgr. Ph.D.</t>
  </si>
  <si>
    <t>74337@mail.muni.cz</t>
  </si>
  <si>
    <t>0034</t>
  </si>
  <si>
    <t>211600</t>
  </si>
  <si>
    <t>1195</t>
  </si>
  <si>
    <t>OBJ/2157/0006/15</t>
  </si>
  <si>
    <t>Dodání podkladů: ano, ve formátu pdf
Zajištění sazby: zadavatel
Formát (rozměr): B5 na výšku
Materiál obálka: matná laminace, křídový papír, 250-300 gr
Materiál text: ofset bílý bezdřevý v gramáži 80 g/m2
Barevnost (obálka, text): barevná obálka, černobílý text
Tisková technologie: ofset, digitální tisk
Počet stran: 320-330 normostran + obálka
Úprava materiálu: vazba měkká, lepená
Snížená sazba DPH 10%
ISBN bude přiděleno na fakultě</t>
  </si>
  <si>
    <t>79810000-5-3</t>
  </si>
  <si>
    <t>Plakát</t>
  </si>
  <si>
    <t>Dodání podkladů: ano, ve formátu pdf
Zajištění sazby (dodavatel/zadavatel): zadavatel
Formát (rozměr): A5
Materiál: ofset bílý bezdřevý v gramáži 80 g/m2. 
Barevnost: barevný, jednostranný
Tisková technologie: 
Úprava materiálu: 
Spadávka (ano/ne):</t>
  </si>
  <si>
    <t>Dodání podkladů: ano, ve formátu pdf
Zajištění sazby (dodavatel/zadavatel): zadavatel
Formát (rozměr): A5 na výšku
Materiál text: ofset bílý bezdřevý v gramáži 80 g/m2
Materiál obálka: bez laminace, křídový papír, 120 gr 
Barevnost (obálka, text): barevná obálka, černobílý text
Tisková technologie: 
Počet stran: 16 stran + obálka
Úprava materiálu: vazba měkká lepená</t>
  </si>
  <si>
    <t>Dodání podkladů: ano, ve formátu pdf
Zajištění sazby (dodavatel/zadavatel): zadavatel
Formát (rozměr): A3 - 5 ks, A4 - 50 ks
Materiál: ofset bílý bezdřevý v gramáži 80 g/m2. 
Barevnost: barevný, jednostranný
Tisková technologie: 
Úprava materiálu: 
Spadávka (ano/ne):</t>
  </si>
  <si>
    <t>OP VK - tisky pro MM</t>
  </si>
  <si>
    <t>Dodání podkladů: grafické podklady budou doručeny elektronicky vysoutěženému dodavateli
Formát (rozměr): A2
Materiál: papír 180g
Barevnost:  4/0</t>
  </si>
  <si>
    <t>Odbor vnějších vztahů a marketingu</t>
  </si>
  <si>
    <t>RMU, Žerotínovo nám. 9</t>
  </si>
  <si>
    <t>Žerotínovo nám. 617/9, 60177 Brno</t>
  </si>
  <si>
    <t xml:space="preserve">Hradecká Monika Mgr. </t>
  </si>
  <si>
    <t>98224@mail.muni.cz</t>
  </si>
  <si>
    <t>6208</t>
  </si>
  <si>
    <t>994200</t>
  </si>
  <si>
    <t>OBJ/9901/0129/15</t>
  </si>
  <si>
    <t>Celkem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</si>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</sst>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6" borderId="14" xfId="0" applyFont="1" applyFill="1" applyBorder="1" applyAlignment="1">
      <alignment vertical="top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30" sqref="H30"/>
    </sheetView>
  </sheetViews>
  <sheetFormatPr defaultColWidth="9.140625" defaultRowHeight="12.75"/>
  <cols>
    <col min="1" max="1" width="6.7109375" style="0" customWidth="1"/>
    <col min="2" max="2" width="37.421875" style="0" hidden="1" customWidth="1"/>
    <col min="3" max="3" width="8.00390625" style="0" customWidth="1"/>
    <col min="4" max="4" width="18.7109375" style="0" hidden="1" customWidth="1"/>
    <col min="5" max="5" width="13.421875" style="0" customWidth="1"/>
    <col min="6" max="6" width="17.8515625" style="0" bestFit="1" customWidth="1"/>
    <col min="7" max="7" width="18.57421875" style="0" customWidth="1"/>
    <col min="8" max="8" width="41.8515625" style="0" customWidth="1"/>
    <col min="9" max="9" width="3.28125" style="0" bestFit="1" customWidth="1"/>
    <col min="10" max="10" width="7.00390625" style="0" hidden="1" customWidth="1"/>
    <col min="11" max="11" width="4.00390625" style="0" bestFit="1" customWidth="1"/>
    <col min="12" max="12" width="3.28125" style="0" bestFit="1" customWidth="1"/>
    <col min="13" max="13" width="14.00390625" style="0" hidden="1" customWidth="1"/>
    <col min="14" max="14" width="21.421875" style="0" bestFit="1" customWidth="1"/>
    <col min="15" max="15" width="27.140625" style="0" bestFit="1" customWidth="1"/>
    <col min="16" max="16" width="30.421875" style="0" bestFit="1" customWidth="1"/>
    <col min="17" max="17" width="3.28125" style="0" bestFit="1" customWidth="1"/>
    <col min="18" max="18" width="12.00390625" style="0" bestFit="1" customWidth="1"/>
    <col min="19" max="19" width="10.57421875" style="0" hidden="1" customWidth="1"/>
    <col min="20" max="20" width="23.00390625" style="0" bestFit="1" customWidth="1"/>
    <col min="21" max="21" width="19.7109375" style="0" bestFit="1" customWidth="1"/>
    <col min="22" max="22" width="14.8515625" style="0" bestFit="1" customWidth="1"/>
    <col min="23" max="23" width="73.00390625" style="0" bestFit="1" customWidth="1"/>
    <col min="24" max="24" width="5.7109375" style="0" customWidth="1"/>
    <col min="25" max="25" width="10.57421875" style="0" hidden="1" customWidth="1"/>
    <col min="26" max="26" width="12.8515625" style="0" hidden="1" customWidth="1"/>
    <col min="27" max="27" width="5.57421875" style="0" customWidth="1"/>
    <col min="28" max="28" width="14.00390625" style="0" hidden="1" customWidth="1"/>
    <col min="29" max="29" width="16.57421875" style="0" bestFit="1" customWidth="1"/>
    <col min="30" max="30" width="22.140625" style="0" bestFit="1" customWidth="1"/>
    <col min="31" max="31" width="9.8515625" style="0" bestFit="1" customWidth="1"/>
  </cols>
  <sheetData>
    <row r="1" spans="1:31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1"/>
    </row>
    <row r="5" spans="1:31" ht="108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5" t="s">
        <v>14</v>
      </c>
      <c r="J5" s="25" t="s">
        <v>15</v>
      </c>
      <c r="K5" s="25" t="s">
        <v>16</v>
      </c>
      <c r="L5" s="25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" t="s">
        <v>33</v>
      </c>
      <c r="AC5" s="2" t="s">
        <v>34</v>
      </c>
      <c r="AD5" s="2" t="s">
        <v>139</v>
      </c>
      <c r="AE5" s="2" t="s">
        <v>140</v>
      </c>
    </row>
    <row r="6" spans="1:31" ht="217.5" thickBot="1">
      <c r="A6" s="3">
        <v>51640</v>
      </c>
      <c r="B6" s="4" t="s">
        <v>40</v>
      </c>
      <c r="C6" s="3">
        <v>147327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450</v>
      </c>
      <c r="K6" s="6">
        <v>450</v>
      </c>
      <c r="L6" s="7" t="s">
        <v>47</v>
      </c>
      <c r="M6" s="4">
        <v>119921</v>
      </c>
      <c r="N6" s="4" t="s">
        <v>48</v>
      </c>
      <c r="O6" s="4" t="s">
        <v>49</v>
      </c>
      <c r="P6" s="4" t="s">
        <v>50</v>
      </c>
      <c r="Q6" s="4">
        <v>2</v>
      </c>
      <c r="R6" s="4" t="s">
        <v>51</v>
      </c>
      <c r="S6" s="4">
        <v>110088</v>
      </c>
      <c r="T6" s="4" t="s">
        <v>52</v>
      </c>
      <c r="U6" s="4" t="s">
        <v>53</v>
      </c>
      <c r="V6" s="4">
        <v>549493998</v>
      </c>
      <c r="W6" s="4"/>
      <c r="X6" s="8" t="s">
        <v>54</v>
      </c>
      <c r="Y6" s="8" t="s">
        <v>55</v>
      </c>
      <c r="Z6" s="8" t="s">
        <v>56</v>
      </c>
      <c r="AA6" s="8" t="s">
        <v>57</v>
      </c>
      <c r="AB6" s="8" t="s">
        <v>58</v>
      </c>
      <c r="AC6" s="7" t="s">
        <v>59</v>
      </c>
      <c r="AD6" s="9">
        <v>34.6</v>
      </c>
      <c r="AE6" s="10">
        <f>ROUND($K$6*$AD$6,2)</f>
        <v>15570</v>
      </c>
    </row>
    <row r="7" spans="1:31" ht="13.5" thickTop="1">
      <c r="A7" s="18"/>
      <c r="B7" s="18"/>
      <c r="C7" s="18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5" t="s">
        <v>60</v>
      </c>
      <c r="AE7" s="12">
        <f>SUM($AE$6:$AE$6)</f>
        <v>15570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204.75" thickBot="1">
      <c r="A9" s="3">
        <v>51679</v>
      </c>
      <c r="B9" s="4" t="s">
        <v>61</v>
      </c>
      <c r="C9" s="3">
        <v>147353</v>
      </c>
      <c r="D9" s="4" t="s">
        <v>41</v>
      </c>
      <c r="E9" s="4" t="s">
        <v>42</v>
      </c>
      <c r="F9" s="4" t="s">
        <v>43</v>
      </c>
      <c r="G9" s="4" t="s">
        <v>44</v>
      </c>
      <c r="H9" s="4" t="s">
        <v>62</v>
      </c>
      <c r="I9" s="4" t="s">
        <v>46</v>
      </c>
      <c r="J9" s="5">
        <v>350</v>
      </c>
      <c r="K9" s="6">
        <v>350</v>
      </c>
      <c r="L9" s="7" t="s">
        <v>47</v>
      </c>
      <c r="M9" s="4">
        <v>119921</v>
      </c>
      <c r="N9" s="4" t="s">
        <v>48</v>
      </c>
      <c r="O9" s="4" t="s">
        <v>49</v>
      </c>
      <c r="P9" s="4" t="s">
        <v>50</v>
      </c>
      <c r="Q9" s="4"/>
      <c r="R9" s="4" t="s">
        <v>63</v>
      </c>
      <c r="S9" s="4">
        <v>110088</v>
      </c>
      <c r="T9" s="4" t="s">
        <v>52</v>
      </c>
      <c r="U9" s="4" t="s">
        <v>53</v>
      </c>
      <c r="V9" s="4">
        <v>549493998</v>
      </c>
      <c r="W9" s="4"/>
      <c r="X9" s="8" t="s">
        <v>64</v>
      </c>
      <c r="Y9" s="8" t="s">
        <v>55</v>
      </c>
      <c r="Z9" s="8" t="s">
        <v>56</v>
      </c>
      <c r="AA9" s="8" t="s">
        <v>57</v>
      </c>
      <c r="AB9" s="8" t="s">
        <v>58</v>
      </c>
      <c r="AC9" s="7" t="s">
        <v>65</v>
      </c>
      <c r="AD9" s="9">
        <v>55</v>
      </c>
      <c r="AE9" s="10">
        <f>ROUND($K$9*$AD$9,2)</f>
        <v>19250</v>
      </c>
    </row>
    <row r="10" spans="1:31" ht="13.5" thickTop="1">
      <c r="A10" s="18"/>
      <c r="B10" s="18"/>
      <c r="C10" s="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5" t="s">
        <v>60</v>
      </c>
      <c r="AE10" s="12">
        <f>SUM($AE$9:$AE$9)</f>
        <v>19250</v>
      </c>
    </row>
    <row r="11" spans="1:3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79.25" thickBot="1">
      <c r="A12" s="3">
        <v>52076</v>
      </c>
      <c r="B12" s="4" t="s">
        <v>66</v>
      </c>
      <c r="C12" s="3">
        <v>148524</v>
      </c>
      <c r="D12" s="4" t="s">
        <v>41</v>
      </c>
      <c r="E12" s="4" t="s">
        <v>42</v>
      </c>
      <c r="F12" s="4" t="s">
        <v>43</v>
      </c>
      <c r="G12" s="4" t="s">
        <v>44</v>
      </c>
      <c r="H12" s="4" t="s">
        <v>67</v>
      </c>
      <c r="I12" s="4" t="s">
        <v>46</v>
      </c>
      <c r="J12" s="5">
        <v>150</v>
      </c>
      <c r="K12" s="6">
        <v>150</v>
      </c>
      <c r="L12" s="7" t="s">
        <v>47</v>
      </c>
      <c r="M12" s="4">
        <v>119910</v>
      </c>
      <c r="N12" s="4" t="s">
        <v>68</v>
      </c>
      <c r="O12" s="4" t="s">
        <v>69</v>
      </c>
      <c r="P12" s="4" t="s">
        <v>50</v>
      </c>
      <c r="Q12" s="4">
        <v>3</v>
      </c>
      <c r="R12" s="4" t="s">
        <v>70</v>
      </c>
      <c r="S12" s="4">
        <v>117989</v>
      </c>
      <c r="T12" s="4" t="s">
        <v>71</v>
      </c>
      <c r="U12" s="4" t="s">
        <v>72</v>
      </c>
      <c r="V12" s="4">
        <v>549497331</v>
      </c>
      <c r="W12" s="4" t="s">
        <v>73</v>
      </c>
      <c r="X12" s="8" t="s">
        <v>74</v>
      </c>
      <c r="Y12" s="8" t="s">
        <v>75</v>
      </c>
      <c r="Z12" s="8" t="s">
        <v>56</v>
      </c>
      <c r="AA12" s="8" t="s">
        <v>74</v>
      </c>
      <c r="AB12" s="8" t="s">
        <v>76</v>
      </c>
      <c r="AC12" s="7" t="s">
        <v>77</v>
      </c>
      <c r="AD12" s="9">
        <v>80</v>
      </c>
      <c r="AE12" s="10">
        <f>ROUND($K$12*$AD$12,2)</f>
        <v>12000</v>
      </c>
    </row>
    <row r="13" spans="1:31" ht="13.5" thickTop="1">
      <c r="A13" s="18"/>
      <c r="B13" s="18"/>
      <c r="C13" s="1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5" t="s">
        <v>60</v>
      </c>
      <c r="AE13" s="12">
        <f>SUM($AE$12:$AE$12)</f>
        <v>12000</v>
      </c>
    </row>
    <row r="14" spans="1:3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89.25">
      <c r="A15" s="3">
        <v>52181</v>
      </c>
      <c r="B15" s="4" t="s">
        <v>78</v>
      </c>
      <c r="C15" s="3">
        <v>149211</v>
      </c>
      <c r="D15" s="4" t="s">
        <v>41</v>
      </c>
      <c r="E15" s="4" t="s">
        <v>79</v>
      </c>
      <c r="F15" s="4" t="s">
        <v>80</v>
      </c>
      <c r="G15" s="4" t="s">
        <v>44</v>
      </c>
      <c r="H15" s="4" t="s">
        <v>81</v>
      </c>
      <c r="I15" s="4" t="s">
        <v>46</v>
      </c>
      <c r="J15" s="5">
        <v>100</v>
      </c>
      <c r="K15" s="6">
        <v>100</v>
      </c>
      <c r="L15" s="7" t="s">
        <v>82</v>
      </c>
      <c r="M15" s="4">
        <v>231300</v>
      </c>
      <c r="N15" s="4" t="s">
        <v>83</v>
      </c>
      <c r="O15" s="4" t="s">
        <v>84</v>
      </c>
      <c r="P15" s="4" t="s">
        <v>85</v>
      </c>
      <c r="Q15" s="4">
        <v>4</v>
      </c>
      <c r="R15" s="4">
        <v>4.61</v>
      </c>
      <c r="S15" s="4">
        <v>133876</v>
      </c>
      <c r="T15" s="4" t="s">
        <v>86</v>
      </c>
      <c r="U15" s="4" t="s">
        <v>87</v>
      </c>
      <c r="V15" s="4">
        <v>549497740</v>
      </c>
      <c r="W15" s="4"/>
      <c r="X15" s="8" t="s">
        <v>88</v>
      </c>
      <c r="Y15" s="8" t="s">
        <v>89</v>
      </c>
      <c r="Z15" s="8" t="s">
        <v>56</v>
      </c>
      <c r="AA15" s="8" t="s">
        <v>90</v>
      </c>
      <c r="AB15" s="8" t="s">
        <v>91</v>
      </c>
      <c r="AC15" s="7" t="s">
        <v>92</v>
      </c>
      <c r="AD15" s="9">
        <v>2</v>
      </c>
      <c r="AE15" s="10">
        <f>ROUND($K$15*$AD$15,2)</f>
        <v>200</v>
      </c>
    </row>
    <row r="16" spans="1:31" ht="89.25">
      <c r="A16" s="3">
        <v>52181</v>
      </c>
      <c r="B16" s="4" t="s">
        <v>78</v>
      </c>
      <c r="C16" s="3">
        <v>149213</v>
      </c>
      <c r="D16" s="4" t="s">
        <v>41</v>
      </c>
      <c r="E16" s="4" t="s">
        <v>79</v>
      </c>
      <c r="F16" s="4" t="s">
        <v>80</v>
      </c>
      <c r="G16" s="4" t="s">
        <v>44</v>
      </c>
      <c r="H16" s="4" t="s">
        <v>93</v>
      </c>
      <c r="I16" s="4" t="s">
        <v>46</v>
      </c>
      <c r="J16" s="5">
        <v>200</v>
      </c>
      <c r="K16" s="6">
        <v>200</v>
      </c>
      <c r="L16" s="7" t="s">
        <v>82</v>
      </c>
      <c r="M16" s="4">
        <v>231300</v>
      </c>
      <c r="N16" s="4" t="s">
        <v>83</v>
      </c>
      <c r="O16" s="4" t="s">
        <v>84</v>
      </c>
      <c r="P16" s="4" t="s">
        <v>85</v>
      </c>
      <c r="Q16" s="4">
        <v>4</v>
      </c>
      <c r="R16" s="4">
        <v>4.61</v>
      </c>
      <c r="S16" s="4">
        <v>133876</v>
      </c>
      <c r="T16" s="4" t="s">
        <v>86</v>
      </c>
      <c r="U16" s="4" t="s">
        <v>87</v>
      </c>
      <c r="V16" s="4">
        <v>549497740</v>
      </c>
      <c r="W16" s="4"/>
      <c r="X16" s="8" t="s">
        <v>88</v>
      </c>
      <c r="Y16" s="8" t="s">
        <v>89</v>
      </c>
      <c r="Z16" s="8" t="s">
        <v>56</v>
      </c>
      <c r="AA16" s="8" t="s">
        <v>90</v>
      </c>
      <c r="AB16" s="8" t="s">
        <v>91</v>
      </c>
      <c r="AC16" s="7" t="s">
        <v>92</v>
      </c>
      <c r="AD16" s="9">
        <v>2</v>
      </c>
      <c r="AE16" s="10">
        <f>ROUND($K$16*$AD$16,2)</f>
        <v>400</v>
      </c>
    </row>
    <row r="17" spans="1:31" ht="90" thickBot="1">
      <c r="A17" s="3">
        <v>52181</v>
      </c>
      <c r="B17" s="4" t="s">
        <v>78</v>
      </c>
      <c r="C17" s="3">
        <v>149214</v>
      </c>
      <c r="D17" s="4" t="s">
        <v>41</v>
      </c>
      <c r="E17" s="4" t="s">
        <v>79</v>
      </c>
      <c r="F17" s="4" t="s">
        <v>80</v>
      </c>
      <c r="G17" s="4" t="s">
        <v>44</v>
      </c>
      <c r="H17" s="4" t="s">
        <v>94</v>
      </c>
      <c r="I17" s="4" t="s">
        <v>46</v>
      </c>
      <c r="J17" s="5">
        <v>200</v>
      </c>
      <c r="K17" s="6">
        <v>200</v>
      </c>
      <c r="L17" s="7" t="s">
        <v>82</v>
      </c>
      <c r="M17" s="4">
        <v>231300</v>
      </c>
      <c r="N17" s="4" t="s">
        <v>83</v>
      </c>
      <c r="O17" s="4" t="s">
        <v>84</v>
      </c>
      <c r="P17" s="4" t="s">
        <v>85</v>
      </c>
      <c r="Q17" s="4">
        <v>4</v>
      </c>
      <c r="R17" s="4">
        <v>4.61</v>
      </c>
      <c r="S17" s="4">
        <v>133876</v>
      </c>
      <c r="T17" s="4" t="s">
        <v>86</v>
      </c>
      <c r="U17" s="4" t="s">
        <v>87</v>
      </c>
      <c r="V17" s="4">
        <v>549497740</v>
      </c>
      <c r="W17" s="4"/>
      <c r="X17" s="8" t="s">
        <v>88</v>
      </c>
      <c r="Y17" s="8" t="s">
        <v>89</v>
      </c>
      <c r="Z17" s="8" t="s">
        <v>56</v>
      </c>
      <c r="AA17" s="8" t="s">
        <v>90</v>
      </c>
      <c r="AB17" s="8" t="s">
        <v>91</v>
      </c>
      <c r="AC17" s="7" t="s">
        <v>92</v>
      </c>
      <c r="AD17" s="9">
        <v>2.5</v>
      </c>
      <c r="AE17" s="10">
        <f>ROUND($K$17*$AD$17,2)</f>
        <v>500</v>
      </c>
    </row>
    <row r="18" spans="1:31" ht="13.5" thickTop="1">
      <c r="A18" s="18"/>
      <c r="B18" s="18"/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5" t="s">
        <v>60</v>
      </c>
      <c r="AE18" s="12">
        <f>SUM($AE$15:$AE$17)</f>
        <v>1100</v>
      </c>
    </row>
    <row r="19" spans="1:3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53.75" thickBot="1">
      <c r="A20" s="3">
        <v>52225</v>
      </c>
      <c r="B20" s="4" t="s">
        <v>95</v>
      </c>
      <c r="C20" s="3">
        <v>149329</v>
      </c>
      <c r="D20" s="4" t="s">
        <v>41</v>
      </c>
      <c r="E20" s="4" t="s">
        <v>42</v>
      </c>
      <c r="F20" s="4" t="s">
        <v>43</v>
      </c>
      <c r="G20" s="4" t="s">
        <v>44</v>
      </c>
      <c r="H20" s="4" t="s">
        <v>96</v>
      </c>
      <c r="I20" s="4" t="s">
        <v>46</v>
      </c>
      <c r="J20" s="5">
        <v>50</v>
      </c>
      <c r="K20" s="6">
        <v>50</v>
      </c>
      <c r="L20" s="7" t="s">
        <v>47</v>
      </c>
      <c r="M20" s="4">
        <v>119910</v>
      </c>
      <c r="N20" s="4" t="s">
        <v>68</v>
      </c>
      <c r="O20" s="4" t="s">
        <v>69</v>
      </c>
      <c r="P20" s="4" t="s">
        <v>50</v>
      </c>
      <c r="Q20" s="4">
        <v>3</v>
      </c>
      <c r="R20" s="4" t="s">
        <v>70</v>
      </c>
      <c r="S20" s="4">
        <v>117989</v>
      </c>
      <c r="T20" s="4" t="s">
        <v>71</v>
      </c>
      <c r="U20" s="4" t="s">
        <v>72</v>
      </c>
      <c r="V20" s="4">
        <v>549497331</v>
      </c>
      <c r="W20" s="4" t="s">
        <v>73</v>
      </c>
      <c r="X20" s="8" t="s">
        <v>74</v>
      </c>
      <c r="Y20" s="8" t="s">
        <v>75</v>
      </c>
      <c r="Z20" s="8" t="s">
        <v>56</v>
      </c>
      <c r="AA20" s="8" t="s">
        <v>74</v>
      </c>
      <c r="AB20" s="8" t="s">
        <v>76</v>
      </c>
      <c r="AC20" s="7" t="s">
        <v>97</v>
      </c>
      <c r="AD20" s="9">
        <v>35</v>
      </c>
      <c r="AE20" s="10">
        <f>ROUND($K$20*$AD$20,2)</f>
        <v>1750</v>
      </c>
    </row>
    <row r="21" spans="1:31" ht="13.5" thickTop="1">
      <c r="A21" s="18"/>
      <c r="B21" s="18"/>
      <c r="C21" s="1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5" t="s">
        <v>60</v>
      </c>
      <c r="AE21" s="12">
        <f>SUM($AE$20:$AE$20)</f>
        <v>1750</v>
      </c>
    </row>
    <row r="22" spans="1:3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79.25" thickBot="1">
      <c r="A23" s="3">
        <v>52265</v>
      </c>
      <c r="B23" s="4" t="s">
        <v>98</v>
      </c>
      <c r="C23" s="3">
        <v>149641</v>
      </c>
      <c r="D23" s="4" t="s">
        <v>41</v>
      </c>
      <c r="E23" s="4" t="s">
        <v>42</v>
      </c>
      <c r="F23" s="4" t="s">
        <v>43</v>
      </c>
      <c r="G23" s="4" t="s">
        <v>44</v>
      </c>
      <c r="H23" s="4" t="s">
        <v>99</v>
      </c>
      <c r="I23" s="4" t="s">
        <v>46</v>
      </c>
      <c r="J23" s="5">
        <v>200</v>
      </c>
      <c r="K23" s="6">
        <v>200</v>
      </c>
      <c r="L23" s="7" t="s">
        <v>82</v>
      </c>
      <c r="M23" s="4">
        <v>220000</v>
      </c>
      <c r="N23" s="4" t="s">
        <v>100</v>
      </c>
      <c r="O23" s="4" t="s">
        <v>101</v>
      </c>
      <c r="P23" s="4" t="s">
        <v>102</v>
      </c>
      <c r="Q23" s="4">
        <v>2</v>
      </c>
      <c r="R23" s="4">
        <v>125</v>
      </c>
      <c r="S23" s="4">
        <v>156173</v>
      </c>
      <c r="T23" s="4" t="s">
        <v>103</v>
      </c>
      <c r="U23" s="4" t="s">
        <v>104</v>
      </c>
      <c r="V23" s="4">
        <v>549496861</v>
      </c>
      <c r="W23" s="4" t="s">
        <v>105</v>
      </c>
      <c r="X23" s="8" t="s">
        <v>74</v>
      </c>
      <c r="Y23" s="8" t="s">
        <v>106</v>
      </c>
      <c r="Z23" s="8" t="s">
        <v>56</v>
      </c>
      <c r="AA23" s="8" t="s">
        <v>74</v>
      </c>
      <c r="AB23" s="8" t="s">
        <v>91</v>
      </c>
      <c r="AC23" s="7" t="s">
        <v>107</v>
      </c>
      <c r="AD23" s="9">
        <v>40</v>
      </c>
      <c r="AE23" s="10">
        <f>ROUND($K$23*$AD$23,2)</f>
        <v>8000</v>
      </c>
    </row>
    <row r="24" spans="1:31" ht="13.5" thickTop="1">
      <c r="A24" s="18"/>
      <c r="B24" s="18"/>
      <c r="C24" s="18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5" t="s">
        <v>60</v>
      </c>
      <c r="AE24" s="12">
        <f>SUM($AE$23:$AE$23)</f>
        <v>8000</v>
      </c>
    </row>
    <row r="25" spans="1:3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14.75">
      <c r="A26" s="3">
        <v>52314</v>
      </c>
      <c r="B26" s="4" t="s">
        <v>108</v>
      </c>
      <c r="C26" s="3">
        <v>150057</v>
      </c>
      <c r="D26" s="4" t="s">
        <v>41</v>
      </c>
      <c r="E26" s="4" t="s">
        <v>109</v>
      </c>
      <c r="F26" s="4" t="s">
        <v>110</v>
      </c>
      <c r="G26" s="4" t="s">
        <v>44</v>
      </c>
      <c r="H26" s="4" t="s">
        <v>111</v>
      </c>
      <c r="I26" s="4" t="s">
        <v>46</v>
      </c>
      <c r="J26" s="5">
        <v>90</v>
      </c>
      <c r="K26" s="6">
        <v>90</v>
      </c>
      <c r="L26" s="7" t="s">
        <v>82</v>
      </c>
      <c r="M26" s="4">
        <v>211600</v>
      </c>
      <c r="N26" s="4" t="s">
        <v>112</v>
      </c>
      <c r="O26" s="4" t="s">
        <v>113</v>
      </c>
      <c r="P26" s="4" t="s">
        <v>114</v>
      </c>
      <c r="Q26" s="4">
        <v>3</v>
      </c>
      <c r="R26" s="4" t="s">
        <v>115</v>
      </c>
      <c r="S26" s="4">
        <v>74337</v>
      </c>
      <c r="T26" s="4" t="s">
        <v>116</v>
      </c>
      <c r="U26" s="4" t="s">
        <v>117</v>
      </c>
      <c r="V26" s="4"/>
      <c r="W26" s="4"/>
      <c r="X26" s="8" t="s">
        <v>118</v>
      </c>
      <c r="Y26" s="8" t="s">
        <v>119</v>
      </c>
      <c r="Z26" s="8" t="s">
        <v>56</v>
      </c>
      <c r="AA26" s="8" t="s">
        <v>120</v>
      </c>
      <c r="AB26" s="8" t="s">
        <v>91</v>
      </c>
      <c r="AC26" s="7" t="s">
        <v>121</v>
      </c>
      <c r="AD26" s="9">
        <v>2</v>
      </c>
      <c r="AE26" s="10">
        <f>ROUND($K$26*$AD$26,2)</f>
        <v>180</v>
      </c>
    </row>
    <row r="27" spans="1:31" ht="191.25">
      <c r="A27" s="3">
        <v>52314</v>
      </c>
      <c r="B27" s="4" t="s">
        <v>108</v>
      </c>
      <c r="C27" s="3">
        <v>150077</v>
      </c>
      <c r="D27" s="4" t="s">
        <v>41</v>
      </c>
      <c r="E27" s="4" t="s">
        <v>42</v>
      </c>
      <c r="F27" s="4" t="s">
        <v>43</v>
      </c>
      <c r="G27" s="4" t="s">
        <v>44</v>
      </c>
      <c r="H27" s="4" t="s">
        <v>122</v>
      </c>
      <c r="I27" s="4" t="s">
        <v>46</v>
      </c>
      <c r="J27" s="5">
        <v>100</v>
      </c>
      <c r="K27" s="6">
        <v>100</v>
      </c>
      <c r="L27" s="7" t="s">
        <v>82</v>
      </c>
      <c r="M27" s="4">
        <v>211600</v>
      </c>
      <c r="N27" s="4" t="s">
        <v>112</v>
      </c>
      <c r="O27" s="4" t="s">
        <v>113</v>
      </c>
      <c r="P27" s="4" t="s">
        <v>114</v>
      </c>
      <c r="Q27" s="4">
        <v>3</v>
      </c>
      <c r="R27" s="4" t="s">
        <v>115</v>
      </c>
      <c r="S27" s="4">
        <v>74337</v>
      </c>
      <c r="T27" s="4" t="s">
        <v>116</v>
      </c>
      <c r="U27" s="4" t="s">
        <v>117</v>
      </c>
      <c r="V27" s="4"/>
      <c r="W27" s="4"/>
      <c r="X27" s="8" t="s">
        <v>118</v>
      </c>
      <c r="Y27" s="8" t="s">
        <v>119</v>
      </c>
      <c r="Z27" s="8" t="s">
        <v>56</v>
      </c>
      <c r="AA27" s="8" t="s">
        <v>120</v>
      </c>
      <c r="AB27" s="8" t="s">
        <v>91</v>
      </c>
      <c r="AC27" s="7" t="s">
        <v>121</v>
      </c>
      <c r="AD27" s="9">
        <v>76</v>
      </c>
      <c r="AE27" s="10">
        <f>ROUND($K$27*$AD$27,2)</f>
        <v>7600</v>
      </c>
    </row>
    <row r="28" spans="1:31" ht="102">
      <c r="A28" s="3">
        <v>52314</v>
      </c>
      <c r="B28" s="4" t="s">
        <v>108</v>
      </c>
      <c r="C28" s="3">
        <v>150078</v>
      </c>
      <c r="D28" s="4" t="s">
        <v>41</v>
      </c>
      <c r="E28" s="4" t="s">
        <v>123</v>
      </c>
      <c r="F28" s="4" t="s">
        <v>124</v>
      </c>
      <c r="G28" s="4" t="s">
        <v>44</v>
      </c>
      <c r="H28" s="4" t="s">
        <v>125</v>
      </c>
      <c r="I28" s="4" t="s">
        <v>46</v>
      </c>
      <c r="J28" s="5">
        <v>60</v>
      </c>
      <c r="K28" s="6">
        <v>60</v>
      </c>
      <c r="L28" s="7" t="s">
        <v>82</v>
      </c>
      <c r="M28" s="4">
        <v>211600</v>
      </c>
      <c r="N28" s="4" t="s">
        <v>112</v>
      </c>
      <c r="O28" s="4" t="s">
        <v>113</v>
      </c>
      <c r="P28" s="4" t="s">
        <v>114</v>
      </c>
      <c r="Q28" s="4">
        <v>3</v>
      </c>
      <c r="R28" s="4" t="s">
        <v>115</v>
      </c>
      <c r="S28" s="4">
        <v>74337</v>
      </c>
      <c r="T28" s="4" t="s">
        <v>116</v>
      </c>
      <c r="U28" s="4" t="s">
        <v>117</v>
      </c>
      <c r="V28" s="4"/>
      <c r="W28" s="4"/>
      <c r="X28" s="8" t="s">
        <v>118</v>
      </c>
      <c r="Y28" s="8" t="s">
        <v>119</v>
      </c>
      <c r="Z28" s="8" t="s">
        <v>56</v>
      </c>
      <c r="AA28" s="8" t="s">
        <v>120</v>
      </c>
      <c r="AB28" s="8" t="s">
        <v>91</v>
      </c>
      <c r="AC28" s="7" t="s">
        <v>121</v>
      </c>
      <c r="AD28" s="9">
        <v>2</v>
      </c>
      <c r="AE28" s="10">
        <f>ROUND($K$28*$AD$28,2)</f>
        <v>120</v>
      </c>
    </row>
    <row r="29" spans="1:31" ht="153">
      <c r="A29" s="3">
        <v>52314</v>
      </c>
      <c r="B29" s="4" t="s">
        <v>108</v>
      </c>
      <c r="C29" s="3">
        <v>150079</v>
      </c>
      <c r="D29" s="4" t="s">
        <v>41</v>
      </c>
      <c r="E29" s="4" t="s">
        <v>42</v>
      </c>
      <c r="F29" s="4" t="s">
        <v>43</v>
      </c>
      <c r="G29" s="4" t="s">
        <v>44</v>
      </c>
      <c r="H29" s="4" t="s">
        <v>126</v>
      </c>
      <c r="I29" s="4" t="s">
        <v>46</v>
      </c>
      <c r="J29" s="5">
        <v>60</v>
      </c>
      <c r="K29" s="6">
        <v>60</v>
      </c>
      <c r="L29" s="7" t="s">
        <v>82</v>
      </c>
      <c r="M29" s="4">
        <v>211600</v>
      </c>
      <c r="N29" s="4" t="s">
        <v>112</v>
      </c>
      <c r="O29" s="4" t="s">
        <v>113</v>
      </c>
      <c r="P29" s="4" t="s">
        <v>114</v>
      </c>
      <c r="Q29" s="4">
        <v>3</v>
      </c>
      <c r="R29" s="4" t="s">
        <v>115</v>
      </c>
      <c r="S29" s="4">
        <v>74337</v>
      </c>
      <c r="T29" s="4" t="s">
        <v>116</v>
      </c>
      <c r="U29" s="4" t="s">
        <v>117</v>
      </c>
      <c r="V29" s="4"/>
      <c r="W29" s="4"/>
      <c r="X29" s="8" t="s">
        <v>118</v>
      </c>
      <c r="Y29" s="8" t="s">
        <v>119</v>
      </c>
      <c r="Z29" s="8" t="s">
        <v>56</v>
      </c>
      <c r="AA29" s="8" t="s">
        <v>120</v>
      </c>
      <c r="AB29" s="8" t="s">
        <v>91</v>
      </c>
      <c r="AC29" s="7" t="s">
        <v>121</v>
      </c>
      <c r="AD29" s="9">
        <v>16</v>
      </c>
      <c r="AE29" s="10">
        <f>ROUND($K$29*$AD$29,2)</f>
        <v>960</v>
      </c>
    </row>
    <row r="30" spans="1:31" ht="102.75" thickBot="1">
      <c r="A30" s="3">
        <v>52314</v>
      </c>
      <c r="B30" s="4" t="s">
        <v>108</v>
      </c>
      <c r="C30" s="3">
        <v>150241</v>
      </c>
      <c r="D30" s="4" t="s">
        <v>41</v>
      </c>
      <c r="E30" s="4" t="s">
        <v>123</v>
      </c>
      <c r="F30" s="4" t="s">
        <v>124</v>
      </c>
      <c r="G30" s="4" t="s">
        <v>44</v>
      </c>
      <c r="H30" s="4" t="s">
        <v>127</v>
      </c>
      <c r="I30" s="4" t="s">
        <v>46</v>
      </c>
      <c r="J30" s="5">
        <v>55</v>
      </c>
      <c r="K30" s="6">
        <v>55</v>
      </c>
      <c r="L30" s="7" t="s">
        <v>82</v>
      </c>
      <c r="M30" s="4">
        <v>211600</v>
      </c>
      <c r="N30" s="4" t="s">
        <v>112</v>
      </c>
      <c r="O30" s="4" t="s">
        <v>113</v>
      </c>
      <c r="P30" s="4" t="s">
        <v>114</v>
      </c>
      <c r="Q30" s="4">
        <v>3</v>
      </c>
      <c r="R30" s="4" t="s">
        <v>115</v>
      </c>
      <c r="S30" s="4">
        <v>74337</v>
      </c>
      <c r="T30" s="4" t="s">
        <v>116</v>
      </c>
      <c r="U30" s="4" t="s">
        <v>117</v>
      </c>
      <c r="V30" s="4"/>
      <c r="W30" s="4"/>
      <c r="X30" s="8" t="s">
        <v>118</v>
      </c>
      <c r="Y30" s="8" t="s">
        <v>119</v>
      </c>
      <c r="Z30" s="8" t="s">
        <v>56</v>
      </c>
      <c r="AA30" s="8" t="s">
        <v>120</v>
      </c>
      <c r="AB30" s="8" t="s">
        <v>91</v>
      </c>
      <c r="AC30" s="7" t="s">
        <v>121</v>
      </c>
      <c r="AD30" s="9">
        <v>2.73</v>
      </c>
      <c r="AE30" s="10">
        <f>ROUND($K$30*$AD$30,2)</f>
        <v>150.15</v>
      </c>
    </row>
    <row r="31" spans="1:31" ht="13.5" thickTop="1">
      <c r="A31" s="18"/>
      <c r="B31" s="18"/>
      <c r="C31" s="18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5" t="s">
        <v>60</v>
      </c>
      <c r="AE31" s="12">
        <f>SUM($AE$26:$AE$30)</f>
        <v>9010.15</v>
      </c>
    </row>
    <row r="32" spans="1:3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90" thickBot="1">
      <c r="A33" s="3">
        <v>52339</v>
      </c>
      <c r="B33" s="4" t="s">
        <v>128</v>
      </c>
      <c r="C33" s="3">
        <v>150043</v>
      </c>
      <c r="D33" s="4" t="s">
        <v>41</v>
      </c>
      <c r="E33" s="4" t="s">
        <v>123</v>
      </c>
      <c r="F33" s="4" t="s">
        <v>124</v>
      </c>
      <c r="G33" s="4" t="s">
        <v>44</v>
      </c>
      <c r="H33" s="4" t="s">
        <v>129</v>
      </c>
      <c r="I33" s="4" t="s">
        <v>46</v>
      </c>
      <c r="J33" s="5">
        <v>2</v>
      </c>
      <c r="K33" s="6">
        <v>2</v>
      </c>
      <c r="L33" s="7" t="s">
        <v>82</v>
      </c>
      <c r="M33" s="4">
        <v>994200</v>
      </c>
      <c r="N33" s="4" t="s">
        <v>130</v>
      </c>
      <c r="O33" s="4" t="s">
        <v>131</v>
      </c>
      <c r="P33" s="4" t="s">
        <v>132</v>
      </c>
      <c r="Q33" s="4"/>
      <c r="R33" s="4" t="s">
        <v>63</v>
      </c>
      <c r="S33" s="4">
        <v>98224</v>
      </c>
      <c r="T33" s="4" t="s">
        <v>133</v>
      </c>
      <c r="U33" s="4" t="s">
        <v>134</v>
      </c>
      <c r="V33" s="4">
        <v>549493908</v>
      </c>
      <c r="W33" s="4"/>
      <c r="X33" s="8" t="s">
        <v>135</v>
      </c>
      <c r="Y33" s="8" t="s">
        <v>136</v>
      </c>
      <c r="Z33" s="8" t="s">
        <v>56</v>
      </c>
      <c r="AA33" s="8" t="s">
        <v>120</v>
      </c>
      <c r="AB33" s="8" t="s">
        <v>91</v>
      </c>
      <c r="AC33" s="7" t="s">
        <v>137</v>
      </c>
      <c r="AD33" s="9">
        <v>100</v>
      </c>
      <c r="AE33" s="10">
        <f>ROUND($K$33*$AD$33,2)</f>
        <v>200</v>
      </c>
    </row>
    <row r="34" spans="1:31" ht="13.5" customHeight="1" thickTop="1">
      <c r="A34" s="18"/>
      <c r="B34" s="18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5" t="s">
        <v>60</v>
      </c>
      <c r="AE34" s="12">
        <f>SUM($AE$33:$AE$33)</f>
        <v>200</v>
      </c>
    </row>
    <row r="35" spans="1:3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9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7" t="s">
        <v>138</v>
      </c>
      <c r="AE36" s="14">
        <f>(0)+SUM($AE$7,$AE$10,$AE$13,$AE$18,$AE$21,$AE$24,$AE$31,$AE$34)</f>
        <v>66880.15</v>
      </c>
    </row>
    <row r="37" spans="1:3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</sheetData>
  <sheetProtection/>
  <mergeCells count="17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31:C31"/>
    <mergeCell ref="A34:C34"/>
    <mergeCell ref="A18:C18"/>
    <mergeCell ref="A21:C21"/>
    <mergeCell ref="A24:C24"/>
    <mergeCell ref="A7:C7"/>
    <mergeCell ref="A10:C10"/>
    <mergeCell ref="A13:C13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2015-02-26T09:10:23Z</cp:lastPrinted>
  <dcterms:modified xsi:type="dcterms:W3CDTF">2015-02-26T09:12:45Z</dcterms:modified>
  <cp:category/>
  <cp:version/>
  <cp:contentType/>
  <cp:contentStatus/>
</cp:coreProperties>
</file>