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0" windowWidth="15960" windowHeight="9030" tabRatio="891" activeTab="0"/>
  </bookViews>
  <sheets>
    <sheet name="Schválené objednávky" sheetId="1" r:id="rId1"/>
    <sheet name="List1-Flash disk 16 GB" sheetId="2" r:id="rId2"/>
    <sheet name="List2-Flash disk 8 GB" sheetId="3" r:id="rId3"/>
    <sheet name="List3-Flash disk 32 GB" sheetId="4" r:id="rId4"/>
    <sheet name="List4-Monitor 24&quot;" sheetId="5" r:id="rId5"/>
    <sheet name="List5-Set bezdrátový" sheetId="6" r:id="rId6"/>
    <sheet name="List6-Flash disk 4 GB" sheetId="7" r:id="rId7"/>
    <sheet name="List7-Přenosný disk 500 GB" sheetId="8" r:id="rId8"/>
    <sheet name="List8-Přenosný disk 2 TB" sheetId="9" r:id="rId9"/>
    <sheet name="List9-Kancelářské PC 2" sheetId="10" r:id="rId10"/>
    <sheet name="List10-Multimediální PC" sheetId="11" r:id="rId11"/>
    <sheet name="List11-černá myš" sheetId="12" r:id="rId12"/>
    <sheet name="List12 - černá klávesnice" sheetId="13" r:id="rId13"/>
    <sheet name="List13-Kancelářské PC" sheetId="14" r:id="rId14"/>
    <sheet name="List14-Monitor 27&quot;" sheetId="15" r:id="rId15"/>
  </sheets>
  <definedNames/>
  <calcPr fullCalcOnLoad="1"/>
</workbook>
</file>

<file path=xl/sharedStrings.xml><?xml version="1.0" encoding="utf-8"?>
<sst xmlns="http://schemas.openxmlformats.org/spreadsheetml/2006/main" count="852" uniqueCount="363">
  <si>
    <t>Konkrétní nabídnuté parametry</t>
  </si>
  <si>
    <t>Procesor</t>
  </si>
  <si>
    <t>Paměť RAM</t>
  </si>
  <si>
    <t>min. 4GB</t>
  </si>
  <si>
    <t>Pevný disk</t>
  </si>
  <si>
    <t>min. 500 GB</t>
  </si>
  <si>
    <t>Mechaniky pro média</t>
  </si>
  <si>
    <t>Síťová karta</t>
  </si>
  <si>
    <t>ano</t>
  </si>
  <si>
    <t>Vstupní a výstupní porty</t>
  </si>
  <si>
    <t>Hmotnost</t>
  </si>
  <si>
    <t>Operační systém</t>
  </si>
  <si>
    <t>Úprava povrchu obrazovky</t>
  </si>
  <si>
    <t>matná</t>
  </si>
  <si>
    <t>DVD+-RW/RAM/DL</t>
  </si>
  <si>
    <t>Grafická karta</t>
  </si>
  <si>
    <t>Zvuková karta</t>
  </si>
  <si>
    <t>Účinnost zdroje</t>
  </si>
  <si>
    <t>min. 80%</t>
  </si>
  <si>
    <t>Skříň počítače</t>
  </si>
  <si>
    <t>miditower</t>
  </si>
  <si>
    <t>USB porty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</si>
  <si>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</si>
  <si>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</si>
  <si>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</si>
  <si>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t>Microsoft Windows 7 Professional 64b</t>
  </si>
  <si>
    <t>Požadavky na rozšiřitelnost</t>
  </si>
  <si>
    <t>volná 1 pozice pro 5,25" mechaniku nebo disk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</si>
  <si>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</si>
  <si>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</si>
  <si>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Úhlopříčka</t>
  </si>
  <si>
    <t>Rozlišení</t>
  </si>
  <si>
    <t>Pozorovací úhly</t>
  </si>
  <si>
    <t>min. 160°/160°</t>
  </si>
  <si>
    <t>Vstupy</t>
  </si>
  <si>
    <t>Výškově nastavitelný podstavec</t>
  </si>
  <si>
    <t>Naklápění monitoru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</si>
  <si>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</si>
  <si>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Čtečka paměťových karet</t>
  </si>
  <si>
    <t>min. 1920 x min. 1080</t>
  </si>
  <si>
    <t>Rozhraní</t>
  </si>
  <si>
    <t>min. USB 2.0</t>
  </si>
  <si>
    <t>27"</t>
  </si>
  <si>
    <t>x86-64 kompatibilní, PassMark CPU min. 5000</t>
  </si>
  <si>
    <t xml:space="preserve">min. 8 GB, rozšiřitelná na 16 GB </t>
  </si>
  <si>
    <t xml:space="preserve">min. 1 TB, 7200 ot./min. </t>
  </si>
  <si>
    <t xml:space="preserve">podpora min. dvou monitorů, každý s rozlišením min. 1920x1200, min. 2 video výstupy DVI, PassMark G3D mark min. 1200, min. 1 GB VRAM </t>
  </si>
  <si>
    <t>1 Gb Ethernet, podporou PXE</t>
  </si>
  <si>
    <t xml:space="preserve">vstup a výstup pro sluchátka a mikrofon </t>
  </si>
  <si>
    <t>min. 6 x USB celkem, min. 1x USB 3.0, min 2 porty na předním panelu</t>
  </si>
  <si>
    <t>USB, snímání pohybu optické, připojená kabelem, 3 tlačítka a kolečko, min. délka 12 cm</t>
  </si>
  <si>
    <t>Microsoft Windows 7 Professional 64b CZ OEM</t>
  </si>
  <si>
    <t>min. DVI, VGA(D-Sub), HDMI</t>
  </si>
  <si>
    <t>1x USB přijímač</t>
  </si>
  <si>
    <t>optické</t>
  </si>
  <si>
    <t>RF technologie</t>
  </si>
  <si>
    <t>Klávesnice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</si>
  <si>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</si>
  <si>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x86-64 kompatibilní, PassMark CPU Mark min. 3000</t>
  </si>
  <si>
    <t>podpora rozlišení min. 1920x1200, (min. DVI + D-sub)</t>
  </si>
  <si>
    <t>1 Gb Ethernet, s podporou PXE</t>
  </si>
  <si>
    <t>vstup a výstup pro sluchátka a mikrofon  na předním panelu</t>
  </si>
  <si>
    <t>min. 6 x USB porty celkem, min 2 porty na předním panelu</t>
  </si>
  <si>
    <t>x86-64 kompatibilní, Passmark CPU Mark min. 6400 TDP max. 85 W</t>
  </si>
  <si>
    <t>min. 8 GB, rozšiřitelná na 16 GB</t>
  </si>
  <si>
    <t>min. 500 GB, 7200 ot./min., SATA 3</t>
  </si>
  <si>
    <t xml:space="preserve">s podporou dvou monitorů, každý s rozlišením min. 1920x1200, minimálně 1x DVI výstup </t>
  </si>
  <si>
    <t xml:space="preserve">min. 85% při 50% zatížení </t>
  </si>
  <si>
    <t>1 Gb Ethernet, podporou PXE, WoL</t>
  </si>
  <si>
    <t>miditower, uzamykatelná skříň (s okem nebo jinou možností protažení kabelu zabraňujícího otevření skříně)</t>
  </si>
  <si>
    <t xml:space="preserve">vstup a výstup pro sluchátka a mikrofon na předním panelu </t>
  </si>
  <si>
    <t xml:space="preserve">min. 6 USB portů celkem, z toho min. 2 porty USB 3.0 vzadu a min. další 2 porty USB 3.0 musí být vyvedeny na předním panelu </t>
  </si>
  <si>
    <t>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výška klávesy přes Enter přes dva řádky kláves, bez přidané funkční klávesy napravo nebo nalevo od klávesy pravý Shift (např. Macro)., samostatný blok numerických kláves. Kabel délky min. 150 cm.</t>
  </si>
  <si>
    <t xml:space="preserve">snímání pohybu optické, připojená kabelem délky min. 150 cm, 2 tlačítka a kolečko, min. délka 12 cm </t>
  </si>
  <si>
    <t>ne</t>
  </si>
  <si>
    <t xml:space="preserve">Microsoft Windows 8.1 Professional 64b CZ </t>
  </si>
  <si>
    <t>"Oprávněným zaměstnancům zadavatele musí být i v záruční době umožněno otevření skříně počítače a instalace vlastních pamětí, karet a případně dalších komponent PC. Možnost exportu nastavení BIOS na externí médium a importu z média Možnost ochrany BIOS a boot menu heslem. Korektně vyplněné položky BIOS: Base board: vendor a model, Computer: vendor a model"</t>
  </si>
  <si>
    <t xml:space="preserve">min. 1xDVI-D a VGA </t>
  </si>
  <si>
    <t xml:space="preserve">24" </t>
  </si>
  <si>
    <t>Kapacita</t>
  </si>
  <si>
    <t>Napájení</t>
  </si>
  <si>
    <t>přes sběrnici USB, bez externího napájení</t>
  </si>
  <si>
    <t>min. USB 3.0</t>
  </si>
  <si>
    <t>max. 250 g</t>
  </si>
  <si>
    <t>min. 2 TB</t>
  </si>
  <si>
    <t>min. 8 GB</t>
  </si>
  <si>
    <t>Redukovaný minikonektor nevyhovuje.</t>
  </si>
  <si>
    <t>min. 16 GB</t>
  </si>
  <si>
    <t>min. 32 GB</t>
  </si>
  <si>
    <t>Specifikace</t>
  </si>
  <si>
    <t xml:space="preserve">USB, snímání pohybu optické, připojená kabelem, 3 tlačíka a kolečko </t>
  </si>
  <si>
    <t>Min. délka myši</t>
  </si>
  <si>
    <t>12 cm</t>
  </si>
  <si>
    <t>Scrollovací kolečko</t>
  </si>
  <si>
    <t>Snímání pohybu</t>
  </si>
  <si>
    <t>Typ bezdrátové komunikace</t>
  </si>
  <si>
    <t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</si>
  <si>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 xml:space="preserve"> </t>
  </si>
  <si>
    <t>Příslušenství - černá klávesnice 
CPV KÓD MU 30237460-1-3</t>
  </si>
  <si>
    <t>Příslušenství - černá myš 
CPV KÓD MU 30237410-6-4</t>
  </si>
  <si>
    <t>Set bezdrátová klávesnice s myší 
CPV KÓD MU 30237000-9-11</t>
  </si>
  <si>
    <t>Připojení</t>
  </si>
  <si>
    <t>Tlačítka</t>
  </si>
  <si>
    <t>Flash disk 32 GB 
CPV KÓD MU 30234600-4-3</t>
  </si>
  <si>
    <t>Flash disk 16 GB 
CPV KÓD MU 30234600-4-2</t>
  </si>
  <si>
    <t>Flash disk 8 GB 
CPV KÓD MU 30234600-4-1</t>
  </si>
  <si>
    <t>Přenosný disk 2 TB 
CPV KÓD MU 30233130-1-3</t>
  </si>
  <si>
    <t>Přenosný disk 500 GB 
CPV KÓD MU 30233130-1-1</t>
  </si>
  <si>
    <t>Monitor 24" 
CPV KÓD MU 30231000-7-2</t>
  </si>
  <si>
    <t>Monitor 27" 
CPV KÓD MU 30231000-7-4</t>
  </si>
  <si>
    <t>Kancelářské PC 2 
CPV KÓD MU 30213300-8-8</t>
  </si>
  <si>
    <t>Specializované PC pro multimédia 
CPV KÓD MU 30213300-8-2</t>
  </si>
  <si>
    <t>Kancelářské PC 
CPV KÓD MU 30213300-8-1</t>
  </si>
  <si>
    <t xml:space="preserve">miditower 
Počítačová skříň musí mít očko umožňující její uzamčení visacím zámkem. </t>
  </si>
  <si>
    <t>Flash disk 4 GB 
CPV KÓD MU 30234600-4-6</t>
  </si>
  <si>
    <t>min. 4 GB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</si>
  <si>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</si>
  <si>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</si>
  <si>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</si>
  <si>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</si>
  <si>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</si>
  <si>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</si>
  <si>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</si>
  <si>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</si>
  <si>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</si>
  <si>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</si>
  <si>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</si>
  <si>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</si>
  <si>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</si>
  <si>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</si>
  <si>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</si>
  <si>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</si>
  <si>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</si>
  <si>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</si>
  <si>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</si>
  <si>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</si>
  <si>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30234600-4</t>
  </si>
  <si>
    <t>30234600-4-2</t>
  </si>
  <si>
    <t>Flash disk 16 GB</t>
  </si>
  <si>
    <t>Podrobná specifikace viz katalog počítačů</t>
  </si>
  <si>
    <t>ks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</si>
  <si>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</si>
  <si>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</si>
  <si>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</si>
  <si>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</si>
  <si>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</si>
  <si>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30234600-4-1</t>
  </si>
  <si>
    <t>Flash disk 8 GB</t>
  </si>
  <si>
    <t>30234600-4-3</t>
  </si>
  <si>
    <t>Flash disk 32 GB</t>
  </si>
  <si>
    <t>Ústav teoret. fyziky a astrofyziky</t>
  </si>
  <si>
    <t>PřF, Kotlářská 2, pavilon 06</t>
  </si>
  <si>
    <t>Kotlářská 267/2, 61137 Brno</t>
  </si>
  <si>
    <t>pav. 06/03029</t>
  </si>
  <si>
    <t xml:space="preserve">Santarová Lenka  </t>
  </si>
  <si>
    <t>169617@mail.muni.cz</t>
  </si>
  <si>
    <t>30231000-7</t>
  </si>
  <si>
    <t>30231000-7-2</t>
  </si>
  <si>
    <t>Monitor 24"</t>
  </si>
  <si>
    <t>Klinika infekčních chorob</t>
  </si>
  <si>
    <t>LF, FN Brno, Jihlavská 20, pavilon A</t>
  </si>
  <si>
    <t>Jihlavská 340/20, 62500 Brno</t>
  </si>
  <si>
    <t xml:space="preserve">Pospíšilová Markéta  </t>
  </si>
  <si>
    <t>116992@mail.muni.cz</t>
  </si>
  <si>
    <t>30237000-9</t>
  </si>
  <si>
    <t>30237000-9-11</t>
  </si>
  <si>
    <t>Set bezdrátová klávesnice s myší</t>
  </si>
  <si>
    <t>Historický ústav</t>
  </si>
  <si>
    <t>FF, Gorkého 14, budova A</t>
  </si>
  <si>
    <t>Arna Nováka 1/1, 60200 Brno</t>
  </si>
  <si>
    <t xml:space="preserve">Homolová Eva  </t>
  </si>
  <si>
    <t>169732@mail.muni.cz</t>
  </si>
  <si>
    <t>změna adresy.</t>
  </si>
  <si>
    <t>30234600-4-6</t>
  </si>
  <si>
    <t>Flash disk 4 GB</t>
  </si>
  <si>
    <t>30233130-1</t>
  </si>
  <si>
    <t>30233130-1-1</t>
  </si>
  <si>
    <t>Přenosný disk 500 GB</t>
  </si>
  <si>
    <t>Ústav chemie</t>
  </si>
  <si>
    <t>UKB, Kamenice 5, budova A12</t>
  </si>
  <si>
    <t>Kamenice 753/5, 62500 Brno</t>
  </si>
  <si>
    <t>Trnková Libuše doc. RNDr. CSc.</t>
  </si>
  <si>
    <t>1027@mail.muni.cz</t>
  </si>
  <si>
    <t>30233130-1-3</t>
  </si>
  <si>
    <t>Přenosný disk 2 TB</t>
  </si>
  <si>
    <t>Moravec Zdeněk Mgr. Ph.D.</t>
  </si>
  <si>
    <t>42228@mail.muni.cz</t>
  </si>
  <si>
    <t>30213300-8</t>
  </si>
  <si>
    <t>30213300-8-8</t>
  </si>
  <si>
    <t>Kancelářské PC 2</t>
  </si>
  <si>
    <t>Chirurgická klinika</t>
  </si>
  <si>
    <t>LF, FN Brno, Jihlavská 20, pavilon L</t>
  </si>
  <si>
    <t>pav. L/7184</t>
  </si>
  <si>
    <t xml:space="preserve">Baráčková Hana  </t>
  </si>
  <si>
    <t>1746@mail.muni.cz</t>
  </si>
  <si>
    <t>Stolní pc</t>
  </si>
  <si>
    <t>30213300-8-2</t>
  </si>
  <si>
    <t>Specializované PC pro multimédia</t>
  </si>
  <si>
    <t>Ústav jazykovědy a baltistiky</t>
  </si>
  <si>
    <t>FF, Úvoz 33, budova U1</t>
  </si>
  <si>
    <t>Úvoz 244/33, 60200 Brno</t>
  </si>
  <si>
    <t>bud. U1/102</t>
  </si>
  <si>
    <t xml:space="preserve">Čapková Blanka Bc. </t>
  </si>
  <si>
    <t>362204@mail.muni.cz</t>
  </si>
  <si>
    <t>30237410-6</t>
  </si>
  <si>
    <t>30237410-6-4</t>
  </si>
  <si>
    <t>Příslušenství - černá myš</t>
  </si>
  <si>
    <t>Ústav archeologie a muzeologie</t>
  </si>
  <si>
    <t>FF, Grohova 7, budova C</t>
  </si>
  <si>
    <t>bud. C/04014</t>
  </si>
  <si>
    <t xml:space="preserve">Šibíčková Jitka  </t>
  </si>
  <si>
    <t>9111@mail.muni.cz</t>
  </si>
  <si>
    <t>30237460-1</t>
  </si>
  <si>
    <t>30237460-1-3</t>
  </si>
  <si>
    <t>Příslušenství - černá klávesnice</t>
  </si>
  <si>
    <t>30213300-8-1</t>
  </si>
  <si>
    <t>Kancelářské PC</t>
  </si>
  <si>
    <t>RMU, Komenského nám. 2</t>
  </si>
  <si>
    <t>Komenského nám. 220/2, 66243 Brno</t>
  </si>
  <si>
    <t>Adamec Petr Mgr. Ph.D.</t>
  </si>
  <si>
    <t>107151@mail.muni.cz</t>
  </si>
  <si>
    <t>30231000-7-4</t>
  </si>
  <si>
    <t>Monitor 27"</t>
  </si>
  <si>
    <t>PC-A18/1111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</si>
  <si>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</si>
  <si>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</si>
  <si>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</si>
  <si>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</si>
  <si>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</si>
  <si>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</si>
  <si>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Psychologický ústav</t>
  </si>
  <si>
    <t>bud. C/05001</t>
  </si>
  <si>
    <t>Čerňák Michal PhDr. Ph.D.</t>
  </si>
  <si>
    <t>75548@mail.muni.cz</t>
  </si>
  <si>
    <t>Celkem</t>
  </si>
  <si>
    <t>ADATA USB UV150 16GB red (USB 3.0)</t>
  </si>
  <si>
    <t>16 GB</t>
  </si>
  <si>
    <t>USB 3.0</t>
  </si>
  <si>
    <t>plný USB</t>
  </si>
  <si>
    <t>8GB Kingston USB 3.0 Data Traveler G4 žlutý</t>
  </si>
  <si>
    <t>8 GB</t>
  </si>
  <si>
    <t>32GB Kingston USB 3.0 Data Traveler G4 červený</t>
  </si>
  <si>
    <t>32 GB</t>
  </si>
  <si>
    <t>24"</t>
  </si>
  <si>
    <t>1920x1080</t>
  </si>
  <si>
    <t>178/178</t>
  </si>
  <si>
    <t>DVI-D, VGA</t>
  </si>
  <si>
    <t>24" LG LED 24MB35PM - FullHD,IPS,VGA,DVI, PIVOT</t>
  </si>
  <si>
    <t>EVOLVEO WK-210 set bezdr. klávesnice a myši</t>
  </si>
  <si>
    <t>Klávesnice pro PC, bezdrátová,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, samostatný blok numerické klávesnice</t>
  </si>
  <si>
    <t>4 GB</t>
  </si>
  <si>
    <t>USB 2.0</t>
  </si>
  <si>
    <t>4GB USB ADATA C008 černo/červená</t>
  </si>
  <si>
    <t>Ext.HDD 2,5" Samsung M3 Portable 500GB USB3.0</t>
  </si>
  <si>
    <t>500 GB</t>
  </si>
  <si>
    <t>USB</t>
  </si>
  <si>
    <t>141 g</t>
  </si>
  <si>
    <t>2 TB</t>
  </si>
  <si>
    <t>Ext.HDD 3,5" Samsung D3 Station 2 TB USB3.0</t>
  </si>
  <si>
    <t>Slim SuperMulti Optical Disc Drive</t>
  </si>
  <si>
    <t>přední panel:  2x USB 2.0, 2x USB 3.0
zadní panel:   4x USB 2.0, 2x USB 3.0</t>
  </si>
  <si>
    <t>HP USB Keyboard - ME CZECH-SK</t>
  </si>
  <si>
    <t>HP USB Mouse</t>
  </si>
  <si>
    <t>Microsoft Windows 8.1 Pro downgrade to Win7 Pro 64 OS Czech-SK</t>
  </si>
  <si>
    <t>HP EliteDesk 800 G1 TWR Business PC</t>
  </si>
  <si>
    <t>HP EliteDesk 800 TWR Gold Chassis</t>
  </si>
  <si>
    <t>Intel Core i3-4330 3.5G 4M HD 4600 CPU, Passmark 5074</t>
  </si>
  <si>
    <t>8GB DDR3-1600 DIMM (1x8GB) RAM</t>
  </si>
  <si>
    <t>1TB 7200 RPM SATA 6G HDD</t>
  </si>
  <si>
    <t>Myš GIGABYTE optická 5100 USB 800dpi černá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</si>
  <si>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</t>
  </si>
  <si>
    <t>C-TECH CZ/ SK KB-102 USB slim black</t>
  </si>
  <si>
    <t>Intel Pentium G3240 3.1G 3M HD CPU, Passmark 3298</t>
  </si>
  <si>
    <t>1920 x 1080</t>
  </si>
  <si>
    <t>178 / 178</t>
  </si>
  <si>
    <t>5°~25°</t>
  </si>
  <si>
    <t>DVI, VGA HDMI</t>
  </si>
  <si>
    <t>Acer LCD K272HLCBid</t>
  </si>
  <si>
    <t>GIGABYTE GTX750 1GB (128) , 2xDVI, Passmark 3249</t>
  </si>
  <si>
    <t>AXAGO interní 3.5" čtečka 6-slot</t>
  </si>
  <si>
    <t>HDD 500GB Seagate Desktop 16MB SATAIII 7200rpm 2RZ</t>
  </si>
  <si>
    <t>1x DVI, 1x VGA video interfaces</t>
  </si>
  <si>
    <t>DVDRW/RAM LG GH24NSC0 24x SATA černá</t>
  </si>
  <si>
    <t>přední panel:  2x USB 3.0
zadní panel:   2x USB 2.0, 2x USB 3.0</t>
  </si>
  <si>
    <t>Crono MT-01 USB3.0, bez zdroje - PC case, midi tower ATX</t>
  </si>
  <si>
    <t>C-TECH CZ/SK KB-102 USB slim black</t>
  </si>
  <si>
    <t>PC UNIS Office I</t>
  </si>
  <si>
    <t>PC UNIS Office II</t>
  </si>
  <si>
    <t xml:space="preserve">4GB DDR3 1333MHz  CL9 </t>
  </si>
  <si>
    <t>přední panel:  2x USB 2.0
zadní panel:   2x USB 2.0, 2x USB 3.0</t>
  </si>
  <si>
    <t>Crono MT-01 Midi Tower ATX case bez zdroje</t>
  </si>
  <si>
    <t>DVI, D-sub</t>
  </si>
  <si>
    <t>EVOLVEO Pulse, zdroj 350W, APFC, 80+, ATX</t>
  </si>
  <si>
    <t xml:space="preserve">8GB DDR3 </t>
  </si>
  <si>
    <t>HDD 500GB Sata III, 7200rpm</t>
  </si>
  <si>
    <t>Intel® Core i5-4460  (3.2GHz, LGA1150, VGA), Passmark 6688, TDP 84W</t>
  </si>
  <si>
    <t>MS Win Pro 8.1 Win64bit Czech 1pk OEM DVD</t>
  </si>
  <si>
    <t xml:space="preserve">
        Kategorie: ICT 001-2015 - Počítače, sběr do: 28.02.2015, dodání od: 03.04.2015, vygenerováno: 01.04.2015 08:42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</si>
  <si>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</si>
  <si>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</si>
  <si>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</si>
  <si>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</si>
  <si>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</si>
  <si>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</si>
  <si>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</si>
  <si>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</si>
  <si>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</si>
  <si>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</si>
  <si>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</si>
  <si>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</si>
  <si>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</si>
  <si>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</si>
  <si>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</si>
  <si>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1111</t>
  </si>
  <si>
    <t>999400</t>
  </si>
  <si>
    <t xml:space="preserve">   </t>
  </si>
  <si>
    <t>6000</t>
  </si>
  <si>
    <t>OBJ/9905/0070/15</t>
  </si>
  <si>
    <t>Celkem za objednávku</t>
  </si>
  <si>
    <t>312040</t>
  </si>
  <si>
    <t xml:space="preserve">      </t>
  </si>
  <si>
    <t>OBJ/3110/0008/15</t>
  </si>
  <si>
    <t>A</t>
  </si>
  <si>
    <t>110214</t>
  </si>
  <si>
    <t>0001</t>
  </si>
  <si>
    <t>OBJ/1134/0004/15</t>
  </si>
  <si>
    <t>9310</t>
  </si>
  <si>
    <t>213100</t>
  </si>
  <si>
    <t>OBJ/2131/0024/15</t>
  </si>
  <si>
    <t>1418</t>
  </si>
  <si>
    <t>313010</t>
  </si>
  <si>
    <t>1519</t>
  </si>
  <si>
    <t>OBJ/3111/0301/15</t>
  </si>
  <si>
    <t>7037</t>
  </si>
  <si>
    <t>03</t>
  </si>
  <si>
    <t>1195</t>
  </si>
  <si>
    <t>OBJ/3111/0302/15</t>
  </si>
  <si>
    <t>110223</t>
  </si>
  <si>
    <t>OBJ/1143/0001/15</t>
  </si>
  <si>
    <t>OBJ/9905/0071/15</t>
  </si>
  <si>
    <t>2817</t>
  </si>
  <si>
    <t>211500</t>
  </si>
  <si>
    <t>2126</t>
  </si>
  <si>
    <t>OBJ/2115/0008/15</t>
  </si>
  <si>
    <t>2804</t>
  </si>
  <si>
    <t>212600</t>
  </si>
  <si>
    <t>0000</t>
  </si>
  <si>
    <t>OBJ/2126/0026/15</t>
  </si>
  <si>
    <t>5003</t>
  </si>
  <si>
    <t>991600</t>
  </si>
  <si>
    <t>00</t>
  </si>
  <si>
    <t>1590</t>
  </si>
  <si>
    <t>0003</t>
  </si>
  <si>
    <t>OBJ/9905/0072/15</t>
  </si>
  <si>
    <t>110518</t>
  </si>
  <si>
    <t>OBJ/1118/0070/15</t>
  </si>
  <si>
    <t>0035</t>
  </si>
  <si>
    <t>211300</t>
  </si>
  <si>
    <t>000</t>
  </si>
  <si>
    <t>OBJ/2113/0021/15</t>
  </si>
  <si>
    <t>Identifikace věci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</si>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</sst>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3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10" xfId="47" applyBorder="1" applyAlignment="1">
      <alignment horizontal="justify" vertical="center" wrapText="1"/>
      <protection/>
    </xf>
    <xf numFmtId="0" fontId="0" fillId="0" borderId="0" xfId="47" applyFill="1">
      <alignment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47" applyBorder="1" applyAlignment="1">
      <alignment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34" borderId="10" xfId="47" applyFill="1" applyBorder="1" applyAlignment="1">
      <alignment vertical="center" wrapText="1"/>
      <protection/>
    </xf>
    <xf numFmtId="0" fontId="0" fillId="0" borderId="10" xfId="47" applyFill="1" applyBorder="1" applyAlignment="1">
      <alignment vertical="center" wrapText="1"/>
      <protection/>
    </xf>
    <xf numFmtId="0" fontId="0" fillId="0" borderId="10" xfId="47" applyFont="1" applyBorder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6" borderId="14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3" fillId="37" borderId="15" xfId="0" applyFont="1" applyFill="1" applyBorder="1" applyAlignment="1">
      <alignment horizontal="left" vertical="top"/>
    </xf>
    <xf numFmtId="4" fontId="3" fillId="37" borderId="15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4" fontId="3" fillId="38" borderId="0" xfId="0" applyNumberFormat="1" applyFont="1" applyFill="1" applyAlignment="1">
      <alignment horizontal="right" vertical="top"/>
    </xf>
    <xf numFmtId="0" fontId="3" fillId="37" borderId="15" xfId="0" applyFont="1" applyFill="1" applyBorder="1" applyAlignment="1">
      <alignment vertical="top"/>
    </xf>
    <xf numFmtId="0" fontId="3" fillId="38" borderId="17" xfId="0" applyFont="1" applyFill="1" applyBorder="1" applyAlignment="1">
      <alignment vertical="top"/>
    </xf>
    <xf numFmtId="0" fontId="0" fillId="34" borderId="10" xfId="47" applyFont="1" applyFill="1" applyBorder="1" applyAlignment="1">
      <alignment vertical="center" wrapText="1"/>
      <protection/>
    </xf>
    <xf numFmtId="0" fontId="0" fillId="0" borderId="10" xfId="47" applyFont="1" applyBorder="1" applyAlignment="1">
      <alignment horizontal="justify" vertical="center" wrapText="1"/>
      <protection/>
    </xf>
    <xf numFmtId="0" fontId="0" fillId="34" borderId="10" xfId="47" applyFont="1" applyFill="1" applyBorder="1" applyAlignment="1">
      <alignment horizontal="center"/>
      <protection/>
    </xf>
    <xf numFmtId="0" fontId="0" fillId="0" borderId="0" xfId="47" applyAlignment="1">
      <alignment horizontal="left" wrapText="1"/>
      <protection/>
    </xf>
    <xf numFmtId="0" fontId="0" fillId="34" borderId="10" xfId="47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/>
    </xf>
    <xf numFmtId="9" fontId="0" fillId="34" borderId="10" xfId="47" applyNumberFormat="1" applyFill="1" applyBorder="1" applyAlignment="1">
      <alignment horizontal="left" vertical="center" wrapText="1"/>
      <protection/>
    </xf>
    <xf numFmtId="9" fontId="0" fillId="34" borderId="10" xfId="47" applyNumberFormat="1" applyFont="1" applyFill="1" applyBorder="1" applyAlignment="1">
      <alignment horizontal="left" vertical="center" wrapText="1"/>
      <protection/>
    </xf>
    <xf numFmtId="0" fontId="3" fillId="0" borderId="10" xfId="47" applyFont="1" applyBorder="1" applyAlignment="1">
      <alignment vertical="center" wrapText="1"/>
      <protection/>
    </xf>
    <xf numFmtId="0" fontId="0" fillId="0" borderId="0" xfId="47" applyFont="1" applyAlignment="1">
      <alignment vertical="center" wrapText="1"/>
      <protection/>
    </xf>
    <xf numFmtId="3" fontId="0" fillId="36" borderId="12" xfId="0" applyNumberFormat="1" applyFont="1" applyFill="1" applyBorder="1" applyAlignment="1">
      <alignment horizontal="right" vertical="top"/>
    </xf>
    <xf numFmtId="0" fontId="0" fillId="36" borderId="12" xfId="0" applyFont="1" applyFill="1" applyBorder="1" applyAlignment="1">
      <alignment horizontal="left" vertical="top" wrapText="1"/>
    </xf>
    <xf numFmtId="49" fontId="0" fillId="36" borderId="12" xfId="0" applyNumberFormat="1" applyFont="1" applyFill="1" applyBorder="1" applyAlignment="1">
      <alignment horizontal="left" vertical="top" wrapText="1"/>
    </xf>
    <xf numFmtId="4" fontId="0" fillId="36" borderId="12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0" fontId="3" fillId="37" borderId="15" xfId="0" applyFont="1" applyFill="1" applyBorder="1" applyAlignment="1">
      <alignment horizontal="left" vertical="top"/>
    </xf>
    <xf numFmtId="0" fontId="3" fillId="39" borderId="12" xfId="0" applyFont="1" applyFill="1" applyBorder="1" applyAlignment="1">
      <alignment horizontal="left" vertical="top"/>
    </xf>
    <xf numFmtId="0" fontId="3" fillId="40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1" fillId="33" borderId="19" xfId="47" applyFont="1" applyFill="1" applyBorder="1" applyAlignment="1">
      <alignment horizontal="center" vertical="center" wrapText="1"/>
      <protection/>
    </xf>
    <xf numFmtId="0" fontId="1" fillId="33" borderId="20" xfId="47" applyFont="1" applyFill="1" applyBorder="1" applyAlignment="1">
      <alignment horizontal="center" vertical="center"/>
      <protection/>
    </xf>
    <xf numFmtId="0" fontId="1" fillId="33" borderId="20" xfId="47" applyFont="1" applyFill="1" applyBorder="1" applyAlignment="1">
      <alignment horizontal="center" vertical="center" wrapText="1"/>
      <protection/>
    </xf>
    <xf numFmtId="0" fontId="0" fillId="0" borderId="21" xfId="47" applyBorder="1" applyAlignment="1">
      <alignment horizontal="left" vertical="center" wrapText="1"/>
      <protection/>
    </xf>
    <xf numFmtId="0" fontId="0" fillId="0" borderId="22" xfId="47" applyBorder="1" applyAlignment="1">
      <alignment horizontal="left" vertical="center" wrapText="1"/>
      <protection/>
    </xf>
    <xf numFmtId="0" fontId="0" fillId="0" borderId="23" xfId="47" applyBorder="1" applyAlignment="1">
      <alignment horizontal="left" vertical="center" wrapText="1"/>
      <protection/>
    </xf>
    <xf numFmtId="0" fontId="0" fillId="0" borderId="21" xfId="47" applyBorder="1" applyAlignment="1">
      <alignment horizontal="center" vertical="center" wrapText="1"/>
      <protection/>
    </xf>
    <xf numFmtId="0" fontId="0" fillId="0" borderId="22" xfId="47" applyBorder="1" applyAlignment="1">
      <alignment horizontal="center" vertical="center" wrapText="1"/>
      <protection/>
    </xf>
    <xf numFmtId="0" fontId="0" fillId="0" borderId="23" xfId="47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 wrapText="1"/>
      <protection/>
    </xf>
    <xf numFmtId="0" fontId="1" fillId="33" borderId="1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29.8515625" style="0" bestFit="1" customWidth="1"/>
    <col min="7" max="7" width="48.00390625" style="0" bestFit="1" customWidth="1"/>
    <col min="8" max="8" width="36.421875" style="0" bestFit="1" customWidth="1"/>
    <col min="9" max="9" width="21.140625" style="0" bestFit="1" customWidth="1"/>
    <col min="10" max="10" width="15.28125" style="0" bestFit="1" customWidth="1"/>
    <col min="11" max="11" width="7.00390625" style="0" customWidth="1"/>
    <col min="12" max="12" width="10.57421875" style="0" customWidth="1"/>
    <col min="13" max="13" width="4.7109375" style="0" customWidth="1"/>
    <col min="14" max="14" width="14.00390625" style="0" customWidth="1"/>
    <col min="15" max="15" width="27.00390625" style="0" customWidth="1"/>
    <col min="16" max="17" width="34.00390625" style="0" customWidth="1"/>
    <col min="18" max="18" width="8.140625" style="0" customWidth="1"/>
    <col min="19" max="19" width="17.57421875" style="0" customWidth="1"/>
    <col min="20" max="20" width="10.57421875" style="0" customWidth="1"/>
    <col min="21" max="21" width="23.421875" style="0" customWidth="1"/>
    <col min="22" max="22" width="29.28125" style="0" customWidth="1"/>
    <col min="23" max="23" width="24.57421875" style="0" customWidth="1"/>
    <col min="24" max="24" width="77.28125" style="0" customWidth="1"/>
    <col min="25" max="25" width="8.140625" style="0" customWidth="1"/>
    <col min="26" max="26" width="10.57421875" style="0" customWidth="1"/>
    <col min="27" max="27" width="12.8515625" style="0" customWidth="1"/>
    <col min="28" max="28" width="8.140625" style="0" customWidth="1"/>
    <col min="29" max="29" width="14.00390625" style="0" customWidth="1"/>
    <col min="30" max="30" width="24.57421875" style="0" customWidth="1"/>
    <col min="31" max="31" width="21.140625" style="0" customWidth="1"/>
    <col min="32" max="32" width="27.00390625" style="0" customWidth="1"/>
  </cols>
  <sheetData>
    <row r="1" spans="1:32" ht="16.5" customHeight="1">
      <c r="A1" s="42" t="s">
        <v>297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6.5" customHeight="1">
      <c r="A3" s="43" t="s">
        <v>116</v>
      </c>
      <c r="B3" s="43"/>
      <c r="C3" s="43"/>
      <c r="D3" s="43"/>
      <c r="E3" s="43"/>
      <c r="F3" s="43"/>
      <c r="G3" s="43"/>
      <c r="H3" s="43"/>
      <c r="I3" s="44" t="s">
        <v>117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6" t="s">
        <v>298</v>
      </c>
      <c r="M4" s="46"/>
      <c r="N4" s="47" t="s">
        <v>118</v>
      </c>
      <c r="O4" s="47"/>
      <c r="P4" s="47"/>
      <c r="Q4" s="47"/>
      <c r="R4" s="47"/>
      <c r="S4" s="47"/>
      <c r="T4" s="45"/>
      <c r="U4" s="45"/>
      <c r="V4" s="45"/>
      <c r="W4" s="45"/>
      <c r="X4" s="45"/>
      <c r="Y4" s="46" t="s">
        <v>299</v>
      </c>
      <c r="Z4" s="46"/>
      <c r="AA4" s="46"/>
      <c r="AB4" s="46"/>
      <c r="AC4" s="46"/>
      <c r="AD4" s="46" t="s">
        <v>298</v>
      </c>
      <c r="AE4" s="46"/>
      <c r="AF4" s="13"/>
    </row>
    <row r="5" spans="1:32" ht="51" customHeight="1">
      <c r="A5" s="14" t="s">
        <v>119</v>
      </c>
      <c r="B5" s="14" t="s">
        <v>120</v>
      </c>
      <c r="C5" s="14" t="s">
        <v>121</v>
      </c>
      <c r="D5" s="14" t="s">
        <v>122</v>
      </c>
      <c r="E5" s="14" t="s">
        <v>123</v>
      </c>
      <c r="F5" s="14" t="s">
        <v>124</v>
      </c>
      <c r="G5" s="14" t="s">
        <v>360</v>
      </c>
      <c r="H5" s="14" t="s">
        <v>125</v>
      </c>
      <c r="I5" s="14" t="s">
        <v>300</v>
      </c>
      <c r="J5" s="14" t="s">
        <v>126</v>
      </c>
      <c r="K5" s="14" t="s">
        <v>127</v>
      </c>
      <c r="L5" s="14" t="s">
        <v>301</v>
      </c>
      <c r="M5" s="14" t="s">
        <v>302</v>
      </c>
      <c r="N5" s="14" t="s">
        <v>128</v>
      </c>
      <c r="O5" s="14" t="s">
        <v>129</v>
      </c>
      <c r="P5" s="14" t="s">
        <v>130</v>
      </c>
      <c r="Q5" s="14" t="s">
        <v>131</v>
      </c>
      <c r="R5" s="14" t="s">
        <v>132</v>
      </c>
      <c r="S5" s="14" t="s">
        <v>133</v>
      </c>
      <c r="T5" s="14" t="s">
        <v>303</v>
      </c>
      <c r="U5" s="14" t="s">
        <v>134</v>
      </c>
      <c r="V5" s="14" t="s">
        <v>304</v>
      </c>
      <c r="W5" s="14" t="s">
        <v>305</v>
      </c>
      <c r="X5" s="14" t="s">
        <v>135</v>
      </c>
      <c r="Y5" s="14" t="s">
        <v>306</v>
      </c>
      <c r="Z5" s="14" t="s">
        <v>307</v>
      </c>
      <c r="AA5" s="14" t="s">
        <v>308</v>
      </c>
      <c r="AB5" s="14" t="s">
        <v>309</v>
      </c>
      <c r="AC5" s="14" t="s">
        <v>310</v>
      </c>
      <c r="AD5" s="14" t="s">
        <v>311</v>
      </c>
      <c r="AE5" s="14" t="s">
        <v>362</v>
      </c>
      <c r="AF5" s="14" t="s">
        <v>361</v>
      </c>
    </row>
    <row r="6" spans="1:32" ht="12.75">
      <c r="A6" s="15">
        <v>50647</v>
      </c>
      <c r="B6" s="16"/>
      <c r="C6" s="15">
        <v>146989</v>
      </c>
      <c r="D6" s="16" t="s">
        <v>136</v>
      </c>
      <c r="E6" s="16" t="s">
        <v>137</v>
      </c>
      <c r="F6" s="16" t="s">
        <v>138</v>
      </c>
      <c r="G6" s="17" t="s">
        <v>235</v>
      </c>
      <c r="H6" s="16" t="s">
        <v>139</v>
      </c>
      <c r="I6" s="16"/>
      <c r="J6" s="16" t="s">
        <v>140</v>
      </c>
      <c r="K6" s="18">
        <v>4</v>
      </c>
      <c r="L6" s="36">
        <v>4</v>
      </c>
      <c r="M6" s="37" t="s">
        <v>312</v>
      </c>
      <c r="N6" s="16">
        <v>999500</v>
      </c>
      <c r="O6" s="16" t="s">
        <v>141</v>
      </c>
      <c r="P6" s="16" t="s">
        <v>142</v>
      </c>
      <c r="Q6" s="16" t="s">
        <v>143</v>
      </c>
      <c r="R6" s="16">
        <v>1</v>
      </c>
      <c r="S6" s="16">
        <v>187</v>
      </c>
      <c r="T6" s="16">
        <v>107268</v>
      </c>
      <c r="U6" s="16" t="s">
        <v>144</v>
      </c>
      <c r="V6" s="16" t="s">
        <v>145</v>
      </c>
      <c r="W6" s="16">
        <v>549494066</v>
      </c>
      <c r="X6" s="16"/>
      <c r="Y6" s="38" t="s">
        <v>313</v>
      </c>
      <c r="Z6" s="38" t="s">
        <v>314</v>
      </c>
      <c r="AA6" s="38" t="s">
        <v>315</v>
      </c>
      <c r="AB6" s="38" t="s">
        <v>313</v>
      </c>
      <c r="AC6" s="38" t="s">
        <v>316</v>
      </c>
      <c r="AD6" s="37" t="s">
        <v>317</v>
      </c>
      <c r="AE6" s="39">
        <v>169.5</v>
      </c>
      <c r="AF6" s="19">
        <f>ROUND($L$6*$AE$6,2)</f>
        <v>678</v>
      </c>
    </row>
    <row r="7" spans="1:32" ht="13.5" thickBot="1">
      <c r="A7" s="15">
        <v>50647</v>
      </c>
      <c r="B7" s="16"/>
      <c r="C7" s="15">
        <v>146990</v>
      </c>
      <c r="D7" s="16" t="s">
        <v>136</v>
      </c>
      <c r="E7" s="16" t="s">
        <v>146</v>
      </c>
      <c r="F7" s="16" t="s">
        <v>147</v>
      </c>
      <c r="G7" s="17" t="s">
        <v>239</v>
      </c>
      <c r="H7" s="16" t="s">
        <v>139</v>
      </c>
      <c r="I7" s="16"/>
      <c r="J7" s="16" t="s">
        <v>140</v>
      </c>
      <c r="K7" s="18">
        <v>6</v>
      </c>
      <c r="L7" s="36">
        <v>6</v>
      </c>
      <c r="M7" s="37" t="s">
        <v>312</v>
      </c>
      <c r="N7" s="16">
        <v>999500</v>
      </c>
      <c r="O7" s="16" t="s">
        <v>141</v>
      </c>
      <c r="P7" s="16" t="s">
        <v>142</v>
      </c>
      <c r="Q7" s="16" t="s">
        <v>143</v>
      </c>
      <c r="R7" s="16">
        <v>1</v>
      </c>
      <c r="S7" s="16">
        <v>187</v>
      </c>
      <c r="T7" s="16">
        <v>107268</v>
      </c>
      <c r="U7" s="16" t="s">
        <v>144</v>
      </c>
      <c r="V7" s="16" t="s">
        <v>145</v>
      </c>
      <c r="W7" s="16">
        <v>549494066</v>
      </c>
      <c r="X7" s="16"/>
      <c r="Y7" s="38" t="s">
        <v>313</v>
      </c>
      <c r="Z7" s="38" t="s">
        <v>314</v>
      </c>
      <c r="AA7" s="38" t="s">
        <v>315</v>
      </c>
      <c r="AB7" s="38" t="s">
        <v>313</v>
      </c>
      <c r="AC7" s="38" t="s">
        <v>316</v>
      </c>
      <c r="AD7" s="37" t="s">
        <v>317</v>
      </c>
      <c r="AE7" s="39">
        <v>101.9</v>
      </c>
      <c r="AF7" s="19">
        <f>ROUND($L$7*$AE$7,2)</f>
        <v>611.4</v>
      </c>
    </row>
    <row r="8" spans="1:32" ht="13.5" customHeight="1" thickTop="1">
      <c r="A8" s="41"/>
      <c r="B8" s="41"/>
      <c r="C8" s="4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4" t="s">
        <v>318</v>
      </c>
      <c r="AF8" s="21">
        <f>SUM($AF$6:$AF$7)</f>
        <v>1289.4</v>
      </c>
    </row>
    <row r="9" spans="1:3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6.25" thickBot="1">
      <c r="A10" s="15">
        <v>51704</v>
      </c>
      <c r="B10" s="16"/>
      <c r="C10" s="15">
        <v>147403</v>
      </c>
      <c r="D10" s="16" t="s">
        <v>136</v>
      </c>
      <c r="E10" s="16" t="s">
        <v>148</v>
      </c>
      <c r="F10" s="16" t="s">
        <v>149</v>
      </c>
      <c r="G10" s="17" t="s">
        <v>241</v>
      </c>
      <c r="H10" s="16" t="s">
        <v>139</v>
      </c>
      <c r="I10" s="16"/>
      <c r="J10" s="16" t="s">
        <v>140</v>
      </c>
      <c r="K10" s="18">
        <v>10</v>
      </c>
      <c r="L10" s="36">
        <v>10</v>
      </c>
      <c r="M10" s="37" t="s">
        <v>312</v>
      </c>
      <c r="N10" s="16">
        <v>312040</v>
      </c>
      <c r="O10" s="16" t="s">
        <v>150</v>
      </c>
      <c r="P10" s="16" t="s">
        <v>151</v>
      </c>
      <c r="Q10" s="16" t="s">
        <v>152</v>
      </c>
      <c r="R10" s="16">
        <v>3</v>
      </c>
      <c r="S10" s="16" t="s">
        <v>153</v>
      </c>
      <c r="T10" s="16">
        <v>169617</v>
      </c>
      <c r="U10" s="16" t="s">
        <v>154</v>
      </c>
      <c r="V10" s="16" t="s">
        <v>155</v>
      </c>
      <c r="W10" s="16">
        <v>549492610</v>
      </c>
      <c r="X10" s="16"/>
      <c r="Y10" s="38" t="s">
        <v>313</v>
      </c>
      <c r="Z10" s="38" t="s">
        <v>319</v>
      </c>
      <c r="AA10" s="38" t="s">
        <v>315</v>
      </c>
      <c r="AB10" s="38" t="s">
        <v>313</v>
      </c>
      <c r="AC10" s="38" t="s">
        <v>320</v>
      </c>
      <c r="AD10" s="37" t="s">
        <v>321</v>
      </c>
      <c r="AE10" s="39">
        <v>313</v>
      </c>
      <c r="AF10" s="19">
        <f>ROUND($L$10*$AE$10,2)</f>
        <v>3130</v>
      </c>
    </row>
    <row r="11" spans="1:32" ht="13.5" customHeight="1" thickTop="1">
      <c r="A11" s="41"/>
      <c r="B11" s="41"/>
      <c r="C11" s="4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4" t="s">
        <v>318</v>
      </c>
      <c r="AF11" s="21">
        <f>SUM($AF$10:$AF$10)</f>
        <v>3130</v>
      </c>
    </row>
    <row r="12" spans="1:3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2.75">
      <c r="A13" s="15">
        <v>52053</v>
      </c>
      <c r="B13" s="16"/>
      <c r="C13" s="15">
        <v>148395</v>
      </c>
      <c r="D13" s="16" t="s">
        <v>156</v>
      </c>
      <c r="E13" s="16" t="s">
        <v>157</v>
      </c>
      <c r="F13" s="16" t="s">
        <v>158</v>
      </c>
      <c r="G13" s="17" t="s">
        <v>247</v>
      </c>
      <c r="H13" s="16" t="s">
        <v>139</v>
      </c>
      <c r="I13" s="16"/>
      <c r="J13" s="16" t="s">
        <v>140</v>
      </c>
      <c r="K13" s="18">
        <v>1</v>
      </c>
      <c r="L13" s="36">
        <v>1</v>
      </c>
      <c r="M13" s="37" t="s">
        <v>322</v>
      </c>
      <c r="N13" s="16">
        <v>110214</v>
      </c>
      <c r="O13" s="16" t="s">
        <v>159</v>
      </c>
      <c r="P13" s="16" t="s">
        <v>160</v>
      </c>
      <c r="Q13" s="16" t="s">
        <v>161</v>
      </c>
      <c r="R13" s="16">
        <v>2</v>
      </c>
      <c r="S13" s="16" t="s">
        <v>97</v>
      </c>
      <c r="T13" s="16">
        <v>116992</v>
      </c>
      <c r="U13" s="16" t="s">
        <v>162</v>
      </c>
      <c r="V13" s="16" t="s">
        <v>163</v>
      </c>
      <c r="W13" s="16">
        <v>532232275</v>
      </c>
      <c r="X13" s="16"/>
      <c r="Y13" s="38" t="s">
        <v>313</v>
      </c>
      <c r="Z13" s="38" t="s">
        <v>323</v>
      </c>
      <c r="AA13" s="38" t="s">
        <v>315</v>
      </c>
      <c r="AB13" s="38" t="s">
        <v>313</v>
      </c>
      <c r="AC13" s="38" t="s">
        <v>324</v>
      </c>
      <c r="AD13" s="37" t="s">
        <v>325</v>
      </c>
      <c r="AE13" s="39">
        <v>3576.6</v>
      </c>
      <c r="AF13" s="19">
        <f>ROUND($L$13*$AE$13,2)</f>
        <v>3576.6</v>
      </c>
    </row>
    <row r="14" spans="1:32" ht="13.5" thickBot="1">
      <c r="A14" s="15">
        <v>52053</v>
      </c>
      <c r="B14" s="16"/>
      <c r="C14" s="15">
        <v>148419</v>
      </c>
      <c r="D14" s="16" t="s">
        <v>164</v>
      </c>
      <c r="E14" s="16" t="s">
        <v>165</v>
      </c>
      <c r="F14" s="16" t="s">
        <v>166</v>
      </c>
      <c r="G14" s="17" t="s">
        <v>248</v>
      </c>
      <c r="H14" s="16" t="s">
        <v>139</v>
      </c>
      <c r="I14" s="16"/>
      <c r="J14" s="16" t="s">
        <v>140</v>
      </c>
      <c r="K14" s="18">
        <v>1</v>
      </c>
      <c r="L14" s="36">
        <v>1</v>
      </c>
      <c r="M14" s="37" t="s">
        <v>322</v>
      </c>
      <c r="N14" s="16">
        <v>110214</v>
      </c>
      <c r="O14" s="16" t="s">
        <v>159</v>
      </c>
      <c r="P14" s="16" t="s">
        <v>160</v>
      </c>
      <c r="Q14" s="16" t="s">
        <v>161</v>
      </c>
      <c r="R14" s="16">
        <v>2</v>
      </c>
      <c r="S14" s="16" t="s">
        <v>97</v>
      </c>
      <c r="T14" s="16">
        <v>116992</v>
      </c>
      <c r="U14" s="16" t="s">
        <v>162</v>
      </c>
      <c r="V14" s="16" t="s">
        <v>163</v>
      </c>
      <c r="W14" s="16">
        <v>532232275</v>
      </c>
      <c r="X14" s="16"/>
      <c r="Y14" s="38" t="s">
        <v>313</v>
      </c>
      <c r="Z14" s="38" t="s">
        <v>323</v>
      </c>
      <c r="AA14" s="38" t="s">
        <v>315</v>
      </c>
      <c r="AB14" s="38" t="s">
        <v>313</v>
      </c>
      <c r="AC14" s="38" t="s">
        <v>324</v>
      </c>
      <c r="AD14" s="37" t="s">
        <v>325</v>
      </c>
      <c r="AE14" s="39">
        <v>314.1</v>
      </c>
      <c r="AF14" s="19">
        <f>ROUND($L$14*$AE$14,2)</f>
        <v>314.1</v>
      </c>
    </row>
    <row r="15" spans="1:32" ht="13.5" customHeight="1" thickTop="1">
      <c r="A15" s="41"/>
      <c r="B15" s="41"/>
      <c r="C15" s="4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4" t="s">
        <v>318</v>
      </c>
      <c r="AF15" s="21">
        <f>SUM($AF$13:$AF$14)</f>
        <v>3890.7</v>
      </c>
    </row>
    <row r="16" spans="1:3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15">
        <v>52140</v>
      </c>
      <c r="B17" s="16"/>
      <c r="C17" s="15">
        <v>148784</v>
      </c>
      <c r="D17" s="16" t="s">
        <v>136</v>
      </c>
      <c r="E17" s="16" t="s">
        <v>146</v>
      </c>
      <c r="F17" s="16" t="s">
        <v>147</v>
      </c>
      <c r="G17" s="17" t="str">
        <f>G7</f>
        <v>8GB Kingston USB 3.0 Data Traveler G4 žlutý</v>
      </c>
      <c r="H17" s="16" t="s">
        <v>139</v>
      </c>
      <c r="I17" s="16"/>
      <c r="J17" s="16" t="s">
        <v>140</v>
      </c>
      <c r="K17" s="18">
        <v>5</v>
      </c>
      <c r="L17" s="36">
        <v>5</v>
      </c>
      <c r="M17" s="37" t="s">
        <v>322</v>
      </c>
      <c r="N17" s="16">
        <v>213100</v>
      </c>
      <c r="O17" s="16" t="s">
        <v>167</v>
      </c>
      <c r="P17" s="16" t="s">
        <v>168</v>
      </c>
      <c r="Q17" s="16" t="s">
        <v>169</v>
      </c>
      <c r="R17" s="16"/>
      <c r="S17" s="16" t="s">
        <v>97</v>
      </c>
      <c r="T17" s="16">
        <v>169732</v>
      </c>
      <c r="U17" s="16" t="s">
        <v>170</v>
      </c>
      <c r="V17" s="16" t="s">
        <v>171</v>
      </c>
      <c r="W17" s="16">
        <v>549493851</v>
      </c>
      <c r="X17" s="16" t="s">
        <v>172</v>
      </c>
      <c r="Y17" s="38" t="s">
        <v>326</v>
      </c>
      <c r="Z17" s="38" t="s">
        <v>327</v>
      </c>
      <c r="AA17" s="38" t="s">
        <v>315</v>
      </c>
      <c r="AB17" s="38" t="s">
        <v>313</v>
      </c>
      <c r="AC17" s="38" t="s">
        <v>320</v>
      </c>
      <c r="AD17" s="37" t="s">
        <v>328</v>
      </c>
      <c r="AE17" s="39">
        <v>101.9</v>
      </c>
      <c r="AF17" s="19">
        <f>ROUND($L$17*$AE$17,2)</f>
        <v>509.5</v>
      </c>
    </row>
    <row r="18" spans="1:32" ht="12.75">
      <c r="A18" s="15">
        <v>52140</v>
      </c>
      <c r="B18" s="16"/>
      <c r="C18" s="15">
        <v>148785</v>
      </c>
      <c r="D18" s="16" t="s">
        <v>136</v>
      </c>
      <c r="E18" s="16" t="s">
        <v>173</v>
      </c>
      <c r="F18" s="16" t="s">
        <v>174</v>
      </c>
      <c r="G18" s="17" t="s">
        <v>252</v>
      </c>
      <c r="H18" s="16" t="s">
        <v>139</v>
      </c>
      <c r="I18" s="16"/>
      <c r="J18" s="16" t="s">
        <v>140</v>
      </c>
      <c r="K18" s="18">
        <v>4</v>
      </c>
      <c r="L18" s="36">
        <v>4</v>
      </c>
      <c r="M18" s="37" t="s">
        <v>322</v>
      </c>
      <c r="N18" s="16">
        <v>213100</v>
      </c>
      <c r="O18" s="16" t="s">
        <v>167</v>
      </c>
      <c r="P18" s="16" t="s">
        <v>168</v>
      </c>
      <c r="Q18" s="16" t="s">
        <v>169</v>
      </c>
      <c r="R18" s="16"/>
      <c r="S18" s="16" t="s">
        <v>97</v>
      </c>
      <c r="T18" s="16">
        <v>169732</v>
      </c>
      <c r="U18" s="16" t="s">
        <v>170</v>
      </c>
      <c r="V18" s="16" t="s">
        <v>171</v>
      </c>
      <c r="W18" s="16">
        <v>549493851</v>
      </c>
      <c r="X18" s="16" t="s">
        <v>172</v>
      </c>
      <c r="Y18" s="38" t="s">
        <v>326</v>
      </c>
      <c r="Z18" s="38" t="s">
        <v>327</v>
      </c>
      <c r="AA18" s="38" t="s">
        <v>315</v>
      </c>
      <c r="AB18" s="38" t="s">
        <v>313</v>
      </c>
      <c r="AC18" s="38" t="s">
        <v>320</v>
      </c>
      <c r="AD18" s="37" t="s">
        <v>328</v>
      </c>
      <c r="AE18" s="39">
        <v>95.7</v>
      </c>
      <c r="AF18" s="19">
        <f>ROUND($L$18*$AE$18,2)</f>
        <v>382.8</v>
      </c>
    </row>
    <row r="19" spans="1:32" ht="12.75">
      <c r="A19" s="15">
        <v>52140</v>
      </c>
      <c r="B19" s="16"/>
      <c r="C19" s="15">
        <v>148786</v>
      </c>
      <c r="D19" s="16" t="s">
        <v>136</v>
      </c>
      <c r="E19" s="16" t="s">
        <v>137</v>
      </c>
      <c r="F19" s="16" t="s">
        <v>138</v>
      </c>
      <c r="G19" s="17" t="str">
        <f>G6</f>
        <v>ADATA USB UV150 16GB red (USB 3.0)</v>
      </c>
      <c r="H19" s="16" t="s">
        <v>139</v>
      </c>
      <c r="I19" s="16"/>
      <c r="J19" s="16" t="s">
        <v>140</v>
      </c>
      <c r="K19" s="18">
        <v>6</v>
      </c>
      <c r="L19" s="36">
        <v>6</v>
      </c>
      <c r="M19" s="37" t="s">
        <v>322</v>
      </c>
      <c r="N19" s="16">
        <v>213100</v>
      </c>
      <c r="O19" s="16" t="s">
        <v>167</v>
      </c>
      <c r="P19" s="16" t="s">
        <v>168</v>
      </c>
      <c r="Q19" s="16" t="s">
        <v>169</v>
      </c>
      <c r="R19" s="16"/>
      <c r="S19" s="16" t="s">
        <v>97</v>
      </c>
      <c r="T19" s="16">
        <v>169732</v>
      </c>
      <c r="U19" s="16" t="s">
        <v>170</v>
      </c>
      <c r="V19" s="16" t="s">
        <v>171</v>
      </c>
      <c r="W19" s="16">
        <v>549493851</v>
      </c>
      <c r="X19" s="16" t="s">
        <v>172</v>
      </c>
      <c r="Y19" s="38" t="s">
        <v>326</v>
      </c>
      <c r="Z19" s="38" t="s">
        <v>327</v>
      </c>
      <c r="AA19" s="38" t="s">
        <v>315</v>
      </c>
      <c r="AB19" s="38" t="s">
        <v>313</v>
      </c>
      <c r="AC19" s="38" t="s">
        <v>320</v>
      </c>
      <c r="AD19" s="37" t="s">
        <v>328</v>
      </c>
      <c r="AE19" s="39">
        <v>169.5</v>
      </c>
      <c r="AF19" s="19">
        <f>ROUND($L$19*$AE$19,2)</f>
        <v>1017</v>
      </c>
    </row>
    <row r="20" spans="1:32" ht="12.75">
      <c r="A20" s="15">
        <v>52140</v>
      </c>
      <c r="B20" s="16"/>
      <c r="C20" s="15">
        <v>148807</v>
      </c>
      <c r="D20" s="16" t="s">
        <v>136</v>
      </c>
      <c r="E20" s="16" t="s">
        <v>148</v>
      </c>
      <c r="F20" s="16" t="s">
        <v>149</v>
      </c>
      <c r="G20" s="17" t="str">
        <f>G10</f>
        <v>32GB Kingston USB 3.0 Data Traveler G4 červený</v>
      </c>
      <c r="H20" s="16" t="s">
        <v>139</v>
      </c>
      <c r="I20" s="16"/>
      <c r="J20" s="16" t="s">
        <v>140</v>
      </c>
      <c r="K20" s="18">
        <v>6</v>
      </c>
      <c r="L20" s="36">
        <v>6</v>
      </c>
      <c r="M20" s="37" t="s">
        <v>322</v>
      </c>
      <c r="N20" s="16">
        <v>213100</v>
      </c>
      <c r="O20" s="16" t="s">
        <v>167</v>
      </c>
      <c r="P20" s="16" t="s">
        <v>168</v>
      </c>
      <c r="Q20" s="16" t="s">
        <v>169</v>
      </c>
      <c r="R20" s="16"/>
      <c r="S20" s="16" t="s">
        <v>97</v>
      </c>
      <c r="T20" s="16">
        <v>169732</v>
      </c>
      <c r="U20" s="16" t="s">
        <v>170</v>
      </c>
      <c r="V20" s="16" t="s">
        <v>171</v>
      </c>
      <c r="W20" s="16">
        <v>549493851</v>
      </c>
      <c r="X20" s="16" t="s">
        <v>172</v>
      </c>
      <c r="Y20" s="38" t="s">
        <v>326</v>
      </c>
      <c r="Z20" s="38" t="s">
        <v>327</v>
      </c>
      <c r="AA20" s="38" t="s">
        <v>315</v>
      </c>
      <c r="AB20" s="38" t="s">
        <v>313</v>
      </c>
      <c r="AC20" s="38" t="s">
        <v>320</v>
      </c>
      <c r="AD20" s="37" t="s">
        <v>328</v>
      </c>
      <c r="AE20" s="39">
        <v>313</v>
      </c>
      <c r="AF20" s="19">
        <f>ROUND($L$20*$AE$20,2)</f>
        <v>1878</v>
      </c>
    </row>
    <row r="21" spans="1:32" ht="13.5" thickBot="1">
      <c r="A21" s="15">
        <v>52140</v>
      </c>
      <c r="B21" s="16"/>
      <c r="C21" s="15">
        <v>148808</v>
      </c>
      <c r="D21" s="16" t="s">
        <v>175</v>
      </c>
      <c r="E21" s="16" t="s">
        <v>176</v>
      </c>
      <c r="F21" s="16" t="s">
        <v>177</v>
      </c>
      <c r="G21" s="17" t="s">
        <v>253</v>
      </c>
      <c r="H21" s="16" t="s">
        <v>139</v>
      </c>
      <c r="I21" s="16"/>
      <c r="J21" s="16" t="s">
        <v>140</v>
      </c>
      <c r="K21" s="18">
        <v>2</v>
      </c>
      <c r="L21" s="36">
        <v>2</v>
      </c>
      <c r="M21" s="37" t="s">
        <v>322</v>
      </c>
      <c r="N21" s="16">
        <v>213100</v>
      </c>
      <c r="O21" s="16" t="s">
        <v>167</v>
      </c>
      <c r="P21" s="16" t="s">
        <v>168</v>
      </c>
      <c r="Q21" s="16" t="s">
        <v>169</v>
      </c>
      <c r="R21" s="16"/>
      <c r="S21" s="16" t="s">
        <v>97</v>
      </c>
      <c r="T21" s="16">
        <v>169732</v>
      </c>
      <c r="U21" s="16" t="s">
        <v>170</v>
      </c>
      <c r="V21" s="16" t="s">
        <v>171</v>
      </c>
      <c r="W21" s="16">
        <v>549493851</v>
      </c>
      <c r="X21" s="16" t="s">
        <v>172</v>
      </c>
      <c r="Y21" s="38" t="s">
        <v>326</v>
      </c>
      <c r="Z21" s="38" t="s">
        <v>327</v>
      </c>
      <c r="AA21" s="38" t="s">
        <v>315</v>
      </c>
      <c r="AB21" s="38" t="s">
        <v>313</v>
      </c>
      <c r="AC21" s="38" t="s">
        <v>320</v>
      </c>
      <c r="AD21" s="37" t="s">
        <v>328</v>
      </c>
      <c r="AE21" s="39">
        <v>1423</v>
      </c>
      <c r="AF21" s="19">
        <f>ROUND($L$21*$AE$21,2)</f>
        <v>2846</v>
      </c>
    </row>
    <row r="22" spans="1:32" ht="13.5" customHeight="1" thickTop="1">
      <c r="A22" s="41"/>
      <c r="B22" s="41"/>
      <c r="C22" s="4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4" t="s">
        <v>318</v>
      </c>
      <c r="AF22" s="21">
        <f>SUM($AF$17:$AF$21)</f>
        <v>6633.3</v>
      </c>
    </row>
    <row r="23" spans="1:3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26.25" thickBot="1">
      <c r="A24" s="15">
        <v>52421</v>
      </c>
      <c r="B24" s="16"/>
      <c r="C24" s="15">
        <v>150189</v>
      </c>
      <c r="D24" s="16" t="s">
        <v>136</v>
      </c>
      <c r="E24" s="16" t="s">
        <v>173</v>
      </c>
      <c r="F24" s="16" t="s">
        <v>174</v>
      </c>
      <c r="G24" s="17" t="s">
        <v>252</v>
      </c>
      <c r="H24" s="16" t="s">
        <v>139</v>
      </c>
      <c r="I24" s="16"/>
      <c r="J24" s="16" t="s">
        <v>140</v>
      </c>
      <c r="K24" s="18">
        <v>60</v>
      </c>
      <c r="L24" s="36">
        <v>60</v>
      </c>
      <c r="M24" s="37" t="s">
        <v>312</v>
      </c>
      <c r="N24" s="16">
        <v>313010</v>
      </c>
      <c r="O24" s="16" t="s">
        <v>178</v>
      </c>
      <c r="P24" s="16" t="s">
        <v>179</v>
      </c>
      <c r="Q24" s="16" t="s">
        <v>180</v>
      </c>
      <c r="R24" s="16"/>
      <c r="S24" s="16" t="s">
        <v>97</v>
      </c>
      <c r="T24" s="16">
        <v>1027</v>
      </c>
      <c r="U24" s="16" t="s">
        <v>181</v>
      </c>
      <c r="V24" s="16" t="s">
        <v>182</v>
      </c>
      <c r="W24" s="16">
        <v>549497754</v>
      </c>
      <c r="X24" s="16"/>
      <c r="Y24" s="38" t="s">
        <v>329</v>
      </c>
      <c r="Z24" s="38" t="s">
        <v>330</v>
      </c>
      <c r="AA24" s="38" t="s">
        <v>315</v>
      </c>
      <c r="AB24" s="38" t="s">
        <v>331</v>
      </c>
      <c r="AC24" s="38" t="s">
        <v>320</v>
      </c>
      <c r="AD24" s="37" t="s">
        <v>332</v>
      </c>
      <c r="AE24" s="39">
        <v>95.7</v>
      </c>
      <c r="AF24" s="19">
        <f>ROUND($L$24*$AE$24,2)</f>
        <v>5742</v>
      </c>
    </row>
    <row r="25" spans="1:32" ht="13.5" customHeight="1" thickTop="1">
      <c r="A25" s="41"/>
      <c r="B25" s="41"/>
      <c r="C25" s="4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4" t="s">
        <v>318</v>
      </c>
      <c r="AF25" s="21">
        <f>SUM($AF$24:$AF$24)</f>
        <v>5742</v>
      </c>
    </row>
    <row r="26" spans="1:3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26.25" thickBot="1">
      <c r="A27" s="15">
        <v>52480</v>
      </c>
      <c r="B27" s="16"/>
      <c r="C27" s="15">
        <v>150268</v>
      </c>
      <c r="D27" s="16" t="s">
        <v>175</v>
      </c>
      <c r="E27" s="16" t="s">
        <v>183</v>
      </c>
      <c r="F27" s="16" t="s">
        <v>184</v>
      </c>
      <c r="G27" s="17" t="s">
        <v>258</v>
      </c>
      <c r="H27" s="16" t="s">
        <v>139</v>
      </c>
      <c r="I27" s="16"/>
      <c r="J27" s="16" t="s">
        <v>140</v>
      </c>
      <c r="K27" s="18">
        <v>1</v>
      </c>
      <c r="L27" s="36">
        <v>1</v>
      </c>
      <c r="M27" s="37" t="s">
        <v>312</v>
      </c>
      <c r="N27" s="16">
        <v>313010</v>
      </c>
      <c r="O27" s="16" t="s">
        <v>178</v>
      </c>
      <c r="P27" s="16" t="s">
        <v>179</v>
      </c>
      <c r="Q27" s="16" t="s">
        <v>180</v>
      </c>
      <c r="R27" s="16"/>
      <c r="S27" s="16" t="s">
        <v>97</v>
      </c>
      <c r="T27" s="16">
        <v>42228</v>
      </c>
      <c r="U27" s="16" t="s">
        <v>185</v>
      </c>
      <c r="V27" s="16" t="s">
        <v>186</v>
      </c>
      <c r="W27" s="16">
        <v>549493764</v>
      </c>
      <c r="X27" s="16"/>
      <c r="Y27" s="38" t="s">
        <v>333</v>
      </c>
      <c r="Z27" s="38" t="s">
        <v>330</v>
      </c>
      <c r="AA27" s="38" t="s">
        <v>334</v>
      </c>
      <c r="AB27" s="38" t="s">
        <v>335</v>
      </c>
      <c r="AC27" s="38" t="s">
        <v>320</v>
      </c>
      <c r="AD27" s="37" t="s">
        <v>336</v>
      </c>
      <c r="AE27" s="39">
        <v>2071.7</v>
      </c>
      <c r="AF27" s="19">
        <f>ROUND($L$27*$AE$27,2)</f>
        <v>2071.7</v>
      </c>
    </row>
    <row r="28" spans="1:32" ht="13.5" customHeight="1" thickTop="1">
      <c r="A28" s="41"/>
      <c r="B28" s="41"/>
      <c r="C28" s="4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4" t="s">
        <v>318</v>
      </c>
      <c r="AF28" s="21">
        <f>SUM($AF$27:$AF$27)</f>
        <v>2071.7</v>
      </c>
    </row>
    <row r="29" spans="1:3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3.5" thickBot="1">
      <c r="A30" s="15">
        <v>52621</v>
      </c>
      <c r="B30" s="16"/>
      <c r="C30" s="15">
        <v>150396</v>
      </c>
      <c r="D30" s="16" t="s">
        <v>187</v>
      </c>
      <c r="E30" s="16" t="s">
        <v>188</v>
      </c>
      <c r="F30" s="16" t="s">
        <v>189</v>
      </c>
      <c r="G30" s="17" t="s">
        <v>286</v>
      </c>
      <c r="H30" s="16" t="s">
        <v>139</v>
      </c>
      <c r="I30" s="16"/>
      <c r="J30" s="16" t="s">
        <v>140</v>
      </c>
      <c r="K30" s="18">
        <v>2</v>
      </c>
      <c r="L30" s="36">
        <v>2</v>
      </c>
      <c r="M30" s="37" t="s">
        <v>322</v>
      </c>
      <c r="N30" s="16">
        <v>110223</v>
      </c>
      <c r="O30" s="16" t="s">
        <v>190</v>
      </c>
      <c r="P30" s="16" t="s">
        <v>191</v>
      </c>
      <c r="Q30" s="16" t="s">
        <v>161</v>
      </c>
      <c r="R30" s="16">
        <v>7</v>
      </c>
      <c r="S30" s="16" t="s">
        <v>192</v>
      </c>
      <c r="T30" s="16">
        <v>1746</v>
      </c>
      <c r="U30" s="16" t="s">
        <v>193</v>
      </c>
      <c r="V30" s="16" t="s">
        <v>194</v>
      </c>
      <c r="W30" s="16">
        <v>532232983</v>
      </c>
      <c r="X30" s="16"/>
      <c r="Y30" s="38" t="s">
        <v>313</v>
      </c>
      <c r="Z30" s="38" t="s">
        <v>337</v>
      </c>
      <c r="AA30" s="38" t="s">
        <v>315</v>
      </c>
      <c r="AB30" s="38" t="s">
        <v>313</v>
      </c>
      <c r="AC30" s="38" t="s">
        <v>324</v>
      </c>
      <c r="AD30" s="37" t="s">
        <v>338</v>
      </c>
      <c r="AE30" s="39">
        <v>12390</v>
      </c>
      <c r="AF30" s="19">
        <f>ROUND($L$30*$AE$30,2)</f>
        <v>24780</v>
      </c>
    </row>
    <row r="31" spans="1:32" ht="13.5" customHeight="1" thickTop="1">
      <c r="A31" s="41"/>
      <c r="B31" s="41"/>
      <c r="C31" s="4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4" t="s">
        <v>318</v>
      </c>
      <c r="AF31" s="21">
        <f>SUM($AF$30:$AF$30)</f>
        <v>24780</v>
      </c>
    </row>
    <row r="32" spans="1:3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3.5" thickBot="1">
      <c r="A33" s="15">
        <v>52639</v>
      </c>
      <c r="B33" s="16"/>
      <c r="C33" s="15">
        <v>150397</v>
      </c>
      <c r="D33" s="16" t="s">
        <v>136</v>
      </c>
      <c r="E33" s="16" t="s">
        <v>148</v>
      </c>
      <c r="F33" s="16" t="s">
        <v>149</v>
      </c>
      <c r="G33" s="17" t="str">
        <f>G10</f>
        <v>32GB Kingston USB 3.0 Data Traveler G4 červený</v>
      </c>
      <c r="H33" s="16" t="s">
        <v>139</v>
      </c>
      <c r="I33" s="16"/>
      <c r="J33" s="16" t="s">
        <v>140</v>
      </c>
      <c r="K33" s="18">
        <v>5</v>
      </c>
      <c r="L33" s="36">
        <v>5</v>
      </c>
      <c r="M33" s="37" t="s">
        <v>312</v>
      </c>
      <c r="N33" s="16">
        <v>999500</v>
      </c>
      <c r="O33" s="16" t="s">
        <v>141</v>
      </c>
      <c r="P33" s="16" t="s">
        <v>142</v>
      </c>
      <c r="Q33" s="16" t="s">
        <v>143</v>
      </c>
      <c r="R33" s="16">
        <v>1</v>
      </c>
      <c r="S33" s="16">
        <v>187</v>
      </c>
      <c r="T33" s="16">
        <v>107268</v>
      </c>
      <c r="U33" s="16" t="s">
        <v>144</v>
      </c>
      <c r="V33" s="16" t="s">
        <v>145</v>
      </c>
      <c r="W33" s="16">
        <v>549494066</v>
      </c>
      <c r="X33" s="16"/>
      <c r="Y33" s="38" t="s">
        <v>313</v>
      </c>
      <c r="Z33" s="38" t="s">
        <v>314</v>
      </c>
      <c r="AA33" s="38" t="s">
        <v>315</v>
      </c>
      <c r="AB33" s="38" t="s">
        <v>313</v>
      </c>
      <c r="AC33" s="38" t="s">
        <v>316</v>
      </c>
      <c r="AD33" s="37" t="s">
        <v>339</v>
      </c>
      <c r="AE33" s="39">
        <v>313</v>
      </c>
      <c r="AF33" s="19">
        <f>ROUND($L$33*$AE$33,2)</f>
        <v>1565</v>
      </c>
    </row>
    <row r="34" spans="1:32" ht="13.5" customHeight="1" thickTop="1">
      <c r="A34" s="41"/>
      <c r="B34" s="41"/>
      <c r="C34" s="4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4" t="s">
        <v>318</v>
      </c>
      <c r="AF34" s="21">
        <f>SUM($AF$33:$AF$33)</f>
        <v>1565</v>
      </c>
    </row>
    <row r="35" spans="1:3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3.5" thickBot="1">
      <c r="A36" s="15">
        <v>52659</v>
      </c>
      <c r="B36" s="16" t="s">
        <v>195</v>
      </c>
      <c r="C36" s="15">
        <v>150406</v>
      </c>
      <c r="D36" s="16" t="s">
        <v>187</v>
      </c>
      <c r="E36" s="16" t="s">
        <v>196</v>
      </c>
      <c r="F36" s="16" t="s">
        <v>197</v>
      </c>
      <c r="G36" s="17" t="s">
        <v>264</v>
      </c>
      <c r="H36" s="16" t="s">
        <v>139</v>
      </c>
      <c r="I36" s="16"/>
      <c r="J36" s="16" t="s">
        <v>140</v>
      </c>
      <c r="K36" s="18">
        <v>1</v>
      </c>
      <c r="L36" s="36">
        <v>1</v>
      </c>
      <c r="M36" s="37" t="s">
        <v>312</v>
      </c>
      <c r="N36" s="16">
        <v>211500</v>
      </c>
      <c r="O36" s="16" t="s">
        <v>198</v>
      </c>
      <c r="P36" s="16" t="s">
        <v>199</v>
      </c>
      <c r="Q36" s="16" t="s">
        <v>200</v>
      </c>
      <c r="R36" s="16">
        <v>1</v>
      </c>
      <c r="S36" s="16" t="s">
        <v>201</v>
      </c>
      <c r="T36" s="16">
        <v>362204</v>
      </c>
      <c r="U36" s="16" t="s">
        <v>202</v>
      </c>
      <c r="V36" s="16" t="s">
        <v>203</v>
      </c>
      <c r="W36" s="16">
        <v>541145950</v>
      </c>
      <c r="X36" s="16"/>
      <c r="Y36" s="38" t="s">
        <v>340</v>
      </c>
      <c r="Z36" s="38" t="s">
        <v>341</v>
      </c>
      <c r="AA36" s="38" t="s">
        <v>315</v>
      </c>
      <c r="AB36" s="38" t="s">
        <v>342</v>
      </c>
      <c r="AC36" s="38" t="s">
        <v>320</v>
      </c>
      <c r="AD36" s="37" t="s">
        <v>343</v>
      </c>
      <c r="AE36" s="39">
        <v>19111</v>
      </c>
      <c r="AF36" s="19">
        <f>ROUND($L$36*$AE$36,2)</f>
        <v>19111</v>
      </c>
    </row>
    <row r="37" spans="1:32" ht="13.5" customHeight="1" thickTop="1">
      <c r="A37" s="41"/>
      <c r="B37" s="41"/>
      <c r="C37" s="4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4" t="s">
        <v>318</v>
      </c>
      <c r="AF37" s="21">
        <f>SUM($AF$36:$AF$36)</f>
        <v>19111</v>
      </c>
    </row>
    <row r="38" spans="1:3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25.5">
      <c r="A39" s="15">
        <v>52780</v>
      </c>
      <c r="B39" s="16"/>
      <c r="C39" s="15">
        <v>150942</v>
      </c>
      <c r="D39" s="16" t="s">
        <v>204</v>
      </c>
      <c r="E39" s="16" t="s">
        <v>205</v>
      </c>
      <c r="F39" s="16" t="s">
        <v>206</v>
      </c>
      <c r="G39" s="17" t="s">
        <v>269</v>
      </c>
      <c r="H39" s="16" t="s">
        <v>139</v>
      </c>
      <c r="I39" s="16"/>
      <c r="J39" s="16" t="s">
        <v>140</v>
      </c>
      <c r="K39" s="18">
        <v>2</v>
      </c>
      <c r="L39" s="36">
        <v>2</v>
      </c>
      <c r="M39" s="37" t="s">
        <v>312</v>
      </c>
      <c r="N39" s="16">
        <v>212600</v>
      </c>
      <c r="O39" s="16" t="s">
        <v>207</v>
      </c>
      <c r="P39" s="16" t="s">
        <v>208</v>
      </c>
      <c r="Q39" s="16" t="s">
        <v>169</v>
      </c>
      <c r="R39" s="16">
        <v>4</v>
      </c>
      <c r="S39" s="16" t="s">
        <v>209</v>
      </c>
      <c r="T39" s="16">
        <v>9111</v>
      </c>
      <c r="U39" s="16" t="s">
        <v>210</v>
      </c>
      <c r="V39" s="16" t="s">
        <v>211</v>
      </c>
      <c r="W39" s="16">
        <v>549491539</v>
      </c>
      <c r="X39" s="16"/>
      <c r="Y39" s="38" t="s">
        <v>344</v>
      </c>
      <c r="Z39" s="38" t="s">
        <v>345</v>
      </c>
      <c r="AA39" s="38" t="s">
        <v>315</v>
      </c>
      <c r="AB39" s="38" t="s">
        <v>342</v>
      </c>
      <c r="AC39" s="38" t="s">
        <v>346</v>
      </c>
      <c r="AD39" s="37" t="s">
        <v>347</v>
      </c>
      <c r="AE39" s="39">
        <v>99</v>
      </c>
      <c r="AF39" s="19">
        <f>ROUND($L$39*$AE$39,2)</f>
        <v>198</v>
      </c>
    </row>
    <row r="40" spans="1:32" ht="26.25" thickBot="1">
      <c r="A40" s="15">
        <v>52780</v>
      </c>
      <c r="B40" s="16"/>
      <c r="C40" s="15">
        <v>150943</v>
      </c>
      <c r="D40" s="16" t="s">
        <v>212</v>
      </c>
      <c r="E40" s="16" t="s">
        <v>213</v>
      </c>
      <c r="F40" s="16" t="s">
        <v>214</v>
      </c>
      <c r="G40" s="17" t="s">
        <v>271</v>
      </c>
      <c r="H40" s="16" t="s">
        <v>139</v>
      </c>
      <c r="I40" s="16"/>
      <c r="J40" s="16" t="s">
        <v>140</v>
      </c>
      <c r="K40" s="18">
        <v>2</v>
      </c>
      <c r="L40" s="36">
        <v>2</v>
      </c>
      <c r="M40" s="37" t="s">
        <v>312</v>
      </c>
      <c r="N40" s="16">
        <v>212600</v>
      </c>
      <c r="O40" s="16" t="s">
        <v>207</v>
      </c>
      <c r="P40" s="16" t="s">
        <v>208</v>
      </c>
      <c r="Q40" s="16" t="s">
        <v>169</v>
      </c>
      <c r="R40" s="16">
        <v>4</v>
      </c>
      <c r="S40" s="16" t="s">
        <v>209</v>
      </c>
      <c r="T40" s="16">
        <v>9111</v>
      </c>
      <c r="U40" s="16" t="s">
        <v>210</v>
      </c>
      <c r="V40" s="16" t="s">
        <v>211</v>
      </c>
      <c r="W40" s="16">
        <v>549491539</v>
      </c>
      <c r="X40" s="16"/>
      <c r="Y40" s="38" t="s">
        <v>344</v>
      </c>
      <c r="Z40" s="38" t="s">
        <v>345</v>
      </c>
      <c r="AA40" s="38" t="s">
        <v>315</v>
      </c>
      <c r="AB40" s="38" t="s">
        <v>342</v>
      </c>
      <c r="AC40" s="38" t="s">
        <v>346</v>
      </c>
      <c r="AD40" s="37" t="s">
        <v>347</v>
      </c>
      <c r="AE40" s="39">
        <v>99</v>
      </c>
      <c r="AF40" s="19">
        <f>ROUND($L$40*$AE$40,2)</f>
        <v>198</v>
      </c>
    </row>
    <row r="41" spans="1:32" ht="13.5" customHeight="1" thickTop="1">
      <c r="A41" s="41"/>
      <c r="B41" s="41"/>
      <c r="C41" s="4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4" t="s">
        <v>318</v>
      </c>
      <c r="AF41" s="21">
        <f>SUM($AF$39:$AF$40)</f>
        <v>396</v>
      </c>
    </row>
    <row r="42" spans="1:32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2.75">
      <c r="A43" s="15">
        <v>52784</v>
      </c>
      <c r="B43" s="16"/>
      <c r="C43" s="15">
        <v>150945</v>
      </c>
      <c r="D43" s="16" t="s">
        <v>187</v>
      </c>
      <c r="E43" s="16" t="s">
        <v>215</v>
      </c>
      <c r="F43" s="16" t="s">
        <v>216</v>
      </c>
      <c r="G43" s="17" t="s">
        <v>287</v>
      </c>
      <c r="H43" s="16" t="s">
        <v>139</v>
      </c>
      <c r="I43" s="16"/>
      <c r="J43" s="16" t="s">
        <v>140</v>
      </c>
      <c r="K43" s="18">
        <v>1</v>
      </c>
      <c r="L43" s="36">
        <v>1</v>
      </c>
      <c r="M43" s="37" t="s">
        <v>312</v>
      </c>
      <c r="N43" s="16">
        <v>999500</v>
      </c>
      <c r="O43" s="16" t="s">
        <v>141</v>
      </c>
      <c r="P43" s="16" t="s">
        <v>217</v>
      </c>
      <c r="Q43" s="16" t="s">
        <v>218</v>
      </c>
      <c r="R43" s="16">
        <v>3</v>
      </c>
      <c r="S43" s="16">
        <v>352</v>
      </c>
      <c r="T43" s="16">
        <v>107151</v>
      </c>
      <c r="U43" s="16" t="s">
        <v>219</v>
      </c>
      <c r="V43" s="16" t="s">
        <v>220</v>
      </c>
      <c r="W43" s="16">
        <v>549494088</v>
      </c>
      <c r="X43" s="16"/>
      <c r="Y43" s="38" t="s">
        <v>348</v>
      </c>
      <c r="Z43" s="38" t="s">
        <v>349</v>
      </c>
      <c r="AA43" s="38" t="s">
        <v>350</v>
      </c>
      <c r="AB43" s="38" t="s">
        <v>351</v>
      </c>
      <c r="AC43" s="38" t="s">
        <v>352</v>
      </c>
      <c r="AD43" s="37" t="s">
        <v>353</v>
      </c>
      <c r="AE43" s="39">
        <v>9900</v>
      </c>
      <c r="AF43" s="19">
        <f>ROUND($L$43*$AE$43,2)</f>
        <v>9900</v>
      </c>
    </row>
    <row r="44" spans="1:32" ht="12.75">
      <c r="A44" s="15">
        <v>52784</v>
      </c>
      <c r="B44" s="16"/>
      <c r="C44" s="15">
        <v>150946</v>
      </c>
      <c r="D44" s="16" t="s">
        <v>156</v>
      </c>
      <c r="E44" s="16" t="s">
        <v>221</v>
      </c>
      <c r="F44" s="16" t="s">
        <v>222</v>
      </c>
      <c r="G44" s="17" t="s">
        <v>277</v>
      </c>
      <c r="H44" s="16" t="s">
        <v>139</v>
      </c>
      <c r="I44" s="16"/>
      <c r="J44" s="16" t="s">
        <v>140</v>
      </c>
      <c r="K44" s="18">
        <v>1</v>
      </c>
      <c r="L44" s="36">
        <v>1</v>
      </c>
      <c r="M44" s="37" t="s">
        <v>312</v>
      </c>
      <c r="N44" s="16">
        <v>999500</v>
      </c>
      <c r="O44" s="16" t="s">
        <v>141</v>
      </c>
      <c r="P44" s="16" t="s">
        <v>217</v>
      </c>
      <c r="Q44" s="16" t="s">
        <v>218</v>
      </c>
      <c r="R44" s="16">
        <v>3</v>
      </c>
      <c r="S44" s="16">
        <v>352</v>
      </c>
      <c r="T44" s="16">
        <v>107151</v>
      </c>
      <c r="U44" s="16" t="s">
        <v>219</v>
      </c>
      <c r="V44" s="16" t="s">
        <v>220</v>
      </c>
      <c r="W44" s="16">
        <v>549494088</v>
      </c>
      <c r="X44" s="16"/>
      <c r="Y44" s="38" t="s">
        <v>348</v>
      </c>
      <c r="Z44" s="38" t="s">
        <v>349</v>
      </c>
      <c r="AA44" s="38" t="s">
        <v>350</v>
      </c>
      <c r="AB44" s="38" t="s">
        <v>351</v>
      </c>
      <c r="AC44" s="38" t="s">
        <v>352</v>
      </c>
      <c r="AD44" s="37" t="s">
        <v>353</v>
      </c>
      <c r="AE44" s="39">
        <v>5945</v>
      </c>
      <c r="AF44" s="19">
        <f>ROUND($L$44*$AE$44,2)</f>
        <v>5945</v>
      </c>
    </row>
    <row r="45" spans="1:32" ht="12.75">
      <c r="A45" s="15">
        <v>52784</v>
      </c>
      <c r="B45" s="16"/>
      <c r="C45" s="15">
        <v>150967</v>
      </c>
      <c r="D45" s="16" t="s">
        <v>204</v>
      </c>
      <c r="E45" s="16" t="s">
        <v>205</v>
      </c>
      <c r="F45" s="16" t="s">
        <v>206</v>
      </c>
      <c r="G45" s="17" t="str">
        <f>G39</f>
        <v>Myš GIGABYTE optická 5100 USB 800dpi černá</v>
      </c>
      <c r="H45" s="16" t="s">
        <v>139</v>
      </c>
      <c r="I45" s="16"/>
      <c r="J45" s="16" t="s">
        <v>140</v>
      </c>
      <c r="K45" s="18">
        <v>5</v>
      </c>
      <c r="L45" s="36">
        <v>5</v>
      </c>
      <c r="M45" s="37" t="s">
        <v>312</v>
      </c>
      <c r="N45" s="16">
        <v>999500</v>
      </c>
      <c r="O45" s="16" t="s">
        <v>141</v>
      </c>
      <c r="P45" s="16" t="s">
        <v>217</v>
      </c>
      <c r="Q45" s="16" t="s">
        <v>218</v>
      </c>
      <c r="R45" s="16">
        <v>3</v>
      </c>
      <c r="S45" s="16">
        <v>352</v>
      </c>
      <c r="T45" s="16">
        <v>107151</v>
      </c>
      <c r="U45" s="16" t="s">
        <v>219</v>
      </c>
      <c r="V45" s="16" t="s">
        <v>220</v>
      </c>
      <c r="W45" s="16">
        <v>549494088</v>
      </c>
      <c r="X45" s="16"/>
      <c r="Y45" s="38" t="s">
        <v>348</v>
      </c>
      <c r="Z45" s="38" t="s">
        <v>349</v>
      </c>
      <c r="AA45" s="38" t="s">
        <v>350</v>
      </c>
      <c r="AB45" s="38" t="s">
        <v>351</v>
      </c>
      <c r="AC45" s="38" t="s">
        <v>352</v>
      </c>
      <c r="AD45" s="37" t="s">
        <v>353</v>
      </c>
      <c r="AE45" s="39">
        <v>99</v>
      </c>
      <c r="AF45" s="19">
        <f>ROUND($L$45*$AE$45,2)</f>
        <v>495</v>
      </c>
    </row>
    <row r="46" spans="1:32" ht="13.5" thickBot="1">
      <c r="A46" s="15">
        <v>52784</v>
      </c>
      <c r="B46" s="16"/>
      <c r="C46" s="15">
        <v>150968</v>
      </c>
      <c r="D46" s="16" t="s">
        <v>212</v>
      </c>
      <c r="E46" s="16" t="s">
        <v>213</v>
      </c>
      <c r="F46" s="16" t="s">
        <v>214</v>
      </c>
      <c r="G46" s="17" t="str">
        <f>G40</f>
        <v>C-TECH CZ/ SK KB-102 USB slim black</v>
      </c>
      <c r="H46" s="16" t="s">
        <v>139</v>
      </c>
      <c r="I46" s="16"/>
      <c r="J46" s="16" t="s">
        <v>140</v>
      </c>
      <c r="K46" s="18">
        <v>5</v>
      </c>
      <c r="L46" s="36">
        <v>5</v>
      </c>
      <c r="M46" s="37" t="s">
        <v>312</v>
      </c>
      <c r="N46" s="16">
        <v>999500</v>
      </c>
      <c r="O46" s="16" t="s">
        <v>141</v>
      </c>
      <c r="P46" s="16" t="s">
        <v>217</v>
      </c>
      <c r="Q46" s="16" t="s">
        <v>218</v>
      </c>
      <c r="R46" s="16">
        <v>3</v>
      </c>
      <c r="S46" s="16">
        <v>352</v>
      </c>
      <c r="T46" s="16">
        <v>107151</v>
      </c>
      <c r="U46" s="16" t="s">
        <v>219</v>
      </c>
      <c r="V46" s="16" t="s">
        <v>220</v>
      </c>
      <c r="W46" s="16">
        <v>549494088</v>
      </c>
      <c r="X46" s="16"/>
      <c r="Y46" s="38" t="s">
        <v>348</v>
      </c>
      <c r="Z46" s="38" t="s">
        <v>349</v>
      </c>
      <c r="AA46" s="38" t="s">
        <v>350</v>
      </c>
      <c r="AB46" s="38" t="s">
        <v>351</v>
      </c>
      <c r="AC46" s="38" t="s">
        <v>352</v>
      </c>
      <c r="AD46" s="37" t="s">
        <v>353</v>
      </c>
      <c r="AE46" s="39">
        <v>99</v>
      </c>
      <c r="AF46" s="19">
        <f>ROUND($L$46*$AE$46,2)</f>
        <v>495</v>
      </c>
    </row>
    <row r="47" spans="1:32" ht="13.5" customHeight="1" thickTop="1">
      <c r="A47" s="41"/>
      <c r="B47" s="41"/>
      <c r="C47" s="4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4" t="s">
        <v>318</v>
      </c>
      <c r="AF47" s="21">
        <f>SUM($AF$43:$AF$46)</f>
        <v>16835</v>
      </c>
    </row>
    <row r="48" spans="1:32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ht="12.75">
      <c r="A49" s="15">
        <v>52859</v>
      </c>
      <c r="B49" s="16" t="s">
        <v>223</v>
      </c>
      <c r="C49" s="15">
        <v>151447</v>
      </c>
      <c r="D49" s="16" t="s">
        <v>136</v>
      </c>
      <c r="E49" s="16" t="s">
        <v>137</v>
      </c>
      <c r="F49" s="16" t="s">
        <v>138</v>
      </c>
      <c r="G49" s="17" t="str">
        <f>G6</f>
        <v>ADATA USB UV150 16GB red (USB 3.0)</v>
      </c>
      <c r="H49" s="16" t="s">
        <v>139</v>
      </c>
      <c r="I49" s="16"/>
      <c r="J49" s="16" t="s">
        <v>140</v>
      </c>
      <c r="K49" s="18">
        <v>4</v>
      </c>
      <c r="L49" s="36">
        <v>4</v>
      </c>
      <c r="M49" s="37" t="s">
        <v>322</v>
      </c>
      <c r="N49" s="16">
        <v>110518</v>
      </c>
      <c r="O49" s="16" t="s">
        <v>224</v>
      </c>
      <c r="P49" s="16" t="s">
        <v>225</v>
      </c>
      <c r="Q49" s="16" t="s">
        <v>180</v>
      </c>
      <c r="R49" s="16">
        <v>2</v>
      </c>
      <c r="S49" s="16" t="s">
        <v>226</v>
      </c>
      <c r="T49" s="16">
        <v>294</v>
      </c>
      <c r="U49" s="16" t="s">
        <v>227</v>
      </c>
      <c r="V49" s="16" t="s">
        <v>228</v>
      </c>
      <c r="W49" s="16">
        <v>549494302</v>
      </c>
      <c r="X49" s="16" t="s">
        <v>229</v>
      </c>
      <c r="Y49" s="38" t="s">
        <v>313</v>
      </c>
      <c r="Z49" s="38" t="s">
        <v>354</v>
      </c>
      <c r="AA49" s="38" t="s">
        <v>315</v>
      </c>
      <c r="AB49" s="38" t="s">
        <v>313</v>
      </c>
      <c r="AC49" s="38" t="s">
        <v>324</v>
      </c>
      <c r="AD49" s="37" t="s">
        <v>355</v>
      </c>
      <c r="AE49" s="39">
        <v>169.5</v>
      </c>
      <c r="AF49" s="19">
        <f>ROUND($L$49*$AE$49,2)</f>
        <v>678</v>
      </c>
    </row>
    <row r="50" spans="1:32" ht="12.75">
      <c r="A50" s="15">
        <v>52859</v>
      </c>
      <c r="B50" s="16" t="s">
        <v>223</v>
      </c>
      <c r="C50" s="15">
        <v>151448</v>
      </c>
      <c r="D50" s="16" t="s">
        <v>136</v>
      </c>
      <c r="E50" s="16" t="s">
        <v>146</v>
      </c>
      <c r="F50" s="16" t="s">
        <v>147</v>
      </c>
      <c r="G50" s="17" t="str">
        <f>G7</f>
        <v>8GB Kingston USB 3.0 Data Traveler G4 žlutý</v>
      </c>
      <c r="H50" s="16" t="s">
        <v>139</v>
      </c>
      <c r="I50" s="16"/>
      <c r="J50" s="16" t="s">
        <v>140</v>
      </c>
      <c r="K50" s="18">
        <v>4</v>
      </c>
      <c r="L50" s="36">
        <v>4</v>
      </c>
      <c r="M50" s="37" t="s">
        <v>322</v>
      </c>
      <c r="N50" s="16">
        <v>110518</v>
      </c>
      <c r="O50" s="16" t="s">
        <v>224</v>
      </c>
      <c r="P50" s="16" t="s">
        <v>225</v>
      </c>
      <c r="Q50" s="16" t="s">
        <v>180</v>
      </c>
      <c r="R50" s="16">
        <v>2</v>
      </c>
      <c r="S50" s="16" t="s">
        <v>226</v>
      </c>
      <c r="T50" s="16">
        <v>294</v>
      </c>
      <c r="U50" s="16" t="s">
        <v>227</v>
      </c>
      <c r="V50" s="16" t="s">
        <v>228</v>
      </c>
      <c r="W50" s="16">
        <v>549494302</v>
      </c>
      <c r="X50" s="16" t="s">
        <v>229</v>
      </c>
      <c r="Y50" s="38" t="s">
        <v>313</v>
      </c>
      <c r="Z50" s="38" t="s">
        <v>354</v>
      </c>
      <c r="AA50" s="38" t="s">
        <v>315</v>
      </c>
      <c r="AB50" s="38" t="s">
        <v>313</v>
      </c>
      <c r="AC50" s="38" t="s">
        <v>324</v>
      </c>
      <c r="AD50" s="37" t="s">
        <v>355</v>
      </c>
      <c r="AE50" s="39">
        <v>101.9</v>
      </c>
      <c r="AF50" s="19">
        <f>ROUND($L$50*$AE$50,2)</f>
        <v>407.6</v>
      </c>
    </row>
    <row r="51" spans="1:32" ht="13.5" thickBot="1">
      <c r="A51" s="15">
        <v>52859</v>
      </c>
      <c r="B51" s="16" t="s">
        <v>223</v>
      </c>
      <c r="C51" s="15">
        <v>151738</v>
      </c>
      <c r="D51" s="16" t="s">
        <v>164</v>
      </c>
      <c r="E51" s="16" t="s">
        <v>165</v>
      </c>
      <c r="F51" s="16" t="s">
        <v>166</v>
      </c>
      <c r="G51" s="17" t="str">
        <f>G14</f>
        <v>EVOLVEO WK-210 set bezdr. klávesnice a myši</v>
      </c>
      <c r="H51" s="16" t="s">
        <v>139</v>
      </c>
      <c r="I51" s="16"/>
      <c r="J51" s="16" t="s">
        <v>140</v>
      </c>
      <c r="K51" s="18">
        <v>1</v>
      </c>
      <c r="L51" s="36">
        <v>1</v>
      </c>
      <c r="M51" s="37" t="s">
        <v>322</v>
      </c>
      <c r="N51" s="16">
        <v>110518</v>
      </c>
      <c r="O51" s="16" t="s">
        <v>224</v>
      </c>
      <c r="P51" s="16" t="s">
        <v>225</v>
      </c>
      <c r="Q51" s="16" t="s">
        <v>180</v>
      </c>
      <c r="R51" s="16">
        <v>2</v>
      </c>
      <c r="S51" s="16" t="s">
        <v>226</v>
      </c>
      <c r="T51" s="16">
        <v>294</v>
      </c>
      <c r="U51" s="16" t="s">
        <v>227</v>
      </c>
      <c r="V51" s="16" t="s">
        <v>228</v>
      </c>
      <c r="W51" s="16">
        <v>549494302</v>
      </c>
      <c r="X51" s="16" t="s">
        <v>229</v>
      </c>
      <c r="Y51" s="38" t="s">
        <v>313</v>
      </c>
      <c r="Z51" s="38" t="s">
        <v>354</v>
      </c>
      <c r="AA51" s="38" t="s">
        <v>315</v>
      </c>
      <c r="AB51" s="38" t="s">
        <v>313</v>
      </c>
      <c r="AC51" s="38" t="s">
        <v>324</v>
      </c>
      <c r="AD51" s="37" t="s">
        <v>355</v>
      </c>
      <c r="AE51" s="39">
        <v>314.1</v>
      </c>
      <c r="AF51" s="19">
        <f>ROUND($L$51*$AE$51,2)</f>
        <v>314.1</v>
      </c>
    </row>
    <row r="52" spans="1:32" ht="13.5" customHeight="1" thickTop="1">
      <c r="A52" s="41"/>
      <c r="B52" s="41"/>
      <c r="C52" s="4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4" t="s">
        <v>318</v>
      </c>
      <c r="AF52" s="21">
        <f>SUM($AF$49:$AF$51)</f>
        <v>1399.6999999999998</v>
      </c>
    </row>
    <row r="53" spans="1:3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32" ht="25.5">
      <c r="A54" s="15">
        <v>52872</v>
      </c>
      <c r="B54" s="16"/>
      <c r="C54" s="15">
        <v>151695</v>
      </c>
      <c r="D54" s="16" t="s">
        <v>136</v>
      </c>
      <c r="E54" s="16" t="s">
        <v>146</v>
      </c>
      <c r="F54" s="16" t="s">
        <v>147</v>
      </c>
      <c r="G54" s="17" t="str">
        <f>G7</f>
        <v>8GB Kingston USB 3.0 Data Traveler G4 žlutý</v>
      </c>
      <c r="H54" s="16" t="s">
        <v>139</v>
      </c>
      <c r="I54" s="16"/>
      <c r="J54" s="16" t="s">
        <v>140</v>
      </c>
      <c r="K54" s="18">
        <v>20</v>
      </c>
      <c r="L54" s="36">
        <v>20</v>
      </c>
      <c r="M54" s="37" t="s">
        <v>322</v>
      </c>
      <c r="N54" s="16">
        <v>211300</v>
      </c>
      <c r="O54" s="16" t="s">
        <v>230</v>
      </c>
      <c r="P54" s="16" t="s">
        <v>208</v>
      </c>
      <c r="Q54" s="16" t="s">
        <v>169</v>
      </c>
      <c r="R54" s="16">
        <v>5</v>
      </c>
      <c r="S54" s="16" t="s">
        <v>231</v>
      </c>
      <c r="T54" s="16">
        <v>75548</v>
      </c>
      <c r="U54" s="16" t="s">
        <v>232</v>
      </c>
      <c r="V54" s="16" t="s">
        <v>233</v>
      </c>
      <c r="W54" s="16">
        <v>549496555</v>
      </c>
      <c r="X54" s="16"/>
      <c r="Y54" s="38" t="s">
        <v>356</v>
      </c>
      <c r="Z54" s="38" t="s">
        <v>357</v>
      </c>
      <c r="AA54" s="38" t="s">
        <v>358</v>
      </c>
      <c r="AB54" s="38" t="s">
        <v>335</v>
      </c>
      <c r="AC54" s="38" t="s">
        <v>346</v>
      </c>
      <c r="AD54" s="37" t="s">
        <v>359</v>
      </c>
      <c r="AE54" s="39">
        <v>101.9</v>
      </c>
      <c r="AF54" s="19">
        <f>ROUND($L$54*$AE$54,2)</f>
        <v>2038</v>
      </c>
    </row>
    <row r="55" spans="1:32" ht="25.5">
      <c r="A55" s="15">
        <v>52872</v>
      </c>
      <c r="B55" s="16"/>
      <c r="C55" s="15">
        <v>151696</v>
      </c>
      <c r="D55" s="16" t="s">
        <v>136</v>
      </c>
      <c r="E55" s="16" t="s">
        <v>137</v>
      </c>
      <c r="F55" s="16" t="s">
        <v>138</v>
      </c>
      <c r="G55" s="17" t="str">
        <f>G6</f>
        <v>ADATA USB UV150 16GB red (USB 3.0)</v>
      </c>
      <c r="H55" s="16" t="s">
        <v>139</v>
      </c>
      <c r="I55" s="16"/>
      <c r="J55" s="16" t="s">
        <v>140</v>
      </c>
      <c r="K55" s="18">
        <v>5</v>
      </c>
      <c r="L55" s="36">
        <v>5</v>
      </c>
      <c r="M55" s="37" t="s">
        <v>322</v>
      </c>
      <c r="N55" s="16">
        <v>211300</v>
      </c>
      <c r="O55" s="16" t="s">
        <v>230</v>
      </c>
      <c r="P55" s="16" t="s">
        <v>208</v>
      </c>
      <c r="Q55" s="16" t="s">
        <v>169</v>
      </c>
      <c r="R55" s="16">
        <v>5</v>
      </c>
      <c r="S55" s="16" t="s">
        <v>231</v>
      </c>
      <c r="T55" s="16">
        <v>75548</v>
      </c>
      <c r="U55" s="16" t="s">
        <v>232</v>
      </c>
      <c r="V55" s="16" t="s">
        <v>233</v>
      </c>
      <c r="W55" s="16">
        <v>549496555</v>
      </c>
      <c r="X55" s="16"/>
      <c r="Y55" s="38" t="s">
        <v>356</v>
      </c>
      <c r="Z55" s="38" t="s">
        <v>357</v>
      </c>
      <c r="AA55" s="38" t="s">
        <v>358</v>
      </c>
      <c r="AB55" s="38" t="s">
        <v>335</v>
      </c>
      <c r="AC55" s="38" t="s">
        <v>346</v>
      </c>
      <c r="AD55" s="37" t="s">
        <v>359</v>
      </c>
      <c r="AE55" s="39">
        <v>169.5</v>
      </c>
      <c r="AF55" s="19">
        <f>ROUND($L$55*$AE$55,2)</f>
        <v>847.5</v>
      </c>
    </row>
    <row r="56" spans="1:32" ht="26.25" thickBot="1">
      <c r="A56" s="15">
        <v>52872</v>
      </c>
      <c r="B56" s="16"/>
      <c r="C56" s="15">
        <v>151699</v>
      </c>
      <c r="D56" s="16" t="s">
        <v>175</v>
      </c>
      <c r="E56" s="16" t="s">
        <v>183</v>
      </c>
      <c r="F56" s="16" t="s">
        <v>184</v>
      </c>
      <c r="G56" s="17" t="str">
        <f>G27</f>
        <v>Ext.HDD 3,5" Samsung D3 Station 2 TB USB3.0</v>
      </c>
      <c r="H56" s="16" t="s">
        <v>139</v>
      </c>
      <c r="I56" s="16"/>
      <c r="J56" s="16" t="s">
        <v>140</v>
      </c>
      <c r="K56" s="18">
        <v>1</v>
      </c>
      <c r="L56" s="36">
        <v>1</v>
      </c>
      <c r="M56" s="37" t="s">
        <v>322</v>
      </c>
      <c r="N56" s="16">
        <v>211300</v>
      </c>
      <c r="O56" s="16" t="s">
        <v>230</v>
      </c>
      <c r="P56" s="16" t="s">
        <v>208</v>
      </c>
      <c r="Q56" s="16" t="s">
        <v>169</v>
      </c>
      <c r="R56" s="16">
        <v>5</v>
      </c>
      <c r="S56" s="16" t="s">
        <v>231</v>
      </c>
      <c r="T56" s="16">
        <v>75548</v>
      </c>
      <c r="U56" s="16" t="s">
        <v>232</v>
      </c>
      <c r="V56" s="16" t="s">
        <v>233</v>
      </c>
      <c r="W56" s="16">
        <v>549496555</v>
      </c>
      <c r="X56" s="16"/>
      <c r="Y56" s="38" t="s">
        <v>356</v>
      </c>
      <c r="Z56" s="38" t="s">
        <v>357</v>
      </c>
      <c r="AA56" s="38" t="s">
        <v>358</v>
      </c>
      <c r="AB56" s="38" t="s">
        <v>335</v>
      </c>
      <c r="AC56" s="38" t="s">
        <v>346</v>
      </c>
      <c r="AD56" s="37" t="s">
        <v>359</v>
      </c>
      <c r="AE56" s="39">
        <v>2071.7</v>
      </c>
      <c r="AF56" s="19">
        <f>ROUND($L$56*$AE$56,2)</f>
        <v>2071.7</v>
      </c>
    </row>
    <row r="57" spans="1:32" ht="13.5" customHeight="1" thickTop="1">
      <c r="A57" s="41"/>
      <c r="B57" s="41"/>
      <c r="C57" s="4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4" t="s">
        <v>318</v>
      </c>
      <c r="AF57" s="21">
        <f>SUM($AF$54:$AF$56)</f>
        <v>4957.2</v>
      </c>
    </row>
    <row r="58" spans="1:32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32" ht="19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25" t="s">
        <v>234</v>
      </c>
      <c r="AF59" s="23">
        <f>(0)+SUM($AF$8,$AF$11,$AF$15,$AF$22,$AF$25,$AF$28,$AF$31,$AF$34,$AF$37,$AF$41,$AF$47,$AF$52,$AF$57)</f>
        <v>91801</v>
      </c>
    </row>
    <row r="60" spans="1:32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</sheetData>
  <sheetProtection/>
  <mergeCells count="22">
    <mergeCell ref="A1:AF1"/>
    <mergeCell ref="A3:H3"/>
    <mergeCell ref="I3:AF3"/>
    <mergeCell ref="A4:K4"/>
    <mergeCell ref="L4:M4"/>
    <mergeCell ref="N4:S4"/>
    <mergeCell ref="T4:X4"/>
    <mergeCell ref="Y4:AC4"/>
    <mergeCell ref="AD4:AE4"/>
    <mergeCell ref="A22:C22"/>
    <mergeCell ref="A25:C25"/>
    <mergeCell ref="A28:C28"/>
    <mergeCell ref="A8:C8"/>
    <mergeCell ref="A11:C11"/>
    <mergeCell ref="A15:C15"/>
    <mergeCell ref="A57:C57"/>
    <mergeCell ref="A41:C41"/>
    <mergeCell ref="A47:C47"/>
    <mergeCell ref="A52:C52"/>
    <mergeCell ref="A31:C31"/>
    <mergeCell ref="A34:C34"/>
    <mergeCell ref="A37:C37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16384" width="9.140625" style="1" customWidth="1"/>
  </cols>
  <sheetData>
    <row r="1" spans="1:3" ht="30" customHeight="1">
      <c r="A1" s="48" t="s">
        <v>110</v>
      </c>
      <c r="B1" s="49"/>
      <c r="C1" s="4" t="s">
        <v>0</v>
      </c>
    </row>
    <row r="2" spans="1:3" ht="25.5">
      <c r="A2" s="7" t="s">
        <v>1</v>
      </c>
      <c r="B2" s="7" t="s">
        <v>63</v>
      </c>
      <c r="C2" s="26" t="s">
        <v>295</v>
      </c>
    </row>
    <row r="3" spans="1:3" ht="12.75">
      <c r="A3" s="7" t="s">
        <v>2</v>
      </c>
      <c r="B3" s="7" t="s">
        <v>64</v>
      </c>
      <c r="C3" s="26" t="s">
        <v>293</v>
      </c>
    </row>
    <row r="4" spans="1:3" ht="12.75">
      <c r="A4" s="7" t="s">
        <v>4</v>
      </c>
      <c r="B4" s="7" t="s">
        <v>65</v>
      </c>
      <c r="C4" s="26" t="s">
        <v>294</v>
      </c>
    </row>
    <row r="5" spans="1:3" ht="12.75">
      <c r="A5" s="7" t="s">
        <v>6</v>
      </c>
      <c r="B5" s="7" t="s">
        <v>14</v>
      </c>
      <c r="C5" s="26" t="s">
        <v>14</v>
      </c>
    </row>
    <row r="6" spans="1:3" ht="25.5">
      <c r="A6" s="7" t="s">
        <v>15</v>
      </c>
      <c r="B6" s="7" t="s">
        <v>66</v>
      </c>
      <c r="C6" s="26" t="s">
        <v>281</v>
      </c>
    </row>
    <row r="7" spans="1:3" ht="12.75">
      <c r="A7" s="7" t="s">
        <v>16</v>
      </c>
      <c r="B7" s="7" t="s">
        <v>8</v>
      </c>
      <c r="C7" s="26" t="s">
        <v>8</v>
      </c>
    </row>
    <row r="8" spans="1:3" ht="12.75">
      <c r="A8" s="7" t="s">
        <v>17</v>
      </c>
      <c r="B8" s="7" t="s">
        <v>67</v>
      </c>
      <c r="C8" s="32">
        <v>0.85</v>
      </c>
    </row>
    <row r="9" spans="1:3" ht="12.75">
      <c r="A9" s="7" t="s">
        <v>7</v>
      </c>
      <c r="B9" s="7" t="s">
        <v>68</v>
      </c>
      <c r="C9" s="9" t="s">
        <v>68</v>
      </c>
    </row>
    <row r="10" spans="1:3" ht="25.5">
      <c r="A10" s="7" t="s">
        <v>19</v>
      </c>
      <c r="B10" s="11" t="s">
        <v>69</v>
      </c>
      <c r="C10" s="26" t="s">
        <v>284</v>
      </c>
    </row>
    <row r="11" spans="1:3" ht="12.75">
      <c r="A11" s="7" t="s">
        <v>9</v>
      </c>
      <c r="B11" s="7" t="s">
        <v>70</v>
      </c>
      <c r="C11" s="26" t="s">
        <v>8</v>
      </c>
    </row>
    <row r="12" spans="1:3" ht="38.25">
      <c r="A12" s="7" t="s">
        <v>21</v>
      </c>
      <c r="B12" s="7" t="s">
        <v>71</v>
      </c>
      <c r="C12" s="26" t="s">
        <v>283</v>
      </c>
    </row>
    <row r="13" spans="1:3" ht="114.75">
      <c r="A13" s="7" t="s">
        <v>22</v>
      </c>
      <c r="B13" s="7" t="s">
        <v>72</v>
      </c>
      <c r="C13" s="26" t="s">
        <v>285</v>
      </c>
    </row>
    <row r="14" spans="1:3" ht="25.5">
      <c r="A14" s="7" t="s">
        <v>24</v>
      </c>
      <c r="B14" s="7" t="s">
        <v>73</v>
      </c>
      <c r="C14" s="9" t="s">
        <v>269</v>
      </c>
    </row>
    <row r="15" spans="1:3" ht="12.75">
      <c r="A15" s="7" t="s">
        <v>38</v>
      </c>
      <c r="B15" s="7" t="s">
        <v>74</v>
      </c>
      <c r="C15" s="26" t="s">
        <v>74</v>
      </c>
    </row>
    <row r="16" spans="1:3" ht="12.75">
      <c r="A16" s="7" t="s">
        <v>11</v>
      </c>
      <c r="B16" s="11" t="s">
        <v>75</v>
      </c>
      <c r="C16" s="26" t="s">
        <v>296</v>
      </c>
    </row>
    <row r="17" spans="1:3" ht="12.75">
      <c r="A17" s="7" t="s">
        <v>26</v>
      </c>
      <c r="B17" s="7" t="s">
        <v>27</v>
      </c>
      <c r="C17" s="26" t="s">
        <v>8</v>
      </c>
    </row>
    <row r="18" spans="1:3" ht="89.25">
      <c r="A18" s="7" t="s">
        <v>28</v>
      </c>
      <c r="B18" s="7" t="s">
        <v>76</v>
      </c>
      <c r="C18" s="26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4.140625" style="1" customWidth="1"/>
    <col min="2" max="3" width="52.8515625" style="1" customWidth="1"/>
    <col min="4" max="16384" width="9.140625" style="1" customWidth="1"/>
  </cols>
  <sheetData>
    <row r="1" spans="1:3" ht="30" customHeight="1">
      <c r="A1" s="48" t="s">
        <v>111</v>
      </c>
      <c r="B1" s="49"/>
      <c r="C1" s="4" t="s">
        <v>0</v>
      </c>
    </row>
    <row r="2" spans="1:3" ht="15" customHeight="1">
      <c r="A2" s="7" t="s">
        <v>1</v>
      </c>
      <c r="B2" s="7" t="s">
        <v>43</v>
      </c>
      <c r="C2" s="26" t="s">
        <v>266</v>
      </c>
    </row>
    <row r="3" spans="1:3" ht="15" customHeight="1">
      <c r="A3" s="7" t="s">
        <v>2</v>
      </c>
      <c r="B3" s="7" t="s">
        <v>44</v>
      </c>
      <c r="C3" s="9" t="s">
        <v>267</v>
      </c>
    </row>
    <row r="4" spans="1:3" ht="15" customHeight="1">
      <c r="A4" s="7" t="s">
        <v>4</v>
      </c>
      <c r="B4" s="7" t="s">
        <v>45</v>
      </c>
      <c r="C4" s="9" t="s">
        <v>268</v>
      </c>
    </row>
    <row r="5" spans="1:3" ht="15" customHeight="1">
      <c r="A5" s="7" t="s">
        <v>6</v>
      </c>
      <c r="B5" s="7" t="s">
        <v>14</v>
      </c>
      <c r="C5" s="9" t="s">
        <v>259</v>
      </c>
    </row>
    <row r="6" spans="1:3" ht="41.25" customHeight="1">
      <c r="A6" s="7" t="s">
        <v>15</v>
      </c>
      <c r="B6" s="7" t="s">
        <v>46</v>
      </c>
      <c r="C6" s="26" t="s">
        <v>278</v>
      </c>
    </row>
    <row r="7" spans="1:3" ht="15" customHeight="1">
      <c r="A7" s="7" t="s">
        <v>16</v>
      </c>
      <c r="B7" s="7" t="s">
        <v>8</v>
      </c>
      <c r="C7" s="26" t="s">
        <v>8</v>
      </c>
    </row>
    <row r="8" spans="1:3" ht="15" customHeight="1">
      <c r="A8" s="7" t="s">
        <v>17</v>
      </c>
      <c r="B8" s="7" t="s">
        <v>18</v>
      </c>
      <c r="C8" s="32">
        <v>0.87</v>
      </c>
    </row>
    <row r="9" spans="1:3" ht="15" customHeight="1">
      <c r="A9" s="7" t="s">
        <v>7</v>
      </c>
      <c r="B9" s="7" t="s">
        <v>47</v>
      </c>
      <c r="C9" s="9" t="s">
        <v>68</v>
      </c>
    </row>
    <row r="10" spans="1:3" ht="41.25" customHeight="1">
      <c r="A10" s="7" t="s">
        <v>19</v>
      </c>
      <c r="B10" s="7" t="s">
        <v>113</v>
      </c>
      <c r="C10" s="9" t="s">
        <v>265</v>
      </c>
    </row>
    <row r="11" spans="1:3" ht="15" customHeight="1">
      <c r="A11" s="7" t="s">
        <v>9</v>
      </c>
      <c r="B11" s="7" t="s">
        <v>48</v>
      </c>
      <c r="C11" s="26" t="s">
        <v>8</v>
      </c>
    </row>
    <row r="12" spans="1:3" ht="26.25" customHeight="1">
      <c r="A12" s="7" t="s">
        <v>21</v>
      </c>
      <c r="B12" s="7" t="s">
        <v>49</v>
      </c>
      <c r="C12" s="26" t="s">
        <v>260</v>
      </c>
    </row>
    <row r="13" spans="1:3" ht="93.75" customHeight="1">
      <c r="A13" s="7" t="s">
        <v>22</v>
      </c>
      <c r="B13" s="7" t="s">
        <v>37</v>
      </c>
      <c r="C13" s="26" t="s">
        <v>261</v>
      </c>
    </row>
    <row r="14" spans="1:3" ht="26.25" customHeight="1">
      <c r="A14" s="7" t="s">
        <v>24</v>
      </c>
      <c r="B14" s="7" t="s">
        <v>50</v>
      </c>
      <c r="C14" s="9" t="s">
        <v>262</v>
      </c>
    </row>
    <row r="15" spans="1:3" ht="15" customHeight="1">
      <c r="A15" s="7" t="s">
        <v>38</v>
      </c>
      <c r="B15" s="7" t="s">
        <v>8</v>
      </c>
      <c r="C15" s="26" t="s">
        <v>279</v>
      </c>
    </row>
    <row r="16" spans="1:3" ht="25.5">
      <c r="A16" s="7" t="s">
        <v>11</v>
      </c>
      <c r="B16" s="7" t="s">
        <v>51</v>
      </c>
      <c r="C16" s="26" t="s">
        <v>263</v>
      </c>
    </row>
    <row r="17" spans="1:3" ht="15" customHeight="1">
      <c r="A17" s="7" t="s">
        <v>26</v>
      </c>
      <c r="B17" s="7" t="s">
        <v>27</v>
      </c>
      <c r="C17" s="26" t="s">
        <v>8</v>
      </c>
    </row>
    <row r="18" spans="1:3" ht="52.5" customHeight="1">
      <c r="A18" s="7" t="s">
        <v>28</v>
      </c>
      <c r="B18" s="7" t="s">
        <v>29</v>
      </c>
      <c r="C18" s="26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57" t="s">
        <v>99</v>
      </c>
      <c r="B1" s="58"/>
      <c r="C1" s="8" t="s">
        <v>0</v>
      </c>
    </row>
    <row r="2" spans="1:3" ht="26.25" customHeight="1">
      <c r="A2" s="7" t="s">
        <v>89</v>
      </c>
      <c r="B2" s="10" t="s">
        <v>90</v>
      </c>
      <c r="C2" s="9" t="s">
        <v>90</v>
      </c>
    </row>
    <row r="3" spans="1:3" ht="15" customHeight="1">
      <c r="A3" s="7" t="s">
        <v>91</v>
      </c>
      <c r="B3" s="11" t="s">
        <v>92</v>
      </c>
      <c r="C3" s="26" t="s">
        <v>92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0" customHeight="1">
      <c r="A1" s="57" t="s">
        <v>98</v>
      </c>
      <c r="B1" s="58"/>
      <c r="C1" s="8" t="s">
        <v>0</v>
      </c>
    </row>
    <row r="2" spans="1:3" ht="112.5" customHeight="1">
      <c r="A2" s="59" t="s">
        <v>96</v>
      </c>
      <c r="B2" s="59"/>
      <c r="C2" s="26" t="s">
        <v>270</v>
      </c>
    </row>
  </sheetData>
  <sheetProtection/>
  <mergeCells count="2">
    <mergeCell ref="A1:B1"/>
    <mergeCell ref="A2:B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4.28125" style="1" customWidth="1"/>
    <col min="2" max="3" width="52.8515625" style="1" customWidth="1"/>
    <col min="4" max="4" width="9.140625" style="1" customWidth="1"/>
    <col min="5" max="16384" width="9.140625" style="1" customWidth="1"/>
  </cols>
  <sheetData>
    <row r="1" spans="1:3" ht="30" customHeight="1">
      <c r="A1" s="48" t="s">
        <v>112</v>
      </c>
      <c r="B1" s="49"/>
      <c r="C1" s="4" t="s">
        <v>0</v>
      </c>
    </row>
    <row r="2" spans="1:3" ht="15" customHeight="1">
      <c r="A2" s="7" t="s">
        <v>1</v>
      </c>
      <c r="B2" s="7" t="s">
        <v>58</v>
      </c>
      <c r="C2" s="26" t="s">
        <v>272</v>
      </c>
    </row>
    <row r="3" spans="1:3" ht="15" customHeight="1">
      <c r="A3" s="7" t="s">
        <v>2</v>
      </c>
      <c r="B3" s="7" t="s">
        <v>3</v>
      </c>
      <c r="C3" s="26" t="s">
        <v>288</v>
      </c>
    </row>
    <row r="4" spans="1:3" ht="15" customHeight="1">
      <c r="A4" s="7" t="s">
        <v>4</v>
      </c>
      <c r="B4" s="7" t="s">
        <v>5</v>
      </c>
      <c r="C4" s="9" t="s">
        <v>280</v>
      </c>
    </row>
    <row r="5" spans="1:3" ht="15" customHeight="1">
      <c r="A5" s="7" t="s">
        <v>6</v>
      </c>
      <c r="B5" s="7" t="s">
        <v>14</v>
      </c>
      <c r="C5" s="9" t="s">
        <v>282</v>
      </c>
    </row>
    <row r="6" spans="1:3" ht="12.75">
      <c r="A6" s="7" t="s">
        <v>15</v>
      </c>
      <c r="B6" s="7" t="s">
        <v>59</v>
      </c>
      <c r="C6" s="26" t="s">
        <v>291</v>
      </c>
    </row>
    <row r="7" spans="1:3" ht="15" customHeight="1">
      <c r="A7" s="7" t="s">
        <v>16</v>
      </c>
      <c r="B7" s="7" t="s">
        <v>8</v>
      </c>
      <c r="C7" s="26" t="s">
        <v>8</v>
      </c>
    </row>
    <row r="8" spans="1:5" ht="12.75">
      <c r="A8" s="7" t="s">
        <v>17</v>
      </c>
      <c r="B8" s="7" t="s">
        <v>18</v>
      </c>
      <c r="C8" s="33" t="s">
        <v>292</v>
      </c>
      <c r="E8" s="31"/>
    </row>
    <row r="9" spans="1:3" ht="15" customHeight="1">
      <c r="A9" s="7" t="s">
        <v>7</v>
      </c>
      <c r="B9" s="7" t="s">
        <v>60</v>
      </c>
      <c r="C9" s="9" t="s">
        <v>68</v>
      </c>
    </row>
    <row r="10" spans="1:5" ht="15" customHeight="1">
      <c r="A10" s="7" t="s">
        <v>19</v>
      </c>
      <c r="B10" s="7" t="s">
        <v>20</v>
      </c>
      <c r="C10" s="26" t="s">
        <v>290</v>
      </c>
      <c r="E10" s="31"/>
    </row>
    <row r="11" spans="1:3" ht="15" customHeight="1">
      <c r="A11" s="7" t="s">
        <v>9</v>
      </c>
      <c r="B11" s="7" t="s">
        <v>61</v>
      </c>
      <c r="C11" s="26" t="s">
        <v>8</v>
      </c>
    </row>
    <row r="12" spans="1:3" ht="25.5">
      <c r="A12" s="7" t="s">
        <v>21</v>
      </c>
      <c r="B12" s="7" t="s">
        <v>62</v>
      </c>
      <c r="C12" s="26" t="s">
        <v>289</v>
      </c>
    </row>
    <row r="13" spans="1:3" ht="97.5" customHeight="1">
      <c r="A13" s="7" t="s">
        <v>22</v>
      </c>
      <c r="B13" s="7" t="s">
        <v>23</v>
      </c>
      <c r="C13" s="26" t="s">
        <v>8</v>
      </c>
    </row>
    <row r="14" spans="1:3" ht="26.25" customHeight="1">
      <c r="A14" s="7" t="s">
        <v>24</v>
      </c>
      <c r="B14" s="7" t="s">
        <v>50</v>
      </c>
      <c r="C14" s="26" t="s">
        <v>8</v>
      </c>
    </row>
    <row r="15" spans="1:4" ht="12.75">
      <c r="A15" s="34" t="s">
        <v>11</v>
      </c>
      <c r="B15" s="11" t="s">
        <v>25</v>
      </c>
      <c r="C15" s="26" t="s">
        <v>296</v>
      </c>
      <c r="D15" s="3"/>
    </row>
    <row r="16" spans="1:4" ht="15" customHeight="1">
      <c r="A16" s="7" t="s">
        <v>26</v>
      </c>
      <c r="B16" s="7" t="s">
        <v>27</v>
      </c>
      <c r="C16" s="26" t="s">
        <v>8</v>
      </c>
      <c r="D16" s="1" t="s">
        <v>97</v>
      </c>
    </row>
    <row r="17" spans="1:3" ht="52.5" customHeight="1">
      <c r="A17" s="7" t="s">
        <v>28</v>
      </c>
      <c r="B17" s="7" t="s">
        <v>29</v>
      </c>
      <c r="C17" s="26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109</v>
      </c>
      <c r="B1" s="49"/>
      <c r="C1" s="4" t="s">
        <v>0</v>
      </c>
    </row>
    <row r="2" spans="1:3" s="12" customFormat="1" ht="15" customHeight="1">
      <c r="A2" s="7" t="s">
        <v>30</v>
      </c>
      <c r="B2" s="7" t="s">
        <v>42</v>
      </c>
      <c r="C2" s="26" t="s">
        <v>42</v>
      </c>
    </row>
    <row r="3" spans="1:3" s="12" customFormat="1" ht="15" customHeight="1">
      <c r="A3" s="7" t="s">
        <v>31</v>
      </c>
      <c r="B3" s="12" t="s">
        <v>39</v>
      </c>
      <c r="C3" s="26" t="s">
        <v>273</v>
      </c>
    </row>
    <row r="4" spans="1:3" s="12" customFormat="1" ht="15" customHeight="1">
      <c r="A4" s="7" t="s">
        <v>12</v>
      </c>
      <c r="B4" s="7" t="s">
        <v>13</v>
      </c>
      <c r="C4" s="26" t="s">
        <v>13</v>
      </c>
    </row>
    <row r="5" spans="1:3" s="12" customFormat="1" ht="15" customHeight="1">
      <c r="A5" s="7" t="s">
        <v>32</v>
      </c>
      <c r="B5" s="7" t="s">
        <v>33</v>
      </c>
      <c r="C5" s="26" t="s">
        <v>274</v>
      </c>
    </row>
    <row r="6" spans="1:3" s="12" customFormat="1" ht="15" customHeight="1">
      <c r="A6" s="34" t="s">
        <v>34</v>
      </c>
      <c r="B6" s="35" t="s">
        <v>52</v>
      </c>
      <c r="C6" s="26" t="s">
        <v>276</v>
      </c>
    </row>
    <row r="7" spans="1:3" s="12" customFormat="1" ht="15" customHeight="1">
      <c r="A7" s="7" t="s">
        <v>36</v>
      </c>
      <c r="B7" s="7" t="s">
        <v>8</v>
      </c>
      <c r="C7" s="9" t="s">
        <v>275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104</v>
      </c>
      <c r="B1" s="49"/>
      <c r="C1" s="4" t="s">
        <v>0</v>
      </c>
    </row>
    <row r="2" spans="1:3" ht="15" customHeight="1">
      <c r="A2" s="7" t="s">
        <v>79</v>
      </c>
      <c r="B2" s="7" t="s">
        <v>87</v>
      </c>
      <c r="C2" s="26" t="s">
        <v>236</v>
      </c>
    </row>
    <row r="3" spans="1:3" ht="15" customHeight="1">
      <c r="A3" s="7" t="s">
        <v>40</v>
      </c>
      <c r="B3" s="7" t="s">
        <v>82</v>
      </c>
      <c r="C3" s="26" t="s">
        <v>237</v>
      </c>
    </row>
    <row r="4" spans="1:3" ht="15" customHeight="1">
      <c r="A4" s="7" t="s">
        <v>28</v>
      </c>
      <c r="B4" s="7" t="s">
        <v>86</v>
      </c>
      <c r="C4" s="26" t="s">
        <v>238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105</v>
      </c>
      <c r="B1" s="49"/>
      <c r="C1" s="4" t="s">
        <v>0</v>
      </c>
    </row>
    <row r="2" spans="1:3" ht="15" customHeight="1">
      <c r="A2" s="7" t="s">
        <v>79</v>
      </c>
      <c r="B2" s="7" t="s">
        <v>85</v>
      </c>
      <c r="C2" s="26" t="s">
        <v>240</v>
      </c>
    </row>
    <row r="3" spans="1:3" ht="15" customHeight="1">
      <c r="A3" s="7" t="s">
        <v>40</v>
      </c>
      <c r="B3" s="7" t="s">
        <v>82</v>
      </c>
      <c r="C3" s="26" t="s">
        <v>237</v>
      </c>
    </row>
    <row r="4" spans="1:3" ht="15" customHeight="1">
      <c r="A4" s="7" t="s">
        <v>28</v>
      </c>
      <c r="B4" s="7" t="s">
        <v>86</v>
      </c>
      <c r="C4" s="26" t="s">
        <v>238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103</v>
      </c>
      <c r="B1" s="49"/>
      <c r="C1" s="4" t="s">
        <v>0</v>
      </c>
    </row>
    <row r="2" spans="1:3" ht="15" customHeight="1">
      <c r="A2" s="7" t="s">
        <v>79</v>
      </c>
      <c r="B2" s="7" t="s">
        <v>88</v>
      </c>
      <c r="C2" s="26" t="s">
        <v>242</v>
      </c>
    </row>
    <row r="3" spans="1:3" ht="15" customHeight="1">
      <c r="A3" s="7" t="s">
        <v>40</v>
      </c>
      <c r="B3" s="7" t="s">
        <v>82</v>
      </c>
      <c r="C3" s="26" t="s">
        <v>237</v>
      </c>
    </row>
    <row r="4" spans="1:3" ht="15" customHeight="1">
      <c r="A4" s="7" t="s">
        <v>28</v>
      </c>
      <c r="B4" s="7" t="s">
        <v>86</v>
      </c>
      <c r="C4" s="26" t="s">
        <v>238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108</v>
      </c>
      <c r="B1" s="49"/>
      <c r="C1" s="4" t="s">
        <v>0</v>
      </c>
    </row>
    <row r="2" spans="1:3" s="12" customFormat="1" ht="15" customHeight="1">
      <c r="A2" s="7" t="s">
        <v>30</v>
      </c>
      <c r="B2" s="7" t="s">
        <v>78</v>
      </c>
      <c r="C2" s="26" t="s">
        <v>243</v>
      </c>
    </row>
    <row r="3" spans="1:3" s="12" customFormat="1" ht="15" customHeight="1">
      <c r="A3" s="7" t="s">
        <v>31</v>
      </c>
      <c r="B3" s="12" t="s">
        <v>39</v>
      </c>
      <c r="C3" s="26" t="s">
        <v>244</v>
      </c>
    </row>
    <row r="4" spans="1:3" s="12" customFormat="1" ht="15" customHeight="1">
      <c r="A4" s="7" t="s">
        <v>12</v>
      </c>
      <c r="B4" s="7" t="s">
        <v>13</v>
      </c>
      <c r="C4" s="26" t="s">
        <v>13</v>
      </c>
    </row>
    <row r="5" spans="1:3" s="12" customFormat="1" ht="15" customHeight="1">
      <c r="A5" s="7" t="s">
        <v>32</v>
      </c>
      <c r="B5" s="7" t="s">
        <v>33</v>
      </c>
      <c r="C5" s="26" t="s">
        <v>245</v>
      </c>
    </row>
    <row r="6" spans="1:3" s="12" customFormat="1" ht="15" customHeight="1">
      <c r="A6" s="7" t="s">
        <v>34</v>
      </c>
      <c r="B6" s="7" t="s">
        <v>77</v>
      </c>
      <c r="C6" s="26" t="s">
        <v>246</v>
      </c>
    </row>
    <row r="7" spans="1:3" s="12" customFormat="1" ht="15" customHeight="1">
      <c r="A7" s="7" t="s">
        <v>35</v>
      </c>
      <c r="B7" s="7" t="s">
        <v>8</v>
      </c>
      <c r="C7" s="26" t="s">
        <v>8</v>
      </c>
    </row>
    <row r="8" spans="1:3" s="12" customFormat="1" ht="15" customHeight="1">
      <c r="A8" s="7" t="s">
        <v>36</v>
      </c>
      <c r="B8" s="7" t="s">
        <v>8</v>
      </c>
      <c r="C8" s="26" t="s">
        <v>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100</v>
      </c>
      <c r="B1" s="50"/>
      <c r="C1" s="4" t="s">
        <v>0</v>
      </c>
    </row>
    <row r="2" spans="1:3" ht="15" customHeight="1">
      <c r="A2" s="2" t="s">
        <v>101</v>
      </c>
      <c r="B2" s="2" t="s">
        <v>53</v>
      </c>
      <c r="C2" s="5" t="s">
        <v>53</v>
      </c>
    </row>
    <row r="3" spans="1:3" ht="15" customHeight="1">
      <c r="A3" s="51" t="s">
        <v>24</v>
      </c>
      <c r="B3" s="52"/>
      <c r="C3" s="53"/>
    </row>
    <row r="4" spans="1:3" ht="15" customHeight="1">
      <c r="A4" s="2" t="s">
        <v>102</v>
      </c>
      <c r="B4" s="2">
        <v>3</v>
      </c>
      <c r="C4" s="5">
        <v>3</v>
      </c>
    </row>
    <row r="5" spans="1:3" ht="15" customHeight="1">
      <c r="A5" s="6" t="s">
        <v>93</v>
      </c>
      <c r="B5" s="2">
        <v>1</v>
      </c>
      <c r="C5" s="5">
        <v>1</v>
      </c>
    </row>
    <row r="6" spans="1:3" ht="15" customHeight="1">
      <c r="A6" s="2" t="s">
        <v>94</v>
      </c>
      <c r="B6" s="2" t="s">
        <v>54</v>
      </c>
      <c r="C6" s="28" t="s">
        <v>54</v>
      </c>
    </row>
    <row r="7" spans="1:3" ht="15" customHeight="1">
      <c r="A7" s="2" t="s">
        <v>95</v>
      </c>
      <c r="B7" s="2" t="s">
        <v>55</v>
      </c>
      <c r="C7" s="28" t="s">
        <v>55</v>
      </c>
    </row>
    <row r="8" spans="1:3" ht="15" customHeight="1">
      <c r="A8" s="54"/>
      <c r="B8" s="55"/>
      <c r="C8" s="56"/>
    </row>
    <row r="9" spans="1:3" ht="102">
      <c r="A9" s="2" t="s">
        <v>56</v>
      </c>
      <c r="B9" s="27" t="s">
        <v>57</v>
      </c>
      <c r="C9" s="30" t="s">
        <v>249</v>
      </c>
    </row>
    <row r="10" ht="12.75">
      <c r="C10" s="29"/>
    </row>
  </sheetData>
  <sheetProtection/>
  <mergeCells count="3">
    <mergeCell ref="A1:B1"/>
    <mergeCell ref="A3:C3"/>
    <mergeCell ref="A8:C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114</v>
      </c>
      <c r="B1" s="49"/>
      <c r="C1" s="4" t="s">
        <v>0</v>
      </c>
    </row>
    <row r="2" spans="1:3" ht="15" customHeight="1">
      <c r="A2" s="7" t="s">
        <v>79</v>
      </c>
      <c r="B2" s="7" t="s">
        <v>115</v>
      </c>
      <c r="C2" s="26" t="s">
        <v>250</v>
      </c>
    </row>
    <row r="3" spans="1:3" ht="15" customHeight="1">
      <c r="A3" s="7" t="s">
        <v>40</v>
      </c>
      <c r="B3" s="7" t="s">
        <v>41</v>
      </c>
      <c r="C3" s="26" t="s">
        <v>251</v>
      </c>
    </row>
    <row r="4" spans="1:3" ht="15" customHeight="1">
      <c r="A4" s="7" t="s">
        <v>28</v>
      </c>
      <c r="B4" s="7" t="s">
        <v>86</v>
      </c>
      <c r="C4" s="26" t="s">
        <v>238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48" t="s">
        <v>107</v>
      </c>
      <c r="B1" s="49"/>
      <c r="C1" s="4" t="s">
        <v>0</v>
      </c>
    </row>
    <row r="2" spans="1:3" ht="15" customHeight="1">
      <c r="A2" s="7" t="s">
        <v>79</v>
      </c>
      <c r="B2" s="7" t="s">
        <v>5</v>
      </c>
      <c r="C2" s="26" t="s">
        <v>254</v>
      </c>
    </row>
    <row r="3" spans="1:3" ht="15" customHeight="1">
      <c r="A3" s="7" t="s">
        <v>80</v>
      </c>
      <c r="B3" s="7" t="s">
        <v>81</v>
      </c>
      <c r="C3" s="26" t="s">
        <v>255</v>
      </c>
    </row>
    <row r="4" spans="1:3" ht="15" customHeight="1">
      <c r="A4" s="7" t="s">
        <v>40</v>
      </c>
      <c r="B4" s="7" t="s">
        <v>82</v>
      </c>
      <c r="C4" s="26" t="s">
        <v>237</v>
      </c>
    </row>
    <row r="5" spans="1:3" ht="15" customHeight="1">
      <c r="A5" s="7" t="s">
        <v>10</v>
      </c>
      <c r="B5" s="7" t="s">
        <v>83</v>
      </c>
      <c r="C5" s="26" t="s">
        <v>256</v>
      </c>
    </row>
    <row r="6" ht="12" customHeight="1"/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57" t="s">
        <v>106</v>
      </c>
      <c r="B1" s="58"/>
      <c r="C1" s="4" t="s">
        <v>0</v>
      </c>
    </row>
    <row r="2" spans="1:3" ht="15" customHeight="1">
      <c r="A2" s="7" t="s">
        <v>79</v>
      </c>
      <c r="B2" s="7" t="s">
        <v>84</v>
      </c>
      <c r="C2" s="26" t="s">
        <v>257</v>
      </c>
    </row>
    <row r="3" spans="1:3" ht="15" customHeight="1">
      <c r="A3" s="7" t="s">
        <v>40</v>
      </c>
      <c r="B3" s="7" t="s">
        <v>82</v>
      </c>
      <c r="C3" s="26" t="s">
        <v>237</v>
      </c>
    </row>
  </sheetData>
  <sheetProtection/>
  <mergeCells count="1"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2015-03-31T11:38:49Z</cp:lastPrinted>
  <dcterms:created xsi:type="dcterms:W3CDTF">2013-06-26T07:25:01Z</dcterms:created>
  <dcterms:modified xsi:type="dcterms:W3CDTF">2015-04-01T07:08:40Z</dcterms:modified>
  <cp:category/>
  <cp:version/>
  <cp:contentType/>
  <cp:contentStatus/>
</cp:coreProperties>
</file>