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4020" windowWidth="20520" windowHeight="4080" activeTab="0"/>
  </bookViews>
  <sheets>
    <sheet name="Souhrn" sheetId="6" r:id="rId1"/>
    <sheet name="Plochy úklidu detailně" sheetId="7" r:id="rId2"/>
    <sheet name="Okna žaluzie detailně" sheetId="9" r:id="rId3"/>
    <sheet name="Struktura ceny" sheetId="10" r:id="rId4"/>
  </sheets>
  <definedNames>
    <definedName name="_xlnm._FilterDatabase" localSheetId="1" hidden="1">'Plochy úklidu detailně'!$F$1:$F$596</definedName>
    <definedName name="_xlnm.Print_Area" localSheetId="2">'Okna žaluzie detailně'!$B$1:$J$81</definedName>
    <definedName name="_xlnm.Print_Area" localSheetId="1">'Plochy úklidu detailně'!$B$1:$M$596</definedName>
    <definedName name="_xlnm.Print_Area" localSheetId="0">'Souhrn'!$B$1:$I$57</definedName>
    <definedName name="_xlnm.Print_Area" localSheetId="3">'Struktura ceny'!$A$1:$I$27</definedName>
    <definedName name="_xlnm.Print_Titles" localSheetId="1">'Plochy úklidu detailně'!$1:$1</definedName>
    <definedName name="_xlnm.Print_Titles" localSheetId="2">'Okna žaluzie detailně'!$1:$1</definedName>
  </definedNames>
  <calcPr calcId="145621"/>
</workbook>
</file>

<file path=xl/sharedStrings.xml><?xml version="1.0" encoding="utf-8"?>
<sst xmlns="http://schemas.openxmlformats.org/spreadsheetml/2006/main" count="4659" uniqueCount="1377">
  <si>
    <t>Typ povrchu</t>
  </si>
  <si>
    <t>Standard úklidu</t>
  </si>
  <si>
    <t>koberec</t>
  </si>
  <si>
    <t>PVC</t>
  </si>
  <si>
    <t>keramická dlažba</t>
  </si>
  <si>
    <t>kamenná dlažba</t>
  </si>
  <si>
    <t>betonová mazanina</t>
  </si>
  <si>
    <t>CELKEM</t>
  </si>
  <si>
    <t>Pasportové číslo místnosti</t>
  </si>
  <si>
    <t>Podlaží</t>
  </si>
  <si>
    <t>Účel místnosti</t>
  </si>
  <si>
    <t>BNA01P01028</t>
  </si>
  <si>
    <t>B005</t>
  </si>
  <si>
    <t>1.PP</t>
  </si>
  <si>
    <t>sklad</t>
  </si>
  <si>
    <t>BNA01P01030</t>
  </si>
  <si>
    <t>B007</t>
  </si>
  <si>
    <t>dílna údržby</t>
  </si>
  <si>
    <t>BNA01P01031</t>
  </si>
  <si>
    <t>B008</t>
  </si>
  <si>
    <t>kuchyňka</t>
  </si>
  <si>
    <t>BNA01P01032</t>
  </si>
  <si>
    <t>B009</t>
  </si>
  <si>
    <t>šatna</t>
  </si>
  <si>
    <t>BNA01P01033</t>
  </si>
  <si>
    <t>B010</t>
  </si>
  <si>
    <t>kancelář</t>
  </si>
  <si>
    <t>BNA01P01036</t>
  </si>
  <si>
    <t>B013</t>
  </si>
  <si>
    <t>chodba</t>
  </si>
  <si>
    <t>BNA01P01036a</t>
  </si>
  <si>
    <t>B014</t>
  </si>
  <si>
    <t>BNA01P01037</t>
  </si>
  <si>
    <t>-</t>
  </si>
  <si>
    <t>schodiště</t>
  </si>
  <si>
    <t>kamenná podlaha</t>
  </si>
  <si>
    <t>BNA01P01038</t>
  </si>
  <si>
    <t>B015</t>
  </si>
  <si>
    <t>BNA01P01038a</t>
  </si>
  <si>
    <t>BNA01P01055</t>
  </si>
  <si>
    <t>B032</t>
  </si>
  <si>
    <t>výtah</t>
  </si>
  <si>
    <t>BNA01P01056</t>
  </si>
  <si>
    <t>B033</t>
  </si>
  <si>
    <t>hala</t>
  </si>
  <si>
    <t>BNA01P01057</t>
  </si>
  <si>
    <t>B034</t>
  </si>
  <si>
    <t>WC</t>
  </si>
  <si>
    <t>BNA01P01058</t>
  </si>
  <si>
    <t>B035</t>
  </si>
  <si>
    <t>WC imobilní</t>
  </si>
  <si>
    <t>BNA01P01059</t>
  </si>
  <si>
    <t>B036</t>
  </si>
  <si>
    <t>úklidová komora</t>
  </si>
  <si>
    <t>BNA01P01060</t>
  </si>
  <si>
    <t>B037</t>
  </si>
  <si>
    <t>BNA01P01062</t>
  </si>
  <si>
    <t>B039</t>
  </si>
  <si>
    <t>BNA01P01074</t>
  </si>
  <si>
    <t>C011</t>
  </si>
  <si>
    <t>BNA01P01075</t>
  </si>
  <si>
    <t>C012</t>
  </si>
  <si>
    <t>šatna úklid</t>
  </si>
  <si>
    <t>BNA01P01075a</t>
  </si>
  <si>
    <t>BNA01P01075b</t>
  </si>
  <si>
    <t>BNA01P01075c</t>
  </si>
  <si>
    <t>sprcha</t>
  </si>
  <si>
    <t>BNA01P01076</t>
  </si>
  <si>
    <t>C013</t>
  </si>
  <si>
    <t>archív</t>
  </si>
  <si>
    <t>BNA01P01078</t>
  </si>
  <si>
    <t>C015</t>
  </si>
  <si>
    <t>BNA01P01079</t>
  </si>
  <si>
    <t>C017</t>
  </si>
  <si>
    <t>BNA01P01091</t>
  </si>
  <si>
    <t>C028</t>
  </si>
  <si>
    <t>BNA01P01101</t>
  </si>
  <si>
    <t>D001</t>
  </si>
  <si>
    <t>BNA01P01101a</t>
  </si>
  <si>
    <t>BNA01P01102</t>
  </si>
  <si>
    <t>D002</t>
  </si>
  <si>
    <t>posluchárna</t>
  </si>
  <si>
    <t>BNA01P01103</t>
  </si>
  <si>
    <t>D003</t>
  </si>
  <si>
    <t>BNA01P01103a</t>
  </si>
  <si>
    <t>D003a</t>
  </si>
  <si>
    <t>BNA01P01103b</t>
  </si>
  <si>
    <t>BNA01P01104</t>
  </si>
  <si>
    <t>D004</t>
  </si>
  <si>
    <t>strojovna VZT</t>
  </si>
  <si>
    <t>BNA01P01108</t>
  </si>
  <si>
    <t>BNA01P01109</t>
  </si>
  <si>
    <t>BNA01P01110</t>
  </si>
  <si>
    <t>BNA01P01202</t>
  </si>
  <si>
    <t>A013</t>
  </si>
  <si>
    <t>BNA01P01203</t>
  </si>
  <si>
    <t>A012</t>
  </si>
  <si>
    <t>rozvodna</t>
  </si>
  <si>
    <t>BNA01P01206</t>
  </si>
  <si>
    <t>A009</t>
  </si>
  <si>
    <t>BNA01P01209</t>
  </si>
  <si>
    <t>A008</t>
  </si>
  <si>
    <t>BNA01P01210</t>
  </si>
  <si>
    <t>A005</t>
  </si>
  <si>
    <t>BNA01P01301</t>
  </si>
  <si>
    <t>S002</t>
  </si>
  <si>
    <t>BNA01P01302</t>
  </si>
  <si>
    <t>S003</t>
  </si>
  <si>
    <t>BNA01P01303</t>
  </si>
  <si>
    <t>S005</t>
  </si>
  <si>
    <t>BNA01P01304</t>
  </si>
  <si>
    <t>S001</t>
  </si>
  <si>
    <t>BNA01P01305</t>
  </si>
  <si>
    <t>S004</t>
  </si>
  <si>
    <t>BNA01P01306</t>
  </si>
  <si>
    <t>S006</t>
  </si>
  <si>
    <t>BNA01P01307</t>
  </si>
  <si>
    <t>C051</t>
  </si>
  <si>
    <t>BNA01P01401</t>
  </si>
  <si>
    <t>A017</t>
  </si>
  <si>
    <t>strojovna</t>
  </si>
  <si>
    <t>BNA01P01403</t>
  </si>
  <si>
    <t>A022</t>
  </si>
  <si>
    <t>BNA01P01404</t>
  </si>
  <si>
    <t>A016</t>
  </si>
  <si>
    <t>BNA01P01405</t>
  </si>
  <si>
    <t>A019</t>
  </si>
  <si>
    <t>BNA01P01406</t>
  </si>
  <si>
    <t>A018</t>
  </si>
  <si>
    <t>BNA01P01407</t>
  </si>
  <si>
    <t>A024</t>
  </si>
  <si>
    <t>náhradní zdroj</t>
  </si>
  <si>
    <t>BNA01P01408</t>
  </si>
  <si>
    <t>A025</t>
  </si>
  <si>
    <t>BNA01P01409</t>
  </si>
  <si>
    <t>A023</t>
  </si>
  <si>
    <t>BNA01P01410</t>
  </si>
  <si>
    <t>A014</t>
  </si>
  <si>
    <t>BNA01P01411</t>
  </si>
  <si>
    <t>A015</t>
  </si>
  <si>
    <t>BNA01P01412</t>
  </si>
  <si>
    <t>A021</t>
  </si>
  <si>
    <t>BNA01P01501</t>
  </si>
  <si>
    <t>C054</t>
  </si>
  <si>
    <t>BNA01P01502</t>
  </si>
  <si>
    <t>C052</t>
  </si>
  <si>
    <t>uzávěr vody</t>
  </si>
  <si>
    <t>BNA01P01503</t>
  </si>
  <si>
    <t>C053</t>
  </si>
  <si>
    <t>BNA01P01602</t>
  </si>
  <si>
    <t>A003</t>
  </si>
  <si>
    <t>BNA01P01603</t>
  </si>
  <si>
    <t>A004</t>
  </si>
  <si>
    <t>BNA01P01702</t>
  </si>
  <si>
    <t>S009</t>
  </si>
  <si>
    <t>BNA01P01703</t>
  </si>
  <si>
    <t>S011</t>
  </si>
  <si>
    <t>BNA01P01704</t>
  </si>
  <si>
    <t>S012</t>
  </si>
  <si>
    <t>BNA01P01705</t>
  </si>
  <si>
    <t>Celkem za 1.PP budov A, B, C, D</t>
  </si>
  <si>
    <t>BNA01N01013</t>
  </si>
  <si>
    <t>B102</t>
  </si>
  <si>
    <t>1.NP</t>
  </si>
  <si>
    <t>BNA01N01014</t>
  </si>
  <si>
    <t>B103</t>
  </si>
  <si>
    <t>prostory IT</t>
  </si>
  <si>
    <t>BNA01N01015</t>
  </si>
  <si>
    <t>B104</t>
  </si>
  <si>
    <t>BNA01N01016</t>
  </si>
  <si>
    <t>B106</t>
  </si>
  <si>
    <t>počítačová hala B106</t>
  </si>
  <si>
    <t>BNA01N01018</t>
  </si>
  <si>
    <t>B107</t>
  </si>
  <si>
    <t>BNA01N01019</t>
  </si>
  <si>
    <t>B116</t>
  </si>
  <si>
    <t>počítačová učebna B116</t>
  </si>
  <si>
    <t>BNA01N01023</t>
  </si>
  <si>
    <t>B112</t>
  </si>
  <si>
    <t>BNA01N01024</t>
  </si>
  <si>
    <t>B113</t>
  </si>
  <si>
    <t>BNA01N01025</t>
  </si>
  <si>
    <t>B114</t>
  </si>
  <si>
    <t>WC + sprcha</t>
  </si>
  <si>
    <t>BNA01N01026</t>
  </si>
  <si>
    <t>B115</t>
  </si>
  <si>
    <t>BNA01N01027</t>
  </si>
  <si>
    <t>B117</t>
  </si>
  <si>
    <t>počítačová učebna B117</t>
  </si>
  <si>
    <t>BNA01N01029a</t>
  </si>
  <si>
    <t>B118</t>
  </si>
  <si>
    <t>BNA01N01030</t>
  </si>
  <si>
    <t>B119</t>
  </si>
  <si>
    <t>BNA01N01032</t>
  </si>
  <si>
    <t>B121</t>
  </si>
  <si>
    <t>BNA01N01083</t>
  </si>
  <si>
    <t>D102</t>
  </si>
  <si>
    <t>BNA01N01083b</t>
  </si>
  <si>
    <t>D102b</t>
  </si>
  <si>
    <t>BNA01N01084</t>
  </si>
  <si>
    <t>D103</t>
  </si>
  <si>
    <t>BNA01N01085</t>
  </si>
  <si>
    <t>D104</t>
  </si>
  <si>
    <t>posluchárna D1</t>
  </si>
  <si>
    <t>BNA01N01085a</t>
  </si>
  <si>
    <t>D108</t>
  </si>
  <si>
    <t>BNA01N01089</t>
  </si>
  <si>
    <t>D106</t>
  </si>
  <si>
    <t>BNA01N01090</t>
  </si>
  <si>
    <t>B130</t>
  </si>
  <si>
    <t>počítačová učebna B130</t>
  </si>
  <si>
    <t>BNA01N01201</t>
  </si>
  <si>
    <t>A101</t>
  </si>
  <si>
    <t>BNA01N01202</t>
  </si>
  <si>
    <t>A102</t>
  </si>
  <si>
    <t>recepce</t>
  </si>
  <si>
    <t>BNA01N01203</t>
  </si>
  <si>
    <t>A103</t>
  </si>
  <si>
    <t>BNA01N01204</t>
  </si>
  <si>
    <t>A104</t>
  </si>
  <si>
    <t>BNA01N01205</t>
  </si>
  <si>
    <t>A105</t>
  </si>
  <si>
    <t>knihovna</t>
  </si>
  <si>
    <t>BNA01N01206</t>
  </si>
  <si>
    <t>A106</t>
  </si>
  <si>
    <t>BNA01N01207</t>
  </si>
  <si>
    <t>A107</t>
  </si>
  <si>
    <t>BNA01N01208</t>
  </si>
  <si>
    <t>BNA01N01210</t>
  </si>
  <si>
    <t>A110</t>
  </si>
  <si>
    <t>BNA01N01210a</t>
  </si>
  <si>
    <t>BNA01N01211</t>
  </si>
  <si>
    <t>A109</t>
  </si>
  <si>
    <t>BNA01N01211a</t>
  </si>
  <si>
    <t>BNA01N01211b</t>
  </si>
  <si>
    <t>BNA01N01212</t>
  </si>
  <si>
    <t>A114</t>
  </si>
  <si>
    <t>BNA01N01213</t>
  </si>
  <si>
    <t>BNA01N01303</t>
  </si>
  <si>
    <t>S113</t>
  </si>
  <si>
    <t>BNA01N01304</t>
  </si>
  <si>
    <t>S101</t>
  </si>
  <si>
    <t>BNA01N01403</t>
  </si>
  <si>
    <t>A121</t>
  </si>
  <si>
    <t>BNA01N01404</t>
  </si>
  <si>
    <t>A115</t>
  </si>
  <si>
    <t>BNA01N01405</t>
  </si>
  <si>
    <t>A118</t>
  </si>
  <si>
    <t>BNA01N01406</t>
  </si>
  <si>
    <t>A117</t>
  </si>
  <si>
    <t>BNA01N01406a</t>
  </si>
  <si>
    <t>BNA01N01407</t>
  </si>
  <si>
    <t>A116</t>
  </si>
  <si>
    <t>BNA01N01407a</t>
  </si>
  <si>
    <t>BNA01N01407b</t>
  </si>
  <si>
    <t>BNA01N01408</t>
  </si>
  <si>
    <t>A111</t>
  </si>
  <si>
    <t>BNA01N01409</t>
  </si>
  <si>
    <t>A119</t>
  </si>
  <si>
    <t>BNA01N01410</t>
  </si>
  <si>
    <t>A120</t>
  </si>
  <si>
    <t>BNA01N01501</t>
  </si>
  <si>
    <t>C154</t>
  </si>
  <si>
    <t>BNA01N01502</t>
  </si>
  <si>
    <t>BNA01N01503</t>
  </si>
  <si>
    <t>C157</t>
  </si>
  <si>
    <t>BNA01N01503a</t>
  </si>
  <si>
    <t>BNA01N01503b</t>
  </si>
  <si>
    <t>BNA01N01504</t>
  </si>
  <si>
    <t>C156</t>
  </si>
  <si>
    <t>BNA01N01504a</t>
  </si>
  <si>
    <t>BNA01N01504b</t>
  </si>
  <si>
    <t>BNA01N01507</t>
  </si>
  <si>
    <t>C155</t>
  </si>
  <si>
    <t>BNA01N01508</t>
  </si>
  <si>
    <t>C151</t>
  </si>
  <si>
    <t>BNA01N01509</t>
  </si>
  <si>
    <t>C159</t>
  </si>
  <si>
    <t>BNA01N01510</t>
  </si>
  <si>
    <t>C153</t>
  </si>
  <si>
    <t>BNA01N01511</t>
  </si>
  <si>
    <t>C152</t>
  </si>
  <si>
    <t>BNA01N01512</t>
  </si>
  <si>
    <t>C158</t>
  </si>
  <si>
    <t>Celkem za 1.NP budov A, B, C, D</t>
  </si>
  <si>
    <t>BNA01N02011</t>
  </si>
  <si>
    <t>B201</t>
  </si>
  <si>
    <t>2.NP</t>
  </si>
  <si>
    <t>laboratoř</t>
  </si>
  <si>
    <t>BNA01N02012</t>
  </si>
  <si>
    <t>B202</t>
  </si>
  <si>
    <t>BNA01N02012a</t>
  </si>
  <si>
    <t>B206</t>
  </si>
  <si>
    <t>BNA01N02013</t>
  </si>
  <si>
    <t>B203</t>
  </si>
  <si>
    <t>BNA01N02014</t>
  </si>
  <si>
    <t>B204</t>
  </si>
  <si>
    <t>posluchárna B204</t>
  </si>
  <si>
    <t>BNA01N02015</t>
  </si>
  <si>
    <t>B205</t>
  </si>
  <si>
    <t>BNA01N02016a</t>
  </si>
  <si>
    <t>B223</t>
  </si>
  <si>
    <t>BNA01N02016b</t>
  </si>
  <si>
    <t>B224</t>
  </si>
  <si>
    <t>BNA01N02016c</t>
  </si>
  <si>
    <t>B225</t>
  </si>
  <si>
    <t>BNA01N02017</t>
  </si>
  <si>
    <t>B207</t>
  </si>
  <si>
    <t>BNA01N02018</t>
  </si>
  <si>
    <t>B208</t>
  </si>
  <si>
    <t>BNA01N02019</t>
  </si>
  <si>
    <t>B209</t>
  </si>
  <si>
    <t>BNA01N02019a</t>
  </si>
  <si>
    <t>BNA01N02020a</t>
  </si>
  <si>
    <t>B210</t>
  </si>
  <si>
    <t>BNA01N02022</t>
  </si>
  <si>
    <t>B212</t>
  </si>
  <si>
    <t>BNA01N02026</t>
  </si>
  <si>
    <t>B216</t>
  </si>
  <si>
    <t>BNA01N02027</t>
  </si>
  <si>
    <t>B217</t>
  </si>
  <si>
    <t>BNA01N02027a</t>
  </si>
  <si>
    <t>BNA01N02028</t>
  </si>
  <si>
    <t>B218</t>
  </si>
  <si>
    <t>BNA01N02029</t>
  </si>
  <si>
    <t>B219</t>
  </si>
  <si>
    <t>BNA01N02031</t>
  </si>
  <si>
    <t>B221</t>
  </si>
  <si>
    <t>BNA01N02032</t>
  </si>
  <si>
    <t>B222</t>
  </si>
  <si>
    <t>BNA01N02065</t>
  </si>
  <si>
    <t>D201</t>
  </si>
  <si>
    <t>BNA01N02066</t>
  </si>
  <si>
    <t>BNA01N02067</t>
  </si>
  <si>
    <t>BNA01N02068</t>
  </si>
  <si>
    <t>BNA01N02069</t>
  </si>
  <si>
    <t>posluchárna D3</t>
  </si>
  <si>
    <t>BNA01N02070</t>
  </si>
  <si>
    <t>BNA01N02071</t>
  </si>
  <si>
    <t>D202</t>
  </si>
  <si>
    <t>BNA01N02072</t>
  </si>
  <si>
    <t>BNA01N02201</t>
  </si>
  <si>
    <t>A222</t>
  </si>
  <si>
    <t>BNA01N02202</t>
  </si>
  <si>
    <t>A201</t>
  </si>
  <si>
    <t>BNA01N02203</t>
  </si>
  <si>
    <t>A217</t>
  </si>
  <si>
    <t>posluchárna A217</t>
  </si>
  <si>
    <t>BNA01N02204</t>
  </si>
  <si>
    <t>A218</t>
  </si>
  <si>
    <t>posluchárna A218</t>
  </si>
  <si>
    <t>BNA01N02205</t>
  </si>
  <si>
    <t>A219</t>
  </si>
  <si>
    <t>počítačová učebna A219</t>
  </si>
  <si>
    <t>BNA01N02206</t>
  </si>
  <si>
    <t>A220</t>
  </si>
  <si>
    <t>seminární místnost A220</t>
  </si>
  <si>
    <t>BNA01N02207</t>
  </si>
  <si>
    <t>A221</t>
  </si>
  <si>
    <t>BNA01N02208</t>
  </si>
  <si>
    <t>A202</t>
  </si>
  <si>
    <t>BNA01N02209</t>
  </si>
  <si>
    <t>A203</t>
  </si>
  <si>
    <t>BNA01N02210</t>
  </si>
  <si>
    <t>A204</t>
  </si>
  <si>
    <t>BNA01N02211</t>
  </si>
  <si>
    <t>A205</t>
  </si>
  <si>
    <t>BNA01N02212</t>
  </si>
  <si>
    <t>A206</t>
  </si>
  <si>
    <t>BNA01N02213</t>
  </si>
  <si>
    <t>A207</t>
  </si>
  <si>
    <t>BNA01N02214</t>
  </si>
  <si>
    <t>A208</t>
  </si>
  <si>
    <t>BNA01N02215</t>
  </si>
  <si>
    <t>A209</t>
  </si>
  <si>
    <t>BNA01N02216</t>
  </si>
  <si>
    <t>A210</t>
  </si>
  <si>
    <t>BNA01N02217</t>
  </si>
  <si>
    <t>A211</t>
  </si>
  <si>
    <t>BNA01N02218</t>
  </si>
  <si>
    <t>A212</t>
  </si>
  <si>
    <t>BNA01N02219</t>
  </si>
  <si>
    <t>A213</t>
  </si>
  <si>
    <t>BNA01N02220</t>
  </si>
  <si>
    <t>A214</t>
  </si>
  <si>
    <t>studovna</t>
  </si>
  <si>
    <t>BNA01N02221</t>
  </si>
  <si>
    <t>A215</t>
  </si>
  <si>
    <t>počítačová učebna A215</t>
  </si>
  <si>
    <t>BNA01N02222</t>
  </si>
  <si>
    <t>A226</t>
  </si>
  <si>
    <t>BNA01N02223</t>
  </si>
  <si>
    <t>A216</t>
  </si>
  <si>
    <t>výlevka</t>
  </si>
  <si>
    <t>BNA01N02303</t>
  </si>
  <si>
    <t>S219</t>
  </si>
  <si>
    <t>BNA01N02304</t>
  </si>
  <si>
    <t>S201</t>
  </si>
  <si>
    <t>BNA01N02403</t>
  </si>
  <si>
    <t>A233</t>
  </si>
  <si>
    <t>BNA01N02404</t>
  </si>
  <si>
    <t>A227</t>
  </si>
  <si>
    <t>BNA01N02405</t>
  </si>
  <si>
    <t>A230</t>
  </si>
  <si>
    <t>BNA01N02405a</t>
  </si>
  <si>
    <t>BNA01N02406</t>
  </si>
  <si>
    <t>A229</t>
  </si>
  <si>
    <t>BNA01N02407</t>
  </si>
  <si>
    <t>A228</t>
  </si>
  <si>
    <t>BNA01N02407a</t>
  </si>
  <si>
    <t>BNA01N02407b</t>
  </si>
  <si>
    <t>BNA01N02408</t>
  </si>
  <si>
    <t>A223</t>
  </si>
  <si>
    <t>BNA01N02409</t>
  </si>
  <si>
    <t>A231</t>
  </si>
  <si>
    <t>BNA01N02410</t>
  </si>
  <si>
    <t>A232</t>
  </si>
  <si>
    <t>BNA01N02411</t>
  </si>
  <si>
    <t>BNA01N02501</t>
  </si>
  <si>
    <t>C251</t>
  </si>
  <si>
    <t>BNA01N02502</t>
  </si>
  <si>
    <t>C254</t>
  </si>
  <si>
    <t>BNA01N02503</t>
  </si>
  <si>
    <t>C253</t>
  </si>
  <si>
    <t>BNA01N02503a</t>
  </si>
  <si>
    <t>BNA01N02503b</t>
  </si>
  <si>
    <t>BNA01N02503c</t>
  </si>
  <si>
    <t>BNA01N02503d</t>
  </si>
  <si>
    <t>BNA01N02505</t>
  </si>
  <si>
    <t>C252</t>
  </si>
  <si>
    <t>BNA01N02506</t>
  </si>
  <si>
    <t>C257</t>
  </si>
  <si>
    <t>BNA01N02506a</t>
  </si>
  <si>
    <t>BNA01N02507</t>
  </si>
  <si>
    <t>C256</t>
  </si>
  <si>
    <t>BNA01N02508</t>
  </si>
  <si>
    <t>C255</t>
  </si>
  <si>
    <t>BNA01N02508a</t>
  </si>
  <si>
    <t>Celkem za 2.NP budov A, B, C, D</t>
  </si>
  <si>
    <t>BNA01N03007</t>
  </si>
  <si>
    <t>B301</t>
  </si>
  <si>
    <t>3.NP</t>
  </si>
  <si>
    <t>BNA01N03008</t>
  </si>
  <si>
    <t>B302</t>
  </si>
  <si>
    <t>BNA01N03009</t>
  </si>
  <si>
    <t>B303</t>
  </si>
  <si>
    <t>BNA01N03010</t>
  </si>
  <si>
    <t>B304</t>
  </si>
  <si>
    <t>BNA01N03011</t>
  </si>
  <si>
    <t>B305</t>
  </si>
  <si>
    <t>BNA01N03012</t>
  </si>
  <si>
    <t>B306</t>
  </si>
  <si>
    <t>BNA01N03013</t>
  </si>
  <si>
    <t>B307</t>
  </si>
  <si>
    <t>BNA01N03014</t>
  </si>
  <si>
    <t>B308</t>
  </si>
  <si>
    <t>BNA01N03015</t>
  </si>
  <si>
    <t>B309</t>
  </si>
  <si>
    <t>BNA01N03016</t>
  </si>
  <si>
    <t>B310</t>
  </si>
  <si>
    <t>BNA01N03017</t>
  </si>
  <si>
    <t>B311</t>
  </si>
  <si>
    <t>počítačová učebna B311</t>
  </si>
  <si>
    <t>BNA01N03018</t>
  </si>
  <si>
    <t>B312</t>
  </si>
  <si>
    <t>BNA01N03019</t>
  </si>
  <si>
    <t>B313</t>
  </si>
  <si>
    <t>BNA01N03020</t>
  </si>
  <si>
    <t>B314</t>
  </si>
  <si>
    <t>BNA01N03021</t>
  </si>
  <si>
    <t>B315</t>
  </si>
  <si>
    <t>BNA01N03023</t>
  </si>
  <si>
    <t>B317</t>
  </si>
  <si>
    <t>BNA01N03024</t>
  </si>
  <si>
    <t>B318</t>
  </si>
  <si>
    <t>BNA01N03025</t>
  </si>
  <si>
    <t>B319</t>
  </si>
  <si>
    <t>BNA01N03026</t>
  </si>
  <si>
    <t>B320</t>
  </si>
  <si>
    <t>BNA01N03027</t>
  </si>
  <si>
    <t>B321</t>
  </si>
  <si>
    <t>BNA01N03028</t>
  </si>
  <si>
    <t>B322</t>
  </si>
  <si>
    <t>BNA01N03029a</t>
  </si>
  <si>
    <t>B323</t>
  </si>
  <si>
    <t>BNA01N03038</t>
  </si>
  <si>
    <t>B332</t>
  </si>
  <si>
    <t>BNA01N03038a</t>
  </si>
  <si>
    <t>BNA01N03039</t>
  </si>
  <si>
    <t>B333</t>
  </si>
  <si>
    <t>BNA01N03040</t>
  </si>
  <si>
    <t>B334</t>
  </si>
  <si>
    <t>BNA01N03041</t>
  </si>
  <si>
    <t>B335</t>
  </si>
  <si>
    <t>BNA01N03043</t>
  </si>
  <si>
    <t>B337</t>
  </si>
  <si>
    <t>BNA01N03081</t>
  </si>
  <si>
    <t>D303</t>
  </si>
  <si>
    <t>BNA01N03082</t>
  </si>
  <si>
    <t>D304</t>
  </si>
  <si>
    <t>BNA01N03201</t>
  </si>
  <si>
    <t>A322</t>
  </si>
  <si>
    <t>BNA01N03202</t>
  </si>
  <si>
    <t>A301</t>
  </si>
  <si>
    <t>BNA01N03203</t>
  </si>
  <si>
    <t>A318</t>
  </si>
  <si>
    <t>posluchárna A318</t>
  </si>
  <si>
    <t>BNA01N03204</t>
  </si>
  <si>
    <t>A319</t>
  </si>
  <si>
    <t>posluchárna A319</t>
  </si>
  <si>
    <t>BNA01N03205</t>
  </si>
  <si>
    <t>A320</t>
  </si>
  <si>
    <t>posluchárna A320</t>
  </si>
  <si>
    <t>BNA01N03206</t>
  </si>
  <si>
    <t>A321</t>
  </si>
  <si>
    <t>seminární místnost A321</t>
  </si>
  <si>
    <t>BNA01N03207</t>
  </si>
  <si>
    <t>A323</t>
  </si>
  <si>
    <t>BNA01N03208</t>
  </si>
  <si>
    <t>A302</t>
  </si>
  <si>
    <t>BNA01N03209</t>
  </si>
  <si>
    <t>A303</t>
  </si>
  <si>
    <t>BNA01N03210</t>
  </si>
  <si>
    <t>A304</t>
  </si>
  <si>
    <t>BNA01N03211</t>
  </si>
  <si>
    <t>A306</t>
  </si>
  <si>
    <t>BNA01N03212</t>
  </si>
  <si>
    <t>A307</t>
  </si>
  <si>
    <t>BNA01N03213</t>
  </si>
  <si>
    <t>A308</t>
  </si>
  <si>
    <t>BNA01N03214</t>
  </si>
  <si>
    <t>A309</t>
  </si>
  <si>
    <t>BNA01N03215</t>
  </si>
  <si>
    <t>A310</t>
  </si>
  <si>
    <t>BNA01N03216</t>
  </si>
  <si>
    <t>A311</t>
  </si>
  <si>
    <t>BNA01N03217</t>
  </si>
  <si>
    <t>A312</t>
  </si>
  <si>
    <t>BNA01N03218</t>
  </si>
  <si>
    <t>A313</t>
  </si>
  <si>
    <t>specializovaná laboratoř</t>
  </si>
  <si>
    <t>BNA01N03219</t>
  </si>
  <si>
    <t>A314</t>
  </si>
  <si>
    <t>BNA01N03220</t>
  </si>
  <si>
    <t>A315</t>
  </si>
  <si>
    <t>BNA01N03221</t>
  </si>
  <si>
    <t>A316</t>
  </si>
  <si>
    <t>BNA01N03222</t>
  </si>
  <si>
    <t>A305</t>
  </si>
  <si>
    <t>BNA01N03227</t>
  </si>
  <si>
    <t>A327</t>
  </si>
  <si>
    <t>BNA01N03228</t>
  </si>
  <si>
    <t>A317</t>
  </si>
  <si>
    <t>BNA01N03303</t>
  </si>
  <si>
    <t>S311</t>
  </si>
  <si>
    <t>BNA01N03304</t>
  </si>
  <si>
    <t>S301</t>
  </si>
  <si>
    <t>BNA01N03403</t>
  </si>
  <si>
    <t>A334</t>
  </si>
  <si>
    <t>BNA01N03404</t>
  </si>
  <si>
    <t>A328</t>
  </si>
  <si>
    <t>BNA01N03405</t>
  </si>
  <si>
    <t>A331</t>
  </si>
  <si>
    <t>BNA01N03405a</t>
  </si>
  <si>
    <t>BNA01N03406</t>
  </si>
  <si>
    <t>A330</t>
  </si>
  <si>
    <t>BNA01N03407</t>
  </si>
  <si>
    <t>A329</t>
  </si>
  <si>
    <t>BNA01N03407a</t>
  </si>
  <si>
    <t>BNA01N03407b</t>
  </si>
  <si>
    <t>BNA01N03408</t>
  </si>
  <si>
    <t>A324</t>
  </si>
  <si>
    <t>BNA01N03409</t>
  </si>
  <si>
    <t>A332</t>
  </si>
  <si>
    <t>BNA01N03410</t>
  </si>
  <si>
    <t>A333</t>
  </si>
  <si>
    <t>BNA01N03501</t>
  </si>
  <si>
    <t>C351</t>
  </si>
  <si>
    <t>BNA01N03502</t>
  </si>
  <si>
    <t>C354</t>
  </si>
  <si>
    <t>BNA01N03503</t>
  </si>
  <si>
    <t>C353</t>
  </si>
  <si>
    <t>BNA01N03503a</t>
  </si>
  <si>
    <t>BNA01N03503b</t>
  </si>
  <si>
    <t>BNA01N03503c</t>
  </si>
  <si>
    <t>BNA01N03503d</t>
  </si>
  <si>
    <t>BNA01N03505</t>
  </si>
  <si>
    <t>C352</t>
  </si>
  <si>
    <t>BNA01N03506</t>
  </si>
  <si>
    <t>C357</t>
  </si>
  <si>
    <t>BNA01N03506a</t>
  </si>
  <si>
    <t>BNA01N03507</t>
  </si>
  <si>
    <t>C356</t>
  </si>
  <si>
    <t>BNA01N03508</t>
  </si>
  <si>
    <t>C355</t>
  </si>
  <si>
    <t>BNA01N03508a</t>
  </si>
  <si>
    <t>Celkem za 3.NP budov A, B, C, D</t>
  </si>
  <si>
    <t>BNA01N04001</t>
  </si>
  <si>
    <t>B401</t>
  </si>
  <si>
    <t>4.NP</t>
  </si>
  <si>
    <t>BNA01N04002</t>
  </si>
  <si>
    <t>B402</t>
  </si>
  <si>
    <t>BNA01N04003</t>
  </si>
  <si>
    <t>B403</t>
  </si>
  <si>
    <t>BNA01N04004</t>
  </si>
  <si>
    <t>B404</t>
  </si>
  <si>
    <t>BNA01N04005</t>
  </si>
  <si>
    <t>B405</t>
  </si>
  <si>
    <t>BNA01N04005a</t>
  </si>
  <si>
    <t>B406</t>
  </si>
  <si>
    <t>BNA01N04006</t>
  </si>
  <si>
    <t>B407</t>
  </si>
  <si>
    <t>BNA01N04007</t>
  </si>
  <si>
    <t>B408</t>
  </si>
  <si>
    <t>BNA01N04008</t>
  </si>
  <si>
    <t>B409</t>
  </si>
  <si>
    <t>BNA01N04009</t>
  </si>
  <si>
    <t>B410</t>
  </si>
  <si>
    <t>posluchárna B410</t>
  </si>
  <si>
    <t>BNA01N04010</t>
  </si>
  <si>
    <t>B411</t>
  </si>
  <si>
    <t>posluchárna B411</t>
  </si>
  <si>
    <t>BNA01N04011</t>
  </si>
  <si>
    <t>B412</t>
  </si>
  <si>
    <t>BNA01N04012</t>
  </si>
  <si>
    <t>B413</t>
  </si>
  <si>
    <t>zasedací místnost</t>
  </si>
  <si>
    <t>BNA01N04013</t>
  </si>
  <si>
    <t>B414</t>
  </si>
  <si>
    <t>BNA01N04014</t>
  </si>
  <si>
    <t>B415</t>
  </si>
  <si>
    <t>BNA01N04015</t>
  </si>
  <si>
    <t>B416</t>
  </si>
  <si>
    <t>BNA01N04016</t>
  </si>
  <si>
    <t>B417</t>
  </si>
  <si>
    <t>BNA01N04017</t>
  </si>
  <si>
    <t>B418</t>
  </si>
  <si>
    <t>BNA01N04018</t>
  </si>
  <si>
    <t>B419</t>
  </si>
  <si>
    <t>BNA01N04019</t>
  </si>
  <si>
    <t>B420</t>
  </si>
  <si>
    <t>BNA01N04020</t>
  </si>
  <si>
    <t>B421</t>
  </si>
  <si>
    <t>BNA01N04021a</t>
  </si>
  <si>
    <t>B422</t>
  </si>
  <si>
    <t>BNA01N04022</t>
  </si>
  <si>
    <t>B423</t>
  </si>
  <si>
    <t>BNA01N04023</t>
  </si>
  <si>
    <t>B424</t>
  </si>
  <si>
    <t>BNA01N04024</t>
  </si>
  <si>
    <t>B425</t>
  </si>
  <si>
    <t>BNA01N04025</t>
  </si>
  <si>
    <t>B426</t>
  </si>
  <si>
    <t>BNA01N04025a</t>
  </si>
  <si>
    <t>BNA01N04034</t>
  </si>
  <si>
    <t>B435</t>
  </si>
  <si>
    <t>BNA01N04035</t>
  </si>
  <si>
    <t>B436</t>
  </si>
  <si>
    <t>BNA01N04036</t>
  </si>
  <si>
    <t>C401</t>
  </si>
  <si>
    <t>BNA01N04037</t>
  </si>
  <si>
    <t>C402</t>
  </si>
  <si>
    <t>BNA01N04038</t>
  </si>
  <si>
    <t>C403</t>
  </si>
  <si>
    <t>počítačová učebna</t>
  </si>
  <si>
    <t>BNA01N04039</t>
  </si>
  <si>
    <t>C404</t>
  </si>
  <si>
    <t>BNA01N04040</t>
  </si>
  <si>
    <t>C405</t>
  </si>
  <si>
    <t>BNA01N04041</t>
  </si>
  <si>
    <t>C407</t>
  </si>
  <si>
    <t>BNA01N04042</t>
  </si>
  <si>
    <t>C408</t>
  </si>
  <si>
    <t>BNA01N04043</t>
  </si>
  <si>
    <t>C409</t>
  </si>
  <si>
    <t>BNA01N04044</t>
  </si>
  <si>
    <t>C410</t>
  </si>
  <si>
    <t>BNA01N04044a</t>
  </si>
  <si>
    <t>C417</t>
  </si>
  <si>
    <t>BNA01N04044b</t>
  </si>
  <si>
    <t>C436</t>
  </si>
  <si>
    <t>BNA01N04044c</t>
  </si>
  <si>
    <t>C437</t>
  </si>
  <si>
    <t>BNA01N04044d</t>
  </si>
  <si>
    <t>C438</t>
  </si>
  <si>
    <t>BNA01N04045</t>
  </si>
  <si>
    <t>C411</t>
  </si>
  <si>
    <t>BNA01N04046</t>
  </si>
  <si>
    <t>C412</t>
  </si>
  <si>
    <t>BNA01N04047</t>
  </si>
  <si>
    <t>C413</t>
  </si>
  <si>
    <t>BNA01N04048</t>
  </si>
  <si>
    <t>C414</t>
  </si>
  <si>
    <t>BNA01N04049</t>
  </si>
  <si>
    <t>C415</t>
  </si>
  <si>
    <t>BNA01N04050</t>
  </si>
  <si>
    <t>C416</t>
  </si>
  <si>
    <t>posluchárna C416</t>
  </si>
  <si>
    <t>BNA01N04052</t>
  </si>
  <si>
    <t>C418</t>
  </si>
  <si>
    <t>BNA01N04053</t>
  </si>
  <si>
    <t>C419</t>
  </si>
  <si>
    <t>BNA01N04054</t>
  </si>
  <si>
    <t>C420</t>
  </si>
  <si>
    <t>BNA01N04057</t>
  </si>
  <si>
    <t>C423</t>
  </si>
  <si>
    <t>BNA01N04058a</t>
  </si>
  <si>
    <t>C424</t>
  </si>
  <si>
    <t>BNA01N04065</t>
  </si>
  <si>
    <t>C431</t>
  </si>
  <si>
    <t>BNA01N04066a</t>
  </si>
  <si>
    <t>BNA01N04067</t>
  </si>
  <si>
    <t>C433</t>
  </si>
  <si>
    <t>BNA01N04068</t>
  </si>
  <si>
    <t>C434</t>
  </si>
  <si>
    <t>BNA01N04069</t>
  </si>
  <si>
    <t>C435</t>
  </si>
  <si>
    <t>BNA01N04201</t>
  </si>
  <si>
    <t>A423</t>
  </si>
  <si>
    <t>BNA01N04202</t>
  </si>
  <si>
    <t>A401</t>
  </si>
  <si>
    <t>BNA01N04203</t>
  </si>
  <si>
    <t>A416</t>
  </si>
  <si>
    <t>BNA01N04204</t>
  </si>
  <si>
    <t>A417</t>
  </si>
  <si>
    <t>seminární místnost A417</t>
  </si>
  <si>
    <t>BNA01N04205</t>
  </si>
  <si>
    <t>A418</t>
  </si>
  <si>
    <t>BNA01N04206</t>
  </si>
  <si>
    <t>A419</t>
  </si>
  <si>
    <t>BNA01N04207</t>
  </si>
  <si>
    <t>A420</t>
  </si>
  <si>
    <t>seminární místnost A420</t>
  </si>
  <si>
    <t>BNA01N04208</t>
  </si>
  <si>
    <t>A421</t>
  </si>
  <si>
    <t>BNA01N04209</t>
  </si>
  <si>
    <t>A422</t>
  </si>
  <si>
    <t>BNA01N04210</t>
  </si>
  <si>
    <t>A402</t>
  </si>
  <si>
    <t>BNA01N04211</t>
  </si>
  <si>
    <t>A403</t>
  </si>
  <si>
    <t>BNA01N04212</t>
  </si>
  <si>
    <t>A404</t>
  </si>
  <si>
    <t>BNA01N04213</t>
  </si>
  <si>
    <t>A405</t>
  </si>
  <si>
    <t>BNA01N04214</t>
  </si>
  <si>
    <t>A406</t>
  </si>
  <si>
    <t>BNA01N04215</t>
  </si>
  <si>
    <t>A407</t>
  </si>
  <si>
    <t>BNA01N04216</t>
  </si>
  <si>
    <t>A408</t>
  </si>
  <si>
    <t>BNA01N04217</t>
  </si>
  <si>
    <t>A409</t>
  </si>
  <si>
    <t>BNA01N04218</t>
  </si>
  <si>
    <t>A410</t>
  </si>
  <si>
    <t>BNA01N04219</t>
  </si>
  <si>
    <t>A411</t>
  </si>
  <si>
    <t>BNA01N04220</t>
  </si>
  <si>
    <t>A412</t>
  </si>
  <si>
    <t>BNA01N04221</t>
  </si>
  <si>
    <t>A413</t>
  </si>
  <si>
    <t>BNA01N04222</t>
  </si>
  <si>
    <t>A414</t>
  </si>
  <si>
    <t>BNA01N04223</t>
  </si>
  <si>
    <t>A415</t>
  </si>
  <si>
    <t>BNA01N04224</t>
  </si>
  <si>
    <t>A435</t>
  </si>
  <si>
    <t>BNA01N04225</t>
  </si>
  <si>
    <t>A427</t>
  </si>
  <si>
    <t>BNA01N04303</t>
  </si>
  <si>
    <t>S411</t>
  </si>
  <si>
    <t>BNA01N04304</t>
  </si>
  <si>
    <t>S401</t>
  </si>
  <si>
    <t>BNA01N04403</t>
  </si>
  <si>
    <t>A434</t>
  </si>
  <si>
    <t>BNA01N04404</t>
  </si>
  <si>
    <t>A431</t>
  </si>
  <si>
    <t>BNA01N04405</t>
  </si>
  <si>
    <t>A430</t>
  </si>
  <si>
    <t>BNA01N04405a</t>
  </si>
  <si>
    <t>BNA01N04406</t>
  </si>
  <si>
    <t>A429</t>
  </si>
  <si>
    <t>BNA01N04407</t>
  </si>
  <si>
    <t>A428</t>
  </si>
  <si>
    <t>BNA01N04407a</t>
  </si>
  <si>
    <t>BNA01N04407b</t>
  </si>
  <si>
    <t>BNA01N04408</t>
  </si>
  <si>
    <t>A424</t>
  </si>
  <si>
    <t>BNA01N04409</t>
  </si>
  <si>
    <t>A432</t>
  </si>
  <si>
    <t>BNA01N04410</t>
  </si>
  <si>
    <t>A433</t>
  </si>
  <si>
    <t>BNA01N04501</t>
  </si>
  <si>
    <t>C451</t>
  </si>
  <si>
    <t>BNA01N04502</t>
  </si>
  <si>
    <t>C454</t>
  </si>
  <si>
    <t>BNA01N04503</t>
  </si>
  <si>
    <t>C453</t>
  </si>
  <si>
    <t>BNA01N04503a</t>
  </si>
  <si>
    <t>BNA01N04503b</t>
  </si>
  <si>
    <t>BNA01N04503c</t>
  </si>
  <si>
    <t>BNA01N04503d</t>
  </si>
  <si>
    <t>BNA01N04505</t>
  </si>
  <si>
    <t>C452</t>
  </si>
  <si>
    <t>BNA01N04506</t>
  </si>
  <si>
    <t>C457</t>
  </si>
  <si>
    <t>BNA01N04506a</t>
  </si>
  <si>
    <t>BNA01N04507</t>
  </si>
  <si>
    <t>C456</t>
  </si>
  <si>
    <t>BNA01N04508</t>
  </si>
  <si>
    <t>C455</t>
  </si>
  <si>
    <t>BNA01N04508a</t>
  </si>
  <si>
    <t>Celkem za 4.NP budov A, B, C, D</t>
  </si>
  <si>
    <t>BNA01N05001</t>
  </si>
  <si>
    <t>B509</t>
  </si>
  <si>
    <t>5.NP</t>
  </si>
  <si>
    <t>BNA01N05002</t>
  </si>
  <si>
    <t>B502</t>
  </si>
  <si>
    <t>BNA01N05002a</t>
  </si>
  <si>
    <t>B502a</t>
  </si>
  <si>
    <t>BNA01N05002b</t>
  </si>
  <si>
    <t>B502b</t>
  </si>
  <si>
    <t>BNA01N05002c</t>
  </si>
  <si>
    <t>B502c</t>
  </si>
  <si>
    <t>BNA01N05003</t>
  </si>
  <si>
    <t>B503</t>
  </si>
  <si>
    <t>BNA01N05004</t>
  </si>
  <si>
    <t>B504</t>
  </si>
  <si>
    <t>BNA01N05005</t>
  </si>
  <si>
    <t>B505</t>
  </si>
  <si>
    <t>BNA01N05006</t>
  </si>
  <si>
    <t>B506</t>
  </si>
  <si>
    <t>BNA01N05006a</t>
  </si>
  <si>
    <t>BNA01N05007</t>
  </si>
  <si>
    <t>B507</t>
  </si>
  <si>
    <t>BNA01N05007a</t>
  </si>
  <si>
    <t>B507a</t>
  </si>
  <si>
    <t>BNA01N05008</t>
  </si>
  <si>
    <t>B508</t>
  </si>
  <si>
    <t>BNA01N05009</t>
  </si>
  <si>
    <t>B510</t>
  </si>
  <si>
    <t>BNA01N05010</t>
  </si>
  <si>
    <t>B533</t>
  </si>
  <si>
    <t>BNA01N05010a</t>
  </si>
  <si>
    <t>B501</t>
  </si>
  <si>
    <t>BNA01N05011</t>
  </si>
  <si>
    <t>B511</t>
  </si>
  <si>
    <t>BNA01N05012</t>
  </si>
  <si>
    <t>B512</t>
  </si>
  <si>
    <t>BNA01N05013</t>
  </si>
  <si>
    <t>B513</t>
  </si>
  <si>
    <t>BNA01N05014</t>
  </si>
  <si>
    <t>B514</t>
  </si>
  <si>
    <t>BNA01N05015</t>
  </si>
  <si>
    <t>B515</t>
  </si>
  <si>
    <t>BNA01N05016</t>
  </si>
  <si>
    <t>B516</t>
  </si>
  <si>
    <t>BNA01N05017</t>
  </si>
  <si>
    <t>B517</t>
  </si>
  <si>
    <t>BNA01N05027</t>
  </si>
  <si>
    <t>B527</t>
  </si>
  <si>
    <t>BNA01N05027a</t>
  </si>
  <si>
    <t>BNA01N05028</t>
  </si>
  <si>
    <t>B528</t>
  </si>
  <si>
    <t>BNA01N05030</t>
  </si>
  <si>
    <t>B530</t>
  </si>
  <si>
    <t>BNA01N05031</t>
  </si>
  <si>
    <t>B531</t>
  </si>
  <si>
    <t>BNA01N05032</t>
  </si>
  <si>
    <t>B532</t>
  </si>
  <si>
    <t>BNA01N05033</t>
  </si>
  <si>
    <t>C501</t>
  </si>
  <si>
    <t>BNA01N05034</t>
  </si>
  <si>
    <t>C502</t>
  </si>
  <si>
    <t>BNA01N05035</t>
  </si>
  <si>
    <t>C503</t>
  </si>
  <si>
    <t>BNA01N05035a</t>
  </si>
  <si>
    <t>C524</t>
  </si>
  <si>
    <t>BNA01N05036</t>
  </si>
  <si>
    <t>C504</t>
  </si>
  <si>
    <t>BNA01N05037</t>
  </si>
  <si>
    <t>C505</t>
  </si>
  <si>
    <t>BNA01N05038</t>
  </si>
  <si>
    <t>C506</t>
  </si>
  <si>
    <t>BNA01N05038a</t>
  </si>
  <si>
    <t>C526</t>
  </si>
  <si>
    <t>BNA01N05039</t>
  </si>
  <si>
    <t>C507</t>
  </si>
  <si>
    <t>BNA01N05040</t>
  </si>
  <si>
    <t>C508</t>
  </si>
  <si>
    <t>BNA01N05041</t>
  </si>
  <si>
    <t>C509</t>
  </si>
  <si>
    <t>BNA01N05042</t>
  </si>
  <si>
    <t>C510</t>
  </si>
  <si>
    <t>BNA01N05043</t>
  </si>
  <si>
    <t>C511</t>
  </si>
  <si>
    <t>posluchárna C511</t>
  </si>
  <si>
    <t>BNA01N05044</t>
  </si>
  <si>
    <t>C512</t>
  </si>
  <si>
    <t>BNA01N05045</t>
  </si>
  <si>
    <t>C513</t>
  </si>
  <si>
    <t>BNA01N05046</t>
  </si>
  <si>
    <t>C514</t>
  </si>
  <si>
    <t>BNA01N05047</t>
  </si>
  <si>
    <t>C515</t>
  </si>
  <si>
    <t>BNA01N05048</t>
  </si>
  <si>
    <t>C516</t>
  </si>
  <si>
    <t>BNA01N05050</t>
  </si>
  <si>
    <t>C518</t>
  </si>
  <si>
    <t>BNA01N05051</t>
  </si>
  <si>
    <t>C519</t>
  </si>
  <si>
    <t>BNA01N05052</t>
  </si>
  <si>
    <t>C520</t>
  </si>
  <si>
    <t>BNA01N05054</t>
  </si>
  <si>
    <t>C522</t>
  </si>
  <si>
    <t>BNA01N05055</t>
  </si>
  <si>
    <t>C523</t>
  </si>
  <si>
    <t>BNA01N05056</t>
  </si>
  <si>
    <t>C525</t>
  </si>
  <si>
    <t>posluchárna C525</t>
  </si>
  <si>
    <t>BNA01N05060</t>
  </si>
  <si>
    <t>C528</t>
  </si>
  <si>
    <t>BNA01N05061</t>
  </si>
  <si>
    <t>C529</t>
  </si>
  <si>
    <t>BNA01N05072</t>
  </si>
  <si>
    <t>C540</t>
  </si>
  <si>
    <t>BNA01N05073</t>
  </si>
  <si>
    <t>C541</t>
  </si>
  <si>
    <t>BNA01N05074</t>
  </si>
  <si>
    <t>C542</t>
  </si>
  <si>
    <t>BNA01N05075</t>
  </si>
  <si>
    <t>C543</t>
  </si>
  <si>
    <t>BNA01N05201</t>
  </si>
  <si>
    <t>A517</t>
  </si>
  <si>
    <t>BNA01N05202</t>
  </si>
  <si>
    <t>A515</t>
  </si>
  <si>
    <t>BNA01N05203</t>
  </si>
  <si>
    <t>A512</t>
  </si>
  <si>
    <t>BNA01N05204</t>
  </si>
  <si>
    <t>A511</t>
  </si>
  <si>
    <t>BNA01N05206</t>
  </si>
  <si>
    <t>A513</t>
  </si>
  <si>
    <t>BNA01N05207</t>
  </si>
  <si>
    <t>A514</t>
  </si>
  <si>
    <t>BNA01N05208</t>
  </si>
  <si>
    <t>A508</t>
  </si>
  <si>
    <t>BNA01N05209</t>
  </si>
  <si>
    <t>A504</t>
  </si>
  <si>
    <t>BNA01N05210</t>
  </si>
  <si>
    <t>A503</t>
  </si>
  <si>
    <t>BNA01N05211</t>
  </si>
  <si>
    <t>A501</t>
  </si>
  <si>
    <t>BNA01N05212</t>
  </si>
  <si>
    <t>A502</t>
  </si>
  <si>
    <t>seminární místnost A502</t>
  </si>
  <si>
    <t>BNA01N05213</t>
  </si>
  <si>
    <t>A505</t>
  </si>
  <si>
    <t>BNA01N05214</t>
  </si>
  <si>
    <t>A506</t>
  </si>
  <si>
    <t>BNA01N05215</t>
  </si>
  <si>
    <t>A507</t>
  </si>
  <si>
    <t>BNA01N05216</t>
  </si>
  <si>
    <t>A520</t>
  </si>
  <si>
    <t>BNA01N05217</t>
  </si>
  <si>
    <t>A509</t>
  </si>
  <si>
    <t>BNA01N05218</t>
  </si>
  <si>
    <t>A528</t>
  </si>
  <si>
    <t>BNA01N05303</t>
  </si>
  <si>
    <t>S511</t>
  </si>
  <si>
    <t>BNA01N05304</t>
  </si>
  <si>
    <t>S501</t>
  </si>
  <si>
    <t>BNA01N05404</t>
  </si>
  <si>
    <t>A521</t>
  </si>
  <si>
    <t>BNA01N05405</t>
  </si>
  <si>
    <t>A524</t>
  </si>
  <si>
    <t>BNA01N05405a</t>
  </si>
  <si>
    <t>BNA01N05406</t>
  </si>
  <si>
    <t>A523</t>
  </si>
  <si>
    <t>BNA01N05407</t>
  </si>
  <si>
    <t>A522</t>
  </si>
  <si>
    <t>BNA01N05407a</t>
  </si>
  <si>
    <t>BNA01N05407b</t>
  </si>
  <si>
    <t>BNA01N05408</t>
  </si>
  <si>
    <t>A516</t>
  </si>
  <si>
    <t>BNA01N05409</t>
  </si>
  <si>
    <t>A525</t>
  </si>
  <si>
    <t>BNA01N05410</t>
  </si>
  <si>
    <t>A526</t>
  </si>
  <si>
    <t>BNA01N05501</t>
  </si>
  <si>
    <t>C551</t>
  </si>
  <si>
    <t>BNA01N05502</t>
  </si>
  <si>
    <t>C554</t>
  </si>
  <si>
    <t>BNA01N05503</t>
  </si>
  <si>
    <t>C553</t>
  </si>
  <si>
    <t>BNA01N05503a</t>
  </si>
  <si>
    <t>BNA01N05503b</t>
  </si>
  <si>
    <t>BNA01N05503c</t>
  </si>
  <si>
    <t>BNA01N05503d</t>
  </si>
  <si>
    <t>BNA01N05505</t>
  </si>
  <si>
    <t>C552</t>
  </si>
  <si>
    <t>BNA01N05506</t>
  </si>
  <si>
    <t>C557</t>
  </si>
  <si>
    <t>BNA01N05506a</t>
  </si>
  <si>
    <t>BNA01N05507</t>
  </si>
  <si>
    <t>C556</t>
  </si>
  <si>
    <t>BNA01N05508</t>
  </si>
  <si>
    <t>C555</t>
  </si>
  <si>
    <t>BNA01N05508a</t>
  </si>
  <si>
    <t>Celkem za 5.NP budov A, B, C, D</t>
  </si>
  <si>
    <t>CELKEM ZA BUDOVY A, B, C, D</t>
  </si>
  <si>
    <t>BNA01P01310</t>
  </si>
  <si>
    <t>S008</t>
  </si>
  <si>
    <t>P01</t>
  </si>
  <si>
    <t>Celkem za 1.PP budovy S</t>
  </si>
  <si>
    <t>BNA01N01305</t>
  </si>
  <si>
    <t>S104</t>
  </si>
  <si>
    <t>N01</t>
  </si>
  <si>
    <t>BNA01N01306</t>
  </si>
  <si>
    <t>S112</t>
  </si>
  <si>
    <t>BNA01N01307</t>
  </si>
  <si>
    <t>S111</t>
  </si>
  <si>
    <t>BNA01N01308</t>
  </si>
  <si>
    <t>S110</t>
  </si>
  <si>
    <t>BNA01N01309</t>
  </si>
  <si>
    <t>S107</t>
  </si>
  <si>
    <t>BNA01N01310</t>
  </si>
  <si>
    <t>S108</t>
  </si>
  <si>
    <t>BNA01N01311</t>
  </si>
  <si>
    <t>S106</t>
  </si>
  <si>
    <t>BNA01N01312</t>
  </si>
  <si>
    <t>S105</t>
  </si>
  <si>
    <t>Celkem za 1. NP budovy S</t>
  </si>
  <si>
    <t>BNA01N02305</t>
  </si>
  <si>
    <t>S204</t>
  </si>
  <si>
    <t>N02</t>
  </si>
  <si>
    <t>BNA01N02306</t>
  </si>
  <si>
    <t>S218</t>
  </si>
  <si>
    <t>BNA01N02307</t>
  </si>
  <si>
    <t>S217</t>
  </si>
  <si>
    <t>BNA01N02308</t>
  </si>
  <si>
    <t>S216</t>
  </si>
  <si>
    <t>BNA01N02309</t>
  </si>
  <si>
    <t>S215</t>
  </si>
  <si>
    <t>BNA01N02310</t>
  </si>
  <si>
    <t>S214</t>
  </si>
  <si>
    <t>BNA01N02311</t>
  </si>
  <si>
    <t>S213</t>
  </si>
  <si>
    <t>BNA01N02312</t>
  </si>
  <si>
    <t>S212</t>
  </si>
  <si>
    <t>BNA01N02313</t>
  </si>
  <si>
    <t>S211</t>
  </si>
  <si>
    <t>BNA01N02314</t>
  </si>
  <si>
    <t>S210</t>
  </si>
  <si>
    <t>BNA01N02315</t>
  </si>
  <si>
    <t>S209</t>
  </si>
  <si>
    <t>BNA01N02316</t>
  </si>
  <si>
    <t>S208</t>
  </si>
  <si>
    <t>BNA01N02317</t>
  </si>
  <si>
    <t>S207</t>
  </si>
  <si>
    <t>BNA01N02318</t>
  </si>
  <si>
    <t>S206</t>
  </si>
  <si>
    <t>BNA01N02319</t>
  </si>
  <si>
    <t>S205</t>
  </si>
  <si>
    <t>Celkem za 2.NP budovy S</t>
  </si>
  <si>
    <t>BNA01N03305</t>
  </si>
  <si>
    <t>S304</t>
  </si>
  <si>
    <t>N03</t>
  </si>
  <si>
    <t>BNA01N03306</t>
  </si>
  <si>
    <t>S310</t>
  </si>
  <si>
    <t>BNA01N03307</t>
  </si>
  <si>
    <t>S309</t>
  </si>
  <si>
    <t>BNA01N03308</t>
  </si>
  <si>
    <t>S308</t>
  </si>
  <si>
    <t>BNA01N03309</t>
  </si>
  <si>
    <t>S307</t>
  </si>
  <si>
    <t>BNA01N03310</t>
  </si>
  <si>
    <t>S306</t>
  </si>
  <si>
    <t>BNA01N03310a</t>
  </si>
  <si>
    <t>BNA01N03311</t>
  </si>
  <si>
    <t>S305</t>
  </si>
  <si>
    <t>Celkem za 3.NP budovy S</t>
  </si>
  <si>
    <t>BNA01N04305</t>
  </si>
  <si>
    <t>S404</t>
  </si>
  <si>
    <t>N04</t>
  </si>
  <si>
    <t>BNA01N04306</t>
  </si>
  <si>
    <t>S410</t>
  </si>
  <si>
    <t>BNA01N04307</t>
  </si>
  <si>
    <t>S409</t>
  </si>
  <si>
    <t>BNA01N04308</t>
  </si>
  <si>
    <t>S408</t>
  </si>
  <si>
    <t>BNA01N04309</t>
  </si>
  <si>
    <t>S407</t>
  </si>
  <si>
    <t>BNA01N04310</t>
  </si>
  <si>
    <t>S406</t>
  </si>
  <si>
    <t>BNA01N04311</t>
  </si>
  <si>
    <t>S405</t>
  </si>
  <si>
    <t>Celkem za 4.NP budovy S</t>
  </si>
  <si>
    <t>BNA01N05305</t>
  </si>
  <si>
    <t>S504</t>
  </si>
  <si>
    <t>N05</t>
  </si>
  <si>
    <t>BNA01N05306</t>
  </si>
  <si>
    <t>S510</t>
  </si>
  <si>
    <t>BNA01N05307</t>
  </si>
  <si>
    <t>S509</t>
  </si>
  <si>
    <t>BNA01N05308</t>
  </si>
  <si>
    <t>S508</t>
  </si>
  <si>
    <t>BNA01N05309</t>
  </si>
  <si>
    <t>S507</t>
  </si>
  <si>
    <t>BNA01N05310</t>
  </si>
  <si>
    <t>S506</t>
  </si>
  <si>
    <t>BNA01N05311</t>
  </si>
  <si>
    <t>S505</t>
  </si>
  <si>
    <t>Celkem za 5.NP budovy S</t>
  </si>
  <si>
    <t>BNA01N06303</t>
  </si>
  <si>
    <t>S608</t>
  </si>
  <si>
    <t>N06</t>
  </si>
  <si>
    <t>BNA01N06304</t>
  </si>
  <si>
    <t>S601</t>
  </si>
  <si>
    <t>BNA01N06305</t>
  </si>
  <si>
    <t>S610</t>
  </si>
  <si>
    <t>BNA01N06306</t>
  </si>
  <si>
    <t>S612</t>
  </si>
  <si>
    <t>BNA01N06307</t>
  </si>
  <si>
    <t>S611</t>
  </si>
  <si>
    <t>BNA01N06307a</t>
  </si>
  <si>
    <t>BNA01N06307b</t>
  </si>
  <si>
    <t>BNA01N06308</t>
  </si>
  <si>
    <t>S609</t>
  </si>
  <si>
    <t>BNA01N06308a</t>
  </si>
  <si>
    <t>BNA01N06308b</t>
  </si>
  <si>
    <t>BNA01N06309</t>
  </si>
  <si>
    <t>S607</t>
  </si>
  <si>
    <t>BNA01N06310</t>
  </si>
  <si>
    <t>S605</t>
  </si>
  <si>
    <t>BNA01N06311</t>
  </si>
  <si>
    <t>S606</t>
  </si>
  <si>
    <t>BNA01N06312</t>
  </si>
  <si>
    <t>S604</t>
  </si>
  <si>
    <t>BNA01N06312a</t>
  </si>
  <si>
    <t>Celkem za 6.NP budovy S</t>
  </si>
  <si>
    <t>BNA01N07304</t>
  </si>
  <si>
    <t>S701</t>
  </si>
  <si>
    <t>N07</t>
  </si>
  <si>
    <t>BNA01N07305</t>
  </si>
  <si>
    <t>S712</t>
  </si>
  <si>
    <t>BNA01N07306</t>
  </si>
  <si>
    <t>S711</t>
  </si>
  <si>
    <t>BNA01N07307</t>
  </si>
  <si>
    <t>S710</t>
  </si>
  <si>
    <t>BNA01N07307a</t>
  </si>
  <si>
    <t>BNA01N07308</t>
  </si>
  <si>
    <t>S709</t>
  </si>
  <si>
    <t>BNA01N07308a</t>
  </si>
  <si>
    <t>BNA01N07308b</t>
  </si>
  <si>
    <t>BNA01N07309</t>
  </si>
  <si>
    <t>S707</t>
  </si>
  <si>
    <t>BNA01N07310</t>
  </si>
  <si>
    <t>S705</t>
  </si>
  <si>
    <t>BNA01N07311</t>
  </si>
  <si>
    <t>S706</t>
  </si>
  <si>
    <t>BNA01N07312</t>
  </si>
  <si>
    <t>S704</t>
  </si>
  <si>
    <t>Celkem za 7.NP budovy S</t>
  </si>
  <si>
    <t>CELKEM ZA BUDOVU S</t>
  </si>
  <si>
    <t>S1K</t>
  </si>
  <si>
    <t>S1P</t>
  </si>
  <si>
    <t>S2K</t>
  </si>
  <si>
    <t>S2P</t>
  </si>
  <si>
    <t>S3P</t>
  </si>
  <si>
    <t>S4E</t>
  </si>
  <si>
    <t>S4P</t>
  </si>
  <si>
    <t>S5K</t>
  </si>
  <si>
    <t>S5P</t>
  </si>
  <si>
    <t>S6A</t>
  </si>
  <si>
    <t>S6E</t>
  </si>
  <si>
    <t>S6P</t>
  </si>
  <si>
    <t>S7K</t>
  </si>
  <si>
    <t>S7P</t>
  </si>
  <si>
    <t>S8K</t>
  </si>
  <si>
    <t>S8E</t>
  </si>
  <si>
    <t>S8P</t>
  </si>
  <si>
    <t>S8B</t>
  </si>
  <si>
    <t>S7A</t>
  </si>
  <si>
    <r>
      <t>Plocha (m</t>
    </r>
    <r>
      <rPr>
        <b/>
        <vertAlign val="superscript"/>
        <sz val="10"/>
        <rFont val="Calibri"/>
        <family val="2"/>
      </rPr>
      <t>2</t>
    </r>
    <r>
      <rPr>
        <b/>
        <sz val="10"/>
        <rFont val="Calibri"/>
        <family val="2"/>
      </rPr>
      <t>)</t>
    </r>
  </si>
  <si>
    <t>Orient. číslo místnosti</t>
  </si>
  <si>
    <t>ks</t>
  </si>
  <si>
    <t>typ 1 (ventilačka) 205x115</t>
  </si>
  <si>
    <t>typ 2 ( jednolitá) 177x115</t>
  </si>
  <si>
    <t>typ 3 ( wc -dvoudíl.)254x55</t>
  </si>
  <si>
    <t>typ 3 ( wc -jednodíl.)175x70</t>
  </si>
  <si>
    <t>typ 4 (boční otev.-polofix) 210x170</t>
  </si>
  <si>
    <t>typ 5 ( knihovna-úzká) 335x177</t>
  </si>
  <si>
    <t>typ 6 (velká dvojitá) 335x455</t>
  </si>
  <si>
    <t>typ 9 (střílny) 327x70</t>
  </si>
  <si>
    <t>typ 13 (střecha 6NP "S") 120x170</t>
  </si>
  <si>
    <t>typ 8 (krček -chodba) 305x210</t>
  </si>
  <si>
    <t>typ 7 (boční otev. velká) 335x177</t>
  </si>
  <si>
    <t>typ 10 (jednol.obdél.) 320x177</t>
  </si>
  <si>
    <t>typ 11 (jednol.čtverec) 320x300</t>
  </si>
  <si>
    <t>Budova A - mytí oken</t>
  </si>
  <si>
    <t>Budova B - mytí oken</t>
  </si>
  <si>
    <t>Budova C - mytí oken</t>
  </si>
  <si>
    <t>Budova D - mytí oken</t>
  </si>
  <si>
    <t>typ 14 (střílna D1)</t>
  </si>
  <si>
    <t>typ 14a (střílna D2)</t>
  </si>
  <si>
    <t>typ 14b (střílna D3)</t>
  </si>
  <si>
    <t>typ 14c(střílna D4)</t>
  </si>
  <si>
    <t>typ 14d (střílna D5)</t>
  </si>
  <si>
    <t>typ 14e(střílna D6)</t>
  </si>
  <si>
    <t>typ 14f (střílna D7)</t>
  </si>
  <si>
    <t>typ 14g (střílna D8)</t>
  </si>
  <si>
    <t>typ 14h (střílna D9)</t>
  </si>
  <si>
    <t>typ 14i (střílna D10)</t>
  </si>
  <si>
    <t>typ 14j (střílna D11)</t>
  </si>
  <si>
    <t>typ15 (4-dílná, malá)</t>
  </si>
  <si>
    <t>typ 16 (okno - střecha, 2. patro)</t>
  </si>
  <si>
    <t>typ 18 (4-dílná, malá - Bayerova)</t>
  </si>
  <si>
    <t>typ 19 (prosklená stěna - dveře Bayerova)</t>
  </si>
  <si>
    <t>typ 20 (trojdílné vysoké - Bayerova)</t>
  </si>
  <si>
    <t>typ 21 (VZT - okno malé)</t>
  </si>
  <si>
    <t>typ 22 (VZT - okno velké)</t>
  </si>
  <si>
    <t>typ 23 (2-dílné dvůr)</t>
  </si>
  <si>
    <t>typ 24 (prosklená plocha, schodiště dvůr)</t>
  </si>
  <si>
    <r>
      <t xml:space="preserve">typ 17 (4-dílná, velká) </t>
    </r>
    <r>
      <rPr>
        <sz val="10"/>
        <rFont val="Calibri"/>
        <family val="2"/>
        <scheme val="minor"/>
      </rPr>
      <t>pohled Bayerova</t>
    </r>
  </si>
  <si>
    <t>Budova S - mytí oken</t>
  </si>
  <si>
    <t>Budova A - výtah - mytí oken</t>
  </si>
  <si>
    <t>dveřní plocha - přízemí</t>
  </si>
  <si>
    <t>dveřní plocha - 1.patro</t>
  </si>
  <si>
    <t>boční stěna - od budovy D</t>
  </si>
  <si>
    <t>zadní stěna - od budovy B</t>
  </si>
  <si>
    <t>další úklidové práce - mytí oken</t>
  </si>
  <si>
    <t>Počet kusů oken daného typu</t>
  </si>
  <si>
    <t>jednotková plocha jedné strany okna [m2]</t>
  </si>
  <si>
    <r>
      <t xml:space="preserve">Počet stran </t>
    </r>
    <r>
      <rPr>
        <b/>
        <sz val="10"/>
        <color rgb="FFFF0000"/>
        <rFont val="Calibri"/>
        <family val="2"/>
        <scheme val="minor"/>
      </rPr>
      <t xml:space="preserve">výškového </t>
    </r>
    <r>
      <rPr>
        <b/>
        <sz val="10"/>
        <rFont val="Calibri"/>
        <family val="2"/>
        <scheme val="minor"/>
      </rPr>
      <t xml:space="preserve"> standarního mytí</t>
    </r>
  </si>
  <si>
    <t>celková plocha zadaného počtu stran [m2]</t>
  </si>
  <si>
    <t>Jednotková cena úklidu</t>
  </si>
  <si>
    <t xml:space="preserve">Budova A celkem </t>
  </si>
  <si>
    <t>výškové mytí</t>
  </si>
  <si>
    <t>standardní mytí</t>
  </si>
  <si>
    <t xml:space="preserve">Budova B celkem </t>
  </si>
  <si>
    <t xml:space="preserve">Budova D celkem </t>
  </si>
  <si>
    <t xml:space="preserve">Budova S celkem </t>
  </si>
  <si>
    <t>Celkem za budovy A, B, C, D, S</t>
  </si>
  <si>
    <t>Další úklidové práce</t>
  </si>
  <si>
    <t>Hygienický servis</t>
  </si>
  <si>
    <t>Měrná jednotka</t>
  </si>
  <si>
    <t>A</t>
  </si>
  <si>
    <t>V</t>
  </si>
  <si>
    <t>S</t>
  </si>
  <si>
    <t>v</t>
  </si>
  <si>
    <t>Z</t>
  </si>
  <si>
    <t>žaluzie typ 1. - suché čištění jednostranné</t>
  </si>
  <si>
    <t>žaluzie typ 2. - suché čištění jednostranné</t>
  </si>
  <si>
    <t>žaluzie - suché čištění jednostranné</t>
  </si>
  <si>
    <t>Typ nákladu</t>
  </si>
  <si>
    <t>litr</t>
  </si>
  <si>
    <r>
      <t>Jednotková cena / denní úklid / m</t>
    </r>
    <r>
      <rPr>
        <b/>
        <vertAlign val="superscript"/>
        <sz val="10"/>
        <rFont val="Calibri"/>
        <family val="2"/>
        <scheme val="minor"/>
      </rPr>
      <t>2</t>
    </r>
  </si>
  <si>
    <t>CELKEM ZA PRAVIDELNÝ DENNÍ ÚKLID</t>
  </si>
  <si>
    <t>HYGIENICKÝ SERVIS ZA ROK CELKEM</t>
  </si>
  <si>
    <t>S1 - K</t>
  </si>
  <si>
    <t>S1 - P</t>
  </si>
  <si>
    <t>S2 - K</t>
  </si>
  <si>
    <t>S2 - P</t>
  </si>
  <si>
    <t>S3 - P</t>
  </si>
  <si>
    <t>S4 - P</t>
  </si>
  <si>
    <t>S5 - K</t>
  </si>
  <si>
    <t>S5 - P</t>
  </si>
  <si>
    <t>S6 - A</t>
  </si>
  <si>
    <t>S6 - P</t>
  </si>
  <si>
    <t>S7 - K</t>
  </si>
  <si>
    <t>S7 - A</t>
  </si>
  <si>
    <t>S7 - P</t>
  </si>
  <si>
    <t>S8 - K</t>
  </si>
  <si>
    <t>S8 - P</t>
  </si>
  <si>
    <t>S8 - B</t>
  </si>
  <si>
    <r>
      <t>Celková plocha pravidelný denní úklid [m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</si>
  <si>
    <r>
      <t>Celková plocha nepravidelný denní úklid [m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]</t>
    </r>
  </si>
  <si>
    <t>S8 - D</t>
  </si>
  <si>
    <t>S6 - D</t>
  </si>
  <si>
    <t>S4 - D</t>
  </si>
  <si>
    <t>Popis</t>
  </si>
  <si>
    <t>Navýšení jednotkové ceny za nepravidelný úklid v %</t>
  </si>
  <si>
    <t>mimořádný úklid</t>
  </si>
  <si>
    <t>Nepravidelný úklid</t>
  </si>
  <si>
    <t>Čištění koberců mokrou cestou</t>
  </si>
  <si>
    <t>Čištění koberců suchou cestou</t>
  </si>
  <si>
    <t>sáčky do odpadkového koše, 30 - 35 l, HDPE, 8 -10 mic</t>
  </si>
  <si>
    <t>sáčky do odpadkového koše v roli, nezatahovací, objem 30-35 l, rozměr (š x v): 50x60 cm, materiál: HDPE folie (mikroten), síla materiálu: 8-10 mic, barva černá, 50 ks v trhací roličce</t>
  </si>
  <si>
    <t>sáčky do odpadkového koše, 60 - 70 l, HDPE, 10 -15 mic</t>
  </si>
  <si>
    <t>sáčky do odpadkového koše v roli, nezatahovací, objem 60-70 l, rozměr (š x v): 60-65 x 74-80 cm, materiál: HDPE folie (mikroten), síla materiálu: 10-15 mic, barva transparentní, 50 ks v trhací roličce</t>
  </si>
  <si>
    <t>role (50 ks)</t>
  </si>
  <si>
    <t>pytle na odpad, 120 l, LDPE, 40-50 mic, černé</t>
  </si>
  <si>
    <t>role (25 ks)</t>
  </si>
  <si>
    <t>pytel na odpad v roli, nezatahovací, objem: 120 l, rozměr (3 x v): 70 x 110 cm, materiál: LDPE folie (igelit), síla materiálu: 40-50 mic., barva: černá, 25 ks v trhací roličce</t>
  </si>
  <si>
    <t>hygienické sáčky na dámské WC, materiál: HDPE folie (mikroten), výměna balení do zásobníku, v papírové krabičce s výřezem na čelní straně, krabička obsahuje 25 ks sáčků</t>
  </si>
  <si>
    <t>krabička (25 ks)</t>
  </si>
  <si>
    <t>tekuté mýdlo obsahující substance na bázi kolagenu, příznivě působící na pokožku</t>
  </si>
  <si>
    <t>ks (5 l)</t>
  </si>
  <si>
    <t>houbičky na nádobí s abrazivní vrstvou</t>
  </si>
  <si>
    <t>houbičky na mytí nádobí, s abrazivní vrstvou, rozměr cca. 8 x 5 x 2,5 cm</t>
  </si>
  <si>
    <t>balení (10 ks)</t>
  </si>
  <si>
    <t>čistící prostředek na mytí nádobí</t>
  </si>
  <si>
    <t>tekutý čistící pěnivý prostředek na ruční mytí nádobí s velmi vysokou odmašťující schopností; složení: 5-15% aniontové povrchově aktivní látky, méně než 5% neiontové povrchové aktivní látky, vonné složky, bez obsahu octa</t>
  </si>
  <si>
    <t>WC štětka, set s miskou</t>
  </si>
  <si>
    <t>plastová WC souprava, vysoká (miska + závěsná štětka)</t>
  </si>
  <si>
    <t>kpl</t>
  </si>
  <si>
    <t>houbová utěrka, 16 x 18 cm</t>
  </si>
  <si>
    <t>houbová utěrka, vysoká savost, rozměry cca 16 x 18 cm</t>
  </si>
  <si>
    <t>balení (5 ks)</t>
  </si>
  <si>
    <t>síto do pisoárů vonné</t>
  </si>
  <si>
    <t>síto do pisoáru, vonné, barva oranžová</t>
  </si>
  <si>
    <t>kuchyňka - knihovna</t>
  </si>
  <si>
    <t>toaletní papír 2-vrstvý,  Ø 27cm, šíře 9,5 cm, 100 % celulóza</t>
  </si>
  <si>
    <t>toaletní papír 2-vrstvý,  Ø 23cm, šíře 9,5 cm, 100 % celulóza</t>
  </si>
  <si>
    <t>toaletní papír, materiál: 100% celulóza, počet vrstev: 2-vrstvý, průměr role: 22,5-23,5 cm, šířka role: 9,5 cm, průměr dutinky: 6 cm</t>
  </si>
  <si>
    <t>toaletní papír, materiál: 100% celulóza, počet vrstev: 2-vrstvý, průměr role: 27,5-28,5 cm, šířka role: 9,5 cm,průměr dutinky: 6 cm</t>
  </si>
  <si>
    <t>karton (6 rolí)</t>
  </si>
  <si>
    <t>papírové ručníky, skládaný, Z/Z, 2-vrstvé, bílé</t>
  </si>
  <si>
    <t>papírové ručníky, skládané, Z/Z, materiál: 100% celulóza, barva: bílá, počet vrstev: 2-vrstvé, rozměr ručníku: 25 x 23 cm, balení obsahuje 200 ks</t>
  </si>
  <si>
    <t>balení (200 ks)</t>
  </si>
  <si>
    <t>Celkem roční nepravidelný úklid (1 den v měsíci)</t>
  </si>
  <si>
    <t>čištění čalouněného nábytku (kancelářských židlí) mokrou extrakční metodou</t>
  </si>
  <si>
    <r>
      <t xml:space="preserve">mytí oken a výkladců do výše 6,6m včetně okenních rámů a parapetů  </t>
    </r>
    <r>
      <rPr>
        <sz val="10"/>
        <rFont val="Calibri"/>
        <family val="2"/>
        <scheme val="minor"/>
      </rPr>
      <t>(uvedená plocha představuje výměru obou stran oken)</t>
    </r>
  </si>
  <si>
    <r>
      <t xml:space="preserve">výškové mytí oken včetně okenních rámů, parapetů a vnitřních žaluzií s použitím horolezecké techniky </t>
    </r>
    <r>
      <rPr>
        <sz val="10"/>
        <rFont val="Calibri"/>
        <family val="2"/>
        <scheme val="minor"/>
      </rPr>
      <t>(uvedená plocha představuje výměru obou stran oken)</t>
    </r>
  </si>
  <si>
    <t xml:space="preserve">Budova C celkem </t>
  </si>
  <si>
    <t>hloubkové čištění podlahové keramické dlažby s následnou aplikací uzavíracích nátěrů a lesků</t>
  </si>
  <si>
    <t>hloubkové čištění podlahové kamenné dlažby s následnou aplikací uzavíracích nátěrů a lesků</t>
  </si>
  <si>
    <t>mokrý úklid</t>
  </si>
  <si>
    <t>suchý úklid</t>
  </si>
  <si>
    <t>hodiny</t>
  </si>
  <si>
    <t>pisoárové tablety 3v1</t>
  </si>
  <si>
    <t>pisoárové tablety 3v1, s dezodorujícími a sanituzujícími účinky, zabraňující ucpávání odpadů, s dlouhou výdrží, bez paradichlorbenzenu</t>
  </si>
  <si>
    <t>balení (40 ks)</t>
  </si>
  <si>
    <t>CELKEM ROČNÍ PRAVIDELNÝ ÚKLID VČ. LETNÍ "VÝLUKY" V ÚKLIDU POSLUCHÁREN (standard S2)</t>
  </si>
  <si>
    <t>CELKEM DALŠÍ ÚKLIDOVÉ PRÁCE V PŘEDPOKLÁDANÉM ROČNÍM OBJEMU</t>
  </si>
  <si>
    <t>Předpoklad spotřeby za rok</t>
  </si>
  <si>
    <t>CELKOVÁ NABÍDKOVÁ CENA BEZ DPH</t>
  </si>
  <si>
    <t>hloubkové čištění podlahový krytin na bázi PVC s následnou aplikací uzavíracích nátěrů a lesků</t>
  </si>
  <si>
    <r>
      <t>m</t>
    </r>
    <r>
      <rPr>
        <vertAlign val="superscript"/>
        <sz val="11"/>
        <rFont val="Calibri"/>
        <family val="2"/>
        <scheme val="minor"/>
      </rPr>
      <t>2</t>
    </r>
  </si>
  <si>
    <t>Struktura nabídkové ceny pravidelného úklidu</t>
  </si>
  <si>
    <t>Výše dotací na osoby se zdravotním postižením (uchazeč uvede výši dotaci jako kladnou hodnotu)</t>
  </si>
  <si>
    <t>Náklady na materiál (úklidové a čistící prostředky a stroje, ochranné pomůcky, apod.), s výjimkou ceny za dodávky materiálu hygienického servisu</t>
  </si>
  <si>
    <t>Další náklady uchazeče související s plněním předmětu veřejné zakázky</t>
  </si>
  <si>
    <t>Zisk</t>
  </si>
  <si>
    <t>Náklady celkem</t>
  </si>
  <si>
    <t>podpis</t>
  </si>
  <si>
    <t>jméno a příjmení:</t>
  </si>
  <si>
    <t>Dne</t>
  </si>
  <si>
    <t>. . . . . . . . . . . . . . . . . . . . . . . .</t>
  </si>
  <si>
    <t>. . . . . . . . . . . . . . . . . . . . . . . . . .</t>
  </si>
  <si>
    <t>. . . . . . . . . . . . . . . . . . . . . . . . . . . .</t>
  </si>
  <si>
    <t>mýdlo tekuté na ruce obsahující substance na bázi kolagenu</t>
  </si>
  <si>
    <t>praní, sušení a žehlení látkových ručníků a utěrek</t>
  </si>
  <si>
    <t>hygienické sáčky, HDPE, do zásobníku</t>
  </si>
  <si>
    <t>kg</t>
  </si>
  <si>
    <t>čištění koberců suchou metodou</t>
  </si>
  <si>
    <r>
      <t xml:space="preserve">Celkové osobní náklady pracovníků </t>
    </r>
    <r>
      <rPr>
        <sz val="11"/>
        <color rgb="FFFF0000"/>
        <rFont val="Calibri"/>
        <family val="2"/>
        <scheme val="minor"/>
      </rPr>
      <t>pravidelného úklidu</t>
    </r>
    <r>
      <rPr>
        <sz val="11"/>
        <color theme="1"/>
        <rFont val="Calibri"/>
        <family val="2"/>
        <scheme val="minor"/>
      </rPr>
      <t xml:space="preserve"> (vč. odvodů, fondu dovolené, zákonem stanovených příplatků, státních svátků, atd.)</t>
    </r>
  </si>
  <si>
    <r>
      <t xml:space="preserve">Celkové osobní náklady </t>
    </r>
    <r>
      <rPr>
        <sz val="11"/>
        <color rgb="FF00B0F0"/>
        <rFont val="Calibri"/>
        <family val="2"/>
        <scheme val="minor"/>
      </rPr>
      <t>vedoucích</t>
    </r>
    <r>
      <rPr>
        <sz val="11"/>
        <color theme="1"/>
        <rFont val="Calibri"/>
        <family val="2"/>
        <scheme val="minor"/>
      </rPr>
      <t xml:space="preserve"> pracovníků podílejících se na plnění veřejné zakázky (vč. odvodů, fondu dovolené, zákonem stanovených příplatků, státních svátků, atd.)</t>
    </r>
  </si>
  <si>
    <t>Předpokládaný roční objem prací</t>
  </si>
  <si>
    <r>
      <t>Celkem za pravidelný denní úklid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(zaokrouhleno          na haléře)</t>
    </r>
  </si>
  <si>
    <r>
      <rPr>
        <b/>
        <sz val="10"/>
        <rFont val="Calibri"/>
        <family val="2"/>
        <scheme val="minor"/>
      </rPr>
      <t>Cena předpoklá- daného množství za rok</t>
    </r>
    <r>
      <rPr>
        <b/>
        <sz val="11"/>
        <rFont val="Calibri"/>
        <family val="2"/>
        <scheme val="minor"/>
      </rPr>
      <t xml:space="preserve">                                </t>
    </r>
    <r>
      <rPr>
        <b/>
        <sz val="8"/>
        <color theme="3" tint="0.39998000860214233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(zaokrouhleno na haléře)</t>
    </r>
  </si>
  <si>
    <r>
      <t xml:space="preserve">Celkem za nepravidelný denní úklid  </t>
    </r>
    <r>
      <rPr>
        <b/>
        <sz val="8"/>
        <color theme="3" tint="0.39998000860214233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(zaokrouhleno na haléře)</t>
    </r>
  </si>
  <si>
    <r>
      <rPr>
        <b/>
        <sz val="10"/>
        <rFont val="Calibri"/>
        <family val="2"/>
        <scheme val="minor"/>
      </rPr>
      <t>Celková cena úklidu pro uvedené celkové plochy</t>
    </r>
    <r>
      <rPr>
        <b/>
        <sz val="11"/>
        <rFont val="Calibri"/>
        <family val="2"/>
        <scheme val="minor"/>
      </rPr>
      <t xml:space="preserve">   </t>
    </r>
    <r>
      <rPr>
        <b/>
        <sz val="9"/>
        <color rgb="FFFF0000"/>
        <rFont val="Calibri"/>
        <family val="2"/>
        <scheme val="minor"/>
      </rPr>
      <t>(zaokrouhleno na haléře)</t>
    </r>
  </si>
  <si>
    <t>čištění koberců mokrou metodou</t>
  </si>
  <si>
    <r>
      <t xml:space="preserve">Celkem za pravidelný denní úklid </t>
    </r>
    <r>
      <rPr>
        <b/>
        <sz val="9"/>
        <color rgb="FFFF0000"/>
        <rFont val="Calibri"/>
        <family val="2"/>
        <scheme val="minor"/>
      </rPr>
      <t>(zaokrouhleno na haléře)</t>
    </r>
  </si>
  <si>
    <r>
      <t xml:space="preserve">Celková cena úklidu </t>
    </r>
    <r>
      <rPr>
        <b/>
        <sz val="9"/>
        <color rgb="FFFF0000"/>
        <rFont val="Calibri"/>
        <family val="2"/>
        <scheme val="minor"/>
      </rPr>
      <t>(zaokrouhleno na haléře)</t>
    </r>
  </si>
  <si>
    <r>
      <t>Cena za měrnou jednotku</t>
    </r>
    <r>
      <rPr>
        <b/>
        <sz val="8"/>
        <color rgb="FFFF0000"/>
        <rFont val="Calibri"/>
        <family val="2"/>
        <scheme val="minor"/>
      </rPr>
      <t xml:space="preserve">                          (na dvě desetinná místa)</t>
    </r>
  </si>
  <si>
    <r>
      <t>Jednotková cena úklidu za hod /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/ ks                </t>
    </r>
    <r>
      <rPr>
        <b/>
        <sz val="9"/>
        <color rgb="FFFF0000"/>
        <rFont val="Calibri"/>
        <family val="2"/>
        <scheme val="minor"/>
      </rPr>
      <t>(na dvě desetinná místa)</t>
    </r>
  </si>
  <si>
    <t>Částka v Kč bez DPH za 1 měsíc (= 21 pracovních dnů)</t>
  </si>
  <si>
    <t>funkce (titul) opravňující osobu jednat za uchazeče:</t>
  </si>
  <si>
    <r>
      <t xml:space="preserve">Celkové odpracované hodiny pracovníků </t>
    </r>
    <r>
      <rPr>
        <sz val="11"/>
        <color rgb="FFFF0000"/>
        <rFont val="Calibri"/>
        <family val="2"/>
        <scheme val="minor"/>
      </rPr>
      <t>pravidelného úklidu</t>
    </r>
    <r>
      <rPr>
        <sz val="11"/>
        <color theme="1"/>
        <rFont val="Calibri"/>
        <family val="2"/>
        <scheme val="minor"/>
      </rPr>
      <t xml:space="preserve"> za měsíc </t>
    </r>
    <r>
      <rPr>
        <vertAlign val="superscript"/>
        <sz val="11"/>
        <color theme="1"/>
        <rFont val="Calibri"/>
        <family val="2"/>
        <scheme val="minor"/>
      </rPr>
      <t>*)</t>
    </r>
  </si>
  <si>
    <r>
      <t xml:space="preserve">z toho: odpracované hodiny osob se zdravotním postižením, které se budou podílet na plnění veřejné zakázky </t>
    </r>
    <r>
      <rPr>
        <vertAlign val="superscript"/>
        <sz val="11"/>
        <color theme="1"/>
        <rFont val="Calibri"/>
        <family val="2"/>
        <scheme val="minor"/>
      </rPr>
      <t>*)</t>
    </r>
  </si>
  <si>
    <r>
      <t xml:space="preserve">               odpracované hodiny </t>
    </r>
    <r>
      <rPr>
        <sz val="11"/>
        <color rgb="FF00B0F0"/>
        <rFont val="Calibri"/>
        <family val="2"/>
        <scheme val="minor"/>
      </rPr>
      <t>vedoucích</t>
    </r>
    <r>
      <rPr>
        <sz val="11"/>
        <color theme="1"/>
        <rFont val="Calibri"/>
        <family val="2"/>
        <scheme val="minor"/>
      </rPr>
      <t xml:space="preserve"> pracovníků, kteří se budou podílet na plnění veřejné zakázky </t>
    </r>
    <r>
      <rPr>
        <vertAlign val="superscript"/>
        <sz val="11"/>
        <color theme="1"/>
        <rFont val="Calibri"/>
        <family val="2"/>
        <scheme val="minor"/>
      </rPr>
      <t>*)</t>
    </r>
  </si>
  <si>
    <r>
      <rPr>
        <vertAlign val="superscript"/>
        <sz val="11"/>
        <color theme="1"/>
        <rFont val="Calibri"/>
        <family val="2"/>
        <scheme val="minor"/>
      </rPr>
      <t>*)</t>
    </r>
    <r>
      <rPr>
        <sz val="11"/>
        <color theme="1"/>
        <rFont val="Calibri"/>
        <family val="2"/>
        <scheme val="minor"/>
      </rPr>
      <t xml:space="preserve"> Uchazeč je povinen při stanovení počtu pracovníků a počtu hodin respektovat požadavky zadavatele stanovené zejména v článku IV. bod 4.6 návrhu rámcové smlouvy.</t>
    </r>
  </si>
  <si>
    <r>
      <t xml:space="preserve">Počet zaměstnanců podílejících se na plnění předmětu veřejné zakázky </t>
    </r>
    <r>
      <rPr>
        <vertAlign val="superscript"/>
        <sz val="11"/>
        <color theme="1"/>
        <rFont val="Calibri"/>
        <family val="2"/>
        <scheme val="minor"/>
      </rPr>
      <t>*)</t>
    </r>
  </si>
  <si>
    <r>
      <t xml:space="preserve">z toho počet osob se zdravotním postižením </t>
    </r>
    <r>
      <rPr>
        <vertAlign val="superscript"/>
        <sz val="11"/>
        <color theme="1"/>
        <rFont val="Calibri"/>
        <family val="2"/>
        <scheme val="minor"/>
      </rPr>
      <t>*)</t>
    </r>
  </si>
  <si>
    <r>
      <t>Jednotková cena pravidelný denní úklid         v Kč bez DPH / m</t>
    </r>
    <r>
      <rPr>
        <b/>
        <vertAlign val="superscript"/>
        <sz val="11"/>
        <rFont val="Calibri"/>
        <family val="2"/>
        <scheme val="minor"/>
      </rPr>
      <t xml:space="preserve">2                                                                           </t>
    </r>
    <r>
      <rPr>
        <b/>
        <sz val="9"/>
        <color rgb="FFFF0000"/>
        <rFont val="Calibri"/>
        <family val="2"/>
        <scheme val="minor"/>
      </rPr>
      <t>(na dvě desetinná místa)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</si>
</sst>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#,##0.0000"/>
    <numFmt numFmtId="166" formatCode="#,##0.0"/>
    <numFmt numFmtId="167" formatCode="#,##0\ &quot;Kč&quot;"/>
    <numFmt numFmtId="168" formatCode="#,##0.00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b/>
      <sz val="10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Wingdings"/>
      <family val="2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color rgb="FF7030A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8"/>
      <color theme="3" tint="0.39998000860214233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8">
    <border>
      <left/>
      <right/>
      <top/>
      <bottom/>
      <diagonal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hair"/>
      <bottom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hair"/>
      <bottom style="medium"/>
    </border>
    <border>
      <left/>
      <right style="medium"/>
      <top/>
      <bottom style="hair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medium"/>
      <bottom style="hair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hair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hair"/>
      <right/>
      <top/>
      <bottom style="hair"/>
    </border>
    <border>
      <left style="hair"/>
      <right/>
      <top style="hair"/>
      <bottom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8">
    <xf numFmtId="0" fontId="0" fillId="0" borderId="0" xfId="0"/>
    <xf numFmtId="0" fontId="6" fillId="0" borderId="1" xfId="0" applyFont="1" applyBorder="1" applyProtection="1">
      <protection hidden="1"/>
    </xf>
    <xf numFmtId="0" fontId="6" fillId="0" borderId="2" xfId="0" applyFont="1" applyBorder="1" applyProtection="1">
      <protection hidden="1"/>
    </xf>
    <xf numFmtId="49" fontId="6" fillId="0" borderId="3" xfId="0" applyNumberFormat="1" applyFont="1" applyBorder="1" applyAlignment="1" applyProtection="1">
      <alignment horizontal="left"/>
      <protection hidden="1"/>
    </xf>
    <xf numFmtId="49" fontId="6" fillId="0" borderId="4" xfId="0" applyNumberFormat="1" applyFont="1" applyBorder="1" applyAlignment="1" applyProtection="1">
      <alignment horizontal="center"/>
      <protection hidden="1"/>
    </xf>
    <xf numFmtId="49" fontId="6" fillId="0" borderId="4" xfId="0" applyNumberFormat="1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4" fontId="6" fillId="0" borderId="5" xfId="0" applyNumberFormat="1" applyFont="1" applyFill="1" applyBorder="1" applyAlignment="1" applyProtection="1">
      <alignment horizontal="right"/>
      <protection hidden="1"/>
    </xf>
    <xf numFmtId="49" fontId="6" fillId="0" borderId="1" xfId="0" applyNumberFormat="1" applyFont="1" applyBorder="1" applyAlignment="1" applyProtection="1">
      <alignment horizontal="left"/>
      <protection hidden="1"/>
    </xf>
    <xf numFmtId="49" fontId="6" fillId="0" borderId="6" xfId="0" applyNumberFormat="1" applyFont="1" applyBorder="1" applyAlignment="1" applyProtection="1">
      <alignment horizontal="center"/>
      <protection hidden="1"/>
    </xf>
    <xf numFmtId="49" fontId="6" fillId="0" borderId="6" xfId="0" applyNumberFormat="1" applyFont="1" applyBorder="1" applyAlignment="1" applyProtection="1">
      <alignment horizontal="left"/>
      <protection hidden="1"/>
    </xf>
    <xf numFmtId="4" fontId="6" fillId="0" borderId="7" xfId="0" applyNumberFormat="1" applyFont="1" applyFill="1" applyBorder="1" applyAlignment="1" applyProtection="1">
      <alignment horizontal="right"/>
      <protection hidden="1"/>
    </xf>
    <xf numFmtId="0" fontId="6" fillId="0" borderId="6" xfId="0" applyFont="1" applyBorder="1" applyAlignment="1" applyProtection="1">
      <alignment horizontal="center"/>
      <protection hidden="1"/>
    </xf>
    <xf numFmtId="0" fontId="6" fillId="0" borderId="6" xfId="0" applyFont="1" applyBorder="1" applyProtection="1">
      <protection hidden="1"/>
    </xf>
    <xf numFmtId="49" fontId="6" fillId="0" borderId="8" xfId="0" applyNumberFormat="1" applyFont="1" applyBorder="1" applyAlignment="1" applyProtection="1">
      <alignment horizontal="center"/>
      <protection hidden="1"/>
    </xf>
    <xf numFmtId="0" fontId="6" fillId="0" borderId="8" xfId="0" applyFont="1" applyBorder="1" applyProtection="1">
      <protection hidden="1"/>
    </xf>
    <xf numFmtId="4" fontId="6" fillId="0" borderId="9" xfId="0" applyNumberFormat="1" applyFont="1" applyFill="1" applyBorder="1" applyAlignment="1" applyProtection="1">
      <alignment horizontal="right"/>
      <protection hidden="1"/>
    </xf>
    <xf numFmtId="49" fontId="6" fillId="0" borderId="2" xfId="0" applyNumberFormat="1" applyFont="1" applyBorder="1" applyAlignment="1" applyProtection="1">
      <alignment horizontal="left"/>
      <protection hidden="1"/>
    </xf>
    <xf numFmtId="49" fontId="6" fillId="0" borderId="8" xfId="0" applyNumberFormat="1" applyFont="1" applyBorder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horizontal="left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Protection="1">
      <protection hidden="1"/>
    </xf>
    <xf numFmtId="164" fontId="6" fillId="0" borderId="0" xfId="0" applyNumberFormat="1" applyFont="1" applyFill="1" applyBorder="1" applyProtection="1">
      <protection hidden="1"/>
    </xf>
    <xf numFmtId="49" fontId="6" fillId="0" borderId="10" xfId="0" applyNumberFormat="1" applyFont="1" applyBorder="1" applyAlignment="1" applyProtection="1">
      <alignment horizontal="left"/>
      <protection hidden="1"/>
    </xf>
    <xf numFmtId="49" fontId="6" fillId="0" borderId="11" xfId="0" applyNumberFormat="1" applyFont="1" applyBorder="1" applyAlignment="1" applyProtection="1">
      <alignment horizontal="center"/>
      <protection hidden="1"/>
    </xf>
    <xf numFmtId="49" fontId="6" fillId="0" borderId="11" xfId="0" applyNumberFormat="1" applyFont="1" applyBorder="1" applyAlignment="1" applyProtection="1">
      <alignment horizontal="left"/>
      <protection hidden="1"/>
    </xf>
    <xf numFmtId="49" fontId="6" fillId="0" borderId="12" xfId="0" applyNumberFormat="1" applyFont="1" applyBorder="1" applyAlignment="1" applyProtection="1">
      <alignment horizontal="left"/>
      <protection hidden="1"/>
    </xf>
    <xf numFmtId="4" fontId="6" fillId="0" borderId="13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Fill="1" applyProtection="1">
      <protection hidden="1"/>
    </xf>
    <xf numFmtId="164" fontId="6" fillId="0" borderId="0" xfId="0" applyNumberFormat="1" applyFont="1" applyFill="1" applyProtection="1">
      <protection hidden="1"/>
    </xf>
    <xf numFmtId="0" fontId="6" fillId="0" borderId="0" xfId="0" applyFont="1" applyProtection="1">
      <protection hidden="1"/>
    </xf>
    <xf numFmtId="4" fontId="6" fillId="0" borderId="14" xfId="0" applyNumberFormat="1" applyFont="1" applyFill="1" applyBorder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4" fontId="6" fillId="0" borderId="16" xfId="0" applyNumberFormat="1" applyFont="1" applyFill="1" applyBorder="1" applyAlignment="1" applyProtection="1">
      <alignment horizontal="right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3" fontId="6" fillId="0" borderId="0" xfId="0" applyNumberFormat="1" applyFont="1" applyFill="1" applyBorder="1" applyAlignment="1" applyProtection="1">
      <alignment horizontal="center"/>
      <protection hidden="1"/>
    </xf>
    <xf numFmtId="165" fontId="6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Protection="1">
      <protection hidden="1"/>
    </xf>
    <xf numFmtId="164" fontId="0" fillId="0" borderId="0" xfId="0" applyNumberFormat="1" applyFont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4" fontId="19" fillId="0" borderId="17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4" fontId="19" fillId="0" borderId="0" xfId="0" applyNumberFormat="1" applyFont="1" applyFill="1" applyBorder="1" applyAlignment="1" applyProtection="1">
      <alignment vertical="center"/>
      <protection hidden="1"/>
    </xf>
    <xf numFmtId="0" fontId="19" fillId="0" borderId="18" xfId="0" applyFont="1" applyBorder="1" applyAlignment="1" applyProtection="1">
      <alignment vertical="center"/>
      <protection hidden="1"/>
    </xf>
    <xf numFmtId="4" fontId="19" fillId="0" borderId="19" xfId="0" applyNumberFormat="1" applyFont="1" applyBorder="1" applyAlignment="1" applyProtection="1">
      <alignment horizontal="center" vertical="center"/>
      <protection hidden="1"/>
    </xf>
    <xf numFmtId="4" fontId="19" fillId="0" borderId="20" xfId="0" applyNumberFormat="1" applyFont="1" applyBorder="1" applyAlignment="1" applyProtection="1">
      <alignment vertical="center"/>
      <protection hidden="1"/>
    </xf>
    <xf numFmtId="0" fontId="19" fillId="0" borderId="21" xfId="0" applyFont="1" applyBorder="1" applyAlignment="1" applyProtection="1">
      <alignment vertical="center"/>
      <protection hidden="1"/>
    </xf>
    <xf numFmtId="4" fontId="19" fillId="0" borderId="22" xfId="0" applyNumberFormat="1" applyFont="1" applyBorder="1" applyAlignment="1" applyProtection="1">
      <alignment horizontal="center" vertical="center"/>
      <protection hidden="1"/>
    </xf>
    <xf numFmtId="4" fontId="19" fillId="0" borderId="23" xfId="0" applyNumberFormat="1" applyFont="1" applyBorder="1" applyAlignment="1" applyProtection="1">
      <alignment vertical="center"/>
      <protection hidden="1"/>
    </xf>
    <xf numFmtId="0" fontId="19" fillId="0" borderId="24" xfId="0" applyFont="1" applyBorder="1" applyAlignment="1" applyProtection="1">
      <alignment vertical="center"/>
      <protection hidden="1"/>
    </xf>
    <xf numFmtId="4" fontId="19" fillId="0" borderId="25" xfId="0" applyNumberFormat="1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19" fillId="0" borderId="27" xfId="0" applyFont="1" applyBorder="1" applyAlignment="1" applyProtection="1">
      <alignment vertical="center"/>
      <protection hidden="1"/>
    </xf>
    <xf numFmtId="4" fontId="19" fillId="0" borderId="23" xfId="0" applyNumberFormat="1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vertical="center"/>
      <protection hidden="1"/>
    </xf>
    <xf numFmtId="4" fontId="19" fillId="0" borderId="29" xfId="0" applyNumberFormat="1" applyFont="1" applyBorder="1" applyAlignment="1" applyProtection="1">
      <alignment horizontal="center" vertical="center"/>
      <protection hidden="1"/>
    </xf>
    <xf numFmtId="4" fontId="17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0" fontId="19" fillId="2" borderId="19" xfId="0" applyNumberFormat="1" applyFont="1" applyFill="1" applyBorder="1" applyAlignment="1" applyProtection="1">
      <alignment horizontal="center" vertical="center"/>
      <protection hidden="1" locked="0"/>
    </xf>
    <xf numFmtId="10" fontId="19" fillId="2" borderId="23" xfId="0" applyNumberFormat="1" applyFont="1" applyFill="1" applyBorder="1" applyAlignment="1" applyProtection="1">
      <alignment horizontal="center" vertical="center"/>
      <protection hidden="1" locked="0"/>
    </xf>
    <xf numFmtId="10" fontId="19" fillId="2" borderId="25" xfId="0" applyNumberFormat="1" applyFont="1" applyFill="1" applyBorder="1" applyAlignment="1" applyProtection="1">
      <alignment horizontal="center" vertical="center"/>
      <protection hidden="1" locked="0"/>
    </xf>
    <xf numFmtId="10" fontId="19" fillId="2" borderId="17" xfId="0" applyNumberFormat="1" applyFont="1" applyFill="1" applyBorder="1" applyAlignment="1" applyProtection="1">
      <alignment horizontal="center" vertical="center"/>
      <protection hidden="1" locked="0"/>
    </xf>
    <xf numFmtId="10" fontId="19" fillId="2" borderId="30" xfId="0" applyNumberFormat="1" applyFont="1" applyFill="1" applyBorder="1" applyAlignment="1" applyProtection="1">
      <alignment horizontal="center" vertical="center"/>
      <protection hidden="1" locked="0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165" fontId="6" fillId="3" borderId="30" xfId="0" applyNumberFormat="1" applyFont="1" applyFill="1" applyBorder="1" applyAlignment="1" applyProtection="1">
      <alignment horizontal="right"/>
      <protection hidden="1"/>
    </xf>
    <xf numFmtId="165" fontId="6" fillId="3" borderId="32" xfId="0" applyNumberFormat="1" applyFont="1" applyFill="1" applyBorder="1" applyAlignment="1" applyProtection="1">
      <alignment horizontal="right"/>
      <protection hidden="1"/>
    </xf>
    <xf numFmtId="165" fontId="2" fillId="3" borderId="33" xfId="0" applyNumberFormat="1" applyFont="1" applyFill="1" applyBorder="1" applyAlignment="1" applyProtection="1">
      <alignment horizontal="right"/>
      <protection hidden="1"/>
    </xf>
    <xf numFmtId="0" fontId="17" fillId="3" borderId="34" xfId="0" applyFont="1" applyFill="1" applyBorder="1" applyAlignment="1" applyProtection="1">
      <alignment vertical="center" wrapText="1"/>
      <protection hidden="1"/>
    </xf>
    <xf numFmtId="0" fontId="17" fillId="3" borderId="31" xfId="0" applyFont="1" applyFill="1" applyBorder="1" applyAlignment="1" applyProtection="1">
      <alignment horizontal="center" vertical="center" wrapText="1"/>
      <protection hidden="1"/>
    </xf>
    <xf numFmtId="0" fontId="17" fillId="3" borderId="35" xfId="0" applyFont="1" applyFill="1" applyBorder="1" applyAlignment="1" applyProtection="1">
      <alignment horizontal="center" vertical="center" wrapText="1"/>
      <protection hidden="1"/>
    </xf>
    <xf numFmtId="0" fontId="17" fillId="3" borderId="34" xfId="0" applyFont="1" applyFill="1" applyBorder="1" applyAlignment="1" applyProtection="1">
      <alignment vertical="center"/>
      <protection hidden="1"/>
    </xf>
    <xf numFmtId="0" fontId="19" fillId="3" borderId="31" xfId="0" applyFont="1" applyFill="1" applyBorder="1" applyAlignment="1" applyProtection="1">
      <alignment horizontal="center" vertical="center"/>
      <protection hidden="1"/>
    </xf>
    <xf numFmtId="4" fontId="17" fillId="3" borderId="31" xfId="0" applyNumberFormat="1" applyFont="1" applyFill="1" applyBorder="1" applyAlignment="1" applyProtection="1">
      <alignment vertical="center"/>
      <protection hidden="1"/>
    </xf>
    <xf numFmtId="4" fontId="17" fillId="3" borderId="36" xfId="0" applyNumberFormat="1" applyFont="1" applyFill="1" applyBorder="1" applyAlignment="1" applyProtection="1">
      <alignment vertical="center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left" vertical="center" wrapText="1"/>
      <protection hidden="1"/>
    </xf>
    <xf numFmtId="0" fontId="5" fillId="3" borderId="12" xfId="0" applyFont="1" applyFill="1" applyBorder="1" applyAlignment="1" applyProtection="1">
      <alignment horizontal="left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164" fontId="5" fillId="3" borderId="31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Border="1" applyAlignment="1" applyProtection="1">
      <alignment horizontal="center"/>
      <protection hidden="1"/>
    </xf>
    <xf numFmtId="0" fontId="19" fillId="0" borderId="37" xfId="0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32" xfId="0" applyFont="1" applyBorder="1" applyAlignment="1" applyProtection="1">
      <alignment horizontal="center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19" fillId="0" borderId="30" xfId="0" applyFont="1" applyBorder="1" applyAlignment="1" applyProtection="1">
      <alignment horizontal="center"/>
      <protection hidden="1"/>
    </xf>
    <xf numFmtId="0" fontId="19" fillId="0" borderId="27" xfId="0" applyFont="1" applyBorder="1" applyAlignment="1" applyProtection="1">
      <alignment horizontal="center"/>
      <protection hidden="1"/>
    </xf>
    <xf numFmtId="0" fontId="19" fillId="0" borderId="23" xfId="0" applyFont="1" applyBorder="1" applyAlignment="1" applyProtection="1">
      <alignment horizontal="center"/>
      <protection hidden="1"/>
    </xf>
    <xf numFmtId="0" fontId="19" fillId="0" borderId="38" xfId="0" applyFont="1" applyBorder="1" applyAlignment="1" applyProtection="1">
      <alignment horizontal="center"/>
      <protection hidden="1"/>
    </xf>
    <xf numFmtId="0" fontId="5" fillId="3" borderId="39" xfId="0" applyFont="1" applyFill="1" applyBorder="1" applyAlignment="1" applyProtection="1">
      <alignment horizontal="center" vertical="center" wrapText="1"/>
      <protection hidden="1"/>
    </xf>
    <xf numFmtId="0" fontId="19" fillId="0" borderId="28" xfId="0" applyFont="1" applyBorder="1" applyAlignment="1" applyProtection="1">
      <alignment horizontal="center"/>
      <protection hidden="1"/>
    </xf>
    <xf numFmtId="0" fontId="19" fillId="0" borderId="29" xfId="0" applyFont="1" applyBorder="1" applyAlignment="1" applyProtection="1">
      <alignment horizontal="center"/>
      <protection hidden="1"/>
    </xf>
    <xf numFmtId="0" fontId="19" fillId="0" borderId="14" xfId="0" applyFont="1" applyBorder="1" applyAlignment="1" applyProtection="1">
      <alignment horizontal="center"/>
      <protection hidden="1"/>
    </xf>
    <xf numFmtId="4" fontId="19" fillId="0" borderId="17" xfId="0" applyNumberFormat="1" applyFont="1" applyBorder="1" applyAlignment="1" applyProtection="1">
      <alignment vertical="center"/>
      <protection hidden="1"/>
    </xf>
    <xf numFmtId="4" fontId="19" fillId="0" borderId="19" xfId="0" applyNumberFormat="1" applyFont="1" applyBorder="1" applyAlignment="1" applyProtection="1">
      <alignment vertical="center"/>
      <protection hidden="1"/>
    </xf>
    <xf numFmtId="4" fontId="19" fillId="0" borderId="25" xfId="0" applyNumberFormat="1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22" fillId="0" borderId="6" xfId="0" applyFont="1" applyFill="1" applyBorder="1" applyAlignment="1" applyProtection="1">
      <alignment horizontal="center"/>
      <protection hidden="1"/>
    </xf>
    <xf numFmtId="0" fontId="23" fillId="0" borderId="0" xfId="0" applyFont="1" applyProtection="1">
      <protection hidden="1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4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center"/>
      <protection hidden="1"/>
    </xf>
    <xf numFmtId="0" fontId="19" fillId="4" borderId="0" xfId="0" applyFont="1" applyFill="1" applyBorder="1" applyAlignment="1" applyProtection="1">
      <alignment horizontal="center" vertical="center"/>
      <protection hidden="1"/>
    </xf>
    <xf numFmtId="0" fontId="25" fillId="4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4" fontId="19" fillId="0" borderId="40" xfId="0" applyNumberFormat="1" applyFont="1" applyBorder="1" applyAlignment="1" applyProtection="1">
      <alignment horizontal="center" vertical="center"/>
      <protection hidden="1"/>
    </xf>
    <xf numFmtId="3" fontId="19" fillId="0" borderId="40" xfId="0" applyNumberFormat="1" applyFont="1" applyFill="1" applyBorder="1" applyAlignment="1" applyProtection="1">
      <alignment horizontal="center" vertical="center"/>
      <protection hidden="1"/>
    </xf>
    <xf numFmtId="164" fontId="19" fillId="2" borderId="41" xfId="0" applyNumberFormat="1" applyFont="1" applyFill="1" applyBorder="1" applyAlignment="1" applyProtection="1">
      <alignment vertical="center"/>
      <protection hidden="1" locked="0"/>
    </xf>
    <xf numFmtId="3" fontId="19" fillId="0" borderId="25" xfId="0" applyNumberFormat="1" applyFont="1" applyFill="1" applyBorder="1" applyAlignment="1" applyProtection="1">
      <alignment horizontal="center" vertical="center"/>
      <protection hidden="1"/>
    </xf>
    <xf numFmtId="164" fontId="19" fillId="2" borderId="24" xfId="0" applyNumberFormat="1" applyFont="1" applyFill="1" applyBorder="1" applyAlignment="1" applyProtection="1">
      <alignment vertical="center"/>
      <protection hidden="1" locked="0"/>
    </xf>
    <xf numFmtId="4" fontId="19" fillId="0" borderId="42" xfId="0" applyNumberFormat="1" applyFont="1" applyBorder="1" applyAlignment="1" applyProtection="1">
      <alignment horizontal="center" vertical="center"/>
      <protection hidden="1"/>
    </xf>
    <xf numFmtId="3" fontId="19" fillId="0" borderId="42" xfId="0" applyNumberFormat="1" applyFont="1" applyFill="1" applyBorder="1" applyAlignment="1" applyProtection="1">
      <alignment horizontal="center" vertical="center"/>
      <protection hidden="1"/>
    </xf>
    <xf numFmtId="164" fontId="19" fillId="2" borderId="43" xfId="0" applyNumberFormat="1" applyFont="1" applyFill="1" applyBorder="1" applyAlignment="1" applyProtection="1">
      <alignment vertical="center"/>
      <protection hidden="1" locked="0"/>
    </xf>
    <xf numFmtId="165" fontId="2" fillId="3" borderId="44" xfId="0" applyNumberFormat="1" applyFont="1" applyFill="1" applyBorder="1" applyAlignment="1" applyProtection="1">
      <alignment horizontal="right"/>
      <protection hidden="1"/>
    </xf>
    <xf numFmtId="165" fontId="4" fillId="3" borderId="33" xfId="0" applyNumberFormat="1" applyFont="1" applyFill="1" applyBorder="1" applyAlignment="1" applyProtection="1">
      <alignment horizontal="right"/>
      <protection hidden="1"/>
    </xf>
    <xf numFmtId="165" fontId="5" fillId="3" borderId="30" xfId="0" applyNumberFormat="1" applyFont="1" applyFill="1" applyBorder="1" applyAlignment="1" applyProtection="1">
      <alignment horizontal="right"/>
      <protection hidden="1"/>
    </xf>
    <xf numFmtId="164" fontId="6" fillId="3" borderId="40" xfId="0" applyNumberFormat="1" applyFont="1" applyFill="1" applyBorder="1" applyProtection="1">
      <protection hidden="1"/>
    </xf>
    <xf numFmtId="165" fontId="6" fillId="3" borderId="45" xfId="0" applyNumberFormat="1" applyFont="1" applyFill="1" applyBorder="1" applyAlignment="1" applyProtection="1">
      <alignment horizontal="right"/>
      <protection hidden="1"/>
    </xf>
    <xf numFmtId="3" fontId="6" fillId="3" borderId="40" xfId="0" applyNumberFormat="1" applyFont="1" applyFill="1" applyBorder="1" applyAlignment="1" applyProtection="1">
      <alignment horizontal="center"/>
      <protection hidden="1"/>
    </xf>
    <xf numFmtId="0" fontId="5" fillId="3" borderId="46" xfId="0" applyFont="1" applyFill="1" applyBorder="1" applyAlignment="1" applyProtection="1">
      <alignment horizontal="center" vertical="center" wrapText="1"/>
      <protection hidden="1"/>
    </xf>
    <xf numFmtId="4" fontId="6" fillId="3" borderId="47" xfId="0" applyNumberFormat="1" applyFont="1" applyFill="1" applyBorder="1" applyProtection="1">
      <protection hidden="1"/>
    </xf>
    <xf numFmtId="0" fontId="5" fillId="3" borderId="48" xfId="0" applyFont="1" applyFill="1" applyBorder="1" applyAlignment="1" applyProtection="1">
      <alignment horizontal="center" vertical="center" wrapText="1"/>
      <protection hidden="1"/>
    </xf>
    <xf numFmtId="3" fontId="6" fillId="3" borderId="47" xfId="0" applyNumberFormat="1" applyFont="1" applyFill="1" applyBorder="1" applyAlignment="1" applyProtection="1">
      <alignment horizontal="center"/>
      <protection hidden="1"/>
    </xf>
    <xf numFmtId="3" fontId="6" fillId="3" borderId="49" xfId="0" applyNumberFormat="1" applyFont="1" applyFill="1" applyBorder="1" applyAlignment="1" applyProtection="1">
      <alignment horizontal="center"/>
      <protection hidden="1"/>
    </xf>
    <xf numFmtId="3" fontId="6" fillId="0" borderId="50" xfId="0" applyNumberFormat="1" applyFont="1" applyFill="1" applyBorder="1" applyAlignment="1" applyProtection="1">
      <alignment horizontal="center"/>
      <protection hidden="1"/>
    </xf>
    <xf numFmtId="3" fontId="6" fillId="0" borderId="51" xfId="0" applyNumberFormat="1" applyFont="1" applyFill="1" applyBorder="1" applyAlignment="1" applyProtection="1">
      <alignment horizontal="center"/>
      <protection hidden="1"/>
    </xf>
    <xf numFmtId="3" fontId="6" fillId="0" borderId="52" xfId="0" applyNumberFormat="1" applyFont="1" applyFill="1" applyBorder="1" applyAlignment="1" applyProtection="1">
      <alignment horizontal="center"/>
      <protection hidden="1"/>
    </xf>
    <xf numFmtId="3" fontId="6" fillId="0" borderId="53" xfId="0" applyNumberFormat="1" applyFont="1" applyFill="1" applyBorder="1" applyAlignment="1" applyProtection="1">
      <alignment horizontal="center"/>
      <protection hidden="1"/>
    </xf>
    <xf numFmtId="3" fontId="6" fillId="0" borderId="54" xfId="0" applyNumberFormat="1" applyFont="1" applyFill="1" applyBorder="1" applyAlignment="1" applyProtection="1">
      <alignment horizontal="center"/>
      <protection hidden="1"/>
    </xf>
    <xf numFmtId="3" fontId="6" fillId="0" borderId="55" xfId="0" applyNumberFormat="1" applyFont="1" applyFill="1" applyBorder="1" applyAlignment="1" applyProtection="1">
      <alignment horizontal="center"/>
      <protection hidden="1"/>
    </xf>
    <xf numFmtId="3" fontId="2" fillId="5" borderId="56" xfId="0" applyNumberFormat="1" applyFont="1" applyFill="1" applyBorder="1" applyAlignment="1" applyProtection="1">
      <alignment horizontal="center"/>
      <protection hidden="1"/>
    </xf>
    <xf numFmtId="3" fontId="6" fillId="5" borderId="57" xfId="0" applyNumberFormat="1" applyFont="1" applyFill="1" applyBorder="1" applyAlignment="1" applyProtection="1">
      <alignment horizontal="center"/>
      <protection hidden="1"/>
    </xf>
    <xf numFmtId="0" fontId="3" fillId="0" borderId="52" xfId="0" applyFont="1" applyFill="1" applyBorder="1" applyAlignment="1" applyProtection="1">
      <alignment horizontal="center"/>
      <protection hidden="1"/>
    </xf>
    <xf numFmtId="0" fontId="3" fillId="0" borderId="58" xfId="0" applyFont="1" applyFill="1" applyBorder="1" applyAlignment="1" applyProtection="1">
      <alignment horizontal="center"/>
      <protection hidden="1"/>
    </xf>
    <xf numFmtId="3" fontId="6" fillId="0" borderId="59" xfId="0" applyNumberFormat="1" applyFont="1" applyFill="1" applyBorder="1" applyAlignment="1" applyProtection="1">
      <alignment horizontal="center"/>
      <protection hidden="1"/>
    </xf>
    <xf numFmtId="3" fontId="6" fillId="0" borderId="60" xfId="0" applyNumberFormat="1" applyFont="1" applyFill="1" applyBorder="1" applyAlignment="1" applyProtection="1">
      <alignment horizontal="center"/>
      <protection hidden="1"/>
    </xf>
    <xf numFmtId="3" fontId="6" fillId="0" borderId="61" xfId="0" applyNumberFormat="1" applyFont="1" applyFill="1" applyBorder="1" applyAlignment="1" applyProtection="1">
      <alignment horizontal="center"/>
      <protection hidden="1"/>
    </xf>
    <xf numFmtId="0" fontId="3" fillId="0" borderId="50" xfId="0" applyFont="1" applyFill="1" applyBorder="1" applyAlignment="1" applyProtection="1">
      <alignment horizontal="center"/>
      <protection hidden="1"/>
    </xf>
    <xf numFmtId="3" fontId="6" fillId="3" borderId="62" xfId="0" applyNumberFormat="1" applyFont="1" applyFill="1" applyBorder="1" applyAlignment="1" applyProtection="1">
      <alignment horizontal="center"/>
      <protection hidden="1"/>
    </xf>
    <xf numFmtId="3" fontId="6" fillId="3" borderId="63" xfId="0" applyNumberFormat="1" applyFont="1" applyFill="1" applyBorder="1" applyAlignment="1" applyProtection="1">
      <alignment horizontal="center"/>
      <protection hidden="1"/>
    </xf>
    <xf numFmtId="0" fontId="3" fillId="3" borderId="64" xfId="0" applyFont="1" applyFill="1" applyBorder="1" applyProtection="1">
      <protection hidden="1"/>
    </xf>
    <xf numFmtId="0" fontId="6" fillId="3" borderId="64" xfId="0" applyFont="1" applyFill="1" applyBorder="1" applyProtection="1">
      <protection hidden="1"/>
    </xf>
    <xf numFmtId="3" fontId="6" fillId="3" borderId="65" xfId="0" applyNumberFormat="1" applyFont="1" applyFill="1" applyBorder="1" applyAlignment="1" applyProtection="1">
      <alignment horizontal="center"/>
      <protection hidden="1"/>
    </xf>
    <xf numFmtId="0" fontId="6" fillId="0" borderId="50" xfId="0" applyFont="1" applyFill="1" applyBorder="1" applyAlignment="1" applyProtection="1">
      <alignment horizontal="center"/>
      <protection hidden="1"/>
    </xf>
    <xf numFmtId="0" fontId="6" fillId="0" borderId="52" xfId="0" applyFont="1" applyFill="1" applyBorder="1" applyAlignment="1" applyProtection="1">
      <alignment horizontal="center"/>
      <protection hidden="1"/>
    </xf>
    <xf numFmtId="0" fontId="6" fillId="0" borderId="58" xfId="0" applyFont="1" applyFill="1" applyBorder="1" applyAlignment="1" applyProtection="1">
      <alignment horizontal="center"/>
      <protection hidden="1"/>
    </xf>
    <xf numFmtId="0" fontId="3" fillId="3" borderId="47" xfId="0" applyFont="1" applyFill="1" applyBorder="1" applyProtection="1">
      <protection hidden="1"/>
    </xf>
    <xf numFmtId="0" fontId="6" fillId="3" borderId="47" xfId="0" applyFont="1" applyFill="1" applyBorder="1" applyAlignment="1" applyProtection="1">
      <alignment horizontal="center"/>
      <protection hidden="1"/>
    </xf>
    <xf numFmtId="0" fontId="6" fillId="0" borderId="54" xfId="0" applyFont="1" applyFill="1" applyBorder="1" applyAlignment="1" applyProtection="1">
      <alignment horizontal="center"/>
      <protection hidden="1"/>
    </xf>
    <xf numFmtId="0" fontId="6" fillId="0" borderId="60" xfId="0" applyFont="1" applyFill="1" applyBorder="1" applyAlignment="1" applyProtection="1">
      <alignment horizontal="center"/>
      <protection hidden="1"/>
    </xf>
    <xf numFmtId="166" fontId="2" fillId="5" borderId="56" xfId="0" applyNumberFormat="1" applyFont="1" applyFill="1" applyBorder="1" applyAlignment="1" applyProtection="1">
      <alignment horizontal="center"/>
      <protection hidden="1"/>
    </xf>
    <xf numFmtId="166" fontId="6" fillId="5" borderId="59" xfId="0" applyNumberFormat="1" applyFont="1" applyFill="1" applyBorder="1" applyAlignment="1" applyProtection="1">
      <alignment horizontal="center"/>
      <protection hidden="1"/>
    </xf>
    <xf numFmtId="0" fontId="24" fillId="0" borderId="52" xfId="0" applyFont="1" applyFill="1" applyBorder="1" applyAlignment="1" applyProtection="1">
      <alignment horizontal="center"/>
      <protection hidden="1"/>
    </xf>
    <xf numFmtId="3" fontId="24" fillId="0" borderId="51" xfId="0" applyNumberFormat="1" applyFont="1" applyFill="1" applyBorder="1" applyAlignment="1" applyProtection="1">
      <alignment horizontal="center"/>
      <protection hidden="1"/>
    </xf>
    <xf numFmtId="0" fontId="24" fillId="0" borderId="58" xfId="0" applyFont="1" applyFill="1" applyBorder="1" applyAlignment="1" applyProtection="1">
      <alignment horizontal="center"/>
      <protection hidden="1"/>
    </xf>
    <xf numFmtId="3" fontId="24" fillId="0" borderId="66" xfId="0" applyNumberFormat="1" applyFont="1" applyFill="1" applyBorder="1" applyAlignment="1" applyProtection="1">
      <alignment horizontal="center"/>
      <protection hidden="1"/>
    </xf>
    <xf numFmtId="165" fontId="3" fillId="3" borderId="47" xfId="0" applyNumberFormat="1" applyFont="1" applyFill="1" applyBorder="1" applyProtection="1">
      <protection hidden="1"/>
    </xf>
    <xf numFmtId="0" fontId="13" fillId="6" borderId="34" xfId="0" applyFont="1" applyFill="1" applyBorder="1" applyAlignment="1" applyProtection="1">
      <alignment vertical="center"/>
      <protection hidden="1"/>
    </xf>
    <xf numFmtId="0" fontId="13" fillId="6" borderId="67" xfId="0" applyFont="1" applyFill="1" applyBorder="1" applyAlignment="1" applyProtection="1">
      <alignment vertical="center"/>
      <protection hidden="1"/>
    </xf>
    <xf numFmtId="0" fontId="17" fillId="3" borderId="68" xfId="0" applyFont="1" applyFill="1" applyBorder="1" applyAlignment="1" applyProtection="1">
      <alignment horizontal="center" vertical="center" wrapText="1"/>
      <protection hidden="1"/>
    </xf>
    <xf numFmtId="0" fontId="19" fillId="0" borderId="69" xfId="0" applyFont="1" applyBorder="1" applyAlignment="1" applyProtection="1">
      <alignment horizontal="center" vertical="center"/>
      <protection hidden="1"/>
    </xf>
    <xf numFmtId="0" fontId="19" fillId="0" borderId="70" xfId="0" applyFont="1" applyBorder="1" applyAlignment="1" applyProtection="1">
      <alignment horizontal="center" vertical="center"/>
      <protection hidden="1"/>
    </xf>
    <xf numFmtId="0" fontId="5" fillId="3" borderId="34" xfId="0" applyFont="1" applyFill="1" applyBorder="1" applyAlignment="1" applyProtection="1">
      <alignment horizontal="center" vertical="center" wrapText="1"/>
      <protection hidden="1"/>
    </xf>
    <xf numFmtId="4" fontId="17" fillId="3" borderId="31" xfId="0" applyNumberFormat="1" applyFont="1" applyFill="1" applyBorder="1" applyAlignment="1" applyProtection="1">
      <alignment vertical="center"/>
      <protection/>
    </xf>
    <xf numFmtId="164" fontId="19" fillId="3" borderId="33" xfId="0" applyNumberFormat="1" applyFont="1" applyFill="1" applyBorder="1" applyAlignment="1" applyProtection="1">
      <alignment vertical="center"/>
      <protection/>
    </xf>
    <xf numFmtId="164" fontId="19" fillId="3" borderId="19" xfId="0" applyNumberFormat="1" applyFont="1" applyFill="1" applyBorder="1" applyAlignment="1" applyProtection="1">
      <alignment vertical="center"/>
      <protection/>
    </xf>
    <xf numFmtId="164" fontId="19" fillId="3" borderId="40" xfId="0" applyNumberFormat="1" applyFont="1" applyFill="1" applyBorder="1" applyAlignment="1" applyProtection="1">
      <alignment horizontal="right" vertical="center"/>
      <protection/>
    </xf>
    <xf numFmtId="164" fontId="19" fillId="3" borderId="25" xfId="0" applyNumberFormat="1" applyFont="1" applyFill="1" applyBorder="1" applyAlignment="1" applyProtection="1">
      <alignment horizontal="right" vertical="center"/>
      <protection/>
    </xf>
    <xf numFmtId="4" fontId="3" fillId="0" borderId="50" xfId="0" applyNumberFormat="1" applyFont="1" applyFill="1" applyBorder="1" applyProtection="1">
      <protection hidden="1"/>
    </xf>
    <xf numFmtId="4" fontId="3" fillId="0" borderId="52" xfId="0" applyNumberFormat="1" applyFont="1" applyFill="1" applyBorder="1" applyProtection="1">
      <protection hidden="1"/>
    </xf>
    <xf numFmtId="4" fontId="3" fillId="0" borderId="58" xfId="0" applyNumberFormat="1" applyFont="1" applyFill="1" applyBorder="1" applyProtection="1">
      <protection hidden="1"/>
    </xf>
    <xf numFmtId="4" fontId="3" fillId="0" borderId="54" xfId="0" applyNumberFormat="1" applyFont="1" applyFill="1" applyBorder="1" applyProtection="1">
      <protection hidden="1"/>
    </xf>
    <xf numFmtId="4" fontId="3" fillId="0" borderId="60" xfId="0" applyNumberFormat="1" applyFont="1" applyFill="1" applyBorder="1" applyProtection="1">
      <protection hidden="1"/>
    </xf>
    <xf numFmtId="4" fontId="24" fillId="0" borderId="52" xfId="0" applyNumberFormat="1" applyFont="1" applyFill="1" applyBorder="1" applyProtection="1">
      <protection hidden="1"/>
    </xf>
    <xf numFmtId="4" fontId="24" fillId="0" borderId="58" xfId="0" applyNumberFormat="1" applyFont="1" applyFill="1" applyBorder="1" applyProtection="1">
      <protection hidden="1"/>
    </xf>
    <xf numFmtId="4" fontId="3" fillId="3" borderId="62" xfId="0" applyNumberFormat="1" applyFont="1" applyFill="1" applyBorder="1" applyProtection="1">
      <protection hidden="1"/>
    </xf>
    <xf numFmtId="4" fontId="6" fillId="0" borderId="0" xfId="0" applyNumberFormat="1" applyFont="1" applyFill="1" applyBorder="1" applyAlignment="1" applyProtection="1">
      <alignment horizontal="right"/>
      <protection hidden="1"/>
    </xf>
    <xf numFmtId="4" fontId="6" fillId="3" borderId="40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vertical="center"/>
      <protection hidden="1"/>
    </xf>
    <xf numFmtId="14" fontId="0" fillId="0" borderId="0" xfId="0" applyNumberFormat="1" applyAlignment="1" applyProtection="1">
      <alignment horizontal="right"/>
      <protection hidden="1"/>
    </xf>
    <xf numFmtId="167" fontId="0" fillId="2" borderId="71" xfId="0" applyNumberFormat="1" applyFill="1" applyBorder="1" applyAlignment="1" applyProtection="1">
      <alignment horizontal="center" vertical="center"/>
      <protection hidden="1" locked="0"/>
    </xf>
    <xf numFmtId="167" fontId="0" fillId="2" borderId="72" xfId="0" applyNumberFormat="1" applyFill="1" applyBorder="1" applyAlignment="1" applyProtection="1">
      <alignment horizontal="center" vertical="center"/>
      <protection hidden="1" locked="0"/>
    </xf>
    <xf numFmtId="167" fontId="0" fillId="2" borderId="73" xfId="0" applyNumberFormat="1" applyFill="1" applyBorder="1" applyAlignment="1" applyProtection="1">
      <alignment horizontal="center" vertical="center"/>
      <protection hidden="1" locked="0"/>
    </xf>
    <xf numFmtId="3" fontId="0" fillId="2" borderId="45" xfId="0" applyNumberFormat="1" applyFill="1" applyBorder="1" applyAlignment="1" applyProtection="1">
      <alignment horizontal="center" vertical="center"/>
      <protection hidden="1" locked="0"/>
    </xf>
    <xf numFmtId="3" fontId="0" fillId="2" borderId="72" xfId="0" applyNumberFormat="1" applyFill="1" applyBorder="1" applyAlignment="1" applyProtection="1">
      <alignment horizontal="center" vertical="center"/>
      <protection hidden="1" locked="0"/>
    </xf>
    <xf numFmtId="3" fontId="0" fillId="2" borderId="74" xfId="0" applyNumberFormat="1" applyFill="1" applyBorder="1" applyAlignment="1" applyProtection="1">
      <alignment horizontal="center" vertical="center"/>
      <protection hidden="1" locked="0"/>
    </xf>
    <xf numFmtId="167" fontId="13" fillId="6" borderId="31" xfId="0" applyNumberFormat="1" applyFont="1" applyFill="1" applyBorder="1" applyAlignment="1" applyProtection="1">
      <alignment horizontal="center" vertical="center"/>
      <protection/>
    </xf>
    <xf numFmtId="3" fontId="0" fillId="2" borderId="0" xfId="0" applyNumberFormat="1" applyFill="1" applyBorder="1" applyAlignment="1" applyProtection="1">
      <alignment horizontal="left" vertical="center"/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164" fontId="6" fillId="3" borderId="27" xfId="0" applyNumberFormat="1" applyFont="1" applyFill="1" applyBorder="1" applyProtection="1">
      <protection/>
    </xf>
    <xf numFmtId="4" fontId="5" fillId="3" borderId="39" xfId="0" applyNumberFormat="1" applyFont="1" applyFill="1" applyBorder="1" applyProtection="1">
      <protection/>
    </xf>
    <xf numFmtId="164" fontId="6" fillId="3" borderId="34" xfId="0" applyNumberFormat="1" applyFont="1" applyFill="1" applyBorder="1" applyProtection="1">
      <protection/>
    </xf>
    <xf numFmtId="164" fontId="6" fillId="3" borderId="26" xfId="0" applyNumberFormat="1" applyFont="1" applyFill="1" applyBorder="1" applyProtection="1">
      <protection/>
    </xf>
    <xf numFmtId="164" fontId="6" fillId="3" borderId="28" xfId="0" applyNumberFormat="1" applyFont="1" applyFill="1" applyBorder="1" applyProtection="1">
      <protection/>
    </xf>
    <xf numFmtId="4" fontId="4" fillId="3" borderId="39" xfId="0" applyNumberFormat="1" applyFont="1" applyFill="1" applyBorder="1" applyProtection="1">
      <protection/>
    </xf>
    <xf numFmtId="4" fontId="6" fillId="0" borderId="23" xfId="0" applyNumberFormat="1" applyFont="1" applyFill="1" applyBorder="1" applyAlignment="1" applyProtection="1">
      <alignment horizontal="right"/>
      <protection/>
    </xf>
    <xf numFmtId="4" fontId="6" fillId="0" borderId="17" xfId="0" applyNumberFormat="1" applyFont="1" applyFill="1" applyBorder="1" applyAlignment="1" applyProtection="1">
      <alignment horizontal="right"/>
      <protection/>
    </xf>
    <xf numFmtId="4" fontId="6" fillId="0" borderId="29" xfId="0" applyNumberFormat="1" applyFont="1" applyFill="1" applyBorder="1" applyAlignment="1" applyProtection="1">
      <alignment horizontal="right"/>
      <protection/>
    </xf>
    <xf numFmtId="4" fontId="2" fillId="5" borderId="22" xfId="0" applyNumberFormat="1" applyFont="1" applyFill="1" applyBorder="1" applyAlignment="1" applyProtection="1">
      <alignment horizontal="right"/>
      <protection/>
    </xf>
    <xf numFmtId="4" fontId="6" fillId="5" borderId="19" xfId="0" applyNumberFormat="1" applyFont="1" applyFill="1" applyBorder="1" applyAlignment="1" applyProtection="1">
      <alignment horizontal="right"/>
      <protection/>
    </xf>
    <xf numFmtId="4" fontId="6" fillId="0" borderId="75" xfId="0" applyNumberFormat="1" applyFont="1" applyFill="1" applyBorder="1" applyAlignment="1" applyProtection="1">
      <alignment horizontal="right"/>
      <protection/>
    </xf>
    <xf numFmtId="4" fontId="6" fillId="3" borderId="25" xfId="0" applyNumberFormat="1" applyFont="1" applyFill="1" applyBorder="1" applyAlignment="1" applyProtection="1">
      <alignment horizontal="right"/>
      <protection/>
    </xf>
    <xf numFmtId="4" fontId="2" fillId="3" borderId="33" xfId="0" applyNumberFormat="1" applyFont="1" applyFill="1" applyBorder="1" applyAlignment="1" applyProtection="1">
      <alignment horizontal="right"/>
      <protection/>
    </xf>
    <xf numFmtId="4" fontId="6" fillId="3" borderId="30" xfId="0" applyNumberFormat="1" applyFont="1" applyFill="1" applyBorder="1" applyAlignment="1" applyProtection="1">
      <alignment horizontal="right"/>
      <protection/>
    </xf>
    <xf numFmtId="164" fontId="6" fillId="3" borderId="23" xfId="0" applyNumberFormat="1" applyFont="1" applyFill="1" applyBorder="1" applyProtection="1">
      <protection/>
    </xf>
    <xf numFmtId="44" fontId="2" fillId="3" borderId="33" xfId="20" applyFont="1" applyFill="1" applyBorder="1" applyAlignment="1" applyProtection="1">
      <alignment horizontal="right"/>
      <protection/>
    </xf>
    <xf numFmtId="44" fontId="6" fillId="3" borderId="30" xfId="20" applyFont="1" applyFill="1" applyBorder="1" applyAlignment="1" applyProtection="1">
      <alignment horizontal="right"/>
      <protection/>
    </xf>
    <xf numFmtId="4" fontId="6" fillId="0" borderId="38" xfId="0" applyNumberFormat="1" applyFont="1" applyFill="1" applyBorder="1" applyAlignment="1" applyProtection="1">
      <alignment horizontal="right"/>
      <protection/>
    </xf>
    <xf numFmtId="4" fontId="6" fillId="0" borderId="16" xfId="0" applyNumberFormat="1" applyFont="1" applyFill="1" applyBorder="1" applyAlignment="1" applyProtection="1">
      <alignment horizontal="right"/>
      <protection/>
    </xf>
    <xf numFmtId="4" fontId="24" fillId="0" borderId="16" xfId="0" applyNumberFormat="1" applyFont="1" applyFill="1" applyBorder="1" applyAlignment="1" applyProtection="1">
      <alignment horizontal="right"/>
      <protection/>
    </xf>
    <xf numFmtId="4" fontId="24" fillId="0" borderId="14" xfId="0" applyNumberFormat="1" applyFont="1" applyFill="1" applyBorder="1" applyAlignment="1" applyProtection="1">
      <alignment horizontal="right"/>
      <protection/>
    </xf>
    <xf numFmtId="4" fontId="2" fillId="3" borderId="44" xfId="0" applyNumberFormat="1" applyFont="1" applyFill="1" applyBorder="1" applyAlignment="1" applyProtection="1">
      <alignment horizontal="right"/>
      <protection/>
    </xf>
    <xf numFmtId="4" fontId="6" fillId="3" borderId="32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4" fontId="6" fillId="3" borderId="45" xfId="0" applyNumberFormat="1" applyFont="1" applyFill="1" applyBorder="1" applyAlignment="1" applyProtection="1">
      <alignment horizontal="right"/>
      <protection/>
    </xf>
    <xf numFmtId="44" fontId="2" fillId="3" borderId="44" xfId="20" applyFont="1" applyFill="1" applyBorder="1" applyAlignment="1" applyProtection="1">
      <alignment horizontal="right"/>
      <protection/>
    </xf>
    <xf numFmtId="44" fontId="6" fillId="3" borderId="32" xfId="20" applyFont="1" applyFill="1" applyBorder="1" applyAlignment="1" applyProtection="1">
      <alignment horizontal="right"/>
      <protection/>
    </xf>
    <xf numFmtId="164" fontId="6" fillId="0" borderId="0" xfId="0" applyNumberFormat="1" applyFont="1" applyFill="1" applyBorder="1" applyProtection="1">
      <protection/>
    </xf>
    <xf numFmtId="164" fontId="6" fillId="3" borderId="40" xfId="0" applyNumberFormat="1" applyFont="1" applyFill="1" applyBorder="1" applyProtection="1">
      <protection/>
    </xf>
    <xf numFmtId="4" fontId="2" fillId="5" borderId="17" xfId="0" applyNumberFormat="1" applyFont="1" applyFill="1" applyBorder="1" applyAlignment="1" applyProtection="1">
      <alignment horizontal="right"/>
      <protection/>
    </xf>
    <xf numFmtId="4" fontId="6" fillId="5" borderId="29" xfId="0" applyNumberFormat="1" applyFont="1" applyFill="1" applyBorder="1" applyAlignment="1" applyProtection="1">
      <alignment horizontal="right"/>
      <protection/>
    </xf>
    <xf numFmtId="4" fontId="0" fillId="0" borderId="0" xfId="0" applyNumberFormat="1" applyProtection="1">
      <protection/>
    </xf>
    <xf numFmtId="4" fontId="4" fillId="3" borderId="33" xfId="0" applyNumberFormat="1" applyFont="1" applyFill="1" applyBorder="1" applyAlignment="1" applyProtection="1">
      <alignment horizontal="right"/>
      <protection/>
    </xf>
    <xf numFmtId="4" fontId="5" fillId="3" borderId="30" xfId="0" applyNumberFormat="1" applyFont="1" applyFill="1" applyBorder="1" applyAlignment="1" applyProtection="1">
      <alignment horizontal="right"/>
      <protection/>
    </xf>
    <xf numFmtId="164" fontId="2" fillId="3" borderId="33" xfId="20" applyNumberFormat="1" applyFont="1" applyFill="1" applyBorder="1" applyAlignment="1" applyProtection="1">
      <alignment horizontal="right"/>
      <protection/>
    </xf>
    <xf numFmtId="164" fontId="6" fillId="3" borderId="30" xfId="20" applyNumberFormat="1" applyFont="1" applyFill="1" applyBorder="1" applyAlignment="1" applyProtection="1">
      <alignment horizontal="right"/>
      <protection/>
    </xf>
    <xf numFmtId="0" fontId="0" fillId="0" borderId="0" xfId="0" applyProtection="1">
      <protection/>
    </xf>
    <xf numFmtId="44" fontId="4" fillId="3" borderId="33" xfId="20" applyFont="1" applyFill="1" applyBorder="1" applyAlignment="1" applyProtection="1">
      <alignment horizontal="right"/>
      <protection/>
    </xf>
    <xf numFmtId="44" fontId="5" fillId="3" borderId="30" xfId="20" applyFont="1" applyFill="1" applyBorder="1" applyAlignment="1" applyProtection="1">
      <alignment horizontal="right"/>
      <protection/>
    </xf>
    <xf numFmtId="44" fontId="13" fillId="6" borderId="31" xfId="20" applyFont="1" applyFill="1" applyBorder="1" applyAlignment="1" applyProtection="1">
      <alignment vertical="center"/>
      <protection/>
    </xf>
    <xf numFmtId="164" fontId="19" fillId="3" borderId="40" xfId="0" applyNumberFormat="1" applyFont="1" applyFill="1" applyBorder="1" applyAlignment="1" applyProtection="1">
      <alignment vertical="center"/>
      <protection/>
    </xf>
    <xf numFmtId="164" fontId="19" fillId="3" borderId="25" xfId="0" applyNumberFormat="1" applyFont="1" applyFill="1" applyBorder="1" applyAlignment="1" applyProtection="1">
      <alignment vertical="center"/>
      <protection/>
    </xf>
    <xf numFmtId="3" fontId="0" fillId="0" borderId="45" xfId="0" applyNumberFormat="1" applyFont="1" applyBorder="1" applyAlignment="1" applyProtection="1">
      <alignment horizontal="center" vertical="center"/>
      <protection hidden="1"/>
    </xf>
    <xf numFmtId="3" fontId="0" fillId="0" borderId="72" xfId="0" applyNumberFormat="1" applyFont="1" applyBorder="1" applyAlignment="1" applyProtection="1">
      <alignment horizontal="center" vertical="center"/>
      <protection hidden="1"/>
    </xf>
    <xf numFmtId="3" fontId="0" fillId="2" borderId="73" xfId="0" applyNumberFormat="1" applyFill="1" applyBorder="1" applyAlignment="1" applyProtection="1">
      <alignment horizontal="center" vertical="center"/>
      <protection hidden="1" locked="0"/>
    </xf>
    <xf numFmtId="3" fontId="0" fillId="0" borderId="74" xfId="0" applyNumberFormat="1" applyFont="1" applyBorder="1" applyAlignment="1" applyProtection="1">
      <alignment horizontal="center" vertical="center"/>
      <protection hidden="1"/>
    </xf>
    <xf numFmtId="4" fontId="0" fillId="0" borderId="72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Alignment="1" applyProtection="1">
      <alignment vertical="center"/>
      <protection hidden="1"/>
    </xf>
    <xf numFmtId="168" fontId="6" fillId="3" borderId="25" xfId="0" applyNumberFormat="1" applyFont="1" applyFill="1" applyBorder="1" applyProtection="1">
      <protection hidden="1"/>
    </xf>
    <xf numFmtId="0" fontId="12" fillId="0" borderId="0" xfId="0" applyFont="1" applyFill="1" applyAlignment="1" applyProtection="1">
      <alignment horizontal="center"/>
      <protection hidden="1"/>
    </xf>
    <xf numFmtId="49" fontId="12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44" fontId="19" fillId="2" borderId="27" xfId="20" applyFont="1" applyFill="1" applyBorder="1" applyAlignment="1" applyProtection="1">
      <alignment horizontal="center" vertical="center"/>
      <protection hidden="1" locked="0"/>
    </xf>
    <xf numFmtId="164" fontId="19" fillId="3" borderId="20" xfId="0" applyNumberFormat="1" applyFont="1" applyFill="1" applyBorder="1" applyAlignment="1" applyProtection="1">
      <alignment vertical="center"/>
      <protection/>
    </xf>
    <xf numFmtId="164" fontId="19" fillId="3" borderId="23" xfId="0" applyNumberFormat="1" applyFont="1" applyFill="1" applyBorder="1" applyAlignment="1" applyProtection="1">
      <alignment vertical="center"/>
      <protection/>
    </xf>
    <xf numFmtId="164" fontId="19" fillId="3" borderId="22" xfId="0" applyNumberFormat="1" applyFont="1" applyFill="1" applyBorder="1" applyAlignment="1" applyProtection="1">
      <alignment vertical="center"/>
      <protection/>
    </xf>
    <xf numFmtId="164" fontId="19" fillId="3" borderId="17" xfId="0" applyNumberFormat="1" applyFont="1" applyFill="1" applyBorder="1" applyAlignment="1" applyProtection="1">
      <alignment vertical="center"/>
      <protection/>
    </xf>
    <xf numFmtId="44" fontId="6" fillId="2" borderId="40" xfId="20" applyFont="1" applyFill="1" applyBorder="1" applyAlignment="1" applyProtection="1">
      <alignment horizontal="right" vertical="center"/>
      <protection hidden="1" locked="0"/>
    </xf>
    <xf numFmtId="44" fontId="6" fillId="2" borderId="25" xfId="20" applyFont="1" applyFill="1" applyBorder="1" applyAlignment="1" applyProtection="1">
      <alignment horizontal="right" vertical="center"/>
      <protection hidden="1" locked="0"/>
    </xf>
    <xf numFmtId="44" fontId="6" fillId="2" borderId="42" xfId="20" applyFont="1" applyFill="1" applyBorder="1" applyAlignment="1" applyProtection="1">
      <alignment horizontal="right" vertical="center"/>
      <protection hidden="1" locked="0"/>
    </xf>
    <xf numFmtId="44" fontId="19" fillId="0" borderId="0" xfId="0" applyNumberFormat="1" applyFont="1" applyAlignment="1" applyProtection="1">
      <alignment vertical="center"/>
      <protection hidden="1"/>
    </xf>
    <xf numFmtId="44" fontId="6" fillId="0" borderId="23" xfId="20" applyFont="1" applyFill="1" applyBorder="1" applyProtection="1">
      <protection hidden="1"/>
    </xf>
    <xf numFmtId="44" fontId="6" fillId="0" borderId="31" xfId="20" applyFont="1" applyFill="1" applyBorder="1" applyProtection="1">
      <protection hidden="1"/>
    </xf>
    <xf numFmtId="44" fontId="6" fillId="0" borderId="17" xfId="20" applyFont="1" applyFill="1" applyBorder="1" applyProtection="1">
      <protection hidden="1"/>
    </xf>
    <xf numFmtId="44" fontId="6" fillId="0" borderId="29" xfId="20" applyFont="1" applyFill="1" applyBorder="1" applyProtection="1">
      <protection hidden="1"/>
    </xf>
    <xf numFmtId="44" fontId="6" fillId="5" borderId="22" xfId="20" applyFont="1" applyFill="1" applyBorder="1" applyProtection="1">
      <protection hidden="1"/>
    </xf>
    <xf numFmtId="44" fontId="6" fillId="5" borderId="19" xfId="20" applyFont="1" applyFill="1" applyBorder="1" applyProtection="1">
      <protection hidden="1"/>
    </xf>
    <xf numFmtId="44" fontId="6" fillId="0" borderId="75" xfId="20" applyFont="1" applyFill="1" applyBorder="1" applyProtection="1">
      <protection hidden="1"/>
    </xf>
    <xf numFmtId="44" fontId="6" fillId="5" borderId="17" xfId="20" applyFont="1" applyFill="1" applyBorder="1" applyProtection="1">
      <protection hidden="1"/>
    </xf>
    <xf numFmtId="44" fontId="6" fillId="5" borderId="29" xfId="20" applyFont="1" applyFill="1" applyBorder="1" applyProtection="1">
      <protection hidden="1"/>
    </xf>
    <xf numFmtId="44" fontId="19" fillId="2" borderId="33" xfId="20" applyFont="1" applyFill="1" applyBorder="1" applyAlignment="1" applyProtection="1">
      <alignment horizontal="center" vertical="center"/>
      <protection hidden="1" locked="0"/>
    </xf>
    <xf numFmtId="44" fontId="19" fillId="2" borderId="17" xfId="20" applyFont="1" applyFill="1" applyBorder="1" applyAlignment="1" applyProtection="1">
      <alignment horizontal="center" vertical="center"/>
      <protection hidden="1" locked="0"/>
    </xf>
    <xf numFmtId="44" fontId="19" fillId="2" borderId="19" xfId="20" applyFont="1" applyFill="1" applyBorder="1" applyAlignment="1" applyProtection="1">
      <alignment horizontal="center" vertical="center"/>
      <protection hidden="1" locked="0"/>
    </xf>
    <xf numFmtId="44" fontId="19" fillId="2" borderId="22" xfId="20" applyFont="1" applyFill="1" applyBorder="1" applyAlignment="1" applyProtection="1">
      <alignment horizontal="center" vertical="center"/>
      <protection hidden="1" locked="0"/>
    </xf>
    <xf numFmtId="44" fontId="19" fillId="2" borderId="25" xfId="20" applyFont="1" applyFill="1" applyBorder="1" applyAlignment="1" applyProtection="1">
      <alignment horizontal="center" vertical="center"/>
      <protection hidden="1" locked="0"/>
    </xf>
    <xf numFmtId="164" fontId="19" fillId="3" borderId="75" xfId="0" applyNumberFormat="1" applyFont="1" applyFill="1" applyBorder="1" applyAlignment="1" applyProtection="1">
      <alignment vertical="center"/>
      <protection/>
    </xf>
    <xf numFmtId="44" fontId="17" fillId="3" borderId="31" xfId="20" applyFont="1" applyFill="1" applyBorder="1" applyAlignment="1" applyProtection="1">
      <alignment vertical="center"/>
      <protection/>
    </xf>
    <xf numFmtId="164" fontId="19" fillId="3" borderId="29" xfId="0" applyNumberFormat="1" applyFont="1" applyFill="1" applyBorder="1" applyAlignment="1" applyProtection="1">
      <alignment vertical="center"/>
      <protection/>
    </xf>
    <xf numFmtId="0" fontId="19" fillId="0" borderId="76" xfId="0" applyFont="1" applyBorder="1" applyAlignment="1" applyProtection="1">
      <alignment horizontal="center"/>
      <protection hidden="1"/>
    </xf>
    <xf numFmtId="0" fontId="19" fillId="0" borderId="75" xfId="0" applyFont="1" applyBorder="1" applyAlignment="1" applyProtection="1">
      <alignment horizontal="center"/>
      <protection hidden="1"/>
    </xf>
    <xf numFmtId="0" fontId="19" fillId="0" borderId="77" xfId="0" applyFont="1" applyBorder="1" applyAlignment="1" applyProtection="1">
      <alignment horizontal="center"/>
      <protection hidden="1"/>
    </xf>
    <xf numFmtId="0" fontId="19" fillId="3" borderId="34" xfId="0" applyFont="1" applyFill="1" applyBorder="1" applyAlignment="1" applyProtection="1">
      <alignment horizontal="center"/>
      <protection hidden="1"/>
    </xf>
    <xf numFmtId="0" fontId="19" fillId="3" borderId="67" xfId="0" applyFont="1" applyFill="1" applyBorder="1" applyAlignment="1" applyProtection="1">
      <alignment horizontal="center"/>
      <protection hidden="1"/>
    </xf>
    <xf numFmtId="0" fontId="19" fillId="3" borderId="39" xfId="0" applyFont="1" applyFill="1" applyBorder="1" applyAlignment="1" applyProtection="1">
      <alignment horizontal="center"/>
      <protection hidden="1"/>
    </xf>
    <xf numFmtId="164" fontId="6" fillId="3" borderId="75" xfId="0" applyNumberFormat="1" applyFont="1" applyFill="1" applyBorder="1" applyProtection="1">
      <protection/>
    </xf>
    <xf numFmtId="164" fontId="6" fillId="3" borderId="22" xfId="0" applyNumberFormat="1" applyFont="1" applyFill="1" applyBorder="1" applyProtection="1">
      <protection/>
    </xf>
    <xf numFmtId="164" fontId="6" fillId="3" borderId="20" xfId="0" applyNumberFormat="1" applyFont="1" applyFill="1" applyBorder="1" applyProtection="1">
      <protection/>
    </xf>
    <xf numFmtId="164" fontId="6" fillId="3" borderId="19" xfId="0" applyNumberFormat="1" applyFont="1" applyFill="1" applyBorder="1" applyProtection="1">
      <protection/>
    </xf>
    <xf numFmtId="164" fontId="6" fillId="3" borderId="25" xfId="0" applyNumberFormat="1" applyFont="1" applyFill="1" applyBorder="1" applyProtection="1">
      <protection/>
    </xf>
    <xf numFmtId="0" fontId="19" fillId="0" borderId="24" xfId="0" applyFont="1" applyBorder="1" applyAlignment="1" applyProtection="1">
      <alignment horizontal="left" vertical="center" wrapText="1"/>
      <protection hidden="1"/>
    </xf>
    <xf numFmtId="0" fontId="19" fillId="0" borderId="72" xfId="0" applyFont="1" applyBorder="1" applyAlignment="1" applyProtection="1">
      <alignment horizontal="left" vertical="center" wrapText="1"/>
      <protection hidden="1"/>
    </xf>
    <xf numFmtId="0" fontId="21" fillId="0" borderId="24" xfId="0" applyFont="1" applyBorder="1" applyAlignment="1" applyProtection="1">
      <alignment horizontal="left" vertical="center" wrapText="1"/>
      <protection hidden="1"/>
    </xf>
    <xf numFmtId="0" fontId="21" fillId="0" borderId="72" xfId="0" applyFont="1" applyBorder="1" applyAlignment="1" applyProtection="1">
      <alignment horizontal="left" vertical="center" wrapText="1"/>
      <protection hidden="1"/>
    </xf>
    <xf numFmtId="0" fontId="21" fillId="0" borderId="41" xfId="0" applyFont="1" applyBorder="1" applyAlignment="1" applyProtection="1">
      <alignment horizontal="left" vertical="center" wrapText="1"/>
      <protection hidden="1"/>
    </xf>
    <xf numFmtId="0" fontId="21" fillId="0" borderId="45" xfId="0" applyFont="1" applyBorder="1" applyAlignment="1" applyProtection="1">
      <alignment horizontal="left" vertical="center" wrapText="1"/>
      <protection hidden="1"/>
    </xf>
    <xf numFmtId="0" fontId="17" fillId="3" borderId="34" xfId="0" applyFont="1" applyFill="1" applyBorder="1" applyAlignment="1" applyProtection="1">
      <alignment horizontal="left" vertical="center" wrapText="1"/>
      <protection hidden="1"/>
    </xf>
    <xf numFmtId="0" fontId="17" fillId="3" borderId="39" xfId="0" applyFont="1" applyFill="1" applyBorder="1" applyAlignment="1" applyProtection="1">
      <alignment horizontal="left" vertical="center" wrapText="1"/>
      <protection hidden="1"/>
    </xf>
    <xf numFmtId="0" fontId="19" fillId="0" borderId="41" xfId="0" applyFont="1" applyBorder="1" applyAlignment="1" applyProtection="1">
      <alignment horizontal="left" vertical="center" wrapText="1"/>
      <protection hidden="1"/>
    </xf>
    <xf numFmtId="0" fontId="19" fillId="0" borderId="45" xfId="0" applyFont="1" applyBorder="1" applyAlignment="1" applyProtection="1">
      <alignment horizontal="left" vertical="center" wrapText="1"/>
      <protection hidden="1"/>
    </xf>
    <xf numFmtId="0" fontId="17" fillId="3" borderId="34" xfId="0" applyFont="1" applyFill="1" applyBorder="1" applyAlignment="1" applyProtection="1">
      <alignment horizontal="center" vertical="center" wrapText="1"/>
      <protection hidden="1"/>
    </xf>
    <xf numFmtId="0" fontId="17" fillId="3" borderId="39" xfId="0" applyFont="1" applyFill="1" applyBorder="1" applyAlignment="1" applyProtection="1">
      <alignment horizontal="center" vertical="center" wrapText="1"/>
      <protection hidden="1"/>
    </xf>
    <xf numFmtId="164" fontId="17" fillId="6" borderId="34" xfId="20" applyNumberFormat="1" applyFont="1" applyFill="1" applyBorder="1" applyAlignment="1" applyProtection="1">
      <alignment horizontal="right" vertical="center"/>
      <protection/>
    </xf>
    <xf numFmtId="44" fontId="17" fillId="6" borderId="39" xfId="20" applyFont="1" applyFill="1" applyBorder="1" applyAlignment="1" applyProtection="1">
      <alignment horizontal="right" vertical="center"/>
      <protection/>
    </xf>
    <xf numFmtId="0" fontId="19" fillId="0" borderId="78" xfId="0" applyFont="1" applyBorder="1" applyAlignment="1" applyProtection="1">
      <alignment horizontal="left" vertical="center" wrapText="1"/>
      <protection hidden="1"/>
    </xf>
    <xf numFmtId="0" fontId="17" fillId="6" borderId="34" xfId="0" applyFont="1" applyFill="1" applyBorder="1" applyAlignment="1" applyProtection="1">
      <alignment horizontal="left" vertical="center"/>
      <protection hidden="1"/>
    </xf>
    <xf numFmtId="0" fontId="17" fillId="6" borderId="67" xfId="0" applyFont="1" applyFill="1" applyBorder="1" applyAlignment="1" applyProtection="1">
      <alignment horizontal="left" vertical="center"/>
      <protection hidden="1"/>
    </xf>
    <xf numFmtId="0" fontId="17" fillId="6" borderId="39" xfId="0" applyFont="1" applyFill="1" applyBorder="1" applyAlignment="1" applyProtection="1">
      <alignment horizontal="left" vertical="center"/>
      <protection hidden="1"/>
    </xf>
    <xf numFmtId="0" fontId="19" fillId="0" borderId="43" xfId="0" applyFont="1" applyBorder="1" applyAlignment="1" applyProtection="1">
      <alignment horizontal="left" vertical="center" wrapText="1"/>
      <protection hidden="1"/>
    </xf>
    <xf numFmtId="0" fontId="19" fillId="0" borderId="79" xfId="0" applyFont="1" applyBorder="1" applyAlignment="1" applyProtection="1">
      <alignment horizontal="left" vertical="center" wrapText="1"/>
      <protection hidden="1"/>
    </xf>
    <xf numFmtId="0" fontId="19" fillId="0" borderId="74" xfId="0" applyFont="1" applyBorder="1" applyAlignment="1" applyProtection="1">
      <alignment horizontal="left" vertical="center" wrapText="1"/>
      <protection hidden="1"/>
    </xf>
    <xf numFmtId="0" fontId="17" fillId="3" borderId="67" xfId="0" applyFont="1" applyFill="1" applyBorder="1" applyAlignment="1" applyProtection="1">
      <alignment horizontal="left" vertical="center" wrapText="1"/>
      <protection hidden="1"/>
    </xf>
    <xf numFmtId="0" fontId="19" fillId="0" borderId="80" xfId="0" applyFont="1" applyBorder="1" applyAlignment="1" applyProtection="1">
      <alignment horizontal="left" vertical="center" wrapText="1"/>
      <protection hidden="1"/>
    </xf>
    <xf numFmtId="0" fontId="6" fillId="0" borderId="24" xfId="0" applyFont="1" applyBorder="1" applyAlignment="1" applyProtection="1">
      <alignment horizontal="left" vertical="center" wrapText="1"/>
      <protection hidden="1"/>
    </xf>
    <xf numFmtId="0" fontId="6" fillId="0" borderId="72" xfId="0" applyFont="1" applyBorder="1" applyAlignment="1" applyProtection="1">
      <alignment horizontal="left" vertical="center" wrapText="1"/>
      <protection hidden="1"/>
    </xf>
    <xf numFmtId="44" fontId="17" fillId="6" borderId="34" xfId="20" applyFont="1" applyFill="1" applyBorder="1" applyAlignment="1" applyProtection="1">
      <alignment horizontal="right" vertical="center"/>
      <protection/>
    </xf>
    <xf numFmtId="0" fontId="25" fillId="6" borderId="34" xfId="0" applyFont="1" applyFill="1" applyBorder="1" applyAlignment="1" applyProtection="1">
      <alignment horizontal="left" vertical="center"/>
      <protection hidden="1"/>
    </xf>
    <xf numFmtId="0" fontId="25" fillId="6" borderId="67" xfId="0" applyFont="1" applyFill="1" applyBorder="1" applyAlignment="1" applyProtection="1">
      <alignment horizontal="left" vertical="center"/>
      <protection hidden="1"/>
    </xf>
    <xf numFmtId="0" fontId="25" fillId="6" borderId="39" xfId="0" applyFont="1" applyFill="1" applyBorder="1" applyAlignment="1" applyProtection="1">
      <alignment horizontal="left" vertical="center"/>
      <protection hidden="1"/>
    </xf>
    <xf numFmtId="44" fontId="25" fillId="6" borderId="34" xfId="20" applyFont="1" applyFill="1" applyBorder="1" applyAlignment="1" applyProtection="1">
      <alignment horizontal="right" vertical="center"/>
      <protection/>
    </xf>
    <xf numFmtId="44" fontId="25" fillId="6" borderId="39" xfId="20" applyFont="1" applyFill="1" applyBorder="1" applyAlignment="1" applyProtection="1">
      <alignment horizontal="right" vertical="center"/>
      <protection/>
    </xf>
    <xf numFmtId="0" fontId="21" fillId="0" borderId="43" xfId="0" applyFont="1" applyBorder="1" applyAlignment="1" applyProtection="1">
      <alignment horizontal="left" vertical="center" wrapText="1"/>
      <protection hidden="1"/>
    </xf>
    <xf numFmtId="0" fontId="21" fillId="0" borderId="74" xfId="0" applyFont="1" applyBorder="1" applyAlignment="1" applyProtection="1">
      <alignment horizontal="left" vertical="center" wrapText="1"/>
      <protection hidden="1"/>
    </xf>
    <xf numFmtId="0" fontId="19" fillId="3" borderId="34" xfId="0" applyFont="1" applyFill="1" applyBorder="1" applyAlignment="1" applyProtection="1">
      <alignment horizontal="center"/>
      <protection hidden="1"/>
    </xf>
    <xf numFmtId="0" fontId="19" fillId="3" borderId="67" xfId="0" applyFont="1" applyFill="1" applyBorder="1" applyAlignment="1" applyProtection="1">
      <alignment horizontal="center"/>
      <protection hidden="1"/>
    </xf>
    <xf numFmtId="0" fontId="19" fillId="3" borderId="39" xfId="0" applyFont="1" applyFill="1" applyBorder="1" applyAlignment="1" applyProtection="1">
      <alignment horizontal="center"/>
      <protection hidden="1"/>
    </xf>
    <xf numFmtId="164" fontId="19" fillId="0" borderId="34" xfId="0" applyNumberFormat="1" applyFont="1" applyBorder="1" applyAlignment="1" applyProtection="1">
      <alignment horizontal="center"/>
      <protection hidden="1"/>
    </xf>
    <xf numFmtId="164" fontId="19" fillId="0" borderId="67" xfId="0" applyNumberFormat="1" applyFont="1" applyBorder="1" applyAlignment="1" applyProtection="1">
      <alignment horizontal="center"/>
      <protection hidden="1"/>
    </xf>
    <xf numFmtId="164" fontId="19" fillId="0" borderId="39" xfId="0" applyNumberFormat="1" applyFont="1" applyBorder="1" applyAlignment="1" applyProtection="1">
      <alignment horizontal="center"/>
      <protection hidden="1"/>
    </xf>
    <xf numFmtId="164" fontId="5" fillId="3" borderId="34" xfId="0" applyNumberFormat="1" applyFont="1" applyFill="1" applyBorder="1" applyAlignment="1" applyProtection="1">
      <alignment horizontal="right"/>
      <protection/>
    </xf>
    <xf numFmtId="164" fontId="5" fillId="3" borderId="39" xfId="0" applyNumberFormat="1" applyFont="1" applyFill="1" applyBorder="1" applyAlignment="1" applyProtection="1">
      <alignment horizontal="right"/>
      <protection/>
    </xf>
    <xf numFmtId="164" fontId="4" fillId="3" borderId="34" xfId="0" applyNumberFormat="1" applyFont="1" applyFill="1" applyBorder="1" applyAlignment="1" applyProtection="1">
      <alignment horizontal="right"/>
      <protection/>
    </xf>
    <xf numFmtId="164" fontId="4" fillId="3" borderId="39" xfId="0" applyNumberFormat="1" applyFont="1" applyFill="1" applyBorder="1" applyAlignment="1" applyProtection="1">
      <alignment horizontal="right"/>
      <protection/>
    </xf>
    <xf numFmtId="164" fontId="6" fillId="3" borderId="34" xfId="0" applyNumberFormat="1" applyFont="1" applyFill="1" applyBorder="1" applyAlignment="1" applyProtection="1">
      <alignment horizontal="right"/>
      <protection/>
    </xf>
    <xf numFmtId="164" fontId="6" fillId="3" borderId="67" xfId="0" applyNumberFormat="1" applyFont="1" applyFill="1" applyBorder="1" applyAlignment="1" applyProtection="1">
      <alignment horizontal="right"/>
      <protection/>
    </xf>
    <xf numFmtId="164" fontId="5" fillId="3" borderId="67" xfId="0" applyNumberFormat="1" applyFont="1" applyFill="1" applyBorder="1" applyAlignment="1" applyProtection="1">
      <alignment horizontal="right"/>
      <protection/>
    </xf>
    <xf numFmtId="49" fontId="5" fillId="3" borderId="34" xfId="0" applyNumberFormat="1" applyFont="1" applyFill="1" applyBorder="1" applyAlignment="1" applyProtection="1">
      <alignment horizontal="left"/>
      <protection hidden="1"/>
    </xf>
    <xf numFmtId="0" fontId="3" fillId="3" borderId="67" xfId="0" applyFont="1" applyFill="1" applyBorder="1" applyAlignment="1" applyProtection="1">
      <alignment/>
      <protection hidden="1"/>
    </xf>
    <xf numFmtId="0" fontId="5" fillId="3" borderId="34" xfId="0" applyFont="1" applyFill="1" applyBorder="1" applyAlignment="1" applyProtection="1">
      <alignment/>
      <protection hidden="1"/>
    </xf>
    <xf numFmtId="0" fontId="6" fillId="3" borderId="67" xfId="0" applyFont="1" applyFill="1" applyBorder="1" applyAlignment="1" applyProtection="1">
      <alignment/>
      <protection hidden="1"/>
    </xf>
    <xf numFmtId="0" fontId="4" fillId="3" borderId="34" xfId="0" applyFont="1" applyFill="1" applyBorder="1" applyAlignment="1" applyProtection="1">
      <alignment/>
      <protection hidden="1"/>
    </xf>
    <xf numFmtId="0" fontId="10" fillId="3" borderId="67" xfId="0" applyFont="1" applyFill="1" applyBorder="1" applyAlignment="1" applyProtection="1">
      <alignment/>
      <protection hidden="1"/>
    </xf>
    <xf numFmtId="0" fontId="11" fillId="3" borderId="81" xfId="0" applyFont="1" applyFill="1" applyBorder="1" applyAlignment="1" applyProtection="1">
      <alignment vertical="center"/>
      <protection hidden="1"/>
    </xf>
    <xf numFmtId="0" fontId="11" fillId="3" borderId="82" xfId="0" applyFont="1" applyFill="1" applyBorder="1" applyAlignment="1" applyProtection="1">
      <alignment vertical="center"/>
      <protection hidden="1"/>
    </xf>
    <xf numFmtId="0" fontId="11" fillId="3" borderId="83" xfId="0" applyFont="1" applyFill="1" applyBorder="1" applyAlignment="1" applyProtection="1">
      <alignment vertical="center"/>
      <protection hidden="1"/>
    </xf>
    <xf numFmtId="0" fontId="11" fillId="3" borderId="84" xfId="0" applyFont="1" applyFill="1" applyBorder="1" applyAlignment="1" applyProtection="1">
      <alignment vertical="center"/>
      <protection hidden="1"/>
    </xf>
    <xf numFmtId="0" fontId="11" fillId="3" borderId="85" xfId="0" applyFont="1" applyFill="1" applyBorder="1" applyAlignment="1" applyProtection="1">
      <alignment vertical="center"/>
      <protection hidden="1"/>
    </xf>
    <xf numFmtId="0" fontId="11" fillId="3" borderId="86" xfId="0" applyFont="1" applyFill="1" applyBorder="1" applyAlignment="1" applyProtection="1">
      <alignment vertical="center"/>
      <protection hidden="1"/>
    </xf>
    <xf numFmtId="165" fontId="2" fillId="3" borderId="87" xfId="0" applyNumberFormat="1" applyFont="1" applyFill="1" applyBorder="1" applyAlignment="1" applyProtection="1">
      <alignment horizontal="center"/>
      <protection hidden="1"/>
    </xf>
    <xf numFmtId="165" fontId="2" fillId="3" borderId="88" xfId="0" applyNumberFormat="1" applyFont="1" applyFill="1" applyBorder="1" applyAlignment="1" applyProtection="1">
      <alignment horizontal="center"/>
      <protection hidden="1"/>
    </xf>
    <xf numFmtId="165" fontId="2" fillId="3" borderId="44" xfId="0" applyNumberFormat="1" applyFont="1" applyFill="1" applyBorder="1" applyAlignment="1" applyProtection="1">
      <alignment horizontal="center"/>
      <protection hidden="1"/>
    </xf>
    <xf numFmtId="165" fontId="3" fillId="3" borderId="89" xfId="0" applyNumberFormat="1" applyFont="1" applyFill="1" applyBorder="1" applyAlignment="1" applyProtection="1">
      <alignment horizontal="center"/>
      <protection hidden="1"/>
    </xf>
    <xf numFmtId="165" fontId="3" fillId="3" borderId="90" xfId="0" applyNumberFormat="1" applyFont="1" applyFill="1" applyBorder="1" applyAlignment="1" applyProtection="1">
      <alignment horizontal="center"/>
      <protection hidden="1"/>
    </xf>
    <xf numFmtId="165" fontId="3" fillId="3" borderId="32" xfId="0" applyNumberFormat="1" applyFont="1" applyFill="1" applyBorder="1" applyAlignment="1" applyProtection="1">
      <alignment horizontal="center"/>
      <protection hidden="1"/>
    </xf>
    <xf numFmtId="165" fontId="4" fillId="3" borderId="87" xfId="0" applyNumberFormat="1" applyFont="1" applyFill="1" applyBorder="1" applyAlignment="1" applyProtection="1">
      <alignment horizontal="center"/>
      <protection hidden="1"/>
    </xf>
    <xf numFmtId="165" fontId="4" fillId="3" borderId="88" xfId="0" applyNumberFormat="1" applyFont="1" applyFill="1" applyBorder="1" applyAlignment="1" applyProtection="1">
      <alignment horizontal="center"/>
      <protection hidden="1"/>
    </xf>
    <xf numFmtId="165" fontId="4" fillId="3" borderId="44" xfId="0" applyNumberFormat="1" applyFont="1" applyFill="1" applyBorder="1" applyAlignment="1" applyProtection="1">
      <alignment horizontal="center"/>
      <protection hidden="1"/>
    </xf>
    <xf numFmtId="165" fontId="11" fillId="3" borderId="89" xfId="0" applyNumberFormat="1" applyFont="1" applyFill="1" applyBorder="1" applyAlignment="1" applyProtection="1">
      <alignment horizontal="center"/>
      <protection hidden="1"/>
    </xf>
    <xf numFmtId="165" fontId="11" fillId="3" borderId="90" xfId="0" applyNumberFormat="1" applyFont="1" applyFill="1" applyBorder="1" applyAlignment="1" applyProtection="1">
      <alignment horizontal="center"/>
      <protection hidden="1"/>
    </xf>
    <xf numFmtId="165" fontId="11" fillId="3" borderId="32" xfId="0" applyNumberFormat="1" applyFont="1" applyFill="1" applyBorder="1" applyAlignment="1" applyProtection="1">
      <alignment horizontal="center"/>
      <protection hidden="1"/>
    </xf>
    <xf numFmtId="4" fontId="3" fillId="5" borderId="91" xfId="0" applyNumberFormat="1" applyFont="1" applyFill="1" applyBorder="1" applyAlignment="1" applyProtection="1">
      <alignment horizontal="right" vertical="center"/>
      <protection hidden="1"/>
    </xf>
    <xf numFmtId="4" fontId="3" fillId="5" borderId="92" xfId="0" applyNumberFormat="1" applyFont="1" applyFill="1" applyBorder="1" applyAlignment="1" applyProtection="1">
      <alignment horizontal="right" vertical="center"/>
      <protection hidden="1"/>
    </xf>
    <xf numFmtId="0" fontId="6" fillId="5" borderId="91" xfId="0" applyFont="1" applyFill="1" applyBorder="1" applyAlignment="1" applyProtection="1">
      <alignment horizontal="center" vertical="center"/>
      <protection hidden="1"/>
    </xf>
    <xf numFmtId="0" fontId="6" fillId="5" borderId="92" xfId="0" applyFont="1" applyFill="1" applyBorder="1" applyAlignment="1" applyProtection="1">
      <alignment horizontal="center" vertical="center"/>
      <protection hidden="1"/>
    </xf>
    <xf numFmtId="0" fontId="3" fillId="0" borderId="76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93" xfId="0" applyFont="1" applyBorder="1" applyAlignment="1" applyProtection="1">
      <alignment/>
      <protection hidden="1"/>
    </xf>
    <xf numFmtId="0" fontId="3" fillId="0" borderId="27" xfId="0" applyFont="1" applyBorder="1" applyAlignment="1" applyProtection="1">
      <alignment/>
      <protection hidden="1"/>
    </xf>
    <xf numFmtId="0" fontId="3" fillId="0" borderId="94" xfId="0" applyFont="1" applyBorder="1" applyAlignment="1" applyProtection="1">
      <alignment/>
      <protection hidden="1"/>
    </xf>
    <xf numFmtId="0" fontId="24" fillId="0" borderId="26" xfId="0" applyFont="1" applyBorder="1" applyAlignment="1" applyProtection="1">
      <alignment horizontal="left"/>
      <protection hidden="1"/>
    </xf>
    <xf numFmtId="0" fontId="24" fillId="0" borderId="93" xfId="0" applyFont="1" applyBorder="1" applyAlignment="1" applyProtection="1">
      <alignment horizontal="left"/>
      <protection hidden="1"/>
    </xf>
    <xf numFmtId="0" fontId="24" fillId="0" borderId="28" xfId="0" applyFont="1" applyBorder="1" applyAlignment="1" applyProtection="1">
      <alignment horizontal="left"/>
      <protection hidden="1"/>
    </xf>
    <xf numFmtId="0" fontId="24" fillId="0" borderId="95" xfId="0" applyFont="1" applyBorder="1" applyAlignment="1" applyProtection="1">
      <alignment horizontal="left"/>
      <protection hidden="1"/>
    </xf>
    <xf numFmtId="0" fontId="3" fillId="0" borderId="96" xfId="0" applyFont="1" applyBorder="1" applyAlignment="1" applyProtection="1">
      <alignment/>
      <protection hidden="1"/>
    </xf>
    <xf numFmtId="0" fontId="3" fillId="0" borderId="97" xfId="0" applyFont="1" applyBorder="1" applyAlignment="1" applyProtection="1">
      <alignment/>
      <protection hidden="1"/>
    </xf>
    <xf numFmtId="0" fontId="3" fillId="0" borderId="98" xfId="0" applyFont="1" applyBorder="1" applyAlignment="1" applyProtection="1">
      <alignment/>
      <protection hidden="1"/>
    </xf>
    <xf numFmtId="0" fontId="5" fillId="3" borderId="99" xfId="0" applyFont="1" applyFill="1" applyBorder="1" applyAlignment="1" applyProtection="1">
      <alignment/>
      <protection hidden="1"/>
    </xf>
    <xf numFmtId="0" fontId="5" fillId="3" borderId="100" xfId="0" applyFont="1" applyFill="1" applyBorder="1" applyAlignment="1" applyProtection="1">
      <alignment/>
      <protection hidden="1"/>
    </xf>
    <xf numFmtId="0" fontId="5" fillId="3" borderId="101" xfId="0" applyFont="1" applyFill="1" applyBorder="1" applyAlignment="1" applyProtection="1">
      <alignment/>
      <protection hidden="1"/>
    </xf>
    <xf numFmtId="0" fontId="3" fillId="5" borderId="102" xfId="0" applyFont="1" applyFill="1" applyBorder="1" applyAlignment="1" applyProtection="1">
      <alignment vertical="center"/>
      <protection hidden="1"/>
    </xf>
    <xf numFmtId="0" fontId="3" fillId="5" borderId="103" xfId="0" applyFont="1" applyFill="1" applyBorder="1" applyAlignment="1" applyProtection="1">
      <alignment vertical="center"/>
      <protection hidden="1"/>
    </xf>
    <xf numFmtId="0" fontId="3" fillId="5" borderId="104" xfId="0" applyFont="1" applyFill="1" applyBorder="1" applyAlignment="1" applyProtection="1">
      <alignment vertical="center"/>
      <protection hidden="1"/>
    </xf>
    <xf numFmtId="0" fontId="3" fillId="5" borderId="105" xfId="0" applyFont="1" applyFill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106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3" fillId="0" borderId="6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3" fillId="0" borderId="8" xfId="0" applyFont="1" applyBorder="1" applyAlignment="1" applyProtection="1">
      <alignment/>
      <protection hidden="1"/>
    </xf>
    <xf numFmtId="0" fontId="3" fillId="0" borderId="107" xfId="0" applyFont="1" applyBorder="1" applyAlignment="1" applyProtection="1">
      <alignment/>
      <protection hidden="1"/>
    </xf>
    <xf numFmtId="0" fontId="5" fillId="3" borderId="108" xfId="0" applyFont="1" applyFill="1" applyBorder="1" applyAlignment="1" applyProtection="1">
      <alignment/>
      <protection hidden="1"/>
    </xf>
    <xf numFmtId="0" fontId="20" fillId="3" borderId="109" xfId="0" applyFont="1" applyFill="1" applyBorder="1" applyAlignment="1" applyProtection="1">
      <alignment/>
      <protection hidden="1"/>
    </xf>
    <xf numFmtId="0" fontId="20" fillId="3" borderId="110" xfId="0" applyFont="1" applyFill="1" applyBorder="1" applyAlignment="1" applyProtection="1">
      <alignment/>
      <protection hidden="1"/>
    </xf>
    <xf numFmtId="0" fontId="5" fillId="3" borderId="41" xfId="0" applyFont="1" applyFill="1" applyBorder="1" applyAlignment="1" applyProtection="1">
      <alignment/>
      <protection hidden="1"/>
    </xf>
    <xf numFmtId="0" fontId="5" fillId="3" borderId="80" xfId="0" applyFont="1" applyFill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3" fillId="0" borderId="111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3" fillId="0" borderId="112" xfId="0" applyFont="1" applyBorder="1" applyAlignment="1" applyProtection="1">
      <alignment/>
      <protection hidden="1"/>
    </xf>
    <xf numFmtId="0" fontId="5" fillId="3" borderId="34" xfId="0" applyFont="1" applyFill="1" applyBorder="1" applyAlignment="1" applyProtection="1">
      <alignment horizontal="center" vertical="center" wrapText="1"/>
      <protection hidden="1"/>
    </xf>
    <xf numFmtId="0" fontId="5" fillId="3" borderId="67" xfId="0" applyFont="1" applyFill="1" applyBorder="1" applyAlignment="1" applyProtection="1">
      <alignment horizontal="center" vertical="center" wrapText="1"/>
      <protection hidden="1"/>
    </xf>
    <xf numFmtId="3" fontId="6" fillId="5" borderId="91" xfId="0" applyNumberFormat="1" applyFont="1" applyFill="1" applyBorder="1" applyAlignment="1" applyProtection="1">
      <alignment horizontal="center" vertical="center"/>
      <protection hidden="1"/>
    </xf>
    <xf numFmtId="3" fontId="6" fillId="5" borderId="92" xfId="0" applyNumberFormat="1" applyFont="1" applyFill="1" applyBorder="1" applyAlignment="1" applyProtection="1">
      <alignment horizontal="center" vertical="center"/>
      <protection hidden="1"/>
    </xf>
    <xf numFmtId="0" fontId="3" fillId="5" borderId="76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0" fontId="6" fillId="5" borderId="113" xfId="0" applyFont="1" applyFill="1" applyBorder="1" applyAlignment="1" applyProtection="1">
      <alignment horizontal="center" vertical="center"/>
      <protection hidden="1"/>
    </xf>
    <xf numFmtId="4" fontId="3" fillId="5" borderId="113" xfId="0" applyNumberFormat="1" applyFont="1" applyFill="1" applyBorder="1" applyAlignment="1" applyProtection="1">
      <alignment horizontal="right" vertical="center"/>
      <protection hidden="1"/>
    </xf>
    <xf numFmtId="0" fontId="0" fillId="0" borderId="70" xfId="0" applyBorder="1" applyAlignment="1" applyProtection="1">
      <alignment horizontal="left" vertical="center" wrapText="1"/>
      <protection hidden="1"/>
    </xf>
    <xf numFmtId="0" fontId="0" fillId="0" borderId="62" xfId="0" applyBorder="1" applyAlignment="1" applyProtection="1">
      <alignment horizontal="left" vertical="center" wrapText="1"/>
      <protection hidden="1"/>
    </xf>
    <xf numFmtId="0" fontId="13" fillId="3" borderId="81" xfId="0" applyFont="1" applyFill="1" applyBorder="1" applyAlignment="1" applyProtection="1">
      <alignment horizontal="left" vertical="center"/>
      <protection hidden="1"/>
    </xf>
    <xf numFmtId="0" fontId="13" fillId="3" borderId="82" xfId="0" applyFont="1" applyFill="1" applyBorder="1" applyAlignment="1" applyProtection="1">
      <alignment horizontal="left" vertical="center"/>
      <protection hidden="1"/>
    </xf>
    <xf numFmtId="0" fontId="13" fillId="3" borderId="114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horizontal="center"/>
      <protection hidden="1"/>
    </xf>
    <xf numFmtId="0" fontId="0" fillId="6" borderId="84" xfId="0" applyFill="1" applyBorder="1" applyAlignment="1" applyProtection="1">
      <alignment horizontal="left" vertical="center" wrapText="1"/>
      <protection hidden="1"/>
    </xf>
    <xf numFmtId="0" fontId="0" fillId="6" borderId="85" xfId="0" applyFill="1" applyBorder="1" applyAlignment="1" applyProtection="1">
      <alignment horizontal="left" vertical="center" wrapText="1"/>
      <protection hidden="1"/>
    </xf>
    <xf numFmtId="0" fontId="0" fillId="6" borderId="115" xfId="0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horizontal="left" vertical="center" wrapText="1"/>
      <protection hidden="1"/>
    </xf>
    <xf numFmtId="0" fontId="0" fillId="0" borderId="47" xfId="0" applyFill="1" applyBorder="1" applyAlignment="1" applyProtection="1">
      <alignment horizontal="left" vertical="center" wrapText="1"/>
      <protection hidden="1"/>
    </xf>
    <xf numFmtId="0" fontId="0" fillId="0" borderId="70" xfId="0" applyFill="1" applyBorder="1" applyAlignment="1" applyProtection="1">
      <alignment horizontal="left" vertical="center" wrapText="1"/>
      <protection hidden="1"/>
    </xf>
    <xf numFmtId="0" fontId="0" fillId="0" borderId="62" xfId="0" applyFill="1" applyBorder="1" applyAlignment="1" applyProtection="1">
      <alignment horizontal="left" vertical="center" wrapText="1"/>
      <protection hidden="1"/>
    </xf>
    <xf numFmtId="0" fontId="0" fillId="0" borderId="116" xfId="0" applyFill="1" applyBorder="1" applyAlignment="1" applyProtection="1">
      <alignment horizontal="left" vertical="center" wrapText="1"/>
      <protection hidden="1"/>
    </xf>
    <xf numFmtId="0" fontId="0" fillId="0" borderId="117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3" fontId="0" fillId="2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zoomScaleSheetLayoutView="100" workbookViewId="0" topLeftCell="A1">
      <selection activeCell="H55" sqref="H55:I55"/>
    </sheetView>
  </sheetViews>
  <sheetFormatPr defaultColWidth="9.140625" defaultRowHeight="15"/>
  <cols>
    <col min="1" max="1" width="4.57421875" style="127" customWidth="1"/>
    <col min="2" max="2" width="20.140625" style="50" bestFit="1" customWidth="1"/>
    <col min="3" max="3" width="9.8515625" style="50" customWidth="1"/>
    <col min="4" max="4" width="20.7109375" style="50" customWidth="1"/>
    <col min="5" max="5" width="24.57421875" style="50" customWidth="1"/>
    <col min="6" max="8" width="14.7109375" style="50" customWidth="1"/>
    <col min="9" max="9" width="15.8515625" style="50" bestFit="1" customWidth="1"/>
    <col min="10" max="11" width="12.8515625" style="50" customWidth="1"/>
    <col min="12" max="16384" width="9.140625" style="50" customWidth="1"/>
  </cols>
  <sheetData>
    <row r="1" spans="1:11" s="52" customFormat="1" ht="74.1" customHeight="1" thickBot="1">
      <c r="A1" s="124"/>
      <c r="B1" s="85" t="s">
        <v>0</v>
      </c>
      <c r="C1" s="86" t="s">
        <v>1</v>
      </c>
      <c r="D1" s="86" t="s">
        <v>1275</v>
      </c>
      <c r="E1" s="86" t="s">
        <v>1376</v>
      </c>
      <c r="F1" s="86" t="s">
        <v>1359</v>
      </c>
      <c r="G1" s="86" t="s">
        <v>1276</v>
      </c>
      <c r="H1" s="86" t="s">
        <v>1281</v>
      </c>
      <c r="I1" s="86" t="s">
        <v>1361</v>
      </c>
      <c r="K1" s="54"/>
    </row>
    <row r="2" spans="1:11" s="52" customFormat="1" ht="15" customHeight="1">
      <c r="A2" s="125" t="s">
        <v>1164</v>
      </c>
      <c r="B2" s="65" t="s">
        <v>2</v>
      </c>
      <c r="C2" s="66" t="s">
        <v>1259</v>
      </c>
      <c r="D2" s="61">
        <f>IF(A2='Plochy úklidu detailně'!AA$1,'Plochy úklidu detailně'!AA$593,"CHYBA")</f>
        <v>4079.4100000000008</v>
      </c>
      <c r="E2" s="288"/>
      <c r="F2" s="190">
        <f aca="true" t="shared" si="0" ref="F2:F20">ROUND(D2*ROUND(E2,2),2)</f>
        <v>0</v>
      </c>
      <c r="G2" s="61">
        <f>IF($A2='Plochy úklidu detailně'!BA$1,'Plochy úklidu detailně'!BA$593,"error")</f>
        <v>0</v>
      </c>
      <c r="H2" s="75">
        <v>0</v>
      </c>
      <c r="I2" s="272">
        <f aca="true" t="shared" si="1" ref="I2:I20">ROUND(G2*ROUND(E2,2)*(1+H2),2)</f>
        <v>0</v>
      </c>
      <c r="J2" s="265"/>
      <c r="K2" s="55"/>
    </row>
    <row r="3" spans="1:11" s="52" customFormat="1" ht="15" customHeight="1">
      <c r="A3" s="125" t="s">
        <v>1165</v>
      </c>
      <c r="B3" s="56" t="s">
        <v>3</v>
      </c>
      <c r="C3" s="57" t="s">
        <v>1260</v>
      </c>
      <c r="D3" s="58">
        <f>IF(A3='Plochy úklidu detailně'!AB$1,'Plochy úklidu detailně'!AB$593,"CHYBA")</f>
        <v>30.43</v>
      </c>
      <c r="E3" s="290"/>
      <c r="F3" s="271">
        <f t="shared" si="0"/>
        <v>0</v>
      </c>
      <c r="G3" s="112">
        <f>IF($A3='Plochy úklidu detailně'!BB$1,'Plochy úklidu detailně'!BB$593,"error")</f>
        <v>0</v>
      </c>
      <c r="H3" s="74">
        <v>0</v>
      </c>
      <c r="I3" s="191">
        <f t="shared" si="1"/>
        <v>0</v>
      </c>
      <c r="K3" s="55"/>
    </row>
    <row r="4" spans="1:11" s="52" customFormat="1" ht="15" customHeight="1">
      <c r="A4" s="125" t="s">
        <v>1166</v>
      </c>
      <c r="B4" s="59" t="s">
        <v>2</v>
      </c>
      <c r="C4" s="60" t="s">
        <v>1261</v>
      </c>
      <c r="D4" s="61">
        <f>IF(A4='Plochy úklidu detailně'!AC$1,'Plochy úklidu detailně'!AC$593,"CHYBA")</f>
        <v>2934.24</v>
      </c>
      <c r="E4" s="291"/>
      <c r="F4" s="273">
        <f t="shared" si="0"/>
        <v>0</v>
      </c>
      <c r="G4" s="61">
        <f>IF($A4='Plochy úklidu detailně'!BC$1,'Plochy úklidu detailně'!BC$593,"error")</f>
        <v>2047.8299999999995</v>
      </c>
      <c r="H4" s="75">
        <v>0</v>
      </c>
      <c r="I4" s="191">
        <f t="shared" si="1"/>
        <v>0</v>
      </c>
      <c r="K4" s="55"/>
    </row>
    <row r="5" spans="1:11" s="52" customFormat="1" ht="15" customHeight="1">
      <c r="A5" s="125" t="s">
        <v>1167</v>
      </c>
      <c r="B5" s="56" t="s">
        <v>3</v>
      </c>
      <c r="C5" s="57" t="s">
        <v>1262</v>
      </c>
      <c r="D5" s="58">
        <f>IF(A5='Plochy úklidu detailně'!AD$1,'Plochy úklidu detailně'!AD$593,"CHYBA")</f>
        <v>476.03</v>
      </c>
      <c r="E5" s="290"/>
      <c r="F5" s="271">
        <f t="shared" si="0"/>
        <v>0</v>
      </c>
      <c r="G5" s="112">
        <f>IF($A5='Plochy úklidu detailně'!BD$1,'Plochy úklidu detailně'!BD$593,"error")</f>
        <v>156.69</v>
      </c>
      <c r="H5" s="74">
        <v>0</v>
      </c>
      <c r="I5" s="191">
        <f t="shared" si="1"/>
        <v>0</v>
      </c>
      <c r="K5" s="55"/>
    </row>
    <row r="6" spans="1:11" s="52" customFormat="1" ht="15" customHeight="1">
      <c r="A6" s="125" t="s">
        <v>1168</v>
      </c>
      <c r="B6" s="62" t="s">
        <v>3</v>
      </c>
      <c r="C6" s="63" t="s">
        <v>1263</v>
      </c>
      <c r="D6" s="58">
        <f>IF(A6='Plochy úklidu detailně'!AE$1,'Plochy úklidu detailně'!AE$593,"CHYBA")</f>
        <v>48.989999999999995</v>
      </c>
      <c r="E6" s="292"/>
      <c r="F6" s="191">
        <f t="shared" si="0"/>
        <v>0</v>
      </c>
      <c r="G6" s="113">
        <f>IF($A6='Plochy úklidu detailně'!BE$1,'Plochy úklidu detailně'!BE$593,"error")</f>
        <v>0</v>
      </c>
      <c r="H6" s="76">
        <v>0</v>
      </c>
      <c r="I6" s="191">
        <f t="shared" si="1"/>
        <v>0</v>
      </c>
      <c r="K6" s="55"/>
    </row>
    <row r="7" spans="1:11" s="52" customFormat="1" ht="15" customHeight="1">
      <c r="A7" s="125" t="s">
        <v>1169</v>
      </c>
      <c r="B7" s="59" t="s">
        <v>4</v>
      </c>
      <c r="C7" s="60" t="s">
        <v>1279</v>
      </c>
      <c r="D7" s="61">
        <f>IF(A7='Plochy úklidu detailně'!AF$1,'Plochy úklidu detailně'!AF$593,"CHYBA")</f>
        <v>552.8300000000004</v>
      </c>
      <c r="E7" s="291"/>
      <c r="F7" s="273">
        <f t="shared" si="0"/>
        <v>0</v>
      </c>
      <c r="G7" s="61">
        <f>IF($A7='Plochy úklidu detailně'!BF$1,'Plochy úklidu detailně'!BF$593,"error")</f>
        <v>51.11000000000001</v>
      </c>
      <c r="H7" s="75">
        <v>0</v>
      </c>
      <c r="I7" s="191">
        <f t="shared" si="1"/>
        <v>0</v>
      </c>
      <c r="K7" s="55"/>
    </row>
    <row r="8" spans="1:11" s="52" customFormat="1" ht="15" customHeight="1">
      <c r="A8" s="125" t="s">
        <v>1170</v>
      </c>
      <c r="B8" s="56" t="s">
        <v>3</v>
      </c>
      <c r="C8" s="57" t="s">
        <v>1264</v>
      </c>
      <c r="D8" s="58">
        <f>IF(A8='Plochy úklidu detailně'!AG$1,'Plochy úklidu detailně'!AG$593,"CHYBA")</f>
        <v>18.869999999999997</v>
      </c>
      <c r="E8" s="290"/>
      <c r="F8" s="271">
        <f t="shared" si="0"/>
        <v>0</v>
      </c>
      <c r="G8" s="112">
        <f>IF($A8='Plochy úklidu detailně'!BG$1,'Plochy úklidu detailně'!BG$593,"error")</f>
        <v>0</v>
      </c>
      <c r="H8" s="74">
        <v>0</v>
      </c>
      <c r="I8" s="191">
        <f t="shared" si="1"/>
        <v>0</v>
      </c>
      <c r="K8" s="55"/>
    </row>
    <row r="9" spans="1:11" s="52" customFormat="1" ht="15" customHeight="1">
      <c r="A9" s="125" t="s">
        <v>1171</v>
      </c>
      <c r="B9" s="59" t="s">
        <v>2</v>
      </c>
      <c r="C9" s="60" t="s">
        <v>1265</v>
      </c>
      <c r="D9" s="61">
        <f>IF(A9='Plochy úklidu detailně'!AH$1,'Plochy úklidu detailně'!AH$593,"CHYBA")</f>
        <v>13.83</v>
      </c>
      <c r="E9" s="291"/>
      <c r="F9" s="273">
        <f t="shared" si="0"/>
        <v>0</v>
      </c>
      <c r="G9" s="61">
        <f>IF($A9='Plochy úklidu detailně'!BH$1,'Plochy úklidu detailně'!BH$593,"error")</f>
        <v>0</v>
      </c>
      <c r="H9" s="75">
        <v>0</v>
      </c>
      <c r="I9" s="191">
        <f t="shared" si="1"/>
        <v>0</v>
      </c>
      <c r="K9" s="55"/>
    </row>
    <row r="10" spans="1:11" s="52" customFormat="1" ht="15" customHeight="1">
      <c r="A10" s="125" t="s">
        <v>1172</v>
      </c>
      <c r="B10" s="56" t="s">
        <v>3</v>
      </c>
      <c r="C10" s="57" t="s">
        <v>1266</v>
      </c>
      <c r="D10" s="58">
        <f>IF(A10='Plochy úklidu detailně'!AI$1,'Plochy úklidu detailně'!AI$593,"CHYBA")</f>
        <v>252.14999999999998</v>
      </c>
      <c r="E10" s="290"/>
      <c r="F10" s="271">
        <f t="shared" si="0"/>
        <v>0</v>
      </c>
      <c r="G10" s="112">
        <f>IF($A10='Plochy úklidu detailně'!BI$1,'Plochy úklidu detailně'!BI$593,"error")</f>
        <v>0</v>
      </c>
      <c r="H10" s="74">
        <v>0</v>
      </c>
      <c r="I10" s="191">
        <f t="shared" si="1"/>
        <v>0</v>
      </c>
      <c r="K10" s="55"/>
    </row>
    <row r="11" spans="1:11" s="52" customFormat="1" ht="15" customHeight="1">
      <c r="A11" s="125" t="s">
        <v>1173</v>
      </c>
      <c r="B11" s="59" t="s">
        <v>5</v>
      </c>
      <c r="C11" s="60" t="s">
        <v>1267</v>
      </c>
      <c r="D11" s="61">
        <f>IF(A11='Plochy úklidu detailně'!AJ$1,'Plochy úklidu detailně'!AJ$593,"CHYBA")</f>
        <v>1075.6299999999999</v>
      </c>
      <c r="E11" s="291"/>
      <c r="F11" s="273">
        <f t="shared" si="0"/>
        <v>0</v>
      </c>
      <c r="G11" s="61">
        <f>IF($A11='Plochy úklidu detailně'!BJ$1,'Plochy úklidu detailně'!BJ$593,"error")</f>
        <v>36.07</v>
      </c>
      <c r="H11" s="75">
        <v>0</v>
      </c>
      <c r="I11" s="191">
        <f t="shared" si="1"/>
        <v>0</v>
      </c>
      <c r="K11" s="55"/>
    </row>
    <row r="12" spans="1:11" s="52" customFormat="1" ht="15" customHeight="1">
      <c r="A12" s="125" t="s">
        <v>1174</v>
      </c>
      <c r="B12" s="64" t="s">
        <v>4</v>
      </c>
      <c r="C12" s="53" t="s">
        <v>1278</v>
      </c>
      <c r="D12" s="61">
        <f>IF(A12='Plochy úklidu detailně'!AK$1,'Plochy úklidu detailně'!AK$593,"CHYBA")</f>
        <v>416.97999999999996</v>
      </c>
      <c r="E12" s="289"/>
      <c r="F12" s="274">
        <f t="shared" si="0"/>
        <v>0</v>
      </c>
      <c r="G12" s="111">
        <f>IF($A12='Plochy úklidu detailně'!BK$1,'Plochy úklidu detailně'!BK$593,"error")</f>
        <v>362.9</v>
      </c>
      <c r="H12" s="77">
        <v>0</v>
      </c>
      <c r="I12" s="191">
        <f t="shared" si="1"/>
        <v>0</v>
      </c>
      <c r="K12" s="55"/>
    </row>
    <row r="13" spans="1:11" s="52" customFormat="1" ht="15" customHeight="1">
      <c r="A13" s="125" t="s">
        <v>1175</v>
      </c>
      <c r="B13" s="56" t="s">
        <v>3</v>
      </c>
      <c r="C13" s="57" t="s">
        <v>1268</v>
      </c>
      <c r="D13" s="58">
        <f>IF(A13='Plochy úklidu detailně'!AL$1,'Plochy úklidu detailně'!AL$593,"CHYBA")</f>
        <v>1755.1499999999999</v>
      </c>
      <c r="E13" s="290"/>
      <c r="F13" s="271">
        <f t="shared" si="0"/>
        <v>0</v>
      </c>
      <c r="G13" s="112">
        <f>IF($A13='Plochy úklidu detailně'!BL$1,'Plochy úklidu detailně'!BL$593,"error")</f>
        <v>56.849999999999994</v>
      </c>
      <c r="H13" s="74">
        <v>0</v>
      </c>
      <c r="I13" s="191">
        <f t="shared" si="1"/>
        <v>0</v>
      </c>
      <c r="K13" s="55"/>
    </row>
    <row r="14" spans="1:11" s="52" customFormat="1" ht="15" customHeight="1">
      <c r="A14" s="125" t="s">
        <v>1176</v>
      </c>
      <c r="B14" s="59" t="s">
        <v>2</v>
      </c>
      <c r="C14" s="60" t="s">
        <v>1269</v>
      </c>
      <c r="D14" s="61">
        <f>IF(A14='Plochy úklidu detailně'!AM$1,'Plochy úklidu detailně'!AM$593,"CHYBA")</f>
        <v>382.78000000000003</v>
      </c>
      <c r="E14" s="291"/>
      <c r="F14" s="273">
        <f t="shared" si="0"/>
        <v>0</v>
      </c>
      <c r="G14" s="61">
        <f>IF($A14='Plochy úklidu detailně'!BM$1,'Plochy úklidu detailně'!BM$593,"error")</f>
        <v>0</v>
      </c>
      <c r="H14" s="75">
        <v>0</v>
      </c>
      <c r="I14" s="191">
        <f t="shared" si="1"/>
        <v>0</v>
      </c>
      <c r="K14" s="55"/>
    </row>
    <row r="15" spans="1:11" s="52" customFormat="1" ht="15" customHeight="1">
      <c r="A15" s="125" t="s">
        <v>1182</v>
      </c>
      <c r="B15" s="64" t="s">
        <v>5</v>
      </c>
      <c r="C15" s="53" t="s">
        <v>1270</v>
      </c>
      <c r="D15" s="61">
        <f>IF(A15='Plochy úklidu detailně'!AN$1,'Plochy úklidu detailně'!AN$593,"CHYBA")</f>
        <v>61.3</v>
      </c>
      <c r="E15" s="289"/>
      <c r="F15" s="274">
        <f t="shared" si="0"/>
        <v>0</v>
      </c>
      <c r="G15" s="111">
        <f>IF($A15='Plochy úklidu detailně'!BN$1,'Plochy úklidu detailně'!BN$593,"error")</f>
        <v>0</v>
      </c>
      <c r="H15" s="77">
        <v>0</v>
      </c>
      <c r="I15" s="191">
        <f t="shared" si="1"/>
        <v>0</v>
      </c>
      <c r="K15" s="55"/>
    </row>
    <row r="16" spans="1:11" s="52" customFormat="1" ht="15" customHeight="1">
      <c r="A16" s="125" t="s">
        <v>1177</v>
      </c>
      <c r="B16" s="56" t="s">
        <v>3</v>
      </c>
      <c r="C16" s="57" t="s">
        <v>1271</v>
      </c>
      <c r="D16" s="58">
        <f>IF(A16='Plochy úklidu detailně'!AO$1,'Plochy úklidu detailně'!AO$593,"CHYBA")</f>
        <v>46.21</v>
      </c>
      <c r="E16" s="290"/>
      <c r="F16" s="271">
        <f t="shared" si="0"/>
        <v>0</v>
      </c>
      <c r="G16" s="112">
        <f>IF($A16='Plochy úklidu detailně'!BO$1,'Plochy úklidu detailně'!BO$593,"error")</f>
        <v>0</v>
      </c>
      <c r="H16" s="74">
        <v>0</v>
      </c>
      <c r="I16" s="191">
        <f t="shared" si="1"/>
        <v>0</v>
      </c>
      <c r="K16" s="55"/>
    </row>
    <row r="17" spans="1:11" s="52" customFormat="1" ht="15" customHeight="1">
      <c r="A17" s="125" t="s">
        <v>1178</v>
      </c>
      <c r="B17" s="65" t="s">
        <v>2</v>
      </c>
      <c r="C17" s="66" t="s">
        <v>1272</v>
      </c>
      <c r="D17" s="61">
        <f>IF(A17='Plochy úklidu detailně'!AP$1,'Plochy úklidu detailně'!AP$593,"CHYBA")</f>
        <v>36.48</v>
      </c>
      <c r="E17" s="291"/>
      <c r="F17" s="273">
        <f t="shared" si="0"/>
        <v>0</v>
      </c>
      <c r="G17" s="61">
        <f>IF($A17='Plochy úklidu detailně'!BP$1,'Plochy úklidu detailně'!BP$593,"error")</f>
        <v>0</v>
      </c>
      <c r="H17" s="75">
        <v>0</v>
      </c>
      <c r="I17" s="191">
        <f t="shared" si="1"/>
        <v>0</v>
      </c>
      <c r="K17" s="55"/>
    </row>
    <row r="18" spans="1:11" s="52" customFormat="1" ht="15" customHeight="1">
      <c r="A18" s="125" t="s">
        <v>1179</v>
      </c>
      <c r="B18" s="64" t="s">
        <v>4</v>
      </c>
      <c r="C18" s="53" t="s">
        <v>1277</v>
      </c>
      <c r="D18" s="61">
        <f>IF(A18='Plochy úklidu detailně'!AQ$1,'Plochy úklidu detailně'!AQ$593,"CHYBA")</f>
        <v>413.5299999999999</v>
      </c>
      <c r="E18" s="289"/>
      <c r="F18" s="274">
        <f t="shared" si="0"/>
        <v>0</v>
      </c>
      <c r="G18" s="111">
        <f>IF($A18='Plochy úklidu detailně'!BQ$1,'Plochy úklidu detailně'!BQ$593,"error")</f>
        <v>0</v>
      </c>
      <c r="H18" s="77">
        <v>0</v>
      </c>
      <c r="I18" s="191">
        <f t="shared" si="1"/>
        <v>0</v>
      </c>
      <c r="K18" s="55"/>
    </row>
    <row r="19" spans="1:11" s="52" customFormat="1" ht="15" customHeight="1">
      <c r="A19" s="125" t="s">
        <v>1180</v>
      </c>
      <c r="B19" s="64" t="s">
        <v>3</v>
      </c>
      <c r="C19" s="53" t="s">
        <v>1273</v>
      </c>
      <c r="D19" s="61">
        <f>IF(A19='Plochy úklidu detailně'!AR$1,'Plochy úklidu detailně'!AR$593,"CHYBA")</f>
        <v>457.64000000000016</v>
      </c>
      <c r="E19" s="289"/>
      <c r="F19" s="274">
        <f t="shared" si="0"/>
        <v>0</v>
      </c>
      <c r="G19" s="111">
        <f>IF($A19='Plochy úklidu detailně'!BR$1,'Plochy úklidu detailně'!BR$593,"error")</f>
        <v>0</v>
      </c>
      <c r="H19" s="77">
        <v>0</v>
      </c>
      <c r="I19" s="191">
        <f t="shared" si="1"/>
        <v>0</v>
      </c>
      <c r="K19" s="55"/>
    </row>
    <row r="20" spans="1:11" s="52" customFormat="1" ht="15" customHeight="1" thickBot="1">
      <c r="A20" s="125" t="s">
        <v>1181</v>
      </c>
      <c r="B20" s="67" t="s">
        <v>6</v>
      </c>
      <c r="C20" s="68" t="s">
        <v>1274</v>
      </c>
      <c r="D20" s="61">
        <f>IF(A20='Plochy úklidu detailně'!AS$1,'Plochy úklidu detailně'!AS$593,"CHYBA")</f>
        <v>810.4899999999999</v>
      </c>
      <c r="E20" s="270"/>
      <c r="F20" s="293">
        <f t="shared" si="0"/>
        <v>0</v>
      </c>
      <c r="G20" s="61">
        <f>IF($A20='Plochy úklidu detailně'!BS$1,'Plochy úklidu detailně'!BS$593,"error")</f>
        <v>0</v>
      </c>
      <c r="H20" s="78">
        <v>0</v>
      </c>
      <c r="I20" s="295">
        <f t="shared" si="1"/>
        <v>0</v>
      </c>
      <c r="K20" s="55"/>
    </row>
    <row r="21" spans="1:11" s="52" customFormat="1" ht="15" customHeight="1" thickBot="1">
      <c r="A21" s="124"/>
      <c r="B21" s="88" t="s">
        <v>7</v>
      </c>
      <c r="C21" s="89"/>
      <c r="D21" s="189">
        <f>SUM(D2:D20)</f>
        <v>13862.969999999998</v>
      </c>
      <c r="E21" s="90"/>
      <c r="F21" s="294">
        <f>SUM(F2:F20)</f>
        <v>0</v>
      </c>
      <c r="G21" s="189">
        <f>SUM(G2:G20)</f>
        <v>2711.45</v>
      </c>
      <c r="H21" s="91"/>
      <c r="I21" s="294">
        <f>SUM(I2:I20)</f>
        <v>0</v>
      </c>
      <c r="K21" s="69"/>
    </row>
    <row r="22" spans="1:11" s="116" customFormat="1" ht="5.1" customHeight="1" thickBot="1">
      <c r="A22" s="126"/>
      <c r="B22" s="114"/>
      <c r="C22" s="115"/>
      <c r="D22" s="69"/>
      <c r="E22" s="69"/>
      <c r="F22" s="69"/>
      <c r="G22" s="69"/>
      <c r="H22" s="69"/>
      <c r="I22" s="69"/>
      <c r="K22" s="69"/>
    </row>
    <row r="23" spans="1:9" s="52" customFormat="1" ht="20.1" customHeight="1" thickBot="1">
      <c r="A23" s="124"/>
      <c r="B23" s="183" t="s">
        <v>1333</v>
      </c>
      <c r="C23" s="184"/>
      <c r="D23" s="184"/>
      <c r="E23" s="184"/>
      <c r="F23" s="184"/>
      <c r="G23" s="184"/>
      <c r="H23" s="184"/>
      <c r="I23" s="257">
        <f>252*F21-2*21*(G4*E4+G5*E5)</f>
        <v>0</v>
      </c>
    </row>
    <row r="24" spans="1:9" s="52" customFormat="1" ht="20.1" customHeight="1" thickBot="1">
      <c r="A24" s="124"/>
      <c r="B24" s="183" t="s">
        <v>1320</v>
      </c>
      <c r="C24" s="184"/>
      <c r="D24" s="184"/>
      <c r="E24" s="184"/>
      <c r="F24" s="184"/>
      <c r="G24" s="184"/>
      <c r="H24" s="184"/>
      <c r="I24" s="257">
        <f>I21*12</f>
        <v>0</v>
      </c>
    </row>
    <row r="25" ht="15" customHeight="1" thickBot="1">
      <c r="I25" s="51"/>
    </row>
    <row r="26" spans="1:9" s="52" customFormat="1" ht="78" thickBot="1">
      <c r="A26" s="124"/>
      <c r="B26" s="313" t="s">
        <v>1243</v>
      </c>
      <c r="C26" s="328"/>
      <c r="D26" s="328"/>
      <c r="E26" s="328"/>
      <c r="F26" s="185" t="s">
        <v>1245</v>
      </c>
      <c r="G26" s="107" t="s">
        <v>1358</v>
      </c>
      <c r="H26" s="86" t="s">
        <v>1367</v>
      </c>
      <c r="I26" s="86" t="s">
        <v>1362</v>
      </c>
    </row>
    <row r="27" spans="1:9" s="73" customFormat="1" ht="28.5" customHeight="1">
      <c r="A27" s="124">
        <v>0</v>
      </c>
      <c r="B27" s="315" t="s">
        <v>1282</v>
      </c>
      <c r="C27" s="329"/>
      <c r="D27" s="329"/>
      <c r="E27" s="329"/>
      <c r="F27" s="186" t="s">
        <v>1329</v>
      </c>
      <c r="G27" s="260">
        <v>100</v>
      </c>
      <c r="H27" s="275"/>
      <c r="I27" s="192">
        <f aca="true" t="shared" si="2" ref="I27:I37">ROUND(G27*ROUND(H27,2),2)</f>
        <v>0</v>
      </c>
    </row>
    <row r="28" spans="1:9" s="73" customFormat="1" ht="28.5" customHeight="1">
      <c r="A28" s="124"/>
      <c r="B28" s="307" t="s">
        <v>1363</v>
      </c>
      <c r="C28" s="321"/>
      <c r="D28" s="321"/>
      <c r="E28" s="321"/>
      <c r="F28" s="187" t="s">
        <v>1338</v>
      </c>
      <c r="G28" s="264">
        <f>'Plochy úklidu detailně'!AT593</f>
        <v>3452.8200000000006</v>
      </c>
      <c r="H28" s="276"/>
      <c r="I28" s="193">
        <f t="shared" si="2"/>
        <v>0</v>
      </c>
    </row>
    <row r="29" spans="1:11" s="73" customFormat="1" ht="28.5" customHeight="1">
      <c r="A29" s="124"/>
      <c r="B29" s="307" t="s">
        <v>1355</v>
      </c>
      <c r="C29" s="321"/>
      <c r="D29" s="321"/>
      <c r="E29" s="321"/>
      <c r="F29" s="187" t="s">
        <v>1338</v>
      </c>
      <c r="G29" s="264">
        <f>'Plochy úklidu detailně'!AU593</f>
        <v>3990.3100000000004</v>
      </c>
      <c r="H29" s="276"/>
      <c r="I29" s="193">
        <f t="shared" si="2"/>
        <v>0</v>
      </c>
      <c r="K29" s="278"/>
    </row>
    <row r="30" spans="1:9" s="73" customFormat="1" ht="28.5" customHeight="1">
      <c r="A30" s="124">
        <v>0</v>
      </c>
      <c r="B30" s="307" t="s">
        <v>1321</v>
      </c>
      <c r="C30" s="321"/>
      <c r="D30" s="321"/>
      <c r="E30" s="321"/>
      <c r="F30" s="187" t="s">
        <v>1185</v>
      </c>
      <c r="G30" s="261">
        <v>150</v>
      </c>
      <c r="H30" s="276"/>
      <c r="I30" s="193">
        <f t="shared" si="2"/>
        <v>0</v>
      </c>
    </row>
    <row r="31" spans="1:9" s="73" customFormat="1" ht="28.5" customHeight="1">
      <c r="A31" s="124">
        <v>0</v>
      </c>
      <c r="B31" s="307" t="s">
        <v>1337</v>
      </c>
      <c r="C31" s="321"/>
      <c r="D31" s="321"/>
      <c r="E31" s="321"/>
      <c r="F31" s="187" t="s">
        <v>1338</v>
      </c>
      <c r="G31" s="264">
        <f>D3+D5+D6+D8+D10+D13+D16+D19</f>
        <v>3085.4700000000003</v>
      </c>
      <c r="H31" s="276"/>
      <c r="I31" s="193">
        <f t="shared" si="2"/>
        <v>0</v>
      </c>
    </row>
    <row r="32" spans="1:9" s="73" customFormat="1" ht="28.5" customHeight="1">
      <c r="A32" s="124">
        <v>0</v>
      </c>
      <c r="B32" s="307" t="s">
        <v>1325</v>
      </c>
      <c r="C32" s="321"/>
      <c r="D32" s="321"/>
      <c r="E32" s="321"/>
      <c r="F32" s="187" t="s">
        <v>1338</v>
      </c>
      <c r="G32" s="264">
        <f>D7+D12+D18</f>
        <v>1383.3400000000004</v>
      </c>
      <c r="H32" s="276"/>
      <c r="I32" s="193">
        <f t="shared" si="2"/>
        <v>0</v>
      </c>
    </row>
    <row r="33" spans="1:9" s="73" customFormat="1" ht="28.5" customHeight="1">
      <c r="A33" s="124">
        <v>0</v>
      </c>
      <c r="B33" s="307" t="s">
        <v>1326</v>
      </c>
      <c r="C33" s="321"/>
      <c r="D33" s="321"/>
      <c r="E33" s="321"/>
      <c r="F33" s="187" t="s">
        <v>1338</v>
      </c>
      <c r="G33" s="264">
        <f>D11+D15</f>
        <v>1136.9299999999998</v>
      </c>
      <c r="H33" s="276"/>
      <c r="I33" s="193">
        <f t="shared" si="2"/>
        <v>0</v>
      </c>
    </row>
    <row r="34" spans="1:9" s="73" customFormat="1" ht="28.5" customHeight="1">
      <c r="A34" s="124" t="s">
        <v>1247</v>
      </c>
      <c r="B34" s="307" t="s">
        <v>1323</v>
      </c>
      <c r="C34" s="321"/>
      <c r="D34" s="321"/>
      <c r="E34" s="321"/>
      <c r="F34" s="187" t="s">
        <v>1338</v>
      </c>
      <c r="G34" s="264">
        <f>'Okna žaluzie detailně'!H80</f>
        <v>215.43</v>
      </c>
      <c r="H34" s="276"/>
      <c r="I34" s="193">
        <f t="shared" si="2"/>
        <v>0</v>
      </c>
    </row>
    <row r="35" spans="1:9" s="73" customFormat="1" ht="28.5" customHeight="1">
      <c r="A35" s="124" t="s">
        <v>1248</v>
      </c>
      <c r="B35" s="307" t="s">
        <v>1322</v>
      </c>
      <c r="C35" s="321"/>
      <c r="D35" s="321"/>
      <c r="E35" s="321"/>
      <c r="F35" s="187" t="s">
        <v>1338</v>
      </c>
      <c r="G35" s="264">
        <f>'Okna žaluzie detailně'!H81</f>
        <v>5632.09</v>
      </c>
      <c r="H35" s="276"/>
      <c r="I35" s="193">
        <f t="shared" si="2"/>
        <v>0</v>
      </c>
    </row>
    <row r="36" spans="1:9" s="73" customFormat="1" ht="28.5" customHeight="1">
      <c r="A36" s="124" t="s">
        <v>1250</v>
      </c>
      <c r="B36" s="307" t="s">
        <v>1253</v>
      </c>
      <c r="C36" s="321"/>
      <c r="D36" s="321"/>
      <c r="E36" s="321"/>
      <c r="F36" s="187" t="s">
        <v>1338</v>
      </c>
      <c r="G36" s="264">
        <f>('Okna žaluzie detailně'!H27)+('Okna žaluzie detailně'!H28)+('Okna žaluzie detailně'!H37)+('Okna žaluzie detailně'!H38)</f>
        <v>726.96</v>
      </c>
      <c r="H36" s="276"/>
      <c r="I36" s="193">
        <f t="shared" si="2"/>
        <v>0</v>
      </c>
    </row>
    <row r="37" spans="1:9" s="73" customFormat="1" ht="28.5" customHeight="1" thickBot="1">
      <c r="A37" s="124"/>
      <c r="B37" s="325" t="s">
        <v>1352</v>
      </c>
      <c r="C37" s="326"/>
      <c r="D37" s="326"/>
      <c r="E37" s="327"/>
      <c r="F37" s="187" t="s">
        <v>1354</v>
      </c>
      <c r="G37" s="263">
        <v>100</v>
      </c>
      <c r="H37" s="277"/>
      <c r="I37" s="193">
        <f t="shared" si="2"/>
        <v>0</v>
      </c>
    </row>
    <row r="38" spans="1:9" s="52" customFormat="1" ht="20.1" customHeight="1" thickBot="1">
      <c r="A38" s="124"/>
      <c r="B38" s="322" t="s">
        <v>1334</v>
      </c>
      <c r="C38" s="323"/>
      <c r="D38" s="323"/>
      <c r="E38" s="323"/>
      <c r="F38" s="323"/>
      <c r="G38" s="324"/>
      <c r="H38" s="319">
        <f>SUM(I27:I37)</f>
        <v>0</v>
      </c>
      <c r="I38" s="320"/>
    </row>
    <row r="39" spans="1:11" s="52" customFormat="1" ht="15" customHeight="1" thickBot="1">
      <c r="A39" s="124"/>
      <c r="K39" s="54"/>
    </row>
    <row r="40" spans="1:9" s="52" customFormat="1" ht="63.75" thickBot="1">
      <c r="A40" s="124"/>
      <c r="B40" s="313" t="s">
        <v>1244</v>
      </c>
      <c r="C40" s="314"/>
      <c r="D40" s="317" t="s">
        <v>1280</v>
      </c>
      <c r="E40" s="318"/>
      <c r="F40" s="86" t="s">
        <v>1245</v>
      </c>
      <c r="G40" s="86" t="s">
        <v>1335</v>
      </c>
      <c r="H40" s="81" t="s">
        <v>1366</v>
      </c>
      <c r="I40" s="87" t="s">
        <v>1360</v>
      </c>
    </row>
    <row r="41" spans="1:9" s="73" customFormat="1" ht="43.5" customHeight="1">
      <c r="A41" s="124"/>
      <c r="B41" s="315" t="s">
        <v>1351</v>
      </c>
      <c r="C41" s="316"/>
      <c r="D41" s="311" t="s">
        <v>1296</v>
      </c>
      <c r="E41" s="312"/>
      <c r="F41" s="131" t="s">
        <v>1297</v>
      </c>
      <c r="G41" s="132">
        <v>72</v>
      </c>
      <c r="H41" s="133"/>
      <c r="I41" s="258">
        <f aca="true" t="shared" si="3" ref="I41:I54">ROUND(G41*ROUND(H41,2),2)</f>
        <v>0</v>
      </c>
    </row>
    <row r="42" spans="1:9" s="72" customFormat="1" ht="43.5" customHeight="1">
      <c r="A42" s="124"/>
      <c r="B42" s="307" t="s">
        <v>1312</v>
      </c>
      <c r="C42" s="308"/>
      <c r="D42" s="309" t="s">
        <v>1315</v>
      </c>
      <c r="E42" s="310"/>
      <c r="F42" s="63" t="s">
        <v>1316</v>
      </c>
      <c r="G42" s="134">
        <v>250</v>
      </c>
      <c r="H42" s="135"/>
      <c r="I42" s="259">
        <f t="shared" si="3"/>
        <v>0</v>
      </c>
    </row>
    <row r="43" spans="1:9" s="72" customFormat="1" ht="43.5" customHeight="1">
      <c r="A43" s="124"/>
      <c r="B43" s="307" t="s">
        <v>1313</v>
      </c>
      <c r="C43" s="308"/>
      <c r="D43" s="309" t="s">
        <v>1314</v>
      </c>
      <c r="E43" s="310"/>
      <c r="F43" s="63" t="s">
        <v>1316</v>
      </c>
      <c r="G43" s="134">
        <v>250</v>
      </c>
      <c r="H43" s="135"/>
      <c r="I43" s="259">
        <f t="shared" si="3"/>
        <v>0</v>
      </c>
    </row>
    <row r="44" spans="1:9" s="72" customFormat="1" ht="43.5" customHeight="1">
      <c r="A44" s="124"/>
      <c r="B44" s="307" t="s">
        <v>1317</v>
      </c>
      <c r="C44" s="308"/>
      <c r="D44" s="309" t="s">
        <v>1318</v>
      </c>
      <c r="E44" s="310"/>
      <c r="F44" s="63" t="s">
        <v>1319</v>
      </c>
      <c r="G44" s="134">
        <v>4600</v>
      </c>
      <c r="H44" s="135"/>
      <c r="I44" s="259">
        <f t="shared" si="3"/>
        <v>0</v>
      </c>
    </row>
    <row r="45" spans="1:9" s="52" customFormat="1" ht="43.5" customHeight="1">
      <c r="A45" s="124"/>
      <c r="B45" s="307" t="s">
        <v>1291</v>
      </c>
      <c r="C45" s="308"/>
      <c r="D45" s="309" t="s">
        <v>1293</v>
      </c>
      <c r="E45" s="310"/>
      <c r="F45" s="63" t="s">
        <v>1292</v>
      </c>
      <c r="G45" s="134">
        <v>220</v>
      </c>
      <c r="H45" s="135"/>
      <c r="I45" s="259">
        <f t="shared" si="3"/>
        <v>0</v>
      </c>
    </row>
    <row r="46" spans="1:9" s="52" customFormat="1" ht="43.5" customHeight="1">
      <c r="A46" s="124"/>
      <c r="B46" s="307" t="s">
        <v>1288</v>
      </c>
      <c r="C46" s="308"/>
      <c r="D46" s="309" t="s">
        <v>1289</v>
      </c>
      <c r="E46" s="310"/>
      <c r="F46" s="63" t="s">
        <v>1290</v>
      </c>
      <c r="G46" s="134">
        <v>500</v>
      </c>
      <c r="H46" s="135"/>
      <c r="I46" s="259">
        <f t="shared" si="3"/>
        <v>0</v>
      </c>
    </row>
    <row r="47" spans="1:9" s="52" customFormat="1" ht="43.5" customHeight="1">
      <c r="A47" s="124"/>
      <c r="B47" s="307" t="s">
        <v>1286</v>
      </c>
      <c r="C47" s="308"/>
      <c r="D47" s="309" t="s">
        <v>1287</v>
      </c>
      <c r="E47" s="310"/>
      <c r="F47" s="63" t="s">
        <v>1290</v>
      </c>
      <c r="G47" s="134">
        <v>360</v>
      </c>
      <c r="H47" s="135"/>
      <c r="I47" s="259">
        <f t="shared" si="3"/>
        <v>0</v>
      </c>
    </row>
    <row r="48" spans="1:9" s="72" customFormat="1" ht="43.5" customHeight="1">
      <c r="A48" s="124"/>
      <c r="B48" s="307" t="s">
        <v>1306</v>
      </c>
      <c r="C48" s="308"/>
      <c r="D48" s="309" t="s">
        <v>1307</v>
      </c>
      <c r="E48" s="310"/>
      <c r="F48" s="63" t="s">
        <v>1308</v>
      </c>
      <c r="G48" s="134">
        <v>30</v>
      </c>
      <c r="H48" s="135"/>
      <c r="I48" s="259">
        <f t="shared" si="3"/>
        <v>0</v>
      </c>
    </row>
    <row r="49" spans="1:9" s="72" customFormat="1" ht="43.5" customHeight="1">
      <c r="A49" s="124"/>
      <c r="B49" s="307" t="s">
        <v>1298</v>
      </c>
      <c r="C49" s="308"/>
      <c r="D49" s="309" t="s">
        <v>1299</v>
      </c>
      <c r="E49" s="310"/>
      <c r="F49" s="63" t="s">
        <v>1300</v>
      </c>
      <c r="G49" s="134">
        <v>30</v>
      </c>
      <c r="H49" s="135"/>
      <c r="I49" s="259">
        <f t="shared" si="3"/>
        <v>0</v>
      </c>
    </row>
    <row r="50" spans="1:9" s="72" customFormat="1" ht="43.5" customHeight="1">
      <c r="A50" s="124"/>
      <c r="B50" s="307" t="s">
        <v>1301</v>
      </c>
      <c r="C50" s="308"/>
      <c r="D50" s="309" t="s">
        <v>1302</v>
      </c>
      <c r="E50" s="310"/>
      <c r="F50" s="63" t="s">
        <v>1255</v>
      </c>
      <c r="G50" s="134">
        <v>60</v>
      </c>
      <c r="H50" s="135"/>
      <c r="I50" s="259">
        <f t="shared" si="3"/>
        <v>0</v>
      </c>
    </row>
    <row r="51" spans="1:9" s="72" customFormat="1" ht="43.5" customHeight="1">
      <c r="A51" s="124"/>
      <c r="B51" s="307" t="s">
        <v>1303</v>
      </c>
      <c r="C51" s="308"/>
      <c r="D51" s="309" t="s">
        <v>1304</v>
      </c>
      <c r="E51" s="310"/>
      <c r="F51" s="63" t="s">
        <v>1305</v>
      </c>
      <c r="G51" s="134">
        <v>30</v>
      </c>
      <c r="H51" s="135"/>
      <c r="I51" s="259">
        <f t="shared" si="3"/>
        <v>0</v>
      </c>
    </row>
    <row r="52" spans="1:9" s="73" customFormat="1" ht="43.5" customHeight="1">
      <c r="A52" s="124"/>
      <c r="B52" s="307" t="s">
        <v>1309</v>
      </c>
      <c r="C52" s="308"/>
      <c r="D52" s="309" t="s">
        <v>1310</v>
      </c>
      <c r="E52" s="310"/>
      <c r="F52" s="63" t="s">
        <v>1185</v>
      </c>
      <c r="G52" s="134">
        <v>140</v>
      </c>
      <c r="H52" s="135"/>
      <c r="I52" s="259">
        <f t="shared" si="3"/>
        <v>0</v>
      </c>
    </row>
    <row r="53" spans="1:9" s="73" customFormat="1" ht="43.5" customHeight="1">
      <c r="A53" s="128"/>
      <c r="B53" s="307" t="s">
        <v>1330</v>
      </c>
      <c r="C53" s="308"/>
      <c r="D53" s="330" t="s">
        <v>1331</v>
      </c>
      <c r="E53" s="331"/>
      <c r="F53" s="63" t="s">
        <v>1332</v>
      </c>
      <c r="G53" s="134">
        <v>5</v>
      </c>
      <c r="H53" s="135"/>
      <c r="I53" s="259">
        <f t="shared" si="3"/>
        <v>0</v>
      </c>
    </row>
    <row r="54" spans="1:9" s="73" customFormat="1" ht="43.5" customHeight="1" thickBot="1">
      <c r="A54" s="124"/>
      <c r="B54" s="325" t="s">
        <v>1353</v>
      </c>
      <c r="C54" s="327"/>
      <c r="D54" s="338" t="s">
        <v>1294</v>
      </c>
      <c r="E54" s="339"/>
      <c r="F54" s="136" t="s">
        <v>1295</v>
      </c>
      <c r="G54" s="137">
        <v>100</v>
      </c>
      <c r="H54" s="138"/>
      <c r="I54" s="259">
        <f t="shared" si="3"/>
        <v>0</v>
      </c>
    </row>
    <row r="55" spans="1:9" s="52" customFormat="1" ht="20.1" customHeight="1" thickBot="1">
      <c r="A55" s="124"/>
      <c r="B55" s="322" t="s">
        <v>1258</v>
      </c>
      <c r="C55" s="323"/>
      <c r="D55" s="323"/>
      <c r="E55" s="323"/>
      <c r="F55" s="323"/>
      <c r="G55" s="324"/>
      <c r="H55" s="332">
        <f>SUM(I41:I54)</f>
        <v>0</v>
      </c>
      <c r="I55" s="320"/>
    </row>
    <row r="56" ht="15.75" thickBot="1"/>
    <row r="57" spans="1:9" s="130" customFormat="1" ht="30" customHeight="1" thickBot="1">
      <c r="A57" s="129"/>
      <c r="B57" s="333" t="s">
        <v>1336</v>
      </c>
      <c r="C57" s="334"/>
      <c r="D57" s="334"/>
      <c r="E57" s="334"/>
      <c r="F57" s="334"/>
      <c r="G57" s="335"/>
      <c r="H57" s="336">
        <f>H55+H38+I24+I23</f>
        <v>0</v>
      </c>
      <c r="I57" s="337"/>
    </row>
  </sheetData>
  <sheetProtection password="CC33" sheet="1" objects="1" scenarios="1"/>
  <mergeCells count="48">
    <mergeCell ref="H55:I55"/>
    <mergeCell ref="B57:G57"/>
    <mergeCell ref="H57:I57"/>
    <mergeCell ref="B48:C48"/>
    <mergeCell ref="D49:E49"/>
    <mergeCell ref="D50:E50"/>
    <mergeCell ref="D52:E52"/>
    <mergeCell ref="D54:E54"/>
    <mergeCell ref="B54:C54"/>
    <mergeCell ref="D51:E51"/>
    <mergeCell ref="B52:C52"/>
    <mergeCell ref="B51:C51"/>
    <mergeCell ref="B49:C49"/>
    <mergeCell ref="B50:C50"/>
    <mergeCell ref="D48:E48"/>
    <mergeCell ref="B53:C53"/>
    <mergeCell ref="D53:E53"/>
    <mergeCell ref="B55:G55"/>
    <mergeCell ref="B44:C44"/>
    <mergeCell ref="B45:C45"/>
    <mergeCell ref="B46:C46"/>
    <mergeCell ref="B47:C47"/>
    <mergeCell ref="D44:E44"/>
    <mergeCell ref="D45:E45"/>
    <mergeCell ref="D46:E46"/>
    <mergeCell ref="D47:E47"/>
    <mergeCell ref="B26:E26"/>
    <mergeCell ref="B27:E27"/>
    <mergeCell ref="B28:E28"/>
    <mergeCell ref="B29:E29"/>
    <mergeCell ref="B30:E30"/>
    <mergeCell ref="H38:I38"/>
    <mergeCell ref="B34:E34"/>
    <mergeCell ref="B35:E35"/>
    <mergeCell ref="B36:E36"/>
    <mergeCell ref="B31:E31"/>
    <mergeCell ref="B32:E32"/>
    <mergeCell ref="B33:E33"/>
    <mergeCell ref="B38:G38"/>
    <mergeCell ref="B37:E37"/>
    <mergeCell ref="B43:C43"/>
    <mergeCell ref="D43:E43"/>
    <mergeCell ref="D41:E41"/>
    <mergeCell ref="D42:E42"/>
    <mergeCell ref="B40:C40"/>
    <mergeCell ref="B41:C41"/>
    <mergeCell ref="B42:C42"/>
    <mergeCell ref="D40:E40"/>
  </mergeCells>
  <printOptions horizontalCentered="1"/>
  <pageMargins left="0.2362204724409449" right="0.2362204724409449" top="0.35433070866141736" bottom="0.5511811023622047" header="0" footer="0.31496062992125984"/>
  <pageSetup horizontalDpi="600" verticalDpi="600" orientation="landscape" paperSize="9" r:id="rId1"/>
  <headerFooter>
    <oddFooter>&amp;L&amp;10Souhrn&amp;R&amp;10strana &amp;P z &amp;N stran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96"/>
  <sheetViews>
    <sheetView workbookViewId="0" topLeftCell="A1">
      <selection activeCell="I2" sqref="I2"/>
    </sheetView>
  </sheetViews>
  <sheetFormatPr defaultColWidth="9.140625" defaultRowHeight="15"/>
  <cols>
    <col min="1" max="1" width="3.8515625" style="120" bestFit="1" customWidth="1"/>
    <col min="2" max="2" width="13.7109375" style="41" customWidth="1"/>
    <col min="3" max="3" width="8.421875" style="41" customWidth="1"/>
    <col min="4" max="4" width="7.57421875" style="41" customWidth="1"/>
    <col min="5" max="5" width="21.140625" style="41" bestFit="1" customWidth="1"/>
    <col min="6" max="6" width="16.57421875" style="41" bestFit="1" customWidth="1"/>
    <col min="7" max="7" width="8.00390625" style="41" customWidth="1"/>
    <col min="8" max="8" width="8.7109375" style="41" customWidth="1"/>
    <col min="9" max="9" width="13.7109375" style="41" customWidth="1"/>
    <col min="10" max="10" width="11.7109375" style="41" customWidth="1"/>
    <col min="11" max="11" width="11.421875" style="71" customWidth="1"/>
    <col min="12" max="13" width="9.57421875" style="71" customWidth="1"/>
    <col min="14" max="14" width="11.421875" style="42" customWidth="1"/>
    <col min="15" max="26" width="9.140625" style="42" customWidth="1"/>
    <col min="27" max="45" width="9.140625" style="120" customWidth="1"/>
    <col min="46" max="47" width="9.140625" style="267" customWidth="1"/>
    <col min="48" max="51" width="9.140625" style="120" customWidth="1"/>
    <col min="52" max="78" width="9.140625" style="42" customWidth="1"/>
    <col min="79" max="16384" width="9.140625" style="41" customWidth="1"/>
  </cols>
  <sheetData>
    <row r="1" spans="1:71" ht="63" thickBot="1">
      <c r="A1" s="117"/>
      <c r="B1" s="92" t="s">
        <v>8</v>
      </c>
      <c r="C1" s="93" t="s">
        <v>1184</v>
      </c>
      <c r="D1" s="93" t="s">
        <v>9</v>
      </c>
      <c r="E1" s="94" t="s">
        <v>10</v>
      </c>
      <c r="F1" s="95" t="s">
        <v>0</v>
      </c>
      <c r="G1" s="80" t="s">
        <v>1</v>
      </c>
      <c r="H1" s="96" t="s">
        <v>1183</v>
      </c>
      <c r="I1" s="97" t="s">
        <v>1256</v>
      </c>
      <c r="J1" s="188" t="s">
        <v>1364</v>
      </c>
      <c r="K1" s="188" t="s">
        <v>1283</v>
      </c>
      <c r="L1" s="81" t="s">
        <v>1284</v>
      </c>
      <c r="M1" s="107" t="s">
        <v>1285</v>
      </c>
      <c r="AA1" s="267" t="s">
        <v>1164</v>
      </c>
      <c r="AB1" s="267" t="s">
        <v>1165</v>
      </c>
      <c r="AC1" s="267" t="s">
        <v>1166</v>
      </c>
      <c r="AD1" s="267" t="s">
        <v>1167</v>
      </c>
      <c r="AE1" s="267" t="s">
        <v>1168</v>
      </c>
      <c r="AF1" s="267" t="s">
        <v>1169</v>
      </c>
      <c r="AG1" s="267" t="s">
        <v>1170</v>
      </c>
      <c r="AH1" s="267" t="s">
        <v>1171</v>
      </c>
      <c r="AI1" s="267" t="s">
        <v>1172</v>
      </c>
      <c r="AJ1" s="267" t="s">
        <v>1173</v>
      </c>
      <c r="AK1" s="267" t="s">
        <v>1174</v>
      </c>
      <c r="AL1" s="267" t="s">
        <v>1175</v>
      </c>
      <c r="AM1" s="267" t="s">
        <v>1176</v>
      </c>
      <c r="AN1" s="267" t="s">
        <v>1182</v>
      </c>
      <c r="AO1" s="267" t="s">
        <v>1177</v>
      </c>
      <c r="AP1" s="267" t="s">
        <v>1178</v>
      </c>
      <c r="AQ1" s="267" t="s">
        <v>1179</v>
      </c>
      <c r="AR1" s="267" t="s">
        <v>1180</v>
      </c>
      <c r="AS1" s="267" t="s">
        <v>1181</v>
      </c>
      <c r="AT1" s="268" t="s">
        <v>1327</v>
      </c>
      <c r="AU1" s="268" t="s">
        <v>1328</v>
      </c>
      <c r="BA1" s="43" t="s">
        <v>1164</v>
      </c>
      <c r="BB1" s="43" t="s">
        <v>1165</v>
      </c>
      <c r="BC1" s="43" t="s">
        <v>1166</v>
      </c>
      <c r="BD1" s="43" t="s">
        <v>1167</v>
      </c>
      <c r="BE1" s="43" t="s">
        <v>1168</v>
      </c>
      <c r="BF1" s="43" t="s">
        <v>1169</v>
      </c>
      <c r="BG1" s="43" t="s">
        <v>1170</v>
      </c>
      <c r="BH1" s="43" t="s">
        <v>1171</v>
      </c>
      <c r="BI1" s="43" t="s">
        <v>1172</v>
      </c>
      <c r="BJ1" s="43" t="s">
        <v>1173</v>
      </c>
      <c r="BK1" s="43" t="s">
        <v>1174</v>
      </c>
      <c r="BL1" s="43" t="s">
        <v>1175</v>
      </c>
      <c r="BM1" s="43" t="s">
        <v>1176</v>
      </c>
      <c r="BN1" s="43" t="s">
        <v>1182</v>
      </c>
      <c r="BO1" s="43" t="s">
        <v>1177</v>
      </c>
      <c r="BP1" s="43" t="s">
        <v>1178</v>
      </c>
      <c r="BQ1" s="43" t="s">
        <v>1179</v>
      </c>
      <c r="BR1" s="43" t="s">
        <v>1180</v>
      </c>
      <c r="BS1" s="43" t="s">
        <v>1181</v>
      </c>
    </row>
    <row r="2" spans="1:71" ht="15">
      <c r="A2" s="118" t="s">
        <v>1180</v>
      </c>
      <c r="B2" s="3" t="s">
        <v>11</v>
      </c>
      <c r="C2" s="4" t="s">
        <v>12</v>
      </c>
      <c r="D2" s="4" t="s">
        <v>13</v>
      </c>
      <c r="E2" s="5" t="s">
        <v>14</v>
      </c>
      <c r="F2" s="5" t="s">
        <v>3</v>
      </c>
      <c r="G2" s="6" t="s">
        <v>1273</v>
      </c>
      <c r="H2" s="7">
        <v>16.16</v>
      </c>
      <c r="I2" s="279">
        <f>VLOOKUP(A:A,Souhrn!$A$2:$E$20,5,0)</f>
        <v>0</v>
      </c>
      <c r="J2" s="217">
        <f>ROUND(H2*ROUND(I2,2),2)</f>
        <v>0</v>
      </c>
      <c r="K2" s="104"/>
      <c r="L2" s="105"/>
      <c r="M2" s="106"/>
      <c r="AA2" s="120">
        <f>IF($AA$1=$A2,$H2,0)</f>
        <v>0</v>
      </c>
      <c r="AB2" s="120">
        <f>IF($AB$1=$A2,$H2,0)</f>
        <v>0</v>
      </c>
      <c r="AC2" s="120">
        <f>IF($AC$1=$A2,$H2,0)</f>
        <v>0</v>
      </c>
      <c r="AD2" s="120">
        <f>IF($AD$1=$A2,$H2,0)</f>
        <v>0</v>
      </c>
      <c r="AE2" s="120">
        <f>IF($AE$1=$A2,$H2,0)</f>
        <v>0</v>
      </c>
      <c r="AF2" s="120">
        <f>IF($AF$1=$A2,$H2,0)</f>
        <v>0</v>
      </c>
      <c r="AG2" s="120">
        <f>IF($AG$1=$A2,$H2,0)</f>
        <v>0</v>
      </c>
      <c r="AH2" s="120">
        <f>IF($AH$1=$A2,$H2,0)</f>
        <v>0</v>
      </c>
      <c r="AI2" s="120">
        <f>IF($AI$1=$A2,$H2,0)</f>
        <v>0</v>
      </c>
      <c r="AJ2" s="120">
        <f>IF($AJ$1=$A2,$H2,0)</f>
        <v>0</v>
      </c>
      <c r="AK2" s="120">
        <f>IF($AK$1=$A2,$H2,0)</f>
        <v>0</v>
      </c>
      <c r="AL2" s="120">
        <f>IF($AL$1=$A2,$H2,0)</f>
        <v>0</v>
      </c>
      <c r="AM2" s="120">
        <f>IF($AM$1=$A2,$H2,0)</f>
        <v>0</v>
      </c>
      <c r="AN2" s="120">
        <f>IF($AN$1=$A2,$H2,0)</f>
        <v>0</v>
      </c>
      <c r="AO2" s="120">
        <f>IF($AO$1=$A2,$H2,0)</f>
        <v>0</v>
      </c>
      <c r="AP2" s="120">
        <f>IF($AP$1=$A2,$H2,0)</f>
        <v>0</v>
      </c>
      <c r="AQ2" s="120">
        <f>IF($AQ$1=$A2,$H2,0)</f>
        <v>0</v>
      </c>
      <c r="AR2" s="120">
        <f>IF($AR$1=$A2,$H2,0)</f>
        <v>16.16</v>
      </c>
      <c r="AS2" s="120">
        <f>IF($AS$1=$A2,$H2,0)</f>
        <v>0</v>
      </c>
      <c r="AT2" s="267">
        <f aca="true" t="shared" si="0" ref="AT2:AT65">IF(L2="A",SUM(AA2:AS2),0)</f>
        <v>0</v>
      </c>
      <c r="AU2" s="267">
        <f aca="true" t="shared" si="1" ref="AU2:AU65">IF(M2="A",SUM(AA2:AS2),0)</f>
        <v>0</v>
      </c>
      <c r="BA2" s="42">
        <f>IF($K2="A",IF($BA$1=$A2,$H2,0),0)</f>
        <v>0</v>
      </c>
      <c r="BB2" s="42">
        <f>IF($K2="A",IF($BB$1=$A2,$H2,0),0)</f>
        <v>0</v>
      </c>
      <c r="BC2" s="42">
        <f>IF($K2="A",IF($BC$1=$A2,$H2,0),0)</f>
        <v>0</v>
      </c>
      <c r="BD2" s="42">
        <f>IF($K2="A",IF($BD$1=$A2,$H2,0),0)</f>
        <v>0</v>
      </c>
      <c r="BE2" s="42">
        <f>IF($K2="A",IF($BE$1=$A2,$H2,0),0)</f>
        <v>0</v>
      </c>
      <c r="BF2" s="42">
        <f>IF($K2="A",IF($BF$1=$A2,$H2,0),0)</f>
        <v>0</v>
      </c>
      <c r="BG2" s="42">
        <f>IF($K2="A",IF($BG$1=$A2,$H2,0),0)</f>
        <v>0</v>
      </c>
      <c r="BH2" s="42">
        <f>IF($K2="A",IF($BH$1=$A2,$H2,0),0)</f>
        <v>0</v>
      </c>
      <c r="BI2" s="42">
        <f>IF($K2="A",IF($BI$1=$A2,$H2,0),0)</f>
        <v>0</v>
      </c>
      <c r="BJ2" s="42">
        <f>IF($K2="A",IF($BJ$1=$A2,$H2,0),0)</f>
        <v>0</v>
      </c>
      <c r="BK2" s="42">
        <f>IF($K2="A",IF($BK$1=$A2,$H2,0),0)</f>
        <v>0</v>
      </c>
      <c r="BL2" s="42">
        <f>IF($K2="A",IF($BL$1=$A2,$H2,0),0)</f>
        <v>0</v>
      </c>
      <c r="BM2" s="42">
        <f>IF($K2="A",IF($BM$1=$A2,$H2,0),0)</f>
        <v>0</v>
      </c>
      <c r="BN2" s="42">
        <f>IF($K2="A",IF($BN$1=$A2,$H2,0),0)</f>
        <v>0</v>
      </c>
      <c r="BO2" s="42">
        <f>IF($K2="A",IF($BO$1=$A2,$H2,0),0)</f>
        <v>0</v>
      </c>
      <c r="BP2" s="42">
        <f>IF($K2="A",IF($BP$1=$A2,$H2,0),0)</f>
        <v>0</v>
      </c>
      <c r="BQ2" s="42">
        <f>IF($K2="A",IF($BQ$1=$A2,$H2,0),0)</f>
        <v>0</v>
      </c>
      <c r="BR2" s="42">
        <f>IF($K2="A",IF($BR$1=$A2,$H2,0),0)</f>
        <v>0</v>
      </c>
      <c r="BS2" s="42">
        <f>IF($K2="A",IF($BS$1=$A2,$H2,0),0)</f>
        <v>0</v>
      </c>
    </row>
    <row r="3" spans="1:71" ht="15">
      <c r="A3" s="118" t="s">
        <v>1175</v>
      </c>
      <c r="B3" s="8" t="s">
        <v>15</v>
      </c>
      <c r="C3" s="9" t="s">
        <v>16</v>
      </c>
      <c r="D3" s="9" t="s">
        <v>13</v>
      </c>
      <c r="E3" s="10" t="s">
        <v>17</v>
      </c>
      <c r="F3" s="10" t="s">
        <v>3</v>
      </c>
      <c r="G3" s="12" t="s">
        <v>1268</v>
      </c>
      <c r="H3" s="11">
        <v>53.39</v>
      </c>
      <c r="I3" s="279">
        <f>VLOOKUP(A:A,Souhrn!$A$2:$E$20,5,0)</f>
        <v>0</v>
      </c>
      <c r="J3" s="217">
        <f>ROUND(H3*ROUND(I3,2),2)</f>
        <v>0</v>
      </c>
      <c r="K3" s="98"/>
      <c r="L3" s="102"/>
      <c r="M3" s="100"/>
      <c r="AA3" s="120">
        <f aca="true" t="shared" si="2" ref="AA3:AA66">IF($AA$1=$A3,$H3,0)</f>
        <v>0</v>
      </c>
      <c r="AB3" s="120">
        <f aca="true" t="shared" si="3" ref="AB3:AB66">IF($AB$1=$A3,$H3,0)</f>
        <v>0</v>
      </c>
      <c r="AC3" s="120">
        <f aca="true" t="shared" si="4" ref="AC3:AC66">IF($AC$1=$A3,$H3,0)</f>
        <v>0</v>
      </c>
      <c r="AD3" s="120">
        <f aca="true" t="shared" si="5" ref="AD3:AD66">IF($AD$1=$A3,$H3,0)</f>
        <v>0</v>
      </c>
      <c r="AE3" s="120">
        <f aca="true" t="shared" si="6" ref="AE3:AE66">IF($AE$1=$A3,$H3,0)</f>
        <v>0</v>
      </c>
      <c r="AF3" s="120">
        <f aca="true" t="shared" si="7" ref="AF3:AF66">IF($AF$1=$A3,$H3,0)</f>
        <v>0</v>
      </c>
      <c r="AG3" s="120">
        <f aca="true" t="shared" si="8" ref="AG3:AG66">IF($AG$1=$A3,$H3,0)</f>
        <v>0</v>
      </c>
      <c r="AH3" s="120">
        <f aca="true" t="shared" si="9" ref="AH3:AH66">IF($AH$1=$A3,$H3,0)</f>
        <v>0</v>
      </c>
      <c r="AI3" s="120">
        <f aca="true" t="shared" si="10" ref="AI3:AI66">IF($AI$1=$A3,$H3,0)</f>
        <v>0</v>
      </c>
      <c r="AJ3" s="120">
        <f aca="true" t="shared" si="11" ref="AJ3:AJ66">IF($AJ$1=$A3,$H3,0)</f>
        <v>0</v>
      </c>
      <c r="AK3" s="120">
        <f aca="true" t="shared" si="12" ref="AK3:AK66">IF($AK$1=$A3,$H3,0)</f>
        <v>0</v>
      </c>
      <c r="AL3" s="120">
        <f aca="true" t="shared" si="13" ref="AL3:AL66">IF($AL$1=$A3,$H3,0)</f>
        <v>53.39</v>
      </c>
      <c r="AM3" s="120">
        <f aca="true" t="shared" si="14" ref="AM3:AM66">IF($AM$1=$A3,$H3,0)</f>
        <v>0</v>
      </c>
      <c r="AN3" s="120">
        <f aca="true" t="shared" si="15" ref="AN3:AN66">IF($AN$1=$A3,$H3,0)</f>
        <v>0</v>
      </c>
      <c r="AO3" s="120">
        <f aca="true" t="shared" si="16" ref="AO3:AO66">IF($AO$1=$A3,$H3,0)</f>
        <v>0</v>
      </c>
      <c r="AP3" s="120">
        <f aca="true" t="shared" si="17" ref="AP3:AP66">IF($AP$1=$A3,$H3,0)</f>
        <v>0</v>
      </c>
      <c r="AQ3" s="120">
        <f aca="true" t="shared" si="18" ref="AQ3:AQ66">IF($AQ$1=$A3,$H3,0)</f>
        <v>0</v>
      </c>
      <c r="AR3" s="120">
        <f aca="true" t="shared" si="19" ref="AR3:AR66">IF($AR$1=$A3,$H3,0)</f>
        <v>0</v>
      </c>
      <c r="AS3" s="120">
        <f aca="true" t="shared" si="20" ref="AS3:AS66">IF($AS$1=$A3,$H3,0)</f>
        <v>0</v>
      </c>
      <c r="AT3" s="267">
        <f t="shared" si="0"/>
        <v>0</v>
      </c>
      <c r="AU3" s="267">
        <f t="shared" si="1"/>
        <v>0</v>
      </c>
      <c r="BA3" s="42">
        <f aca="true" t="shared" si="21" ref="BA3:BA66">IF($K3="A",IF($BA$1=$A3,$H3,0),0)</f>
        <v>0</v>
      </c>
      <c r="BB3" s="42">
        <f aca="true" t="shared" si="22" ref="BB3:BB66">IF($K3="A",IF($BB$1=$A3,$H3,0),0)</f>
        <v>0</v>
      </c>
      <c r="BC3" s="42">
        <f aca="true" t="shared" si="23" ref="BC3:BC66">IF($K3="A",IF($BC$1=$A3,$H3,0),0)</f>
        <v>0</v>
      </c>
      <c r="BD3" s="42">
        <f aca="true" t="shared" si="24" ref="BD3:BD66">IF($K3="A",IF($BD$1=$A3,$H3,0),0)</f>
        <v>0</v>
      </c>
      <c r="BE3" s="42">
        <f aca="true" t="shared" si="25" ref="BE3:BE66">IF($K3="A",IF($BE$1=$A3,$H3,0),0)</f>
        <v>0</v>
      </c>
      <c r="BF3" s="42">
        <f aca="true" t="shared" si="26" ref="BF3:BF66">IF($K3="A",IF($BF$1=$A3,$H3,0),0)</f>
        <v>0</v>
      </c>
      <c r="BG3" s="42">
        <f aca="true" t="shared" si="27" ref="BG3:BG66">IF($K3="A",IF($BG$1=$A3,$H3,0),0)</f>
        <v>0</v>
      </c>
      <c r="BH3" s="42">
        <f aca="true" t="shared" si="28" ref="BH3:BH66">IF($K3="A",IF($BH$1=$A3,$H3,0),0)</f>
        <v>0</v>
      </c>
      <c r="BI3" s="42">
        <f aca="true" t="shared" si="29" ref="BI3:BI66">IF($K3="A",IF($BI$1=$A3,$H3,0),0)</f>
        <v>0</v>
      </c>
      <c r="BJ3" s="42">
        <f aca="true" t="shared" si="30" ref="BJ3:BJ66">IF($K3="A",IF($BJ$1=$A3,$H3,0),0)</f>
        <v>0</v>
      </c>
      <c r="BK3" s="42">
        <f aca="true" t="shared" si="31" ref="BK3:BK66">IF($K3="A",IF($BK$1=$A3,$H3,0),0)</f>
        <v>0</v>
      </c>
      <c r="BL3" s="42">
        <f aca="true" t="shared" si="32" ref="BL3:BL66">IF($K3="A",IF($BL$1=$A3,$H3,0),0)</f>
        <v>0</v>
      </c>
      <c r="BM3" s="42">
        <f aca="true" t="shared" si="33" ref="BM3:BM66">IF($K3="A",IF($BM$1=$A3,$H3,0),0)</f>
        <v>0</v>
      </c>
      <c r="BN3" s="42">
        <f aca="true" t="shared" si="34" ref="BN3:BN66">IF($K3="A",IF($BN$1=$A3,$H3,0),0)</f>
        <v>0</v>
      </c>
      <c r="BO3" s="42">
        <f aca="true" t="shared" si="35" ref="BO3:BO66">IF($K3="A",IF($BO$1=$A3,$H3,0),0)</f>
        <v>0</v>
      </c>
      <c r="BP3" s="42">
        <f aca="true" t="shared" si="36" ref="BP3:BP66">IF($K3="A",IF($BP$1=$A3,$H3,0),0)</f>
        <v>0</v>
      </c>
      <c r="BQ3" s="42">
        <f aca="true" t="shared" si="37" ref="BQ3:BQ66">IF($K3="A",IF($BQ$1=$A3,$H3,0),0)</f>
        <v>0</v>
      </c>
      <c r="BR3" s="42">
        <f aca="true" t="shared" si="38" ref="BR3:BR66">IF($K3="A",IF($BR$1=$A3,$H3,0),0)</f>
        <v>0</v>
      </c>
      <c r="BS3" s="42">
        <f aca="true" t="shared" si="39" ref="BS3:BS66">IF($K3="A",IF($BS$1=$A3,$H3,0),0)</f>
        <v>0</v>
      </c>
    </row>
    <row r="4" spans="1:71" ht="15">
      <c r="A4" s="118" t="s">
        <v>1172</v>
      </c>
      <c r="B4" s="8" t="s">
        <v>18</v>
      </c>
      <c r="C4" s="9" t="s">
        <v>19</v>
      </c>
      <c r="D4" s="9" t="s">
        <v>13</v>
      </c>
      <c r="E4" s="10" t="s">
        <v>20</v>
      </c>
      <c r="F4" s="10" t="s">
        <v>3</v>
      </c>
      <c r="G4" s="12" t="s">
        <v>1266</v>
      </c>
      <c r="H4" s="11">
        <v>29.74</v>
      </c>
      <c r="I4" s="279">
        <f>VLOOKUP(A:A,Souhrn!$A$2:$E$20,5,0)</f>
        <v>0</v>
      </c>
      <c r="J4" s="217">
        <f aca="true" t="shared" si="40" ref="J4:J67">ROUND(H4*ROUND(I4,2),2)</f>
        <v>0</v>
      </c>
      <c r="K4" s="98"/>
      <c r="L4" s="102"/>
      <c r="M4" s="100"/>
      <c r="AA4" s="120">
        <f t="shared" si="2"/>
        <v>0</v>
      </c>
      <c r="AB4" s="120">
        <f t="shared" si="3"/>
        <v>0</v>
      </c>
      <c r="AC4" s="120">
        <f t="shared" si="4"/>
        <v>0</v>
      </c>
      <c r="AD4" s="120">
        <f t="shared" si="5"/>
        <v>0</v>
      </c>
      <c r="AE4" s="120">
        <f t="shared" si="6"/>
        <v>0</v>
      </c>
      <c r="AF4" s="120">
        <f t="shared" si="7"/>
        <v>0</v>
      </c>
      <c r="AG4" s="120">
        <f t="shared" si="8"/>
        <v>0</v>
      </c>
      <c r="AH4" s="120">
        <f t="shared" si="9"/>
        <v>0</v>
      </c>
      <c r="AI4" s="120">
        <f t="shared" si="10"/>
        <v>29.74</v>
      </c>
      <c r="AJ4" s="120">
        <f t="shared" si="11"/>
        <v>0</v>
      </c>
      <c r="AK4" s="120">
        <f t="shared" si="12"/>
        <v>0</v>
      </c>
      <c r="AL4" s="120">
        <f t="shared" si="13"/>
        <v>0</v>
      </c>
      <c r="AM4" s="120">
        <f t="shared" si="14"/>
        <v>0</v>
      </c>
      <c r="AN4" s="120">
        <f t="shared" si="15"/>
        <v>0</v>
      </c>
      <c r="AO4" s="120">
        <f t="shared" si="16"/>
        <v>0</v>
      </c>
      <c r="AP4" s="120">
        <f t="shared" si="17"/>
        <v>0</v>
      </c>
      <c r="AQ4" s="120">
        <f t="shared" si="18"/>
        <v>0</v>
      </c>
      <c r="AR4" s="120">
        <f t="shared" si="19"/>
        <v>0</v>
      </c>
      <c r="AS4" s="120">
        <f t="shared" si="20"/>
        <v>0</v>
      </c>
      <c r="AT4" s="267">
        <f t="shared" si="0"/>
        <v>0</v>
      </c>
      <c r="AU4" s="267">
        <f t="shared" si="1"/>
        <v>0</v>
      </c>
      <c r="BA4" s="42">
        <f t="shared" si="21"/>
        <v>0</v>
      </c>
      <c r="BB4" s="42">
        <f t="shared" si="22"/>
        <v>0</v>
      </c>
      <c r="BC4" s="42">
        <f t="shared" si="23"/>
        <v>0</v>
      </c>
      <c r="BD4" s="42">
        <f t="shared" si="24"/>
        <v>0</v>
      </c>
      <c r="BE4" s="42">
        <f t="shared" si="25"/>
        <v>0</v>
      </c>
      <c r="BF4" s="42">
        <f t="shared" si="26"/>
        <v>0</v>
      </c>
      <c r="BG4" s="42">
        <f t="shared" si="27"/>
        <v>0</v>
      </c>
      <c r="BH4" s="42">
        <f t="shared" si="28"/>
        <v>0</v>
      </c>
      <c r="BI4" s="42">
        <f t="shared" si="29"/>
        <v>0</v>
      </c>
      <c r="BJ4" s="42">
        <f t="shared" si="30"/>
        <v>0</v>
      </c>
      <c r="BK4" s="42">
        <f t="shared" si="31"/>
        <v>0</v>
      </c>
      <c r="BL4" s="42">
        <f t="shared" si="32"/>
        <v>0</v>
      </c>
      <c r="BM4" s="42">
        <f t="shared" si="33"/>
        <v>0</v>
      </c>
      <c r="BN4" s="42">
        <f t="shared" si="34"/>
        <v>0</v>
      </c>
      <c r="BO4" s="42">
        <f t="shared" si="35"/>
        <v>0</v>
      </c>
      <c r="BP4" s="42">
        <f t="shared" si="36"/>
        <v>0</v>
      </c>
      <c r="BQ4" s="42">
        <f t="shared" si="37"/>
        <v>0</v>
      </c>
      <c r="BR4" s="42">
        <f t="shared" si="38"/>
        <v>0</v>
      </c>
      <c r="BS4" s="42">
        <f t="shared" si="39"/>
        <v>0</v>
      </c>
    </row>
    <row r="5" spans="1:71" ht="15">
      <c r="A5" s="118" t="s">
        <v>1170</v>
      </c>
      <c r="B5" s="8" t="s">
        <v>21</v>
      </c>
      <c r="C5" s="9" t="s">
        <v>22</v>
      </c>
      <c r="D5" s="9" t="s">
        <v>13</v>
      </c>
      <c r="E5" s="10" t="s">
        <v>23</v>
      </c>
      <c r="F5" s="10" t="s">
        <v>3</v>
      </c>
      <c r="G5" s="12" t="s">
        <v>1264</v>
      </c>
      <c r="H5" s="11">
        <v>6.02</v>
      </c>
      <c r="I5" s="279">
        <f>VLOOKUP(A:A,Souhrn!$A$2:$E$20,5,0)</f>
        <v>0</v>
      </c>
      <c r="J5" s="217">
        <f t="shared" si="40"/>
        <v>0</v>
      </c>
      <c r="K5" s="98"/>
      <c r="L5" s="102"/>
      <c r="M5" s="100"/>
      <c r="AA5" s="120">
        <f t="shared" si="2"/>
        <v>0</v>
      </c>
      <c r="AB5" s="120">
        <f t="shared" si="3"/>
        <v>0</v>
      </c>
      <c r="AC5" s="120">
        <f t="shared" si="4"/>
        <v>0</v>
      </c>
      <c r="AD5" s="120">
        <f t="shared" si="5"/>
        <v>0</v>
      </c>
      <c r="AE5" s="120">
        <f t="shared" si="6"/>
        <v>0</v>
      </c>
      <c r="AF5" s="120">
        <f t="shared" si="7"/>
        <v>0</v>
      </c>
      <c r="AG5" s="120">
        <f t="shared" si="8"/>
        <v>6.02</v>
      </c>
      <c r="AH5" s="120">
        <f t="shared" si="9"/>
        <v>0</v>
      </c>
      <c r="AI5" s="120">
        <f t="shared" si="10"/>
        <v>0</v>
      </c>
      <c r="AJ5" s="120">
        <f t="shared" si="11"/>
        <v>0</v>
      </c>
      <c r="AK5" s="120">
        <f t="shared" si="12"/>
        <v>0</v>
      </c>
      <c r="AL5" s="120">
        <f t="shared" si="13"/>
        <v>0</v>
      </c>
      <c r="AM5" s="120">
        <f t="shared" si="14"/>
        <v>0</v>
      </c>
      <c r="AN5" s="120">
        <f t="shared" si="15"/>
        <v>0</v>
      </c>
      <c r="AO5" s="120">
        <f t="shared" si="16"/>
        <v>0</v>
      </c>
      <c r="AP5" s="120">
        <f t="shared" si="17"/>
        <v>0</v>
      </c>
      <c r="AQ5" s="120">
        <f t="shared" si="18"/>
        <v>0</v>
      </c>
      <c r="AR5" s="120">
        <f t="shared" si="19"/>
        <v>0</v>
      </c>
      <c r="AS5" s="120">
        <f t="shared" si="20"/>
        <v>0</v>
      </c>
      <c r="AT5" s="267">
        <f t="shared" si="0"/>
        <v>0</v>
      </c>
      <c r="AU5" s="267">
        <f t="shared" si="1"/>
        <v>0</v>
      </c>
      <c r="BA5" s="42">
        <f t="shared" si="21"/>
        <v>0</v>
      </c>
      <c r="BB5" s="42">
        <f t="shared" si="22"/>
        <v>0</v>
      </c>
      <c r="BC5" s="42">
        <f t="shared" si="23"/>
        <v>0</v>
      </c>
      <c r="BD5" s="42">
        <f t="shared" si="24"/>
        <v>0</v>
      </c>
      <c r="BE5" s="42">
        <f t="shared" si="25"/>
        <v>0</v>
      </c>
      <c r="BF5" s="42">
        <f t="shared" si="26"/>
        <v>0</v>
      </c>
      <c r="BG5" s="42">
        <f t="shared" si="27"/>
        <v>0</v>
      </c>
      <c r="BH5" s="42">
        <f t="shared" si="28"/>
        <v>0</v>
      </c>
      <c r="BI5" s="42">
        <f t="shared" si="29"/>
        <v>0</v>
      </c>
      <c r="BJ5" s="42">
        <f t="shared" si="30"/>
        <v>0</v>
      </c>
      <c r="BK5" s="42">
        <f t="shared" si="31"/>
        <v>0</v>
      </c>
      <c r="BL5" s="42">
        <f t="shared" si="32"/>
        <v>0</v>
      </c>
      <c r="BM5" s="42">
        <f t="shared" si="33"/>
        <v>0</v>
      </c>
      <c r="BN5" s="42">
        <f t="shared" si="34"/>
        <v>0</v>
      </c>
      <c r="BO5" s="42">
        <f t="shared" si="35"/>
        <v>0</v>
      </c>
      <c r="BP5" s="42">
        <f t="shared" si="36"/>
        <v>0</v>
      </c>
      <c r="BQ5" s="42">
        <f t="shared" si="37"/>
        <v>0</v>
      </c>
      <c r="BR5" s="42">
        <f t="shared" si="38"/>
        <v>0</v>
      </c>
      <c r="BS5" s="42">
        <f t="shared" si="39"/>
        <v>0</v>
      </c>
    </row>
    <row r="6" spans="1:71" ht="15">
      <c r="A6" s="118" t="s">
        <v>1165</v>
      </c>
      <c r="B6" s="8" t="s">
        <v>24</v>
      </c>
      <c r="C6" s="9" t="s">
        <v>25</v>
      </c>
      <c r="D6" s="9" t="s">
        <v>13</v>
      </c>
      <c r="E6" s="10" t="s">
        <v>26</v>
      </c>
      <c r="F6" s="10" t="s">
        <v>3</v>
      </c>
      <c r="G6" s="12" t="s">
        <v>1260</v>
      </c>
      <c r="H6" s="11">
        <v>10.61</v>
      </c>
      <c r="I6" s="279">
        <f>VLOOKUP(A:A,Souhrn!$A$2:$E$20,5,0)</f>
        <v>0</v>
      </c>
      <c r="J6" s="217">
        <f t="shared" si="40"/>
        <v>0</v>
      </c>
      <c r="K6" s="98"/>
      <c r="L6" s="102"/>
      <c r="M6" s="100"/>
      <c r="AA6" s="120">
        <f t="shared" si="2"/>
        <v>0</v>
      </c>
      <c r="AB6" s="120">
        <f t="shared" si="3"/>
        <v>10.61</v>
      </c>
      <c r="AC6" s="120">
        <f t="shared" si="4"/>
        <v>0</v>
      </c>
      <c r="AD6" s="120">
        <f t="shared" si="5"/>
        <v>0</v>
      </c>
      <c r="AE6" s="120">
        <f t="shared" si="6"/>
        <v>0</v>
      </c>
      <c r="AF6" s="120">
        <f t="shared" si="7"/>
        <v>0</v>
      </c>
      <c r="AG6" s="120">
        <f t="shared" si="8"/>
        <v>0</v>
      </c>
      <c r="AH6" s="120">
        <f t="shared" si="9"/>
        <v>0</v>
      </c>
      <c r="AI6" s="120">
        <f t="shared" si="10"/>
        <v>0</v>
      </c>
      <c r="AJ6" s="120">
        <f t="shared" si="11"/>
        <v>0</v>
      </c>
      <c r="AK6" s="120">
        <f t="shared" si="12"/>
        <v>0</v>
      </c>
      <c r="AL6" s="120">
        <f t="shared" si="13"/>
        <v>0</v>
      </c>
      <c r="AM6" s="120">
        <f t="shared" si="14"/>
        <v>0</v>
      </c>
      <c r="AN6" s="120">
        <f t="shared" si="15"/>
        <v>0</v>
      </c>
      <c r="AO6" s="120">
        <f t="shared" si="16"/>
        <v>0</v>
      </c>
      <c r="AP6" s="120">
        <f t="shared" si="17"/>
        <v>0</v>
      </c>
      <c r="AQ6" s="120">
        <f t="shared" si="18"/>
        <v>0</v>
      </c>
      <c r="AR6" s="120">
        <f t="shared" si="19"/>
        <v>0</v>
      </c>
      <c r="AS6" s="120">
        <f t="shared" si="20"/>
        <v>0</v>
      </c>
      <c r="AT6" s="267">
        <f t="shared" si="0"/>
        <v>0</v>
      </c>
      <c r="AU6" s="267">
        <f t="shared" si="1"/>
        <v>0</v>
      </c>
      <c r="BA6" s="42">
        <f t="shared" si="21"/>
        <v>0</v>
      </c>
      <c r="BB6" s="42">
        <f t="shared" si="22"/>
        <v>0</v>
      </c>
      <c r="BC6" s="42">
        <f t="shared" si="23"/>
        <v>0</v>
      </c>
      <c r="BD6" s="42">
        <f t="shared" si="24"/>
        <v>0</v>
      </c>
      <c r="BE6" s="42">
        <f t="shared" si="25"/>
        <v>0</v>
      </c>
      <c r="BF6" s="42">
        <f t="shared" si="26"/>
        <v>0</v>
      </c>
      <c r="BG6" s="42">
        <f t="shared" si="27"/>
        <v>0</v>
      </c>
      <c r="BH6" s="42">
        <f t="shared" si="28"/>
        <v>0</v>
      </c>
      <c r="BI6" s="42">
        <f t="shared" si="29"/>
        <v>0</v>
      </c>
      <c r="BJ6" s="42">
        <f t="shared" si="30"/>
        <v>0</v>
      </c>
      <c r="BK6" s="42">
        <f t="shared" si="31"/>
        <v>0</v>
      </c>
      <c r="BL6" s="42">
        <f t="shared" si="32"/>
        <v>0</v>
      </c>
      <c r="BM6" s="42">
        <f t="shared" si="33"/>
        <v>0</v>
      </c>
      <c r="BN6" s="42">
        <f t="shared" si="34"/>
        <v>0</v>
      </c>
      <c r="BO6" s="42">
        <f t="shared" si="35"/>
        <v>0</v>
      </c>
      <c r="BP6" s="42">
        <f t="shared" si="36"/>
        <v>0</v>
      </c>
      <c r="BQ6" s="42">
        <f t="shared" si="37"/>
        <v>0</v>
      </c>
      <c r="BR6" s="42">
        <f t="shared" si="38"/>
        <v>0</v>
      </c>
      <c r="BS6" s="42">
        <f t="shared" si="39"/>
        <v>0</v>
      </c>
    </row>
    <row r="7" spans="1:71" ht="15">
      <c r="A7" s="118" t="s">
        <v>1174</v>
      </c>
      <c r="B7" s="8" t="s">
        <v>27</v>
      </c>
      <c r="C7" s="9" t="s">
        <v>28</v>
      </c>
      <c r="D7" s="9" t="s">
        <v>13</v>
      </c>
      <c r="E7" s="10" t="s">
        <v>29</v>
      </c>
      <c r="F7" s="10" t="s">
        <v>4</v>
      </c>
      <c r="G7" s="12" t="s">
        <v>1278</v>
      </c>
      <c r="H7" s="11">
        <v>34.16</v>
      </c>
      <c r="I7" s="279">
        <f>VLOOKUP(A:A,Souhrn!$A$2:$E$20,5,0)</f>
        <v>0</v>
      </c>
      <c r="J7" s="217">
        <f t="shared" si="40"/>
        <v>0</v>
      </c>
      <c r="K7" s="98"/>
      <c r="L7" s="102"/>
      <c r="M7" s="100"/>
      <c r="AA7" s="120">
        <f t="shared" si="2"/>
        <v>0</v>
      </c>
      <c r="AB7" s="120">
        <f t="shared" si="3"/>
        <v>0</v>
      </c>
      <c r="AC7" s="120">
        <f t="shared" si="4"/>
        <v>0</v>
      </c>
      <c r="AD7" s="120">
        <f t="shared" si="5"/>
        <v>0</v>
      </c>
      <c r="AE7" s="120">
        <f t="shared" si="6"/>
        <v>0</v>
      </c>
      <c r="AF7" s="120">
        <f t="shared" si="7"/>
        <v>0</v>
      </c>
      <c r="AG7" s="120">
        <f t="shared" si="8"/>
        <v>0</v>
      </c>
      <c r="AH7" s="120">
        <f t="shared" si="9"/>
        <v>0</v>
      </c>
      <c r="AI7" s="120">
        <f t="shared" si="10"/>
        <v>0</v>
      </c>
      <c r="AJ7" s="120">
        <f t="shared" si="11"/>
        <v>0</v>
      </c>
      <c r="AK7" s="120">
        <f t="shared" si="12"/>
        <v>34.16</v>
      </c>
      <c r="AL7" s="120">
        <f t="shared" si="13"/>
        <v>0</v>
      </c>
      <c r="AM7" s="120">
        <f t="shared" si="14"/>
        <v>0</v>
      </c>
      <c r="AN7" s="120">
        <f t="shared" si="15"/>
        <v>0</v>
      </c>
      <c r="AO7" s="120">
        <f t="shared" si="16"/>
        <v>0</v>
      </c>
      <c r="AP7" s="120">
        <f t="shared" si="17"/>
        <v>0</v>
      </c>
      <c r="AQ7" s="120">
        <f t="shared" si="18"/>
        <v>0</v>
      </c>
      <c r="AR7" s="120">
        <f t="shared" si="19"/>
        <v>0</v>
      </c>
      <c r="AS7" s="120">
        <f t="shared" si="20"/>
        <v>0</v>
      </c>
      <c r="AT7" s="267">
        <f t="shared" si="0"/>
        <v>0</v>
      </c>
      <c r="AU7" s="267">
        <f t="shared" si="1"/>
        <v>0</v>
      </c>
      <c r="BA7" s="42">
        <f t="shared" si="21"/>
        <v>0</v>
      </c>
      <c r="BB7" s="42">
        <f t="shared" si="22"/>
        <v>0</v>
      </c>
      <c r="BC7" s="42">
        <f t="shared" si="23"/>
        <v>0</v>
      </c>
      <c r="BD7" s="42">
        <f t="shared" si="24"/>
        <v>0</v>
      </c>
      <c r="BE7" s="42">
        <f t="shared" si="25"/>
        <v>0</v>
      </c>
      <c r="BF7" s="42">
        <f t="shared" si="26"/>
        <v>0</v>
      </c>
      <c r="BG7" s="42">
        <f t="shared" si="27"/>
        <v>0</v>
      </c>
      <c r="BH7" s="42">
        <f t="shared" si="28"/>
        <v>0</v>
      </c>
      <c r="BI7" s="42">
        <f t="shared" si="29"/>
        <v>0</v>
      </c>
      <c r="BJ7" s="42">
        <f t="shared" si="30"/>
        <v>0</v>
      </c>
      <c r="BK7" s="42">
        <f t="shared" si="31"/>
        <v>0</v>
      </c>
      <c r="BL7" s="42">
        <f t="shared" si="32"/>
        <v>0</v>
      </c>
      <c r="BM7" s="42">
        <f t="shared" si="33"/>
        <v>0</v>
      </c>
      <c r="BN7" s="42">
        <f t="shared" si="34"/>
        <v>0</v>
      </c>
      <c r="BO7" s="42">
        <f t="shared" si="35"/>
        <v>0</v>
      </c>
      <c r="BP7" s="42">
        <f t="shared" si="36"/>
        <v>0</v>
      </c>
      <c r="BQ7" s="42">
        <f t="shared" si="37"/>
        <v>0</v>
      </c>
      <c r="BR7" s="42">
        <f t="shared" si="38"/>
        <v>0</v>
      </c>
      <c r="BS7" s="42">
        <f t="shared" si="39"/>
        <v>0</v>
      </c>
    </row>
    <row r="8" spans="1:71" ht="15">
      <c r="A8" s="118" t="s">
        <v>1180</v>
      </c>
      <c r="B8" s="8" t="s">
        <v>30</v>
      </c>
      <c r="C8" s="9" t="s">
        <v>31</v>
      </c>
      <c r="D8" s="9" t="s">
        <v>13</v>
      </c>
      <c r="E8" s="10" t="s">
        <v>14</v>
      </c>
      <c r="F8" s="10" t="s">
        <v>3</v>
      </c>
      <c r="G8" s="12" t="s">
        <v>1273</v>
      </c>
      <c r="H8" s="11">
        <v>14.28</v>
      </c>
      <c r="I8" s="279">
        <f>VLOOKUP(A:A,Souhrn!$A$2:$E$20,5,0)</f>
        <v>0</v>
      </c>
      <c r="J8" s="217">
        <f t="shared" si="40"/>
        <v>0</v>
      </c>
      <c r="K8" s="98"/>
      <c r="L8" s="102"/>
      <c r="M8" s="100"/>
      <c r="AA8" s="120">
        <f t="shared" si="2"/>
        <v>0</v>
      </c>
      <c r="AB8" s="120">
        <f t="shared" si="3"/>
        <v>0</v>
      </c>
      <c r="AC8" s="120">
        <f t="shared" si="4"/>
        <v>0</v>
      </c>
      <c r="AD8" s="120">
        <f t="shared" si="5"/>
        <v>0</v>
      </c>
      <c r="AE8" s="120">
        <f t="shared" si="6"/>
        <v>0</v>
      </c>
      <c r="AF8" s="120">
        <f t="shared" si="7"/>
        <v>0</v>
      </c>
      <c r="AG8" s="120">
        <f t="shared" si="8"/>
        <v>0</v>
      </c>
      <c r="AH8" s="120">
        <f t="shared" si="9"/>
        <v>0</v>
      </c>
      <c r="AI8" s="120">
        <f t="shared" si="10"/>
        <v>0</v>
      </c>
      <c r="AJ8" s="120">
        <f t="shared" si="11"/>
        <v>0</v>
      </c>
      <c r="AK8" s="120">
        <f t="shared" si="12"/>
        <v>0</v>
      </c>
      <c r="AL8" s="120">
        <f t="shared" si="13"/>
        <v>0</v>
      </c>
      <c r="AM8" s="120">
        <f t="shared" si="14"/>
        <v>0</v>
      </c>
      <c r="AN8" s="120">
        <f t="shared" si="15"/>
        <v>0</v>
      </c>
      <c r="AO8" s="120">
        <f t="shared" si="16"/>
        <v>0</v>
      </c>
      <c r="AP8" s="120">
        <f t="shared" si="17"/>
        <v>0</v>
      </c>
      <c r="AQ8" s="120">
        <f t="shared" si="18"/>
        <v>0</v>
      </c>
      <c r="AR8" s="120">
        <f t="shared" si="19"/>
        <v>14.28</v>
      </c>
      <c r="AS8" s="120">
        <f t="shared" si="20"/>
        <v>0</v>
      </c>
      <c r="AT8" s="267">
        <f t="shared" si="0"/>
        <v>0</v>
      </c>
      <c r="AU8" s="267">
        <f t="shared" si="1"/>
        <v>0</v>
      </c>
      <c r="BA8" s="42">
        <f t="shared" si="21"/>
        <v>0</v>
      </c>
      <c r="BB8" s="42">
        <f t="shared" si="22"/>
        <v>0</v>
      </c>
      <c r="BC8" s="42">
        <f t="shared" si="23"/>
        <v>0</v>
      </c>
      <c r="BD8" s="42">
        <f t="shared" si="24"/>
        <v>0</v>
      </c>
      <c r="BE8" s="42">
        <f t="shared" si="25"/>
        <v>0</v>
      </c>
      <c r="BF8" s="42">
        <f t="shared" si="26"/>
        <v>0</v>
      </c>
      <c r="BG8" s="42">
        <f t="shared" si="27"/>
        <v>0</v>
      </c>
      <c r="BH8" s="42">
        <f t="shared" si="28"/>
        <v>0</v>
      </c>
      <c r="BI8" s="42">
        <f t="shared" si="29"/>
        <v>0</v>
      </c>
      <c r="BJ8" s="42">
        <f t="shared" si="30"/>
        <v>0</v>
      </c>
      <c r="BK8" s="42">
        <f t="shared" si="31"/>
        <v>0</v>
      </c>
      <c r="BL8" s="42">
        <f t="shared" si="32"/>
        <v>0</v>
      </c>
      <c r="BM8" s="42">
        <f t="shared" si="33"/>
        <v>0</v>
      </c>
      <c r="BN8" s="42">
        <f t="shared" si="34"/>
        <v>0</v>
      </c>
      <c r="BO8" s="42">
        <f t="shared" si="35"/>
        <v>0</v>
      </c>
      <c r="BP8" s="42">
        <f t="shared" si="36"/>
        <v>0</v>
      </c>
      <c r="BQ8" s="42">
        <f t="shared" si="37"/>
        <v>0</v>
      </c>
      <c r="BR8" s="42">
        <f t="shared" si="38"/>
        <v>0</v>
      </c>
      <c r="BS8" s="42">
        <f t="shared" si="39"/>
        <v>0</v>
      </c>
    </row>
    <row r="9" spans="1:71" ht="15">
      <c r="A9" s="118" t="s">
        <v>1173</v>
      </c>
      <c r="B9" s="8" t="s">
        <v>32</v>
      </c>
      <c r="C9" s="9" t="s">
        <v>33</v>
      </c>
      <c r="D9" s="9" t="s">
        <v>13</v>
      </c>
      <c r="E9" s="10" t="s">
        <v>34</v>
      </c>
      <c r="F9" s="10" t="s">
        <v>5</v>
      </c>
      <c r="G9" s="12" t="s">
        <v>1267</v>
      </c>
      <c r="H9" s="11">
        <v>14.28</v>
      </c>
      <c r="I9" s="279">
        <f>VLOOKUP(A:A,Souhrn!$A$2:$E$20,5,0)</f>
        <v>0</v>
      </c>
      <c r="J9" s="217">
        <f t="shared" si="40"/>
        <v>0</v>
      </c>
      <c r="K9" s="98"/>
      <c r="L9" s="102"/>
      <c r="M9" s="100"/>
      <c r="AA9" s="120">
        <f t="shared" si="2"/>
        <v>0</v>
      </c>
      <c r="AB9" s="120">
        <f t="shared" si="3"/>
        <v>0</v>
      </c>
      <c r="AC9" s="120">
        <f t="shared" si="4"/>
        <v>0</v>
      </c>
      <c r="AD9" s="120">
        <f t="shared" si="5"/>
        <v>0</v>
      </c>
      <c r="AE9" s="120">
        <f t="shared" si="6"/>
        <v>0</v>
      </c>
      <c r="AF9" s="120">
        <f t="shared" si="7"/>
        <v>0</v>
      </c>
      <c r="AG9" s="120">
        <f t="shared" si="8"/>
        <v>0</v>
      </c>
      <c r="AH9" s="120">
        <f t="shared" si="9"/>
        <v>0</v>
      </c>
      <c r="AI9" s="120">
        <f t="shared" si="10"/>
        <v>0</v>
      </c>
      <c r="AJ9" s="120">
        <f t="shared" si="11"/>
        <v>14.28</v>
      </c>
      <c r="AK9" s="120">
        <f t="shared" si="12"/>
        <v>0</v>
      </c>
      <c r="AL9" s="120">
        <f t="shared" si="13"/>
        <v>0</v>
      </c>
      <c r="AM9" s="120">
        <f t="shared" si="14"/>
        <v>0</v>
      </c>
      <c r="AN9" s="120">
        <f t="shared" si="15"/>
        <v>0</v>
      </c>
      <c r="AO9" s="120">
        <f t="shared" si="16"/>
        <v>0</v>
      </c>
      <c r="AP9" s="120">
        <f t="shared" si="17"/>
        <v>0</v>
      </c>
      <c r="AQ9" s="120">
        <f t="shared" si="18"/>
        <v>0</v>
      </c>
      <c r="AR9" s="120">
        <f t="shared" si="19"/>
        <v>0</v>
      </c>
      <c r="AS9" s="120">
        <f t="shared" si="20"/>
        <v>0</v>
      </c>
      <c r="AT9" s="267">
        <f t="shared" si="0"/>
        <v>0</v>
      </c>
      <c r="AU9" s="267">
        <f t="shared" si="1"/>
        <v>0</v>
      </c>
      <c r="BA9" s="42">
        <f t="shared" si="21"/>
        <v>0</v>
      </c>
      <c r="BB9" s="42">
        <f t="shared" si="22"/>
        <v>0</v>
      </c>
      <c r="BC9" s="42">
        <f t="shared" si="23"/>
        <v>0</v>
      </c>
      <c r="BD9" s="42">
        <f t="shared" si="24"/>
        <v>0</v>
      </c>
      <c r="BE9" s="42">
        <f t="shared" si="25"/>
        <v>0</v>
      </c>
      <c r="BF9" s="42">
        <f t="shared" si="26"/>
        <v>0</v>
      </c>
      <c r="BG9" s="42">
        <f t="shared" si="27"/>
        <v>0</v>
      </c>
      <c r="BH9" s="42">
        <f t="shared" si="28"/>
        <v>0</v>
      </c>
      <c r="BI9" s="42">
        <f t="shared" si="29"/>
        <v>0</v>
      </c>
      <c r="BJ9" s="42">
        <f t="shared" si="30"/>
        <v>0</v>
      </c>
      <c r="BK9" s="42">
        <f t="shared" si="31"/>
        <v>0</v>
      </c>
      <c r="BL9" s="42">
        <f t="shared" si="32"/>
        <v>0</v>
      </c>
      <c r="BM9" s="42">
        <f t="shared" si="33"/>
        <v>0</v>
      </c>
      <c r="BN9" s="42">
        <f t="shared" si="34"/>
        <v>0</v>
      </c>
      <c r="BO9" s="42">
        <f t="shared" si="35"/>
        <v>0</v>
      </c>
      <c r="BP9" s="42">
        <f t="shared" si="36"/>
        <v>0</v>
      </c>
      <c r="BQ9" s="42">
        <f t="shared" si="37"/>
        <v>0</v>
      </c>
      <c r="BR9" s="42">
        <f t="shared" si="38"/>
        <v>0</v>
      </c>
      <c r="BS9" s="42">
        <f t="shared" si="39"/>
        <v>0</v>
      </c>
    </row>
    <row r="10" spans="1:71" ht="15">
      <c r="A10" s="118" t="s">
        <v>1180</v>
      </c>
      <c r="B10" s="8" t="s">
        <v>36</v>
      </c>
      <c r="C10" s="9" t="s">
        <v>37</v>
      </c>
      <c r="D10" s="9" t="s">
        <v>13</v>
      </c>
      <c r="E10" s="10" t="s">
        <v>14</v>
      </c>
      <c r="F10" s="10" t="s">
        <v>3</v>
      </c>
      <c r="G10" s="12" t="s">
        <v>1273</v>
      </c>
      <c r="H10" s="11">
        <v>2.89</v>
      </c>
      <c r="I10" s="279">
        <f>VLOOKUP(A:A,Souhrn!$A$2:$E$20,5,0)</f>
        <v>0</v>
      </c>
      <c r="J10" s="217">
        <f t="shared" si="40"/>
        <v>0</v>
      </c>
      <c r="K10" s="98"/>
      <c r="L10" s="102"/>
      <c r="M10" s="100"/>
      <c r="AA10" s="120">
        <f t="shared" si="2"/>
        <v>0</v>
      </c>
      <c r="AB10" s="120">
        <f t="shared" si="3"/>
        <v>0</v>
      </c>
      <c r="AC10" s="120">
        <f t="shared" si="4"/>
        <v>0</v>
      </c>
      <c r="AD10" s="120">
        <f t="shared" si="5"/>
        <v>0</v>
      </c>
      <c r="AE10" s="120">
        <f t="shared" si="6"/>
        <v>0</v>
      </c>
      <c r="AF10" s="120">
        <f t="shared" si="7"/>
        <v>0</v>
      </c>
      <c r="AG10" s="120">
        <f t="shared" si="8"/>
        <v>0</v>
      </c>
      <c r="AH10" s="120">
        <f t="shared" si="9"/>
        <v>0</v>
      </c>
      <c r="AI10" s="120">
        <f t="shared" si="10"/>
        <v>0</v>
      </c>
      <c r="AJ10" s="120">
        <f t="shared" si="11"/>
        <v>0</v>
      </c>
      <c r="AK10" s="120">
        <f t="shared" si="12"/>
        <v>0</v>
      </c>
      <c r="AL10" s="120">
        <f t="shared" si="13"/>
        <v>0</v>
      </c>
      <c r="AM10" s="120">
        <f t="shared" si="14"/>
        <v>0</v>
      </c>
      <c r="AN10" s="120">
        <f t="shared" si="15"/>
        <v>0</v>
      </c>
      <c r="AO10" s="120">
        <f t="shared" si="16"/>
        <v>0</v>
      </c>
      <c r="AP10" s="120">
        <f t="shared" si="17"/>
        <v>0</v>
      </c>
      <c r="AQ10" s="120">
        <f t="shared" si="18"/>
        <v>0</v>
      </c>
      <c r="AR10" s="120">
        <f t="shared" si="19"/>
        <v>2.89</v>
      </c>
      <c r="AS10" s="120">
        <f t="shared" si="20"/>
        <v>0</v>
      </c>
      <c r="AT10" s="267">
        <f t="shared" si="0"/>
        <v>0</v>
      </c>
      <c r="AU10" s="267">
        <f t="shared" si="1"/>
        <v>0</v>
      </c>
      <c r="BA10" s="42">
        <f t="shared" si="21"/>
        <v>0</v>
      </c>
      <c r="BB10" s="42">
        <f t="shared" si="22"/>
        <v>0</v>
      </c>
      <c r="BC10" s="42">
        <f t="shared" si="23"/>
        <v>0</v>
      </c>
      <c r="BD10" s="42">
        <f t="shared" si="24"/>
        <v>0</v>
      </c>
      <c r="BE10" s="42">
        <f t="shared" si="25"/>
        <v>0</v>
      </c>
      <c r="BF10" s="42">
        <f t="shared" si="26"/>
        <v>0</v>
      </c>
      <c r="BG10" s="42">
        <f t="shared" si="27"/>
        <v>0</v>
      </c>
      <c r="BH10" s="42">
        <f t="shared" si="28"/>
        <v>0</v>
      </c>
      <c r="BI10" s="42">
        <f t="shared" si="29"/>
        <v>0</v>
      </c>
      <c r="BJ10" s="42">
        <f t="shared" si="30"/>
        <v>0</v>
      </c>
      <c r="BK10" s="42">
        <f t="shared" si="31"/>
        <v>0</v>
      </c>
      <c r="BL10" s="42">
        <f t="shared" si="32"/>
        <v>0</v>
      </c>
      <c r="BM10" s="42">
        <f t="shared" si="33"/>
        <v>0</v>
      </c>
      <c r="BN10" s="42">
        <f t="shared" si="34"/>
        <v>0</v>
      </c>
      <c r="BO10" s="42">
        <f t="shared" si="35"/>
        <v>0</v>
      </c>
      <c r="BP10" s="42">
        <f t="shared" si="36"/>
        <v>0</v>
      </c>
      <c r="BQ10" s="42">
        <f t="shared" si="37"/>
        <v>0</v>
      </c>
      <c r="BR10" s="42">
        <f t="shared" si="38"/>
        <v>0</v>
      </c>
      <c r="BS10" s="42">
        <f t="shared" si="39"/>
        <v>0</v>
      </c>
    </row>
    <row r="11" spans="1:71" ht="15">
      <c r="A11" s="118" t="s">
        <v>1175</v>
      </c>
      <c r="B11" s="8" t="s">
        <v>38</v>
      </c>
      <c r="C11" s="9" t="s">
        <v>33</v>
      </c>
      <c r="D11" s="9" t="s">
        <v>13</v>
      </c>
      <c r="E11" s="10" t="s">
        <v>29</v>
      </c>
      <c r="F11" s="10" t="s">
        <v>3</v>
      </c>
      <c r="G11" s="12" t="s">
        <v>1268</v>
      </c>
      <c r="H11" s="11">
        <v>1.62</v>
      </c>
      <c r="I11" s="279">
        <f>VLOOKUP(A:A,Souhrn!$A$2:$E$20,5,0)</f>
        <v>0</v>
      </c>
      <c r="J11" s="217">
        <f t="shared" si="40"/>
        <v>0</v>
      </c>
      <c r="K11" s="98"/>
      <c r="L11" s="102"/>
      <c r="M11" s="100"/>
      <c r="AA11" s="120">
        <f t="shared" si="2"/>
        <v>0</v>
      </c>
      <c r="AB11" s="120">
        <f t="shared" si="3"/>
        <v>0</v>
      </c>
      <c r="AC11" s="120">
        <f t="shared" si="4"/>
        <v>0</v>
      </c>
      <c r="AD11" s="120">
        <f t="shared" si="5"/>
        <v>0</v>
      </c>
      <c r="AE11" s="120">
        <f t="shared" si="6"/>
        <v>0</v>
      </c>
      <c r="AF11" s="120">
        <f t="shared" si="7"/>
        <v>0</v>
      </c>
      <c r="AG11" s="120">
        <f t="shared" si="8"/>
        <v>0</v>
      </c>
      <c r="AH11" s="120">
        <f t="shared" si="9"/>
        <v>0</v>
      </c>
      <c r="AI11" s="120">
        <f t="shared" si="10"/>
        <v>0</v>
      </c>
      <c r="AJ11" s="120">
        <f t="shared" si="11"/>
        <v>0</v>
      </c>
      <c r="AK11" s="120">
        <f t="shared" si="12"/>
        <v>0</v>
      </c>
      <c r="AL11" s="120">
        <f t="shared" si="13"/>
        <v>1.62</v>
      </c>
      <c r="AM11" s="120">
        <f t="shared" si="14"/>
        <v>0</v>
      </c>
      <c r="AN11" s="120">
        <f t="shared" si="15"/>
        <v>0</v>
      </c>
      <c r="AO11" s="120">
        <f t="shared" si="16"/>
        <v>0</v>
      </c>
      <c r="AP11" s="120">
        <f t="shared" si="17"/>
        <v>0</v>
      </c>
      <c r="AQ11" s="120">
        <f t="shared" si="18"/>
        <v>0</v>
      </c>
      <c r="AR11" s="120">
        <f t="shared" si="19"/>
        <v>0</v>
      </c>
      <c r="AS11" s="120">
        <f t="shared" si="20"/>
        <v>0</v>
      </c>
      <c r="AT11" s="267">
        <f t="shared" si="0"/>
        <v>0</v>
      </c>
      <c r="AU11" s="267">
        <f t="shared" si="1"/>
        <v>0</v>
      </c>
      <c r="BA11" s="42">
        <f t="shared" si="21"/>
        <v>0</v>
      </c>
      <c r="BB11" s="42">
        <f t="shared" si="22"/>
        <v>0</v>
      </c>
      <c r="BC11" s="42">
        <f t="shared" si="23"/>
        <v>0</v>
      </c>
      <c r="BD11" s="42">
        <f t="shared" si="24"/>
        <v>0</v>
      </c>
      <c r="BE11" s="42">
        <f t="shared" si="25"/>
        <v>0</v>
      </c>
      <c r="BF11" s="42">
        <f t="shared" si="26"/>
        <v>0</v>
      </c>
      <c r="BG11" s="42">
        <f t="shared" si="27"/>
        <v>0</v>
      </c>
      <c r="BH11" s="42">
        <f t="shared" si="28"/>
        <v>0</v>
      </c>
      <c r="BI11" s="42">
        <f t="shared" si="29"/>
        <v>0</v>
      </c>
      <c r="BJ11" s="42">
        <f t="shared" si="30"/>
        <v>0</v>
      </c>
      <c r="BK11" s="42">
        <f t="shared" si="31"/>
        <v>0</v>
      </c>
      <c r="BL11" s="42">
        <f t="shared" si="32"/>
        <v>0</v>
      </c>
      <c r="BM11" s="42">
        <f t="shared" si="33"/>
        <v>0</v>
      </c>
      <c r="BN11" s="42">
        <f t="shared" si="34"/>
        <v>0</v>
      </c>
      <c r="BO11" s="42">
        <f t="shared" si="35"/>
        <v>0</v>
      </c>
      <c r="BP11" s="42">
        <f t="shared" si="36"/>
        <v>0</v>
      </c>
      <c r="BQ11" s="42">
        <f t="shared" si="37"/>
        <v>0</v>
      </c>
      <c r="BR11" s="42">
        <f t="shared" si="38"/>
        <v>0</v>
      </c>
      <c r="BS11" s="42">
        <f t="shared" si="39"/>
        <v>0</v>
      </c>
    </row>
    <row r="12" spans="1:71" ht="15">
      <c r="A12" s="118" t="s">
        <v>1175</v>
      </c>
      <c r="B12" s="1" t="s">
        <v>39</v>
      </c>
      <c r="C12" s="12" t="s">
        <v>40</v>
      </c>
      <c r="D12" s="9" t="s">
        <v>13</v>
      </c>
      <c r="E12" s="13" t="s">
        <v>41</v>
      </c>
      <c r="F12" s="13" t="s">
        <v>3</v>
      </c>
      <c r="G12" s="12" t="s">
        <v>1268</v>
      </c>
      <c r="H12" s="11">
        <v>4.39</v>
      </c>
      <c r="I12" s="279">
        <f>VLOOKUP(A:A,Souhrn!$A$2:$E$20,5,0)</f>
        <v>0</v>
      </c>
      <c r="J12" s="217">
        <f t="shared" si="40"/>
        <v>0</v>
      </c>
      <c r="K12" s="98"/>
      <c r="L12" s="102"/>
      <c r="M12" s="100"/>
      <c r="AA12" s="120">
        <f t="shared" si="2"/>
        <v>0</v>
      </c>
      <c r="AB12" s="120">
        <f t="shared" si="3"/>
        <v>0</v>
      </c>
      <c r="AC12" s="120">
        <f t="shared" si="4"/>
        <v>0</v>
      </c>
      <c r="AD12" s="120">
        <f t="shared" si="5"/>
        <v>0</v>
      </c>
      <c r="AE12" s="120">
        <f t="shared" si="6"/>
        <v>0</v>
      </c>
      <c r="AF12" s="120">
        <f t="shared" si="7"/>
        <v>0</v>
      </c>
      <c r="AG12" s="120">
        <f t="shared" si="8"/>
        <v>0</v>
      </c>
      <c r="AH12" s="120">
        <f t="shared" si="9"/>
        <v>0</v>
      </c>
      <c r="AI12" s="120">
        <f t="shared" si="10"/>
        <v>0</v>
      </c>
      <c r="AJ12" s="120">
        <f t="shared" si="11"/>
        <v>0</v>
      </c>
      <c r="AK12" s="120">
        <f t="shared" si="12"/>
        <v>0</v>
      </c>
      <c r="AL12" s="120">
        <f t="shared" si="13"/>
        <v>4.39</v>
      </c>
      <c r="AM12" s="120">
        <f t="shared" si="14"/>
        <v>0</v>
      </c>
      <c r="AN12" s="120">
        <f t="shared" si="15"/>
        <v>0</v>
      </c>
      <c r="AO12" s="120">
        <f t="shared" si="16"/>
        <v>0</v>
      </c>
      <c r="AP12" s="120">
        <f t="shared" si="17"/>
        <v>0</v>
      </c>
      <c r="AQ12" s="120">
        <f t="shared" si="18"/>
        <v>0</v>
      </c>
      <c r="AR12" s="120">
        <f t="shared" si="19"/>
        <v>0</v>
      </c>
      <c r="AS12" s="120">
        <f t="shared" si="20"/>
        <v>0</v>
      </c>
      <c r="AT12" s="267">
        <f t="shared" si="0"/>
        <v>0</v>
      </c>
      <c r="AU12" s="267">
        <f t="shared" si="1"/>
        <v>0</v>
      </c>
      <c r="BA12" s="42">
        <f t="shared" si="21"/>
        <v>0</v>
      </c>
      <c r="BB12" s="42">
        <f t="shared" si="22"/>
        <v>0</v>
      </c>
      <c r="BC12" s="42">
        <f t="shared" si="23"/>
        <v>0</v>
      </c>
      <c r="BD12" s="42">
        <f t="shared" si="24"/>
        <v>0</v>
      </c>
      <c r="BE12" s="42">
        <f t="shared" si="25"/>
        <v>0</v>
      </c>
      <c r="BF12" s="42">
        <f t="shared" si="26"/>
        <v>0</v>
      </c>
      <c r="BG12" s="42">
        <f t="shared" si="27"/>
        <v>0</v>
      </c>
      <c r="BH12" s="42">
        <f t="shared" si="28"/>
        <v>0</v>
      </c>
      <c r="BI12" s="42">
        <f t="shared" si="29"/>
        <v>0</v>
      </c>
      <c r="BJ12" s="42">
        <f t="shared" si="30"/>
        <v>0</v>
      </c>
      <c r="BK12" s="42">
        <f t="shared" si="31"/>
        <v>0</v>
      </c>
      <c r="BL12" s="42">
        <f t="shared" si="32"/>
        <v>0</v>
      </c>
      <c r="BM12" s="42">
        <f t="shared" si="33"/>
        <v>0</v>
      </c>
      <c r="BN12" s="42">
        <f t="shared" si="34"/>
        <v>0</v>
      </c>
      <c r="BO12" s="42">
        <f t="shared" si="35"/>
        <v>0</v>
      </c>
      <c r="BP12" s="42">
        <f t="shared" si="36"/>
        <v>0</v>
      </c>
      <c r="BQ12" s="42">
        <f t="shared" si="37"/>
        <v>0</v>
      </c>
      <c r="BR12" s="42">
        <f t="shared" si="38"/>
        <v>0</v>
      </c>
      <c r="BS12" s="42">
        <f t="shared" si="39"/>
        <v>0</v>
      </c>
    </row>
    <row r="13" spans="1:71" ht="15">
      <c r="A13" s="118" t="s">
        <v>1174</v>
      </c>
      <c r="B13" s="8" t="s">
        <v>42</v>
      </c>
      <c r="C13" s="9" t="s">
        <v>43</v>
      </c>
      <c r="D13" s="9" t="s">
        <v>13</v>
      </c>
      <c r="E13" s="10" t="s">
        <v>44</v>
      </c>
      <c r="F13" s="10" t="s">
        <v>4</v>
      </c>
      <c r="G13" s="12" t="s">
        <v>1278</v>
      </c>
      <c r="H13" s="11">
        <v>61.59</v>
      </c>
      <c r="I13" s="279">
        <f>VLOOKUP(A:A,Souhrn!$A$2:$E$20,5,0)</f>
        <v>0</v>
      </c>
      <c r="J13" s="217">
        <f t="shared" si="40"/>
        <v>0</v>
      </c>
      <c r="K13" s="98" t="s">
        <v>1246</v>
      </c>
      <c r="L13" s="102"/>
      <c r="M13" s="100"/>
      <c r="AA13" s="120">
        <f t="shared" si="2"/>
        <v>0</v>
      </c>
      <c r="AB13" s="120">
        <f t="shared" si="3"/>
        <v>0</v>
      </c>
      <c r="AC13" s="120">
        <f t="shared" si="4"/>
        <v>0</v>
      </c>
      <c r="AD13" s="120">
        <f t="shared" si="5"/>
        <v>0</v>
      </c>
      <c r="AE13" s="120">
        <f t="shared" si="6"/>
        <v>0</v>
      </c>
      <c r="AF13" s="120">
        <f t="shared" si="7"/>
        <v>0</v>
      </c>
      <c r="AG13" s="120">
        <f t="shared" si="8"/>
        <v>0</v>
      </c>
      <c r="AH13" s="120">
        <f t="shared" si="9"/>
        <v>0</v>
      </c>
      <c r="AI13" s="120">
        <f t="shared" si="10"/>
        <v>0</v>
      </c>
      <c r="AJ13" s="120">
        <f t="shared" si="11"/>
        <v>0</v>
      </c>
      <c r="AK13" s="120">
        <f t="shared" si="12"/>
        <v>61.59</v>
      </c>
      <c r="AL13" s="120">
        <f t="shared" si="13"/>
        <v>0</v>
      </c>
      <c r="AM13" s="120">
        <f t="shared" si="14"/>
        <v>0</v>
      </c>
      <c r="AN13" s="120">
        <f t="shared" si="15"/>
        <v>0</v>
      </c>
      <c r="AO13" s="120">
        <f t="shared" si="16"/>
        <v>0</v>
      </c>
      <c r="AP13" s="120">
        <f t="shared" si="17"/>
        <v>0</v>
      </c>
      <c r="AQ13" s="120">
        <f t="shared" si="18"/>
        <v>0</v>
      </c>
      <c r="AR13" s="120">
        <f t="shared" si="19"/>
        <v>0</v>
      </c>
      <c r="AS13" s="120">
        <f t="shared" si="20"/>
        <v>0</v>
      </c>
      <c r="AT13" s="267">
        <f t="shared" si="0"/>
        <v>0</v>
      </c>
      <c r="AU13" s="267">
        <f t="shared" si="1"/>
        <v>0</v>
      </c>
      <c r="BA13" s="42">
        <f t="shared" si="21"/>
        <v>0</v>
      </c>
      <c r="BB13" s="42">
        <f t="shared" si="22"/>
        <v>0</v>
      </c>
      <c r="BC13" s="42">
        <f t="shared" si="23"/>
        <v>0</v>
      </c>
      <c r="BD13" s="42">
        <f t="shared" si="24"/>
        <v>0</v>
      </c>
      <c r="BE13" s="42">
        <f t="shared" si="25"/>
        <v>0</v>
      </c>
      <c r="BF13" s="42">
        <f t="shared" si="26"/>
        <v>0</v>
      </c>
      <c r="BG13" s="42">
        <f t="shared" si="27"/>
        <v>0</v>
      </c>
      <c r="BH13" s="42">
        <f t="shared" si="28"/>
        <v>0</v>
      </c>
      <c r="BI13" s="42">
        <f t="shared" si="29"/>
        <v>0</v>
      </c>
      <c r="BJ13" s="42">
        <f t="shared" si="30"/>
        <v>0</v>
      </c>
      <c r="BK13" s="42">
        <f t="shared" si="31"/>
        <v>61.59</v>
      </c>
      <c r="BL13" s="42">
        <f t="shared" si="32"/>
        <v>0</v>
      </c>
      <c r="BM13" s="42">
        <f t="shared" si="33"/>
        <v>0</v>
      </c>
      <c r="BN13" s="42">
        <f t="shared" si="34"/>
        <v>0</v>
      </c>
      <c r="BO13" s="42">
        <f t="shared" si="35"/>
        <v>0</v>
      </c>
      <c r="BP13" s="42">
        <f t="shared" si="36"/>
        <v>0</v>
      </c>
      <c r="BQ13" s="42">
        <f t="shared" si="37"/>
        <v>0</v>
      </c>
      <c r="BR13" s="42">
        <f t="shared" si="38"/>
        <v>0</v>
      </c>
      <c r="BS13" s="42">
        <f t="shared" si="39"/>
        <v>0</v>
      </c>
    </row>
    <row r="14" spans="1:71" ht="15">
      <c r="A14" s="118" t="s">
        <v>1169</v>
      </c>
      <c r="B14" s="8" t="s">
        <v>45</v>
      </c>
      <c r="C14" s="9" t="s">
        <v>46</v>
      </c>
      <c r="D14" s="9" t="s">
        <v>13</v>
      </c>
      <c r="E14" s="10" t="s">
        <v>47</v>
      </c>
      <c r="F14" s="10" t="s">
        <v>4</v>
      </c>
      <c r="G14" s="12" t="s">
        <v>1279</v>
      </c>
      <c r="H14" s="11">
        <v>20.79</v>
      </c>
      <c r="I14" s="279">
        <f>VLOOKUP(A:A,Souhrn!$A$2:$E$20,5,0)</f>
        <v>0</v>
      </c>
      <c r="J14" s="217">
        <f t="shared" si="40"/>
        <v>0</v>
      </c>
      <c r="K14" s="98" t="s">
        <v>1246</v>
      </c>
      <c r="L14" s="102"/>
      <c r="M14" s="100"/>
      <c r="AA14" s="120">
        <f t="shared" si="2"/>
        <v>0</v>
      </c>
      <c r="AB14" s="120">
        <f t="shared" si="3"/>
        <v>0</v>
      </c>
      <c r="AC14" s="120">
        <f t="shared" si="4"/>
        <v>0</v>
      </c>
      <c r="AD14" s="120">
        <f t="shared" si="5"/>
        <v>0</v>
      </c>
      <c r="AE14" s="120">
        <f t="shared" si="6"/>
        <v>0</v>
      </c>
      <c r="AF14" s="120">
        <f t="shared" si="7"/>
        <v>20.79</v>
      </c>
      <c r="AG14" s="120">
        <f t="shared" si="8"/>
        <v>0</v>
      </c>
      <c r="AH14" s="120">
        <f t="shared" si="9"/>
        <v>0</v>
      </c>
      <c r="AI14" s="120">
        <f t="shared" si="10"/>
        <v>0</v>
      </c>
      <c r="AJ14" s="120">
        <f t="shared" si="11"/>
        <v>0</v>
      </c>
      <c r="AK14" s="120">
        <f t="shared" si="12"/>
        <v>0</v>
      </c>
      <c r="AL14" s="120">
        <f t="shared" si="13"/>
        <v>0</v>
      </c>
      <c r="AM14" s="120">
        <f t="shared" si="14"/>
        <v>0</v>
      </c>
      <c r="AN14" s="120">
        <f t="shared" si="15"/>
        <v>0</v>
      </c>
      <c r="AO14" s="120">
        <f t="shared" si="16"/>
        <v>0</v>
      </c>
      <c r="AP14" s="120">
        <f t="shared" si="17"/>
        <v>0</v>
      </c>
      <c r="AQ14" s="120">
        <f t="shared" si="18"/>
        <v>0</v>
      </c>
      <c r="AR14" s="120">
        <f t="shared" si="19"/>
        <v>0</v>
      </c>
      <c r="AS14" s="120">
        <f t="shared" si="20"/>
        <v>0</v>
      </c>
      <c r="AT14" s="267">
        <f t="shared" si="0"/>
        <v>0</v>
      </c>
      <c r="AU14" s="267">
        <f t="shared" si="1"/>
        <v>0</v>
      </c>
      <c r="BA14" s="42">
        <f t="shared" si="21"/>
        <v>0</v>
      </c>
      <c r="BB14" s="42">
        <f t="shared" si="22"/>
        <v>0</v>
      </c>
      <c r="BC14" s="42">
        <f t="shared" si="23"/>
        <v>0</v>
      </c>
      <c r="BD14" s="42">
        <f t="shared" si="24"/>
        <v>0</v>
      </c>
      <c r="BE14" s="42">
        <f t="shared" si="25"/>
        <v>0</v>
      </c>
      <c r="BF14" s="42">
        <f t="shared" si="26"/>
        <v>20.79</v>
      </c>
      <c r="BG14" s="42">
        <f t="shared" si="27"/>
        <v>0</v>
      </c>
      <c r="BH14" s="42">
        <f t="shared" si="28"/>
        <v>0</v>
      </c>
      <c r="BI14" s="42">
        <f t="shared" si="29"/>
        <v>0</v>
      </c>
      <c r="BJ14" s="42">
        <f t="shared" si="30"/>
        <v>0</v>
      </c>
      <c r="BK14" s="42">
        <f t="shared" si="31"/>
        <v>0</v>
      </c>
      <c r="BL14" s="42">
        <f t="shared" si="32"/>
        <v>0</v>
      </c>
      <c r="BM14" s="42">
        <f t="shared" si="33"/>
        <v>0</v>
      </c>
      <c r="BN14" s="42">
        <f t="shared" si="34"/>
        <v>0</v>
      </c>
      <c r="BO14" s="42">
        <f t="shared" si="35"/>
        <v>0</v>
      </c>
      <c r="BP14" s="42">
        <f t="shared" si="36"/>
        <v>0</v>
      </c>
      <c r="BQ14" s="42">
        <f t="shared" si="37"/>
        <v>0</v>
      </c>
      <c r="BR14" s="42">
        <f t="shared" si="38"/>
        <v>0</v>
      </c>
      <c r="BS14" s="42">
        <f t="shared" si="39"/>
        <v>0</v>
      </c>
    </row>
    <row r="15" spans="1:71" ht="15">
      <c r="A15" s="118" t="s">
        <v>1169</v>
      </c>
      <c r="B15" s="8" t="s">
        <v>48</v>
      </c>
      <c r="C15" s="9" t="s">
        <v>49</v>
      </c>
      <c r="D15" s="9" t="s">
        <v>13</v>
      </c>
      <c r="E15" s="10" t="s">
        <v>50</v>
      </c>
      <c r="F15" s="10" t="s">
        <v>4</v>
      </c>
      <c r="G15" s="12" t="s">
        <v>1279</v>
      </c>
      <c r="H15" s="11">
        <v>2.82</v>
      </c>
      <c r="I15" s="279">
        <f>VLOOKUP(A:A,Souhrn!$A$2:$E$20,5,0)</f>
        <v>0</v>
      </c>
      <c r="J15" s="217">
        <f t="shared" si="40"/>
        <v>0</v>
      </c>
      <c r="K15" s="98" t="s">
        <v>1246</v>
      </c>
      <c r="L15" s="102"/>
      <c r="M15" s="100"/>
      <c r="AA15" s="120">
        <f t="shared" si="2"/>
        <v>0</v>
      </c>
      <c r="AB15" s="120">
        <f t="shared" si="3"/>
        <v>0</v>
      </c>
      <c r="AC15" s="120">
        <f t="shared" si="4"/>
        <v>0</v>
      </c>
      <c r="AD15" s="120">
        <f t="shared" si="5"/>
        <v>0</v>
      </c>
      <c r="AE15" s="120">
        <f t="shared" si="6"/>
        <v>0</v>
      </c>
      <c r="AF15" s="120">
        <f t="shared" si="7"/>
        <v>2.82</v>
      </c>
      <c r="AG15" s="120">
        <f t="shared" si="8"/>
        <v>0</v>
      </c>
      <c r="AH15" s="120">
        <f t="shared" si="9"/>
        <v>0</v>
      </c>
      <c r="AI15" s="120">
        <f t="shared" si="10"/>
        <v>0</v>
      </c>
      <c r="AJ15" s="120">
        <f t="shared" si="11"/>
        <v>0</v>
      </c>
      <c r="AK15" s="120">
        <f t="shared" si="12"/>
        <v>0</v>
      </c>
      <c r="AL15" s="120">
        <f t="shared" si="13"/>
        <v>0</v>
      </c>
      <c r="AM15" s="120">
        <f t="shared" si="14"/>
        <v>0</v>
      </c>
      <c r="AN15" s="120">
        <f t="shared" si="15"/>
        <v>0</v>
      </c>
      <c r="AO15" s="120">
        <f t="shared" si="16"/>
        <v>0</v>
      </c>
      <c r="AP15" s="120">
        <f t="shared" si="17"/>
        <v>0</v>
      </c>
      <c r="AQ15" s="120">
        <f t="shared" si="18"/>
        <v>0</v>
      </c>
      <c r="AR15" s="120">
        <f t="shared" si="19"/>
        <v>0</v>
      </c>
      <c r="AS15" s="120">
        <f t="shared" si="20"/>
        <v>0</v>
      </c>
      <c r="AT15" s="267">
        <f t="shared" si="0"/>
        <v>0</v>
      </c>
      <c r="AU15" s="267">
        <f t="shared" si="1"/>
        <v>0</v>
      </c>
      <c r="BA15" s="42">
        <f t="shared" si="21"/>
        <v>0</v>
      </c>
      <c r="BB15" s="42">
        <f t="shared" si="22"/>
        <v>0</v>
      </c>
      <c r="BC15" s="42">
        <f t="shared" si="23"/>
        <v>0</v>
      </c>
      <c r="BD15" s="42">
        <f t="shared" si="24"/>
        <v>0</v>
      </c>
      <c r="BE15" s="42">
        <f t="shared" si="25"/>
        <v>0</v>
      </c>
      <c r="BF15" s="42">
        <f t="shared" si="26"/>
        <v>2.82</v>
      </c>
      <c r="BG15" s="42">
        <f t="shared" si="27"/>
        <v>0</v>
      </c>
      <c r="BH15" s="42">
        <f t="shared" si="28"/>
        <v>0</v>
      </c>
      <c r="BI15" s="42">
        <f t="shared" si="29"/>
        <v>0</v>
      </c>
      <c r="BJ15" s="42">
        <f t="shared" si="30"/>
        <v>0</v>
      </c>
      <c r="BK15" s="42">
        <f t="shared" si="31"/>
        <v>0</v>
      </c>
      <c r="BL15" s="42">
        <f t="shared" si="32"/>
        <v>0</v>
      </c>
      <c r="BM15" s="42">
        <f t="shared" si="33"/>
        <v>0</v>
      </c>
      <c r="BN15" s="42">
        <f t="shared" si="34"/>
        <v>0</v>
      </c>
      <c r="BO15" s="42">
        <f t="shared" si="35"/>
        <v>0</v>
      </c>
      <c r="BP15" s="42">
        <f t="shared" si="36"/>
        <v>0</v>
      </c>
      <c r="BQ15" s="42">
        <f t="shared" si="37"/>
        <v>0</v>
      </c>
      <c r="BR15" s="42">
        <f t="shared" si="38"/>
        <v>0</v>
      </c>
      <c r="BS15" s="42">
        <f t="shared" si="39"/>
        <v>0</v>
      </c>
    </row>
    <row r="16" spans="1:71" ht="15">
      <c r="A16" s="118" t="s">
        <v>1169</v>
      </c>
      <c r="B16" s="8" t="s">
        <v>51</v>
      </c>
      <c r="C16" s="9" t="s">
        <v>52</v>
      </c>
      <c r="D16" s="9" t="s">
        <v>13</v>
      </c>
      <c r="E16" s="10" t="s">
        <v>53</v>
      </c>
      <c r="F16" s="10" t="s">
        <v>4</v>
      </c>
      <c r="G16" s="12" t="s">
        <v>1279</v>
      </c>
      <c r="H16" s="11">
        <v>2.82</v>
      </c>
      <c r="I16" s="279">
        <f>VLOOKUP(A:A,Souhrn!$A$2:$E$20,5,0)</f>
        <v>0</v>
      </c>
      <c r="J16" s="217">
        <f t="shared" si="40"/>
        <v>0</v>
      </c>
      <c r="K16" s="98"/>
      <c r="L16" s="102"/>
      <c r="M16" s="100"/>
      <c r="AA16" s="120">
        <f t="shared" si="2"/>
        <v>0</v>
      </c>
      <c r="AB16" s="120">
        <f t="shared" si="3"/>
        <v>0</v>
      </c>
      <c r="AC16" s="120">
        <f t="shared" si="4"/>
        <v>0</v>
      </c>
      <c r="AD16" s="120">
        <f t="shared" si="5"/>
        <v>0</v>
      </c>
      <c r="AE16" s="120">
        <f t="shared" si="6"/>
        <v>0</v>
      </c>
      <c r="AF16" s="120">
        <f t="shared" si="7"/>
        <v>2.82</v>
      </c>
      <c r="AG16" s="120">
        <f t="shared" si="8"/>
        <v>0</v>
      </c>
      <c r="AH16" s="120">
        <f t="shared" si="9"/>
        <v>0</v>
      </c>
      <c r="AI16" s="120">
        <f t="shared" si="10"/>
        <v>0</v>
      </c>
      <c r="AJ16" s="120">
        <f t="shared" si="11"/>
        <v>0</v>
      </c>
      <c r="AK16" s="120">
        <f t="shared" si="12"/>
        <v>0</v>
      </c>
      <c r="AL16" s="120">
        <f t="shared" si="13"/>
        <v>0</v>
      </c>
      <c r="AM16" s="120">
        <f t="shared" si="14"/>
        <v>0</v>
      </c>
      <c r="AN16" s="120">
        <f t="shared" si="15"/>
        <v>0</v>
      </c>
      <c r="AO16" s="120">
        <f t="shared" si="16"/>
        <v>0</v>
      </c>
      <c r="AP16" s="120">
        <f t="shared" si="17"/>
        <v>0</v>
      </c>
      <c r="AQ16" s="120">
        <f t="shared" si="18"/>
        <v>0</v>
      </c>
      <c r="AR16" s="120">
        <f t="shared" si="19"/>
        <v>0</v>
      </c>
      <c r="AS16" s="120">
        <f t="shared" si="20"/>
        <v>0</v>
      </c>
      <c r="AT16" s="267">
        <f t="shared" si="0"/>
        <v>0</v>
      </c>
      <c r="AU16" s="267">
        <f t="shared" si="1"/>
        <v>0</v>
      </c>
      <c r="BA16" s="42">
        <f t="shared" si="21"/>
        <v>0</v>
      </c>
      <c r="BB16" s="42">
        <f t="shared" si="22"/>
        <v>0</v>
      </c>
      <c r="BC16" s="42">
        <f t="shared" si="23"/>
        <v>0</v>
      </c>
      <c r="BD16" s="42">
        <f t="shared" si="24"/>
        <v>0</v>
      </c>
      <c r="BE16" s="42">
        <f t="shared" si="25"/>
        <v>0</v>
      </c>
      <c r="BF16" s="42">
        <f t="shared" si="26"/>
        <v>0</v>
      </c>
      <c r="BG16" s="42">
        <f t="shared" si="27"/>
        <v>0</v>
      </c>
      <c r="BH16" s="42">
        <f t="shared" si="28"/>
        <v>0</v>
      </c>
      <c r="BI16" s="42">
        <f t="shared" si="29"/>
        <v>0</v>
      </c>
      <c r="BJ16" s="42">
        <f t="shared" si="30"/>
        <v>0</v>
      </c>
      <c r="BK16" s="42">
        <f t="shared" si="31"/>
        <v>0</v>
      </c>
      <c r="BL16" s="42">
        <f t="shared" si="32"/>
        <v>0</v>
      </c>
      <c r="BM16" s="42">
        <f t="shared" si="33"/>
        <v>0</v>
      </c>
      <c r="BN16" s="42">
        <f t="shared" si="34"/>
        <v>0</v>
      </c>
      <c r="BO16" s="42">
        <f t="shared" si="35"/>
        <v>0</v>
      </c>
      <c r="BP16" s="42">
        <f t="shared" si="36"/>
        <v>0</v>
      </c>
      <c r="BQ16" s="42">
        <f t="shared" si="37"/>
        <v>0</v>
      </c>
      <c r="BR16" s="42">
        <f t="shared" si="38"/>
        <v>0</v>
      </c>
      <c r="BS16" s="42">
        <f t="shared" si="39"/>
        <v>0</v>
      </c>
    </row>
    <row r="17" spans="1:71" ht="15">
      <c r="A17" s="118" t="s">
        <v>1169</v>
      </c>
      <c r="B17" s="8" t="s">
        <v>54</v>
      </c>
      <c r="C17" s="9" t="s">
        <v>55</v>
      </c>
      <c r="D17" s="9" t="s">
        <v>13</v>
      </c>
      <c r="E17" s="10" t="s">
        <v>47</v>
      </c>
      <c r="F17" s="10" t="s">
        <v>4</v>
      </c>
      <c r="G17" s="12" t="s">
        <v>1279</v>
      </c>
      <c r="H17" s="11">
        <v>9.84</v>
      </c>
      <c r="I17" s="279">
        <f>VLOOKUP(A:A,Souhrn!$A$2:$E$20,5,0)</f>
        <v>0</v>
      </c>
      <c r="J17" s="217">
        <f t="shared" si="40"/>
        <v>0</v>
      </c>
      <c r="K17" s="98" t="s">
        <v>1246</v>
      </c>
      <c r="L17" s="102"/>
      <c r="M17" s="100"/>
      <c r="AA17" s="120">
        <f t="shared" si="2"/>
        <v>0</v>
      </c>
      <c r="AB17" s="120">
        <f t="shared" si="3"/>
        <v>0</v>
      </c>
      <c r="AC17" s="120">
        <f t="shared" si="4"/>
        <v>0</v>
      </c>
      <c r="AD17" s="120">
        <f t="shared" si="5"/>
        <v>0</v>
      </c>
      <c r="AE17" s="120">
        <f t="shared" si="6"/>
        <v>0</v>
      </c>
      <c r="AF17" s="120">
        <f t="shared" si="7"/>
        <v>9.84</v>
      </c>
      <c r="AG17" s="120">
        <f t="shared" si="8"/>
        <v>0</v>
      </c>
      <c r="AH17" s="120">
        <f t="shared" si="9"/>
        <v>0</v>
      </c>
      <c r="AI17" s="120">
        <f t="shared" si="10"/>
        <v>0</v>
      </c>
      <c r="AJ17" s="120">
        <f t="shared" si="11"/>
        <v>0</v>
      </c>
      <c r="AK17" s="120">
        <f t="shared" si="12"/>
        <v>0</v>
      </c>
      <c r="AL17" s="120">
        <f t="shared" si="13"/>
        <v>0</v>
      </c>
      <c r="AM17" s="120">
        <f t="shared" si="14"/>
        <v>0</v>
      </c>
      <c r="AN17" s="120">
        <f t="shared" si="15"/>
        <v>0</v>
      </c>
      <c r="AO17" s="120">
        <f t="shared" si="16"/>
        <v>0</v>
      </c>
      <c r="AP17" s="120">
        <f t="shared" si="17"/>
        <v>0</v>
      </c>
      <c r="AQ17" s="120">
        <f t="shared" si="18"/>
        <v>0</v>
      </c>
      <c r="AR17" s="120">
        <f t="shared" si="19"/>
        <v>0</v>
      </c>
      <c r="AS17" s="120">
        <f t="shared" si="20"/>
        <v>0</v>
      </c>
      <c r="AT17" s="267">
        <f t="shared" si="0"/>
        <v>0</v>
      </c>
      <c r="AU17" s="267">
        <f t="shared" si="1"/>
        <v>0</v>
      </c>
      <c r="BA17" s="42">
        <f t="shared" si="21"/>
        <v>0</v>
      </c>
      <c r="BB17" s="42">
        <f t="shared" si="22"/>
        <v>0</v>
      </c>
      <c r="BC17" s="42">
        <f t="shared" si="23"/>
        <v>0</v>
      </c>
      <c r="BD17" s="42">
        <f t="shared" si="24"/>
        <v>0</v>
      </c>
      <c r="BE17" s="42">
        <f t="shared" si="25"/>
        <v>0</v>
      </c>
      <c r="BF17" s="42">
        <f t="shared" si="26"/>
        <v>9.84</v>
      </c>
      <c r="BG17" s="42">
        <f t="shared" si="27"/>
        <v>0</v>
      </c>
      <c r="BH17" s="42">
        <f t="shared" si="28"/>
        <v>0</v>
      </c>
      <c r="BI17" s="42">
        <f t="shared" si="29"/>
        <v>0</v>
      </c>
      <c r="BJ17" s="42">
        <f t="shared" si="30"/>
        <v>0</v>
      </c>
      <c r="BK17" s="42">
        <f t="shared" si="31"/>
        <v>0</v>
      </c>
      <c r="BL17" s="42">
        <f t="shared" si="32"/>
        <v>0</v>
      </c>
      <c r="BM17" s="42">
        <f t="shared" si="33"/>
        <v>0</v>
      </c>
      <c r="BN17" s="42">
        <f t="shared" si="34"/>
        <v>0</v>
      </c>
      <c r="BO17" s="42">
        <f t="shared" si="35"/>
        <v>0</v>
      </c>
      <c r="BP17" s="42">
        <f t="shared" si="36"/>
        <v>0</v>
      </c>
      <c r="BQ17" s="42">
        <f t="shared" si="37"/>
        <v>0</v>
      </c>
      <c r="BR17" s="42">
        <f t="shared" si="38"/>
        <v>0</v>
      </c>
      <c r="BS17" s="42">
        <f t="shared" si="39"/>
        <v>0</v>
      </c>
    </row>
    <row r="18" spans="1:71" ht="15">
      <c r="A18" s="118" t="s">
        <v>1179</v>
      </c>
      <c r="B18" s="8" t="s">
        <v>56</v>
      </c>
      <c r="C18" s="9" t="s">
        <v>57</v>
      </c>
      <c r="D18" s="9" t="s">
        <v>13</v>
      </c>
      <c r="E18" s="10" t="s">
        <v>14</v>
      </c>
      <c r="F18" s="10" t="s">
        <v>4</v>
      </c>
      <c r="G18" s="12" t="s">
        <v>1277</v>
      </c>
      <c r="H18" s="11">
        <v>1.76</v>
      </c>
      <c r="I18" s="279">
        <f>VLOOKUP(A:A,Souhrn!$A$2:$E$20,5,0)</f>
        <v>0</v>
      </c>
      <c r="J18" s="217">
        <f t="shared" si="40"/>
        <v>0</v>
      </c>
      <c r="K18" s="98"/>
      <c r="L18" s="102"/>
      <c r="M18" s="100"/>
      <c r="AA18" s="120">
        <f t="shared" si="2"/>
        <v>0</v>
      </c>
      <c r="AB18" s="120">
        <f t="shared" si="3"/>
        <v>0</v>
      </c>
      <c r="AC18" s="120">
        <f t="shared" si="4"/>
        <v>0</v>
      </c>
      <c r="AD18" s="120">
        <f t="shared" si="5"/>
        <v>0</v>
      </c>
      <c r="AE18" s="120">
        <f t="shared" si="6"/>
        <v>0</v>
      </c>
      <c r="AF18" s="120">
        <f t="shared" si="7"/>
        <v>0</v>
      </c>
      <c r="AG18" s="120">
        <f t="shared" si="8"/>
        <v>0</v>
      </c>
      <c r="AH18" s="120">
        <f t="shared" si="9"/>
        <v>0</v>
      </c>
      <c r="AI18" s="120">
        <f t="shared" si="10"/>
        <v>0</v>
      </c>
      <c r="AJ18" s="120">
        <f t="shared" si="11"/>
        <v>0</v>
      </c>
      <c r="AK18" s="120">
        <f t="shared" si="12"/>
        <v>0</v>
      </c>
      <c r="AL18" s="120">
        <f t="shared" si="13"/>
        <v>0</v>
      </c>
      <c r="AM18" s="120">
        <f t="shared" si="14"/>
        <v>0</v>
      </c>
      <c r="AN18" s="120">
        <f t="shared" si="15"/>
        <v>0</v>
      </c>
      <c r="AO18" s="120">
        <f t="shared" si="16"/>
        <v>0</v>
      </c>
      <c r="AP18" s="120">
        <f t="shared" si="17"/>
        <v>0</v>
      </c>
      <c r="AQ18" s="120">
        <f t="shared" si="18"/>
        <v>1.76</v>
      </c>
      <c r="AR18" s="120">
        <f t="shared" si="19"/>
        <v>0</v>
      </c>
      <c r="AS18" s="120">
        <f t="shared" si="20"/>
        <v>0</v>
      </c>
      <c r="AT18" s="267">
        <f t="shared" si="0"/>
        <v>0</v>
      </c>
      <c r="AU18" s="267">
        <f t="shared" si="1"/>
        <v>0</v>
      </c>
      <c r="BA18" s="42">
        <f t="shared" si="21"/>
        <v>0</v>
      </c>
      <c r="BB18" s="42">
        <f t="shared" si="22"/>
        <v>0</v>
      </c>
      <c r="BC18" s="42">
        <f t="shared" si="23"/>
        <v>0</v>
      </c>
      <c r="BD18" s="42">
        <f t="shared" si="24"/>
        <v>0</v>
      </c>
      <c r="BE18" s="42">
        <f t="shared" si="25"/>
        <v>0</v>
      </c>
      <c r="BF18" s="42">
        <f t="shared" si="26"/>
        <v>0</v>
      </c>
      <c r="BG18" s="42">
        <f t="shared" si="27"/>
        <v>0</v>
      </c>
      <c r="BH18" s="42">
        <f t="shared" si="28"/>
        <v>0</v>
      </c>
      <c r="BI18" s="42">
        <f t="shared" si="29"/>
        <v>0</v>
      </c>
      <c r="BJ18" s="42">
        <f t="shared" si="30"/>
        <v>0</v>
      </c>
      <c r="BK18" s="42">
        <f t="shared" si="31"/>
        <v>0</v>
      </c>
      <c r="BL18" s="42">
        <f t="shared" si="32"/>
        <v>0</v>
      </c>
      <c r="BM18" s="42">
        <f t="shared" si="33"/>
        <v>0</v>
      </c>
      <c r="BN18" s="42">
        <f t="shared" si="34"/>
        <v>0</v>
      </c>
      <c r="BO18" s="42">
        <f t="shared" si="35"/>
        <v>0</v>
      </c>
      <c r="BP18" s="42">
        <f t="shared" si="36"/>
        <v>0</v>
      </c>
      <c r="BQ18" s="42">
        <f t="shared" si="37"/>
        <v>0</v>
      </c>
      <c r="BR18" s="42">
        <f t="shared" si="38"/>
        <v>0</v>
      </c>
      <c r="BS18" s="42">
        <f t="shared" si="39"/>
        <v>0</v>
      </c>
    </row>
    <row r="19" spans="1:71" ht="15">
      <c r="A19" s="118" t="s">
        <v>1175</v>
      </c>
      <c r="B19" s="8" t="s">
        <v>58</v>
      </c>
      <c r="C19" s="9" t="s">
        <v>59</v>
      </c>
      <c r="D19" s="9" t="s">
        <v>13</v>
      </c>
      <c r="E19" s="10" t="s">
        <v>29</v>
      </c>
      <c r="F19" s="10" t="s">
        <v>3</v>
      </c>
      <c r="G19" s="12" t="s">
        <v>1268</v>
      </c>
      <c r="H19" s="11">
        <v>7.59</v>
      </c>
      <c r="I19" s="279">
        <f>VLOOKUP(A:A,Souhrn!$A$2:$E$20,5,0)</f>
        <v>0</v>
      </c>
      <c r="J19" s="217">
        <f t="shared" si="40"/>
        <v>0</v>
      </c>
      <c r="K19" s="98"/>
      <c r="L19" s="102"/>
      <c r="M19" s="100"/>
      <c r="AA19" s="120">
        <f t="shared" si="2"/>
        <v>0</v>
      </c>
      <c r="AB19" s="120">
        <f t="shared" si="3"/>
        <v>0</v>
      </c>
      <c r="AC19" s="120">
        <f t="shared" si="4"/>
        <v>0</v>
      </c>
      <c r="AD19" s="120">
        <f t="shared" si="5"/>
        <v>0</v>
      </c>
      <c r="AE19" s="120">
        <f t="shared" si="6"/>
        <v>0</v>
      </c>
      <c r="AF19" s="120">
        <f t="shared" si="7"/>
        <v>0</v>
      </c>
      <c r="AG19" s="120">
        <f t="shared" si="8"/>
        <v>0</v>
      </c>
      <c r="AH19" s="120">
        <f t="shared" si="9"/>
        <v>0</v>
      </c>
      <c r="AI19" s="120">
        <f t="shared" si="10"/>
        <v>0</v>
      </c>
      <c r="AJ19" s="120">
        <f t="shared" si="11"/>
        <v>0</v>
      </c>
      <c r="AK19" s="120">
        <f t="shared" si="12"/>
        <v>0</v>
      </c>
      <c r="AL19" s="120">
        <f t="shared" si="13"/>
        <v>7.59</v>
      </c>
      <c r="AM19" s="120">
        <f t="shared" si="14"/>
        <v>0</v>
      </c>
      <c r="AN19" s="120">
        <f t="shared" si="15"/>
        <v>0</v>
      </c>
      <c r="AO19" s="120">
        <f t="shared" si="16"/>
        <v>0</v>
      </c>
      <c r="AP19" s="120">
        <f t="shared" si="17"/>
        <v>0</v>
      </c>
      <c r="AQ19" s="120">
        <f t="shared" si="18"/>
        <v>0</v>
      </c>
      <c r="AR19" s="120">
        <f t="shared" si="19"/>
        <v>0</v>
      </c>
      <c r="AS19" s="120">
        <f t="shared" si="20"/>
        <v>0</v>
      </c>
      <c r="AT19" s="267">
        <f t="shared" si="0"/>
        <v>0</v>
      </c>
      <c r="AU19" s="267">
        <f t="shared" si="1"/>
        <v>0</v>
      </c>
      <c r="BA19" s="42">
        <f t="shared" si="21"/>
        <v>0</v>
      </c>
      <c r="BB19" s="42">
        <f t="shared" si="22"/>
        <v>0</v>
      </c>
      <c r="BC19" s="42">
        <f t="shared" si="23"/>
        <v>0</v>
      </c>
      <c r="BD19" s="42">
        <f t="shared" si="24"/>
        <v>0</v>
      </c>
      <c r="BE19" s="42">
        <f t="shared" si="25"/>
        <v>0</v>
      </c>
      <c r="BF19" s="42">
        <f t="shared" si="26"/>
        <v>0</v>
      </c>
      <c r="BG19" s="42">
        <f t="shared" si="27"/>
        <v>0</v>
      </c>
      <c r="BH19" s="42">
        <f t="shared" si="28"/>
        <v>0</v>
      </c>
      <c r="BI19" s="42">
        <f t="shared" si="29"/>
        <v>0</v>
      </c>
      <c r="BJ19" s="42">
        <f t="shared" si="30"/>
        <v>0</v>
      </c>
      <c r="BK19" s="42">
        <f t="shared" si="31"/>
        <v>0</v>
      </c>
      <c r="BL19" s="42">
        <f t="shared" si="32"/>
        <v>0</v>
      </c>
      <c r="BM19" s="42">
        <f t="shared" si="33"/>
        <v>0</v>
      </c>
      <c r="BN19" s="42">
        <f t="shared" si="34"/>
        <v>0</v>
      </c>
      <c r="BO19" s="42">
        <f t="shared" si="35"/>
        <v>0</v>
      </c>
      <c r="BP19" s="42">
        <f t="shared" si="36"/>
        <v>0</v>
      </c>
      <c r="BQ19" s="42">
        <f t="shared" si="37"/>
        <v>0</v>
      </c>
      <c r="BR19" s="42">
        <f t="shared" si="38"/>
        <v>0</v>
      </c>
      <c r="BS19" s="42">
        <f t="shared" si="39"/>
        <v>0</v>
      </c>
    </row>
    <row r="20" spans="1:71" ht="15">
      <c r="A20" s="118" t="s">
        <v>1170</v>
      </c>
      <c r="B20" s="8" t="s">
        <v>60</v>
      </c>
      <c r="C20" s="9" t="s">
        <v>61</v>
      </c>
      <c r="D20" s="9" t="s">
        <v>13</v>
      </c>
      <c r="E20" s="10" t="s">
        <v>62</v>
      </c>
      <c r="F20" s="10" t="s">
        <v>3</v>
      </c>
      <c r="G20" s="12" t="s">
        <v>1264</v>
      </c>
      <c r="H20" s="11">
        <v>12.85</v>
      </c>
      <c r="I20" s="279">
        <f>VLOOKUP(A:A,Souhrn!$A$2:$E$20,5,0)</f>
        <v>0</v>
      </c>
      <c r="J20" s="217">
        <f t="shared" si="40"/>
        <v>0</v>
      </c>
      <c r="K20" s="98"/>
      <c r="L20" s="102"/>
      <c r="M20" s="100"/>
      <c r="AA20" s="120">
        <f t="shared" si="2"/>
        <v>0</v>
      </c>
      <c r="AB20" s="120">
        <f t="shared" si="3"/>
        <v>0</v>
      </c>
      <c r="AC20" s="120">
        <f t="shared" si="4"/>
        <v>0</v>
      </c>
      <c r="AD20" s="120">
        <f t="shared" si="5"/>
        <v>0</v>
      </c>
      <c r="AE20" s="120">
        <f t="shared" si="6"/>
        <v>0</v>
      </c>
      <c r="AF20" s="120">
        <f t="shared" si="7"/>
        <v>0</v>
      </c>
      <c r="AG20" s="120">
        <f t="shared" si="8"/>
        <v>12.85</v>
      </c>
      <c r="AH20" s="120">
        <f t="shared" si="9"/>
        <v>0</v>
      </c>
      <c r="AI20" s="120">
        <f t="shared" si="10"/>
        <v>0</v>
      </c>
      <c r="AJ20" s="120">
        <f t="shared" si="11"/>
        <v>0</v>
      </c>
      <c r="AK20" s="120">
        <f t="shared" si="12"/>
        <v>0</v>
      </c>
      <c r="AL20" s="120">
        <f t="shared" si="13"/>
        <v>0</v>
      </c>
      <c r="AM20" s="120">
        <f t="shared" si="14"/>
        <v>0</v>
      </c>
      <c r="AN20" s="120">
        <f t="shared" si="15"/>
        <v>0</v>
      </c>
      <c r="AO20" s="120">
        <f t="shared" si="16"/>
        <v>0</v>
      </c>
      <c r="AP20" s="120">
        <f t="shared" si="17"/>
        <v>0</v>
      </c>
      <c r="AQ20" s="120">
        <f t="shared" si="18"/>
        <v>0</v>
      </c>
      <c r="AR20" s="120">
        <f t="shared" si="19"/>
        <v>0</v>
      </c>
      <c r="AS20" s="120">
        <f t="shared" si="20"/>
        <v>0</v>
      </c>
      <c r="AT20" s="267">
        <f t="shared" si="0"/>
        <v>0</v>
      </c>
      <c r="AU20" s="267">
        <f t="shared" si="1"/>
        <v>0</v>
      </c>
      <c r="BA20" s="42">
        <f t="shared" si="21"/>
        <v>0</v>
      </c>
      <c r="BB20" s="42">
        <f t="shared" si="22"/>
        <v>0</v>
      </c>
      <c r="BC20" s="42">
        <f t="shared" si="23"/>
        <v>0</v>
      </c>
      <c r="BD20" s="42">
        <f t="shared" si="24"/>
        <v>0</v>
      </c>
      <c r="BE20" s="42">
        <f t="shared" si="25"/>
        <v>0</v>
      </c>
      <c r="BF20" s="42">
        <f t="shared" si="26"/>
        <v>0</v>
      </c>
      <c r="BG20" s="42">
        <f t="shared" si="27"/>
        <v>0</v>
      </c>
      <c r="BH20" s="42">
        <f t="shared" si="28"/>
        <v>0</v>
      </c>
      <c r="BI20" s="42">
        <f t="shared" si="29"/>
        <v>0</v>
      </c>
      <c r="BJ20" s="42">
        <f t="shared" si="30"/>
        <v>0</v>
      </c>
      <c r="BK20" s="42">
        <f t="shared" si="31"/>
        <v>0</v>
      </c>
      <c r="BL20" s="42">
        <f t="shared" si="32"/>
        <v>0</v>
      </c>
      <c r="BM20" s="42">
        <f t="shared" si="33"/>
        <v>0</v>
      </c>
      <c r="BN20" s="42">
        <f t="shared" si="34"/>
        <v>0</v>
      </c>
      <c r="BO20" s="42">
        <f t="shared" si="35"/>
        <v>0</v>
      </c>
      <c r="BP20" s="42">
        <f t="shared" si="36"/>
        <v>0</v>
      </c>
      <c r="BQ20" s="42">
        <f t="shared" si="37"/>
        <v>0</v>
      </c>
      <c r="BR20" s="42">
        <f t="shared" si="38"/>
        <v>0</v>
      </c>
      <c r="BS20" s="42">
        <f t="shared" si="39"/>
        <v>0</v>
      </c>
    </row>
    <row r="21" spans="1:71" ht="15">
      <c r="A21" s="118" t="s">
        <v>1169</v>
      </c>
      <c r="B21" s="8" t="s">
        <v>63</v>
      </c>
      <c r="C21" s="9" t="s">
        <v>33</v>
      </c>
      <c r="D21" s="9" t="s">
        <v>13</v>
      </c>
      <c r="E21" s="10" t="s">
        <v>47</v>
      </c>
      <c r="F21" s="10" t="s">
        <v>4</v>
      </c>
      <c r="G21" s="12" t="s">
        <v>1279</v>
      </c>
      <c r="H21" s="11">
        <v>1.29</v>
      </c>
      <c r="I21" s="279">
        <f>VLOOKUP(A:A,Souhrn!$A$2:$E$20,5,0)</f>
        <v>0</v>
      </c>
      <c r="J21" s="217">
        <f t="shared" si="40"/>
        <v>0</v>
      </c>
      <c r="K21" s="98"/>
      <c r="L21" s="102"/>
      <c r="M21" s="100"/>
      <c r="AA21" s="120">
        <f t="shared" si="2"/>
        <v>0</v>
      </c>
      <c r="AB21" s="120">
        <f t="shared" si="3"/>
        <v>0</v>
      </c>
      <c r="AC21" s="120">
        <f t="shared" si="4"/>
        <v>0</v>
      </c>
      <c r="AD21" s="120">
        <f t="shared" si="5"/>
        <v>0</v>
      </c>
      <c r="AE21" s="120">
        <f t="shared" si="6"/>
        <v>0</v>
      </c>
      <c r="AF21" s="120">
        <f t="shared" si="7"/>
        <v>1.29</v>
      </c>
      <c r="AG21" s="120">
        <f t="shared" si="8"/>
        <v>0</v>
      </c>
      <c r="AH21" s="120">
        <f t="shared" si="9"/>
        <v>0</v>
      </c>
      <c r="AI21" s="120">
        <f t="shared" si="10"/>
        <v>0</v>
      </c>
      <c r="AJ21" s="120">
        <f t="shared" si="11"/>
        <v>0</v>
      </c>
      <c r="AK21" s="120">
        <f t="shared" si="12"/>
        <v>0</v>
      </c>
      <c r="AL21" s="120">
        <f t="shared" si="13"/>
        <v>0</v>
      </c>
      <c r="AM21" s="120">
        <f t="shared" si="14"/>
        <v>0</v>
      </c>
      <c r="AN21" s="120">
        <f t="shared" si="15"/>
        <v>0</v>
      </c>
      <c r="AO21" s="120">
        <f t="shared" si="16"/>
        <v>0</v>
      </c>
      <c r="AP21" s="120">
        <f t="shared" si="17"/>
        <v>0</v>
      </c>
      <c r="AQ21" s="120">
        <f t="shared" si="18"/>
        <v>0</v>
      </c>
      <c r="AR21" s="120">
        <f t="shared" si="19"/>
        <v>0</v>
      </c>
      <c r="AS21" s="120">
        <f t="shared" si="20"/>
        <v>0</v>
      </c>
      <c r="AT21" s="267">
        <f t="shared" si="0"/>
        <v>0</v>
      </c>
      <c r="AU21" s="267">
        <f t="shared" si="1"/>
        <v>0</v>
      </c>
      <c r="BA21" s="42">
        <f t="shared" si="21"/>
        <v>0</v>
      </c>
      <c r="BB21" s="42">
        <f t="shared" si="22"/>
        <v>0</v>
      </c>
      <c r="BC21" s="42">
        <f t="shared" si="23"/>
        <v>0</v>
      </c>
      <c r="BD21" s="42">
        <f t="shared" si="24"/>
        <v>0</v>
      </c>
      <c r="BE21" s="42">
        <f t="shared" si="25"/>
        <v>0</v>
      </c>
      <c r="BF21" s="42">
        <f t="shared" si="26"/>
        <v>0</v>
      </c>
      <c r="BG21" s="42">
        <f t="shared" si="27"/>
        <v>0</v>
      </c>
      <c r="BH21" s="42">
        <f t="shared" si="28"/>
        <v>0</v>
      </c>
      <c r="BI21" s="42">
        <f t="shared" si="29"/>
        <v>0</v>
      </c>
      <c r="BJ21" s="42">
        <f t="shared" si="30"/>
        <v>0</v>
      </c>
      <c r="BK21" s="42">
        <f t="shared" si="31"/>
        <v>0</v>
      </c>
      <c r="BL21" s="42">
        <f t="shared" si="32"/>
        <v>0</v>
      </c>
      <c r="BM21" s="42">
        <f t="shared" si="33"/>
        <v>0</v>
      </c>
      <c r="BN21" s="42">
        <f t="shared" si="34"/>
        <v>0</v>
      </c>
      <c r="BO21" s="42">
        <f t="shared" si="35"/>
        <v>0</v>
      </c>
      <c r="BP21" s="42">
        <f t="shared" si="36"/>
        <v>0</v>
      </c>
      <c r="BQ21" s="42">
        <f t="shared" si="37"/>
        <v>0</v>
      </c>
      <c r="BR21" s="42">
        <f t="shared" si="38"/>
        <v>0</v>
      </c>
      <c r="BS21" s="42">
        <f t="shared" si="39"/>
        <v>0</v>
      </c>
    </row>
    <row r="22" spans="1:71" ht="15">
      <c r="A22" s="118" t="s">
        <v>1169</v>
      </c>
      <c r="B22" s="8" t="s">
        <v>64</v>
      </c>
      <c r="C22" s="9" t="s">
        <v>33</v>
      </c>
      <c r="D22" s="9" t="s">
        <v>13</v>
      </c>
      <c r="E22" s="10" t="s">
        <v>47</v>
      </c>
      <c r="F22" s="10" t="s">
        <v>4</v>
      </c>
      <c r="G22" s="12" t="s">
        <v>1279</v>
      </c>
      <c r="H22" s="11">
        <v>1.04</v>
      </c>
      <c r="I22" s="279">
        <f>VLOOKUP(A:A,Souhrn!$A$2:$E$20,5,0)</f>
        <v>0</v>
      </c>
      <c r="J22" s="217">
        <f t="shared" si="40"/>
        <v>0</v>
      </c>
      <c r="K22" s="98"/>
      <c r="L22" s="102"/>
      <c r="M22" s="100"/>
      <c r="AA22" s="120">
        <f t="shared" si="2"/>
        <v>0</v>
      </c>
      <c r="AB22" s="120">
        <f t="shared" si="3"/>
        <v>0</v>
      </c>
      <c r="AC22" s="120">
        <f t="shared" si="4"/>
        <v>0</v>
      </c>
      <c r="AD22" s="120">
        <f t="shared" si="5"/>
        <v>0</v>
      </c>
      <c r="AE22" s="120">
        <f t="shared" si="6"/>
        <v>0</v>
      </c>
      <c r="AF22" s="120">
        <f t="shared" si="7"/>
        <v>1.04</v>
      </c>
      <c r="AG22" s="120">
        <f t="shared" si="8"/>
        <v>0</v>
      </c>
      <c r="AH22" s="120">
        <f t="shared" si="9"/>
        <v>0</v>
      </c>
      <c r="AI22" s="120">
        <f t="shared" si="10"/>
        <v>0</v>
      </c>
      <c r="AJ22" s="120">
        <f t="shared" si="11"/>
        <v>0</v>
      </c>
      <c r="AK22" s="120">
        <f t="shared" si="12"/>
        <v>0</v>
      </c>
      <c r="AL22" s="120">
        <f t="shared" si="13"/>
        <v>0</v>
      </c>
      <c r="AM22" s="120">
        <f t="shared" si="14"/>
        <v>0</v>
      </c>
      <c r="AN22" s="120">
        <f t="shared" si="15"/>
        <v>0</v>
      </c>
      <c r="AO22" s="120">
        <f t="shared" si="16"/>
        <v>0</v>
      </c>
      <c r="AP22" s="120">
        <f t="shared" si="17"/>
        <v>0</v>
      </c>
      <c r="AQ22" s="120">
        <f t="shared" si="18"/>
        <v>0</v>
      </c>
      <c r="AR22" s="120">
        <f t="shared" si="19"/>
        <v>0</v>
      </c>
      <c r="AS22" s="120">
        <f t="shared" si="20"/>
        <v>0</v>
      </c>
      <c r="AT22" s="267">
        <f t="shared" si="0"/>
        <v>0</v>
      </c>
      <c r="AU22" s="267">
        <f t="shared" si="1"/>
        <v>0</v>
      </c>
      <c r="BA22" s="42">
        <f t="shared" si="21"/>
        <v>0</v>
      </c>
      <c r="BB22" s="42">
        <f t="shared" si="22"/>
        <v>0</v>
      </c>
      <c r="BC22" s="42">
        <f t="shared" si="23"/>
        <v>0</v>
      </c>
      <c r="BD22" s="42">
        <f t="shared" si="24"/>
        <v>0</v>
      </c>
      <c r="BE22" s="42">
        <f t="shared" si="25"/>
        <v>0</v>
      </c>
      <c r="BF22" s="42">
        <f t="shared" si="26"/>
        <v>0</v>
      </c>
      <c r="BG22" s="42">
        <f t="shared" si="27"/>
        <v>0</v>
      </c>
      <c r="BH22" s="42">
        <f t="shared" si="28"/>
        <v>0</v>
      </c>
      <c r="BI22" s="42">
        <f t="shared" si="29"/>
        <v>0</v>
      </c>
      <c r="BJ22" s="42">
        <f t="shared" si="30"/>
        <v>0</v>
      </c>
      <c r="BK22" s="42">
        <f t="shared" si="31"/>
        <v>0</v>
      </c>
      <c r="BL22" s="42">
        <f t="shared" si="32"/>
        <v>0</v>
      </c>
      <c r="BM22" s="42">
        <f t="shared" si="33"/>
        <v>0</v>
      </c>
      <c r="BN22" s="42">
        <f t="shared" si="34"/>
        <v>0</v>
      </c>
      <c r="BO22" s="42">
        <f t="shared" si="35"/>
        <v>0</v>
      </c>
      <c r="BP22" s="42">
        <f t="shared" si="36"/>
        <v>0</v>
      </c>
      <c r="BQ22" s="42">
        <f t="shared" si="37"/>
        <v>0</v>
      </c>
      <c r="BR22" s="42">
        <f t="shared" si="38"/>
        <v>0</v>
      </c>
      <c r="BS22" s="42">
        <f t="shared" si="39"/>
        <v>0</v>
      </c>
    </row>
    <row r="23" spans="1:71" ht="15">
      <c r="A23" s="118" t="s">
        <v>1169</v>
      </c>
      <c r="B23" s="8" t="s">
        <v>65</v>
      </c>
      <c r="C23" s="9" t="s">
        <v>33</v>
      </c>
      <c r="D23" s="9" t="s">
        <v>13</v>
      </c>
      <c r="E23" s="10" t="s">
        <v>66</v>
      </c>
      <c r="F23" s="10" t="s">
        <v>4</v>
      </c>
      <c r="G23" s="12" t="s">
        <v>1279</v>
      </c>
      <c r="H23" s="11">
        <v>2.41</v>
      </c>
      <c r="I23" s="279">
        <f>VLOOKUP(A:A,Souhrn!$A$2:$E$20,5,0)</f>
        <v>0</v>
      </c>
      <c r="J23" s="217">
        <f t="shared" si="40"/>
        <v>0</v>
      </c>
      <c r="K23" s="98"/>
      <c r="L23" s="102"/>
      <c r="M23" s="100"/>
      <c r="AA23" s="120">
        <f t="shared" si="2"/>
        <v>0</v>
      </c>
      <c r="AB23" s="120">
        <f t="shared" si="3"/>
        <v>0</v>
      </c>
      <c r="AC23" s="120">
        <f t="shared" si="4"/>
        <v>0</v>
      </c>
      <c r="AD23" s="120">
        <f t="shared" si="5"/>
        <v>0</v>
      </c>
      <c r="AE23" s="120">
        <f t="shared" si="6"/>
        <v>0</v>
      </c>
      <c r="AF23" s="120">
        <f t="shared" si="7"/>
        <v>2.41</v>
      </c>
      <c r="AG23" s="120">
        <f t="shared" si="8"/>
        <v>0</v>
      </c>
      <c r="AH23" s="120">
        <f t="shared" si="9"/>
        <v>0</v>
      </c>
      <c r="AI23" s="120">
        <f t="shared" si="10"/>
        <v>0</v>
      </c>
      <c r="AJ23" s="120">
        <f t="shared" si="11"/>
        <v>0</v>
      </c>
      <c r="AK23" s="120">
        <f t="shared" si="12"/>
        <v>0</v>
      </c>
      <c r="AL23" s="120">
        <f t="shared" si="13"/>
        <v>0</v>
      </c>
      <c r="AM23" s="120">
        <f t="shared" si="14"/>
        <v>0</v>
      </c>
      <c r="AN23" s="120">
        <f t="shared" si="15"/>
        <v>0</v>
      </c>
      <c r="AO23" s="120">
        <f t="shared" si="16"/>
        <v>0</v>
      </c>
      <c r="AP23" s="120">
        <f t="shared" si="17"/>
        <v>0</v>
      </c>
      <c r="AQ23" s="120">
        <f t="shared" si="18"/>
        <v>0</v>
      </c>
      <c r="AR23" s="120">
        <f t="shared" si="19"/>
        <v>0</v>
      </c>
      <c r="AS23" s="120">
        <f t="shared" si="20"/>
        <v>0</v>
      </c>
      <c r="AT23" s="267">
        <f t="shared" si="0"/>
        <v>0</v>
      </c>
      <c r="AU23" s="267">
        <f t="shared" si="1"/>
        <v>0</v>
      </c>
      <c r="BA23" s="42">
        <f t="shared" si="21"/>
        <v>0</v>
      </c>
      <c r="BB23" s="42">
        <f t="shared" si="22"/>
        <v>0</v>
      </c>
      <c r="BC23" s="42">
        <f t="shared" si="23"/>
        <v>0</v>
      </c>
      <c r="BD23" s="42">
        <f t="shared" si="24"/>
        <v>0</v>
      </c>
      <c r="BE23" s="42">
        <f t="shared" si="25"/>
        <v>0</v>
      </c>
      <c r="BF23" s="42">
        <f t="shared" si="26"/>
        <v>0</v>
      </c>
      <c r="BG23" s="42">
        <f t="shared" si="27"/>
        <v>0</v>
      </c>
      <c r="BH23" s="42">
        <f t="shared" si="28"/>
        <v>0</v>
      </c>
      <c r="BI23" s="42">
        <f t="shared" si="29"/>
        <v>0</v>
      </c>
      <c r="BJ23" s="42">
        <f t="shared" si="30"/>
        <v>0</v>
      </c>
      <c r="BK23" s="42">
        <f t="shared" si="31"/>
        <v>0</v>
      </c>
      <c r="BL23" s="42">
        <f t="shared" si="32"/>
        <v>0</v>
      </c>
      <c r="BM23" s="42">
        <f t="shared" si="33"/>
        <v>0</v>
      </c>
      <c r="BN23" s="42">
        <f t="shared" si="34"/>
        <v>0</v>
      </c>
      <c r="BO23" s="42">
        <f t="shared" si="35"/>
        <v>0</v>
      </c>
      <c r="BP23" s="42">
        <f t="shared" si="36"/>
        <v>0</v>
      </c>
      <c r="BQ23" s="42">
        <f t="shared" si="37"/>
        <v>0</v>
      </c>
      <c r="BR23" s="42">
        <f t="shared" si="38"/>
        <v>0</v>
      </c>
      <c r="BS23" s="42">
        <f t="shared" si="39"/>
        <v>0</v>
      </c>
    </row>
    <row r="24" spans="1:71" ht="15">
      <c r="A24" s="118" t="s">
        <v>1180</v>
      </c>
      <c r="B24" s="8" t="s">
        <v>67</v>
      </c>
      <c r="C24" s="9" t="s">
        <v>68</v>
      </c>
      <c r="D24" s="9" t="s">
        <v>13</v>
      </c>
      <c r="E24" s="10" t="s">
        <v>69</v>
      </c>
      <c r="F24" s="10" t="s">
        <v>3</v>
      </c>
      <c r="G24" s="12" t="s">
        <v>1273</v>
      </c>
      <c r="H24" s="11">
        <v>13.06</v>
      </c>
      <c r="I24" s="279">
        <f>VLOOKUP(A:A,Souhrn!$A$2:$E$20,5,0)</f>
        <v>0</v>
      </c>
      <c r="J24" s="217">
        <f t="shared" si="40"/>
        <v>0</v>
      </c>
      <c r="K24" s="98"/>
      <c r="L24" s="102"/>
      <c r="M24" s="100"/>
      <c r="AA24" s="120">
        <f t="shared" si="2"/>
        <v>0</v>
      </c>
      <c r="AB24" s="120">
        <f t="shared" si="3"/>
        <v>0</v>
      </c>
      <c r="AC24" s="120">
        <f t="shared" si="4"/>
        <v>0</v>
      </c>
      <c r="AD24" s="120">
        <f t="shared" si="5"/>
        <v>0</v>
      </c>
      <c r="AE24" s="120">
        <f t="shared" si="6"/>
        <v>0</v>
      </c>
      <c r="AF24" s="120">
        <f t="shared" si="7"/>
        <v>0</v>
      </c>
      <c r="AG24" s="120">
        <f t="shared" si="8"/>
        <v>0</v>
      </c>
      <c r="AH24" s="120">
        <f t="shared" si="9"/>
        <v>0</v>
      </c>
      <c r="AI24" s="120">
        <f t="shared" si="10"/>
        <v>0</v>
      </c>
      <c r="AJ24" s="120">
        <f t="shared" si="11"/>
        <v>0</v>
      </c>
      <c r="AK24" s="120">
        <f t="shared" si="12"/>
        <v>0</v>
      </c>
      <c r="AL24" s="120">
        <f t="shared" si="13"/>
        <v>0</v>
      </c>
      <c r="AM24" s="120">
        <f t="shared" si="14"/>
        <v>0</v>
      </c>
      <c r="AN24" s="120">
        <f t="shared" si="15"/>
        <v>0</v>
      </c>
      <c r="AO24" s="120">
        <f t="shared" si="16"/>
        <v>0</v>
      </c>
      <c r="AP24" s="120">
        <f t="shared" si="17"/>
        <v>0</v>
      </c>
      <c r="AQ24" s="120">
        <f t="shared" si="18"/>
        <v>0</v>
      </c>
      <c r="AR24" s="120">
        <f t="shared" si="19"/>
        <v>13.06</v>
      </c>
      <c r="AS24" s="120">
        <f t="shared" si="20"/>
        <v>0</v>
      </c>
      <c r="AT24" s="267">
        <f t="shared" si="0"/>
        <v>0</v>
      </c>
      <c r="AU24" s="267">
        <f t="shared" si="1"/>
        <v>0</v>
      </c>
      <c r="BA24" s="42">
        <f t="shared" si="21"/>
        <v>0</v>
      </c>
      <c r="BB24" s="42">
        <f t="shared" si="22"/>
        <v>0</v>
      </c>
      <c r="BC24" s="42">
        <f t="shared" si="23"/>
        <v>0</v>
      </c>
      <c r="BD24" s="42">
        <f t="shared" si="24"/>
        <v>0</v>
      </c>
      <c r="BE24" s="42">
        <f t="shared" si="25"/>
        <v>0</v>
      </c>
      <c r="BF24" s="42">
        <f t="shared" si="26"/>
        <v>0</v>
      </c>
      <c r="BG24" s="42">
        <f t="shared" si="27"/>
        <v>0</v>
      </c>
      <c r="BH24" s="42">
        <f t="shared" si="28"/>
        <v>0</v>
      </c>
      <c r="BI24" s="42">
        <f t="shared" si="29"/>
        <v>0</v>
      </c>
      <c r="BJ24" s="42">
        <f t="shared" si="30"/>
        <v>0</v>
      </c>
      <c r="BK24" s="42">
        <f t="shared" si="31"/>
        <v>0</v>
      </c>
      <c r="BL24" s="42">
        <f t="shared" si="32"/>
        <v>0</v>
      </c>
      <c r="BM24" s="42">
        <f t="shared" si="33"/>
        <v>0</v>
      </c>
      <c r="BN24" s="42">
        <f t="shared" si="34"/>
        <v>0</v>
      </c>
      <c r="BO24" s="42">
        <f t="shared" si="35"/>
        <v>0</v>
      </c>
      <c r="BP24" s="42">
        <f t="shared" si="36"/>
        <v>0</v>
      </c>
      <c r="BQ24" s="42">
        <f t="shared" si="37"/>
        <v>0</v>
      </c>
      <c r="BR24" s="42">
        <f t="shared" si="38"/>
        <v>0</v>
      </c>
      <c r="BS24" s="42">
        <f t="shared" si="39"/>
        <v>0</v>
      </c>
    </row>
    <row r="25" spans="1:71" ht="15">
      <c r="A25" s="118" t="s">
        <v>1172</v>
      </c>
      <c r="B25" s="8" t="s">
        <v>70</v>
      </c>
      <c r="C25" s="9" t="s">
        <v>71</v>
      </c>
      <c r="D25" s="9" t="s">
        <v>13</v>
      </c>
      <c r="E25" s="10" t="s">
        <v>20</v>
      </c>
      <c r="F25" s="10" t="s">
        <v>3</v>
      </c>
      <c r="G25" s="12" t="s">
        <v>1266</v>
      </c>
      <c r="H25" s="11">
        <v>10</v>
      </c>
      <c r="I25" s="279">
        <f>VLOOKUP(A:A,Souhrn!$A$2:$E$20,5,0)</f>
        <v>0</v>
      </c>
      <c r="J25" s="217">
        <f t="shared" si="40"/>
        <v>0</v>
      </c>
      <c r="K25" s="98"/>
      <c r="L25" s="102"/>
      <c r="M25" s="100"/>
      <c r="AA25" s="120">
        <f t="shared" si="2"/>
        <v>0</v>
      </c>
      <c r="AB25" s="120">
        <f t="shared" si="3"/>
        <v>0</v>
      </c>
      <c r="AC25" s="120">
        <f t="shared" si="4"/>
        <v>0</v>
      </c>
      <c r="AD25" s="120">
        <f t="shared" si="5"/>
        <v>0</v>
      </c>
      <c r="AE25" s="120">
        <f t="shared" si="6"/>
        <v>0</v>
      </c>
      <c r="AF25" s="120">
        <f t="shared" si="7"/>
        <v>0</v>
      </c>
      <c r="AG25" s="120">
        <f t="shared" si="8"/>
        <v>0</v>
      </c>
      <c r="AH25" s="120">
        <f t="shared" si="9"/>
        <v>0</v>
      </c>
      <c r="AI25" s="120">
        <f t="shared" si="10"/>
        <v>10</v>
      </c>
      <c r="AJ25" s="120">
        <f t="shared" si="11"/>
        <v>0</v>
      </c>
      <c r="AK25" s="120">
        <f t="shared" si="12"/>
        <v>0</v>
      </c>
      <c r="AL25" s="120">
        <f t="shared" si="13"/>
        <v>0</v>
      </c>
      <c r="AM25" s="120">
        <f t="shared" si="14"/>
        <v>0</v>
      </c>
      <c r="AN25" s="120">
        <f t="shared" si="15"/>
        <v>0</v>
      </c>
      <c r="AO25" s="120">
        <f t="shared" si="16"/>
        <v>0</v>
      </c>
      <c r="AP25" s="120">
        <f t="shared" si="17"/>
        <v>0</v>
      </c>
      <c r="AQ25" s="120">
        <f t="shared" si="18"/>
        <v>0</v>
      </c>
      <c r="AR25" s="120">
        <f t="shared" si="19"/>
        <v>0</v>
      </c>
      <c r="AS25" s="120">
        <f t="shared" si="20"/>
        <v>0</v>
      </c>
      <c r="AT25" s="267">
        <f t="shared" si="0"/>
        <v>0</v>
      </c>
      <c r="AU25" s="267">
        <f t="shared" si="1"/>
        <v>0</v>
      </c>
      <c r="BA25" s="42">
        <f t="shared" si="21"/>
        <v>0</v>
      </c>
      <c r="BB25" s="42">
        <f t="shared" si="22"/>
        <v>0</v>
      </c>
      <c r="BC25" s="42">
        <f t="shared" si="23"/>
        <v>0</v>
      </c>
      <c r="BD25" s="42">
        <f t="shared" si="24"/>
        <v>0</v>
      </c>
      <c r="BE25" s="42">
        <f t="shared" si="25"/>
        <v>0</v>
      </c>
      <c r="BF25" s="42">
        <f t="shared" si="26"/>
        <v>0</v>
      </c>
      <c r="BG25" s="42">
        <f t="shared" si="27"/>
        <v>0</v>
      </c>
      <c r="BH25" s="42">
        <f t="shared" si="28"/>
        <v>0</v>
      </c>
      <c r="BI25" s="42">
        <f t="shared" si="29"/>
        <v>0</v>
      </c>
      <c r="BJ25" s="42">
        <f t="shared" si="30"/>
        <v>0</v>
      </c>
      <c r="BK25" s="42">
        <f t="shared" si="31"/>
        <v>0</v>
      </c>
      <c r="BL25" s="42">
        <f t="shared" si="32"/>
        <v>0</v>
      </c>
      <c r="BM25" s="42">
        <f t="shared" si="33"/>
        <v>0</v>
      </c>
      <c r="BN25" s="42">
        <f t="shared" si="34"/>
        <v>0</v>
      </c>
      <c r="BO25" s="42">
        <f t="shared" si="35"/>
        <v>0</v>
      </c>
      <c r="BP25" s="42">
        <f t="shared" si="36"/>
        <v>0</v>
      </c>
      <c r="BQ25" s="42">
        <f t="shared" si="37"/>
        <v>0</v>
      </c>
      <c r="BR25" s="42">
        <f t="shared" si="38"/>
        <v>0</v>
      </c>
      <c r="BS25" s="42">
        <f t="shared" si="39"/>
        <v>0</v>
      </c>
    </row>
    <row r="26" spans="1:71" ht="15">
      <c r="A26" s="118" t="s">
        <v>1180</v>
      </c>
      <c r="B26" s="8" t="s">
        <v>72</v>
      </c>
      <c r="C26" s="9" t="s">
        <v>73</v>
      </c>
      <c r="D26" s="9" t="s">
        <v>13</v>
      </c>
      <c r="E26" s="10" t="s">
        <v>69</v>
      </c>
      <c r="F26" s="10" t="s">
        <v>3</v>
      </c>
      <c r="G26" s="12" t="s">
        <v>1273</v>
      </c>
      <c r="H26" s="11">
        <v>51.18</v>
      </c>
      <c r="I26" s="279">
        <f>VLOOKUP(A:A,Souhrn!$A$2:$E$20,5,0)</f>
        <v>0</v>
      </c>
      <c r="J26" s="217">
        <f t="shared" si="40"/>
        <v>0</v>
      </c>
      <c r="K26" s="98"/>
      <c r="L26" s="102"/>
      <c r="M26" s="100"/>
      <c r="AA26" s="120">
        <f t="shared" si="2"/>
        <v>0</v>
      </c>
      <c r="AB26" s="120">
        <f t="shared" si="3"/>
        <v>0</v>
      </c>
      <c r="AC26" s="120">
        <f t="shared" si="4"/>
        <v>0</v>
      </c>
      <c r="AD26" s="120">
        <f t="shared" si="5"/>
        <v>0</v>
      </c>
      <c r="AE26" s="120">
        <f t="shared" si="6"/>
        <v>0</v>
      </c>
      <c r="AF26" s="120">
        <f t="shared" si="7"/>
        <v>0</v>
      </c>
      <c r="AG26" s="120">
        <f t="shared" si="8"/>
        <v>0</v>
      </c>
      <c r="AH26" s="120">
        <f t="shared" si="9"/>
        <v>0</v>
      </c>
      <c r="AI26" s="120">
        <f t="shared" si="10"/>
        <v>0</v>
      </c>
      <c r="AJ26" s="120">
        <f t="shared" si="11"/>
        <v>0</v>
      </c>
      <c r="AK26" s="120">
        <f t="shared" si="12"/>
        <v>0</v>
      </c>
      <c r="AL26" s="120">
        <f t="shared" si="13"/>
        <v>0</v>
      </c>
      <c r="AM26" s="120">
        <f t="shared" si="14"/>
        <v>0</v>
      </c>
      <c r="AN26" s="120">
        <f t="shared" si="15"/>
        <v>0</v>
      </c>
      <c r="AO26" s="120">
        <f t="shared" si="16"/>
        <v>0</v>
      </c>
      <c r="AP26" s="120">
        <f t="shared" si="17"/>
        <v>0</v>
      </c>
      <c r="AQ26" s="120">
        <f t="shared" si="18"/>
        <v>0</v>
      </c>
      <c r="AR26" s="120">
        <f t="shared" si="19"/>
        <v>51.18</v>
      </c>
      <c r="AS26" s="120">
        <f t="shared" si="20"/>
        <v>0</v>
      </c>
      <c r="AT26" s="267">
        <f t="shared" si="0"/>
        <v>0</v>
      </c>
      <c r="AU26" s="267">
        <f t="shared" si="1"/>
        <v>0</v>
      </c>
      <c r="BA26" s="42">
        <f t="shared" si="21"/>
        <v>0</v>
      </c>
      <c r="BB26" s="42">
        <f t="shared" si="22"/>
        <v>0</v>
      </c>
      <c r="BC26" s="42">
        <f t="shared" si="23"/>
        <v>0</v>
      </c>
      <c r="BD26" s="42">
        <f t="shared" si="24"/>
        <v>0</v>
      </c>
      <c r="BE26" s="42">
        <f t="shared" si="25"/>
        <v>0</v>
      </c>
      <c r="BF26" s="42">
        <f t="shared" si="26"/>
        <v>0</v>
      </c>
      <c r="BG26" s="42">
        <f t="shared" si="27"/>
        <v>0</v>
      </c>
      <c r="BH26" s="42">
        <f t="shared" si="28"/>
        <v>0</v>
      </c>
      <c r="BI26" s="42">
        <f t="shared" si="29"/>
        <v>0</v>
      </c>
      <c r="BJ26" s="42">
        <f t="shared" si="30"/>
        <v>0</v>
      </c>
      <c r="BK26" s="42">
        <f t="shared" si="31"/>
        <v>0</v>
      </c>
      <c r="BL26" s="42">
        <f t="shared" si="32"/>
        <v>0</v>
      </c>
      <c r="BM26" s="42">
        <f t="shared" si="33"/>
        <v>0</v>
      </c>
      <c r="BN26" s="42">
        <f t="shared" si="34"/>
        <v>0</v>
      </c>
      <c r="BO26" s="42">
        <f t="shared" si="35"/>
        <v>0</v>
      </c>
      <c r="BP26" s="42">
        <f t="shared" si="36"/>
        <v>0</v>
      </c>
      <c r="BQ26" s="42">
        <f t="shared" si="37"/>
        <v>0</v>
      </c>
      <c r="BR26" s="42">
        <f t="shared" si="38"/>
        <v>0</v>
      </c>
      <c r="BS26" s="42">
        <f t="shared" si="39"/>
        <v>0</v>
      </c>
    </row>
    <row r="27" spans="1:71" ht="15">
      <c r="A27" s="118" t="s">
        <v>1175</v>
      </c>
      <c r="B27" s="1" t="s">
        <v>74</v>
      </c>
      <c r="C27" s="12" t="s">
        <v>75</v>
      </c>
      <c r="D27" s="9" t="s">
        <v>13</v>
      </c>
      <c r="E27" s="13" t="s">
        <v>41</v>
      </c>
      <c r="F27" s="13" t="s">
        <v>3</v>
      </c>
      <c r="G27" s="12" t="s">
        <v>1268</v>
      </c>
      <c r="H27" s="11">
        <v>4.39</v>
      </c>
      <c r="I27" s="279">
        <f>VLOOKUP(A:A,Souhrn!$A$2:$E$20,5,0)</f>
        <v>0</v>
      </c>
      <c r="J27" s="217">
        <f t="shared" si="40"/>
        <v>0</v>
      </c>
      <c r="K27" s="98"/>
      <c r="L27" s="102"/>
      <c r="M27" s="100"/>
      <c r="AA27" s="120">
        <f t="shared" si="2"/>
        <v>0</v>
      </c>
      <c r="AB27" s="120">
        <f t="shared" si="3"/>
        <v>0</v>
      </c>
      <c r="AC27" s="120">
        <f t="shared" si="4"/>
        <v>0</v>
      </c>
      <c r="AD27" s="120">
        <f t="shared" si="5"/>
        <v>0</v>
      </c>
      <c r="AE27" s="120">
        <f t="shared" si="6"/>
        <v>0</v>
      </c>
      <c r="AF27" s="120">
        <f t="shared" si="7"/>
        <v>0</v>
      </c>
      <c r="AG27" s="120">
        <f t="shared" si="8"/>
        <v>0</v>
      </c>
      <c r="AH27" s="120">
        <f t="shared" si="9"/>
        <v>0</v>
      </c>
      <c r="AI27" s="120">
        <f t="shared" si="10"/>
        <v>0</v>
      </c>
      <c r="AJ27" s="120">
        <f t="shared" si="11"/>
        <v>0</v>
      </c>
      <c r="AK27" s="120">
        <f t="shared" si="12"/>
        <v>0</v>
      </c>
      <c r="AL27" s="120">
        <f t="shared" si="13"/>
        <v>4.39</v>
      </c>
      <c r="AM27" s="120">
        <f t="shared" si="14"/>
        <v>0</v>
      </c>
      <c r="AN27" s="120">
        <f t="shared" si="15"/>
        <v>0</v>
      </c>
      <c r="AO27" s="120">
        <f t="shared" si="16"/>
        <v>0</v>
      </c>
      <c r="AP27" s="120">
        <f t="shared" si="17"/>
        <v>0</v>
      </c>
      <c r="AQ27" s="120">
        <f t="shared" si="18"/>
        <v>0</v>
      </c>
      <c r="AR27" s="120">
        <f t="shared" si="19"/>
        <v>0</v>
      </c>
      <c r="AS27" s="120">
        <f t="shared" si="20"/>
        <v>0</v>
      </c>
      <c r="AT27" s="267">
        <f t="shared" si="0"/>
        <v>0</v>
      </c>
      <c r="AU27" s="267">
        <f t="shared" si="1"/>
        <v>0</v>
      </c>
      <c r="BA27" s="42">
        <f t="shared" si="21"/>
        <v>0</v>
      </c>
      <c r="BB27" s="42">
        <f t="shared" si="22"/>
        <v>0</v>
      </c>
      <c r="BC27" s="42">
        <f t="shared" si="23"/>
        <v>0</v>
      </c>
      <c r="BD27" s="42">
        <f t="shared" si="24"/>
        <v>0</v>
      </c>
      <c r="BE27" s="42">
        <f t="shared" si="25"/>
        <v>0</v>
      </c>
      <c r="BF27" s="42">
        <f t="shared" si="26"/>
        <v>0</v>
      </c>
      <c r="BG27" s="42">
        <f t="shared" si="27"/>
        <v>0</v>
      </c>
      <c r="BH27" s="42">
        <f t="shared" si="28"/>
        <v>0</v>
      </c>
      <c r="BI27" s="42">
        <f t="shared" si="29"/>
        <v>0</v>
      </c>
      <c r="BJ27" s="42">
        <f t="shared" si="30"/>
        <v>0</v>
      </c>
      <c r="BK27" s="42">
        <f t="shared" si="31"/>
        <v>0</v>
      </c>
      <c r="BL27" s="42">
        <f t="shared" si="32"/>
        <v>0</v>
      </c>
      <c r="BM27" s="42">
        <f t="shared" si="33"/>
        <v>0</v>
      </c>
      <c r="BN27" s="42">
        <f t="shared" si="34"/>
        <v>0</v>
      </c>
      <c r="BO27" s="42">
        <f t="shared" si="35"/>
        <v>0</v>
      </c>
      <c r="BP27" s="42">
        <f t="shared" si="36"/>
        <v>0</v>
      </c>
      <c r="BQ27" s="42">
        <f t="shared" si="37"/>
        <v>0</v>
      </c>
      <c r="BR27" s="42">
        <f t="shared" si="38"/>
        <v>0</v>
      </c>
      <c r="BS27" s="42">
        <f t="shared" si="39"/>
        <v>0</v>
      </c>
    </row>
    <row r="28" spans="1:71" ht="15">
      <c r="A28" s="118" t="s">
        <v>1174</v>
      </c>
      <c r="B28" s="8" t="s">
        <v>76</v>
      </c>
      <c r="C28" s="9" t="s">
        <v>77</v>
      </c>
      <c r="D28" s="9" t="s">
        <v>13</v>
      </c>
      <c r="E28" s="10" t="s">
        <v>44</v>
      </c>
      <c r="F28" s="10" t="s">
        <v>4</v>
      </c>
      <c r="G28" s="12" t="s">
        <v>1278</v>
      </c>
      <c r="H28" s="11">
        <v>151.64</v>
      </c>
      <c r="I28" s="279">
        <f>VLOOKUP(A:A,Souhrn!$A$2:$E$20,5,0)</f>
        <v>0</v>
      </c>
      <c r="J28" s="217">
        <f t="shared" si="40"/>
        <v>0</v>
      </c>
      <c r="K28" s="98" t="s">
        <v>1246</v>
      </c>
      <c r="L28" s="102"/>
      <c r="M28" s="100"/>
      <c r="AA28" s="120">
        <f t="shared" si="2"/>
        <v>0</v>
      </c>
      <c r="AB28" s="120">
        <f t="shared" si="3"/>
        <v>0</v>
      </c>
      <c r="AC28" s="120">
        <f t="shared" si="4"/>
        <v>0</v>
      </c>
      <c r="AD28" s="120">
        <f t="shared" si="5"/>
        <v>0</v>
      </c>
      <c r="AE28" s="120">
        <f t="shared" si="6"/>
        <v>0</v>
      </c>
      <c r="AF28" s="120">
        <f t="shared" si="7"/>
        <v>0</v>
      </c>
      <c r="AG28" s="120">
        <f t="shared" si="8"/>
        <v>0</v>
      </c>
      <c r="AH28" s="120">
        <f t="shared" si="9"/>
        <v>0</v>
      </c>
      <c r="AI28" s="120">
        <f t="shared" si="10"/>
        <v>0</v>
      </c>
      <c r="AJ28" s="120">
        <f t="shared" si="11"/>
        <v>0</v>
      </c>
      <c r="AK28" s="120">
        <f t="shared" si="12"/>
        <v>151.64</v>
      </c>
      <c r="AL28" s="120">
        <f t="shared" si="13"/>
        <v>0</v>
      </c>
      <c r="AM28" s="120">
        <f t="shared" si="14"/>
        <v>0</v>
      </c>
      <c r="AN28" s="120">
        <f t="shared" si="15"/>
        <v>0</v>
      </c>
      <c r="AO28" s="120">
        <f t="shared" si="16"/>
        <v>0</v>
      </c>
      <c r="AP28" s="120">
        <f t="shared" si="17"/>
        <v>0</v>
      </c>
      <c r="AQ28" s="120">
        <f t="shared" si="18"/>
        <v>0</v>
      </c>
      <c r="AR28" s="120">
        <f t="shared" si="19"/>
        <v>0</v>
      </c>
      <c r="AS28" s="120">
        <f t="shared" si="20"/>
        <v>0</v>
      </c>
      <c r="AT28" s="267">
        <f t="shared" si="0"/>
        <v>0</v>
      </c>
      <c r="AU28" s="267">
        <f t="shared" si="1"/>
        <v>0</v>
      </c>
      <c r="BA28" s="42">
        <f t="shared" si="21"/>
        <v>0</v>
      </c>
      <c r="BB28" s="42">
        <f t="shared" si="22"/>
        <v>0</v>
      </c>
      <c r="BC28" s="42">
        <f t="shared" si="23"/>
        <v>0</v>
      </c>
      <c r="BD28" s="42">
        <f t="shared" si="24"/>
        <v>0</v>
      </c>
      <c r="BE28" s="42">
        <f t="shared" si="25"/>
        <v>0</v>
      </c>
      <c r="BF28" s="42">
        <f t="shared" si="26"/>
        <v>0</v>
      </c>
      <c r="BG28" s="42">
        <f t="shared" si="27"/>
        <v>0</v>
      </c>
      <c r="BH28" s="42">
        <f t="shared" si="28"/>
        <v>0</v>
      </c>
      <c r="BI28" s="42">
        <f t="shared" si="29"/>
        <v>0</v>
      </c>
      <c r="BJ28" s="42">
        <f t="shared" si="30"/>
        <v>0</v>
      </c>
      <c r="BK28" s="42">
        <f t="shared" si="31"/>
        <v>151.64</v>
      </c>
      <c r="BL28" s="42">
        <f t="shared" si="32"/>
        <v>0</v>
      </c>
      <c r="BM28" s="42">
        <f t="shared" si="33"/>
        <v>0</v>
      </c>
      <c r="BN28" s="42">
        <f t="shared" si="34"/>
        <v>0</v>
      </c>
      <c r="BO28" s="42">
        <f t="shared" si="35"/>
        <v>0</v>
      </c>
      <c r="BP28" s="42">
        <f t="shared" si="36"/>
        <v>0</v>
      </c>
      <c r="BQ28" s="42">
        <f t="shared" si="37"/>
        <v>0</v>
      </c>
      <c r="BR28" s="42">
        <f t="shared" si="38"/>
        <v>0</v>
      </c>
      <c r="BS28" s="42">
        <f t="shared" si="39"/>
        <v>0</v>
      </c>
    </row>
    <row r="29" spans="1:71" ht="15">
      <c r="A29" s="118" t="s">
        <v>1175</v>
      </c>
      <c r="B29" s="8" t="s">
        <v>78</v>
      </c>
      <c r="C29" s="9" t="s">
        <v>33</v>
      </c>
      <c r="D29" s="9" t="s">
        <v>13</v>
      </c>
      <c r="E29" s="10" t="s">
        <v>34</v>
      </c>
      <c r="F29" s="10" t="s">
        <v>3</v>
      </c>
      <c r="G29" s="12" t="s">
        <v>1268</v>
      </c>
      <c r="H29" s="11">
        <v>7.94</v>
      </c>
      <c r="I29" s="279">
        <f>VLOOKUP(A:A,Souhrn!$A$2:$E$20,5,0)</f>
        <v>0</v>
      </c>
      <c r="J29" s="217">
        <f t="shared" si="40"/>
        <v>0</v>
      </c>
      <c r="K29" s="98" t="s">
        <v>1246</v>
      </c>
      <c r="L29" s="102"/>
      <c r="M29" s="100"/>
      <c r="AA29" s="120">
        <f t="shared" si="2"/>
        <v>0</v>
      </c>
      <c r="AB29" s="120">
        <f t="shared" si="3"/>
        <v>0</v>
      </c>
      <c r="AC29" s="120">
        <f t="shared" si="4"/>
        <v>0</v>
      </c>
      <c r="AD29" s="120">
        <f t="shared" si="5"/>
        <v>0</v>
      </c>
      <c r="AE29" s="120">
        <f t="shared" si="6"/>
        <v>0</v>
      </c>
      <c r="AF29" s="120">
        <f t="shared" si="7"/>
        <v>0</v>
      </c>
      <c r="AG29" s="120">
        <f t="shared" si="8"/>
        <v>0</v>
      </c>
      <c r="AH29" s="120">
        <f t="shared" si="9"/>
        <v>0</v>
      </c>
      <c r="AI29" s="120">
        <f t="shared" si="10"/>
        <v>0</v>
      </c>
      <c r="AJ29" s="120">
        <f t="shared" si="11"/>
        <v>0</v>
      </c>
      <c r="AK29" s="120">
        <f t="shared" si="12"/>
        <v>0</v>
      </c>
      <c r="AL29" s="120">
        <f t="shared" si="13"/>
        <v>7.94</v>
      </c>
      <c r="AM29" s="120">
        <f t="shared" si="14"/>
        <v>0</v>
      </c>
      <c r="AN29" s="120">
        <f t="shared" si="15"/>
        <v>0</v>
      </c>
      <c r="AO29" s="120">
        <f t="shared" si="16"/>
        <v>0</v>
      </c>
      <c r="AP29" s="120">
        <f t="shared" si="17"/>
        <v>0</v>
      </c>
      <c r="AQ29" s="120">
        <f t="shared" si="18"/>
        <v>0</v>
      </c>
      <c r="AR29" s="120">
        <f t="shared" si="19"/>
        <v>0</v>
      </c>
      <c r="AS29" s="120">
        <f t="shared" si="20"/>
        <v>0</v>
      </c>
      <c r="AT29" s="267">
        <f t="shared" si="0"/>
        <v>0</v>
      </c>
      <c r="AU29" s="267">
        <f t="shared" si="1"/>
        <v>0</v>
      </c>
      <c r="BA29" s="42">
        <f t="shared" si="21"/>
        <v>0</v>
      </c>
      <c r="BB29" s="42">
        <f t="shared" si="22"/>
        <v>0</v>
      </c>
      <c r="BC29" s="42">
        <f t="shared" si="23"/>
        <v>0</v>
      </c>
      <c r="BD29" s="42">
        <f t="shared" si="24"/>
        <v>0</v>
      </c>
      <c r="BE29" s="42">
        <f t="shared" si="25"/>
        <v>0</v>
      </c>
      <c r="BF29" s="42">
        <f t="shared" si="26"/>
        <v>0</v>
      </c>
      <c r="BG29" s="42">
        <f t="shared" si="27"/>
        <v>0</v>
      </c>
      <c r="BH29" s="42">
        <f t="shared" si="28"/>
        <v>0</v>
      </c>
      <c r="BI29" s="42">
        <f t="shared" si="29"/>
        <v>0</v>
      </c>
      <c r="BJ29" s="42">
        <f t="shared" si="30"/>
        <v>0</v>
      </c>
      <c r="BK29" s="42">
        <f t="shared" si="31"/>
        <v>0</v>
      </c>
      <c r="BL29" s="42">
        <f t="shared" si="32"/>
        <v>7.94</v>
      </c>
      <c r="BM29" s="42">
        <f t="shared" si="33"/>
        <v>0</v>
      </c>
      <c r="BN29" s="42">
        <f t="shared" si="34"/>
        <v>0</v>
      </c>
      <c r="BO29" s="42">
        <f t="shared" si="35"/>
        <v>0</v>
      </c>
      <c r="BP29" s="42">
        <f t="shared" si="36"/>
        <v>0</v>
      </c>
      <c r="BQ29" s="42">
        <f t="shared" si="37"/>
        <v>0</v>
      </c>
      <c r="BR29" s="42">
        <f t="shared" si="38"/>
        <v>0</v>
      </c>
      <c r="BS29" s="42">
        <f t="shared" si="39"/>
        <v>0</v>
      </c>
    </row>
    <row r="30" spans="1:71" ht="15">
      <c r="A30" s="118" t="s">
        <v>1166</v>
      </c>
      <c r="B30" s="8" t="s">
        <v>79</v>
      </c>
      <c r="C30" s="9" t="s">
        <v>80</v>
      </c>
      <c r="D30" s="9" t="s">
        <v>13</v>
      </c>
      <c r="E30" s="10" t="s">
        <v>81</v>
      </c>
      <c r="F30" s="10" t="s">
        <v>2</v>
      </c>
      <c r="G30" s="12" t="s">
        <v>1261</v>
      </c>
      <c r="H30" s="11">
        <v>150.99</v>
      </c>
      <c r="I30" s="279">
        <f>VLOOKUP(A:A,Souhrn!$A$2:$E$20,5,0)</f>
        <v>0</v>
      </c>
      <c r="J30" s="217">
        <f t="shared" si="40"/>
        <v>0</v>
      </c>
      <c r="K30" s="98" t="s">
        <v>1246</v>
      </c>
      <c r="L30" s="102" t="s">
        <v>1246</v>
      </c>
      <c r="M30" s="100"/>
      <c r="AA30" s="120">
        <f t="shared" si="2"/>
        <v>0</v>
      </c>
      <c r="AB30" s="120">
        <f t="shared" si="3"/>
        <v>0</v>
      </c>
      <c r="AC30" s="120">
        <f t="shared" si="4"/>
        <v>150.99</v>
      </c>
      <c r="AD30" s="120">
        <f t="shared" si="5"/>
        <v>0</v>
      </c>
      <c r="AE30" s="120">
        <f t="shared" si="6"/>
        <v>0</v>
      </c>
      <c r="AF30" s="120">
        <f t="shared" si="7"/>
        <v>0</v>
      </c>
      <c r="AG30" s="120">
        <f t="shared" si="8"/>
        <v>0</v>
      </c>
      <c r="AH30" s="120">
        <f t="shared" si="9"/>
        <v>0</v>
      </c>
      <c r="AI30" s="120">
        <f t="shared" si="10"/>
        <v>0</v>
      </c>
      <c r="AJ30" s="120">
        <f t="shared" si="11"/>
        <v>0</v>
      </c>
      <c r="AK30" s="120">
        <f t="shared" si="12"/>
        <v>0</v>
      </c>
      <c r="AL30" s="120">
        <f t="shared" si="13"/>
        <v>0</v>
      </c>
      <c r="AM30" s="120">
        <f t="shared" si="14"/>
        <v>0</v>
      </c>
      <c r="AN30" s="120">
        <f t="shared" si="15"/>
        <v>0</v>
      </c>
      <c r="AO30" s="120">
        <f t="shared" si="16"/>
        <v>0</v>
      </c>
      <c r="AP30" s="120">
        <f t="shared" si="17"/>
        <v>0</v>
      </c>
      <c r="AQ30" s="120">
        <f t="shared" si="18"/>
        <v>0</v>
      </c>
      <c r="AR30" s="120">
        <f t="shared" si="19"/>
        <v>0</v>
      </c>
      <c r="AS30" s="120">
        <f t="shared" si="20"/>
        <v>0</v>
      </c>
      <c r="AT30" s="267">
        <f t="shared" si="0"/>
        <v>150.99</v>
      </c>
      <c r="AU30" s="267">
        <f t="shared" si="1"/>
        <v>0</v>
      </c>
      <c r="BA30" s="42">
        <f t="shared" si="21"/>
        <v>0</v>
      </c>
      <c r="BB30" s="42">
        <f t="shared" si="22"/>
        <v>0</v>
      </c>
      <c r="BC30" s="42">
        <f t="shared" si="23"/>
        <v>150.99</v>
      </c>
      <c r="BD30" s="42">
        <f t="shared" si="24"/>
        <v>0</v>
      </c>
      <c r="BE30" s="42">
        <f t="shared" si="25"/>
        <v>0</v>
      </c>
      <c r="BF30" s="42">
        <f t="shared" si="26"/>
        <v>0</v>
      </c>
      <c r="BG30" s="42">
        <f t="shared" si="27"/>
        <v>0</v>
      </c>
      <c r="BH30" s="42">
        <f t="shared" si="28"/>
        <v>0</v>
      </c>
      <c r="BI30" s="42">
        <f t="shared" si="29"/>
        <v>0</v>
      </c>
      <c r="BJ30" s="42">
        <f t="shared" si="30"/>
        <v>0</v>
      </c>
      <c r="BK30" s="42">
        <f t="shared" si="31"/>
        <v>0</v>
      </c>
      <c r="BL30" s="42">
        <f t="shared" si="32"/>
        <v>0</v>
      </c>
      <c r="BM30" s="42">
        <f t="shared" si="33"/>
        <v>0</v>
      </c>
      <c r="BN30" s="42">
        <f t="shared" si="34"/>
        <v>0</v>
      </c>
      <c r="BO30" s="42">
        <f t="shared" si="35"/>
        <v>0</v>
      </c>
      <c r="BP30" s="42">
        <f t="shared" si="36"/>
        <v>0</v>
      </c>
      <c r="BQ30" s="42">
        <f t="shared" si="37"/>
        <v>0</v>
      </c>
      <c r="BR30" s="42">
        <f t="shared" si="38"/>
        <v>0</v>
      </c>
      <c r="BS30" s="42">
        <f t="shared" si="39"/>
        <v>0</v>
      </c>
    </row>
    <row r="31" spans="1:71" ht="15">
      <c r="A31" s="118" t="s">
        <v>1174</v>
      </c>
      <c r="B31" s="8" t="s">
        <v>82</v>
      </c>
      <c r="C31" s="9" t="s">
        <v>83</v>
      </c>
      <c r="D31" s="9" t="s">
        <v>13</v>
      </c>
      <c r="E31" s="10" t="s">
        <v>29</v>
      </c>
      <c r="F31" s="10" t="s">
        <v>4</v>
      </c>
      <c r="G31" s="12" t="s">
        <v>1278</v>
      </c>
      <c r="H31" s="11">
        <v>29.95</v>
      </c>
      <c r="I31" s="279">
        <f>VLOOKUP(A:A,Souhrn!$A$2:$E$20,5,0)</f>
        <v>0</v>
      </c>
      <c r="J31" s="217">
        <f t="shared" si="40"/>
        <v>0</v>
      </c>
      <c r="K31" s="98" t="s">
        <v>1246</v>
      </c>
      <c r="L31" s="102"/>
      <c r="M31" s="100"/>
      <c r="AA31" s="120">
        <f t="shared" si="2"/>
        <v>0</v>
      </c>
      <c r="AB31" s="120">
        <f t="shared" si="3"/>
        <v>0</v>
      </c>
      <c r="AC31" s="120">
        <f t="shared" si="4"/>
        <v>0</v>
      </c>
      <c r="AD31" s="120">
        <f t="shared" si="5"/>
        <v>0</v>
      </c>
      <c r="AE31" s="120">
        <f t="shared" si="6"/>
        <v>0</v>
      </c>
      <c r="AF31" s="120">
        <f t="shared" si="7"/>
        <v>0</v>
      </c>
      <c r="AG31" s="120">
        <f t="shared" si="8"/>
        <v>0</v>
      </c>
      <c r="AH31" s="120">
        <f t="shared" si="9"/>
        <v>0</v>
      </c>
      <c r="AI31" s="120">
        <f t="shared" si="10"/>
        <v>0</v>
      </c>
      <c r="AJ31" s="120">
        <f t="shared" si="11"/>
        <v>0</v>
      </c>
      <c r="AK31" s="120">
        <f t="shared" si="12"/>
        <v>29.95</v>
      </c>
      <c r="AL31" s="120">
        <f t="shared" si="13"/>
        <v>0</v>
      </c>
      <c r="AM31" s="120">
        <f t="shared" si="14"/>
        <v>0</v>
      </c>
      <c r="AN31" s="120">
        <f t="shared" si="15"/>
        <v>0</v>
      </c>
      <c r="AO31" s="120">
        <f t="shared" si="16"/>
        <v>0</v>
      </c>
      <c r="AP31" s="120">
        <f t="shared" si="17"/>
        <v>0</v>
      </c>
      <c r="AQ31" s="120">
        <f t="shared" si="18"/>
        <v>0</v>
      </c>
      <c r="AR31" s="120">
        <f t="shared" si="19"/>
        <v>0</v>
      </c>
      <c r="AS31" s="120">
        <f t="shared" si="20"/>
        <v>0</v>
      </c>
      <c r="AT31" s="267">
        <f t="shared" si="0"/>
        <v>0</v>
      </c>
      <c r="AU31" s="267">
        <f t="shared" si="1"/>
        <v>0</v>
      </c>
      <c r="BA31" s="42">
        <f t="shared" si="21"/>
        <v>0</v>
      </c>
      <c r="BB31" s="42">
        <f t="shared" si="22"/>
        <v>0</v>
      </c>
      <c r="BC31" s="42">
        <f t="shared" si="23"/>
        <v>0</v>
      </c>
      <c r="BD31" s="42">
        <f t="shared" si="24"/>
        <v>0</v>
      </c>
      <c r="BE31" s="42">
        <f t="shared" si="25"/>
        <v>0</v>
      </c>
      <c r="BF31" s="42">
        <f t="shared" si="26"/>
        <v>0</v>
      </c>
      <c r="BG31" s="42">
        <f t="shared" si="27"/>
        <v>0</v>
      </c>
      <c r="BH31" s="42">
        <f t="shared" si="28"/>
        <v>0</v>
      </c>
      <c r="BI31" s="42">
        <f t="shared" si="29"/>
        <v>0</v>
      </c>
      <c r="BJ31" s="42">
        <f t="shared" si="30"/>
        <v>0</v>
      </c>
      <c r="BK31" s="42">
        <f t="shared" si="31"/>
        <v>29.95</v>
      </c>
      <c r="BL31" s="42">
        <f t="shared" si="32"/>
        <v>0</v>
      </c>
      <c r="BM31" s="42">
        <f t="shared" si="33"/>
        <v>0</v>
      </c>
      <c r="BN31" s="42">
        <f t="shared" si="34"/>
        <v>0</v>
      </c>
      <c r="BO31" s="42">
        <f t="shared" si="35"/>
        <v>0</v>
      </c>
      <c r="BP31" s="42">
        <f t="shared" si="36"/>
        <v>0</v>
      </c>
      <c r="BQ31" s="42">
        <f t="shared" si="37"/>
        <v>0</v>
      </c>
      <c r="BR31" s="42">
        <f t="shared" si="38"/>
        <v>0</v>
      </c>
      <c r="BS31" s="42">
        <f t="shared" si="39"/>
        <v>0</v>
      </c>
    </row>
    <row r="32" spans="1:71" ht="15">
      <c r="A32" s="118" t="s">
        <v>1180</v>
      </c>
      <c r="B32" s="8" t="s">
        <v>84</v>
      </c>
      <c r="C32" s="9" t="s">
        <v>85</v>
      </c>
      <c r="D32" s="9" t="s">
        <v>13</v>
      </c>
      <c r="E32" s="10" t="s">
        <v>14</v>
      </c>
      <c r="F32" s="10" t="s">
        <v>3</v>
      </c>
      <c r="G32" s="12" t="s">
        <v>1273</v>
      </c>
      <c r="H32" s="11">
        <v>9.05</v>
      </c>
      <c r="I32" s="279">
        <f>VLOOKUP(A:A,Souhrn!$A$2:$E$20,5,0)</f>
        <v>0</v>
      </c>
      <c r="J32" s="217">
        <f t="shared" si="40"/>
        <v>0</v>
      </c>
      <c r="K32" s="98"/>
      <c r="L32" s="102"/>
      <c r="M32" s="100"/>
      <c r="AA32" s="120">
        <f t="shared" si="2"/>
        <v>0</v>
      </c>
      <c r="AB32" s="120">
        <f t="shared" si="3"/>
        <v>0</v>
      </c>
      <c r="AC32" s="120">
        <f t="shared" si="4"/>
        <v>0</v>
      </c>
      <c r="AD32" s="120">
        <f t="shared" si="5"/>
        <v>0</v>
      </c>
      <c r="AE32" s="120">
        <f t="shared" si="6"/>
        <v>0</v>
      </c>
      <c r="AF32" s="120">
        <f t="shared" si="7"/>
        <v>0</v>
      </c>
      <c r="AG32" s="120">
        <f t="shared" si="8"/>
        <v>0</v>
      </c>
      <c r="AH32" s="120">
        <f t="shared" si="9"/>
        <v>0</v>
      </c>
      <c r="AI32" s="120">
        <f t="shared" si="10"/>
        <v>0</v>
      </c>
      <c r="AJ32" s="120">
        <f t="shared" si="11"/>
        <v>0</v>
      </c>
      <c r="AK32" s="120">
        <f t="shared" si="12"/>
        <v>0</v>
      </c>
      <c r="AL32" s="120">
        <f t="shared" si="13"/>
        <v>0</v>
      </c>
      <c r="AM32" s="120">
        <f t="shared" si="14"/>
        <v>0</v>
      </c>
      <c r="AN32" s="120">
        <f t="shared" si="15"/>
        <v>0</v>
      </c>
      <c r="AO32" s="120">
        <f t="shared" si="16"/>
        <v>0</v>
      </c>
      <c r="AP32" s="120">
        <f t="shared" si="17"/>
        <v>0</v>
      </c>
      <c r="AQ32" s="120">
        <f t="shared" si="18"/>
        <v>0</v>
      </c>
      <c r="AR32" s="120">
        <f t="shared" si="19"/>
        <v>9.05</v>
      </c>
      <c r="AS32" s="120">
        <f t="shared" si="20"/>
        <v>0</v>
      </c>
      <c r="AT32" s="267">
        <f t="shared" si="0"/>
        <v>0</v>
      </c>
      <c r="AU32" s="267">
        <f t="shared" si="1"/>
        <v>0</v>
      </c>
      <c r="BA32" s="42">
        <f t="shared" si="21"/>
        <v>0</v>
      </c>
      <c r="BB32" s="42">
        <f t="shared" si="22"/>
        <v>0</v>
      </c>
      <c r="BC32" s="42">
        <f t="shared" si="23"/>
        <v>0</v>
      </c>
      <c r="BD32" s="42">
        <f t="shared" si="24"/>
        <v>0</v>
      </c>
      <c r="BE32" s="42">
        <f t="shared" si="25"/>
        <v>0</v>
      </c>
      <c r="BF32" s="42">
        <f t="shared" si="26"/>
        <v>0</v>
      </c>
      <c r="BG32" s="42">
        <f t="shared" si="27"/>
        <v>0</v>
      </c>
      <c r="BH32" s="42">
        <f t="shared" si="28"/>
        <v>0</v>
      </c>
      <c r="BI32" s="42">
        <f t="shared" si="29"/>
        <v>0</v>
      </c>
      <c r="BJ32" s="42">
        <f t="shared" si="30"/>
        <v>0</v>
      </c>
      <c r="BK32" s="42">
        <f t="shared" si="31"/>
        <v>0</v>
      </c>
      <c r="BL32" s="42">
        <f t="shared" si="32"/>
        <v>0</v>
      </c>
      <c r="BM32" s="42">
        <f t="shared" si="33"/>
        <v>0</v>
      </c>
      <c r="BN32" s="42">
        <f t="shared" si="34"/>
        <v>0</v>
      </c>
      <c r="BO32" s="42">
        <f t="shared" si="35"/>
        <v>0</v>
      </c>
      <c r="BP32" s="42">
        <f t="shared" si="36"/>
        <v>0</v>
      </c>
      <c r="BQ32" s="42">
        <f t="shared" si="37"/>
        <v>0</v>
      </c>
      <c r="BR32" s="42">
        <f t="shared" si="38"/>
        <v>0</v>
      </c>
      <c r="BS32" s="42">
        <f t="shared" si="39"/>
        <v>0</v>
      </c>
    </row>
    <row r="33" spans="1:71" ht="15">
      <c r="A33" s="118" t="s">
        <v>1174</v>
      </c>
      <c r="B33" s="8" t="s">
        <v>86</v>
      </c>
      <c r="C33" s="9" t="s">
        <v>33</v>
      </c>
      <c r="D33" s="9" t="s">
        <v>13</v>
      </c>
      <c r="E33" s="10" t="s">
        <v>29</v>
      </c>
      <c r="F33" s="10" t="s">
        <v>4</v>
      </c>
      <c r="G33" s="12" t="s">
        <v>1278</v>
      </c>
      <c r="H33" s="11">
        <v>6.83</v>
      </c>
      <c r="I33" s="279">
        <f>VLOOKUP(A:A,Souhrn!$A$2:$E$20,5,0)</f>
        <v>0</v>
      </c>
      <c r="J33" s="217">
        <f t="shared" si="40"/>
        <v>0</v>
      </c>
      <c r="K33" s="98" t="s">
        <v>1246</v>
      </c>
      <c r="L33" s="102"/>
      <c r="M33" s="100"/>
      <c r="AA33" s="120">
        <f t="shared" si="2"/>
        <v>0</v>
      </c>
      <c r="AB33" s="120">
        <f t="shared" si="3"/>
        <v>0</v>
      </c>
      <c r="AC33" s="120">
        <f t="shared" si="4"/>
        <v>0</v>
      </c>
      <c r="AD33" s="120">
        <f t="shared" si="5"/>
        <v>0</v>
      </c>
      <c r="AE33" s="120">
        <f t="shared" si="6"/>
        <v>0</v>
      </c>
      <c r="AF33" s="120">
        <f t="shared" si="7"/>
        <v>0</v>
      </c>
      <c r="AG33" s="120">
        <f t="shared" si="8"/>
        <v>0</v>
      </c>
      <c r="AH33" s="120">
        <f t="shared" si="9"/>
        <v>0</v>
      </c>
      <c r="AI33" s="120">
        <f t="shared" si="10"/>
        <v>0</v>
      </c>
      <c r="AJ33" s="120">
        <f t="shared" si="11"/>
        <v>0</v>
      </c>
      <c r="AK33" s="120">
        <f t="shared" si="12"/>
        <v>6.83</v>
      </c>
      <c r="AL33" s="120">
        <f t="shared" si="13"/>
        <v>0</v>
      </c>
      <c r="AM33" s="120">
        <f t="shared" si="14"/>
        <v>0</v>
      </c>
      <c r="AN33" s="120">
        <f t="shared" si="15"/>
        <v>0</v>
      </c>
      <c r="AO33" s="120">
        <f t="shared" si="16"/>
        <v>0</v>
      </c>
      <c r="AP33" s="120">
        <f t="shared" si="17"/>
        <v>0</v>
      </c>
      <c r="AQ33" s="120">
        <f t="shared" si="18"/>
        <v>0</v>
      </c>
      <c r="AR33" s="120">
        <f t="shared" si="19"/>
        <v>0</v>
      </c>
      <c r="AS33" s="120">
        <f t="shared" si="20"/>
        <v>0</v>
      </c>
      <c r="AT33" s="267">
        <f t="shared" si="0"/>
        <v>0</v>
      </c>
      <c r="AU33" s="267">
        <f t="shared" si="1"/>
        <v>0</v>
      </c>
      <c r="BA33" s="42">
        <f t="shared" si="21"/>
        <v>0</v>
      </c>
      <c r="BB33" s="42">
        <f t="shared" si="22"/>
        <v>0</v>
      </c>
      <c r="BC33" s="42">
        <f t="shared" si="23"/>
        <v>0</v>
      </c>
      <c r="BD33" s="42">
        <f t="shared" si="24"/>
        <v>0</v>
      </c>
      <c r="BE33" s="42">
        <f t="shared" si="25"/>
        <v>0</v>
      </c>
      <c r="BF33" s="42">
        <f t="shared" si="26"/>
        <v>0</v>
      </c>
      <c r="BG33" s="42">
        <f t="shared" si="27"/>
        <v>0</v>
      </c>
      <c r="BH33" s="42">
        <f t="shared" si="28"/>
        <v>0</v>
      </c>
      <c r="BI33" s="42">
        <f t="shared" si="29"/>
        <v>0</v>
      </c>
      <c r="BJ33" s="42">
        <f t="shared" si="30"/>
        <v>0</v>
      </c>
      <c r="BK33" s="42">
        <f t="shared" si="31"/>
        <v>6.83</v>
      </c>
      <c r="BL33" s="42">
        <f t="shared" si="32"/>
        <v>0</v>
      </c>
      <c r="BM33" s="42">
        <f t="shared" si="33"/>
        <v>0</v>
      </c>
      <c r="BN33" s="42">
        <f t="shared" si="34"/>
        <v>0</v>
      </c>
      <c r="BO33" s="42">
        <f t="shared" si="35"/>
        <v>0</v>
      </c>
      <c r="BP33" s="42">
        <f t="shared" si="36"/>
        <v>0</v>
      </c>
      <c r="BQ33" s="42">
        <f t="shared" si="37"/>
        <v>0</v>
      </c>
      <c r="BR33" s="42">
        <f t="shared" si="38"/>
        <v>0</v>
      </c>
      <c r="BS33" s="42">
        <f t="shared" si="39"/>
        <v>0</v>
      </c>
    </row>
    <row r="34" spans="1:71" ht="15">
      <c r="A34" s="118" t="s">
        <v>1179</v>
      </c>
      <c r="B34" s="8" t="s">
        <v>87</v>
      </c>
      <c r="C34" s="9" t="s">
        <v>88</v>
      </c>
      <c r="D34" s="9" t="s">
        <v>13</v>
      </c>
      <c r="E34" s="10" t="s">
        <v>89</v>
      </c>
      <c r="F34" s="10" t="s">
        <v>4</v>
      </c>
      <c r="G34" s="12" t="s">
        <v>1277</v>
      </c>
      <c r="H34" s="11">
        <v>86.89</v>
      </c>
      <c r="I34" s="279">
        <f>VLOOKUP(A:A,Souhrn!$A$2:$E$20,5,0)</f>
        <v>0</v>
      </c>
      <c r="J34" s="217">
        <f t="shared" si="40"/>
        <v>0</v>
      </c>
      <c r="K34" s="98"/>
      <c r="L34" s="102"/>
      <c r="M34" s="100"/>
      <c r="AA34" s="120">
        <f t="shared" si="2"/>
        <v>0</v>
      </c>
      <c r="AB34" s="120">
        <f t="shared" si="3"/>
        <v>0</v>
      </c>
      <c r="AC34" s="120">
        <f t="shared" si="4"/>
        <v>0</v>
      </c>
      <c r="AD34" s="120">
        <f t="shared" si="5"/>
        <v>0</v>
      </c>
      <c r="AE34" s="120">
        <f t="shared" si="6"/>
        <v>0</v>
      </c>
      <c r="AF34" s="120">
        <f t="shared" si="7"/>
        <v>0</v>
      </c>
      <c r="AG34" s="120">
        <f t="shared" si="8"/>
        <v>0</v>
      </c>
      <c r="AH34" s="120">
        <f t="shared" si="9"/>
        <v>0</v>
      </c>
      <c r="AI34" s="120">
        <f t="shared" si="10"/>
        <v>0</v>
      </c>
      <c r="AJ34" s="120">
        <f t="shared" si="11"/>
        <v>0</v>
      </c>
      <c r="AK34" s="120">
        <f t="shared" si="12"/>
        <v>0</v>
      </c>
      <c r="AL34" s="120">
        <f t="shared" si="13"/>
        <v>0</v>
      </c>
      <c r="AM34" s="120">
        <f t="shared" si="14"/>
        <v>0</v>
      </c>
      <c r="AN34" s="120">
        <f t="shared" si="15"/>
        <v>0</v>
      </c>
      <c r="AO34" s="120">
        <f t="shared" si="16"/>
        <v>0</v>
      </c>
      <c r="AP34" s="120">
        <f t="shared" si="17"/>
        <v>0</v>
      </c>
      <c r="AQ34" s="120">
        <f t="shared" si="18"/>
        <v>86.89</v>
      </c>
      <c r="AR34" s="120">
        <f t="shared" si="19"/>
        <v>0</v>
      </c>
      <c r="AS34" s="120">
        <f t="shared" si="20"/>
        <v>0</v>
      </c>
      <c r="AT34" s="267">
        <f t="shared" si="0"/>
        <v>0</v>
      </c>
      <c r="AU34" s="267">
        <f t="shared" si="1"/>
        <v>0</v>
      </c>
      <c r="BA34" s="42">
        <f t="shared" si="21"/>
        <v>0</v>
      </c>
      <c r="BB34" s="42">
        <f t="shared" si="22"/>
        <v>0</v>
      </c>
      <c r="BC34" s="42">
        <f t="shared" si="23"/>
        <v>0</v>
      </c>
      <c r="BD34" s="42">
        <f t="shared" si="24"/>
        <v>0</v>
      </c>
      <c r="BE34" s="42">
        <f t="shared" si="25"/>
        <v>0</v>
      </c>
      <c r="BF34" s="42">
        <f t="shared" si="26"/>
        <v>0</v>
      </c>
      <c r="BG34" s="42">
        <f t="shared" si="27"/>
        <v>0</v>
      </c>
      <c r="BH34" s="42">
        <f t="shared" si="28"/>
        <v>0</v>
      </c>
      <c r="BI34" s="42">
        <f t="shared" si="29"/>
        <v>0</v>
      </c>
      <c r="BJ34" s="42">
        <f t="shared" si="30"/>
        <v>0</v>
      </c>
      <c r="BK34" s="42">
        <f t="shared" si="31"/>
        <v>0</v>
      </c>
      <c r="BL34" s="42">
        <f t="shared" si="32"/>
        <v>0</v>
      </c>
      <c r="BM34" s="42">
        <f t="shared" si="33"/>
        <v>0</v>
      </c>
      <c r="BN34" s="42">
        <f t="shared" si="34"/>
        <v>0</v>
      </c>
      <c r="BO34" s="42">
        <f t="shared" si="35"/>
        <v>0</v>
      </c>
      <c r="BP34" s="42">
        <f t="shared" si="36"/>
        <v>0</v>
      </c>
      <c r="BQ34" s="42">
        <f t="shared" si="37"/>
        <v>0</v>
      </c>
      <c r="BR34" s="42">
        <f t="shared" si="38"/>
        <v>0</v>
      </c>
      <c r="BS34" s="42">
        <f t="shared" si="39"/>
        <v>0</v>
      </c>
    </row>
    <row r="35" spans="1:71" ht="15">
      <c r="A35" s="118" t="s">
        <v>1174</v>
      </c>
      <c r="B35" s="8" t="s">
        <v>90</v>
      </c>
      <c r="C35" s="9" t="s">
        <v>33</v>
      </c>
      <c r="D35" s="9" t="s">
        <v>13</v>
      </c>
      <c r="E35" s="10" t="s">
        <v>34</v>
      </c>
      <c r="F35" s="10" t="s">
        <v>4</v>
      </c>
      <c r="G35" s="12" t="s">
        <v>1278</v>
      </c>
      <c r="H35" s="11">
        <v>17.57</v>
      </c>
      <c r="I35" s="279">
        <f>VLOOKUP(A:A,Souhrn!$A$2:$E$20,5,0)</f>
        <v>0</v>
      </c>
      <c r="J35" s="217">
        <f t="shared" si="40"/>
        <v>0</v>
      </c>
      <c r="K35" s="98" t="s">
        <v>1246</v>
      </c>
      <c r="L35" s="102"/>
      <c r="M35" s="100"/>
      <c r="AA35" s="120">
        <f t="shared" si="2"/>
        <v>0</v>
      </c>
      <c r="AB35" s="120">
        <f t="shared" si="3"/>
        <v>0</v>
      </c>
      <c r="AC35" s="120">
        <f t="shared" si="4"/>
        <v>0</v>
      </c>
      <c r="AD35" s="120">
        <f t="shared" si="5"/>
        <v>0</v>
      </c>
      <c r="AE35" s="120">
        <f t="shared" si="6"/>
        <v>0</v>
      </c>
      <c r="AF35" s="120">
        <f t="shared" si="7"/>
        <v>0</v>
      </c>
      <c r="AG35" s="120">
        <f t="shared" si="8"/>
        <v>0</v>
      </c>
      <c r="AH35" s="120">
        <f t="shared" si="9"/>
        <v>0</v>
      </c>
      <c r="AI35" s="120">
        <f t="shared" si="10"/>
        <v>0</v>
      </c>
      <c r="AJ35" s="120">
        <f t="shared" si="11"/>
        <v>0</v>
      </c>
      <c r="AK35" s="120">
        <f t="shared" si="12"/>
        <v>17.57</v>
      </c>
      <c r="AL35" s="120">
        <f t="shared" si="13"/>
        <v>0</v>
      </c>
      <c r="AM35" s="120">
        <f t="shared" si="14"/>
        <v>0</v>
      </c>
      <c r="AN35" s="120">
        <f t="shared" si="15"/>
        <v>0</v>
      </c>
      <c r="AO35" s="120">
        <f t="shared" si="16"/>
        <v>0</v>
      </c>
      <c r="AP35" s="120">
        <f t="shared" si="17"/>
        <v>0</v>
      </c>
      <c r="AQ35" s="120">
        <f t="shared" si="18"/>
        <v>0</v>
      </c>
      <c r="AR35" s="120">
        <f t="shared" si="19"/>
        <v>0</v>
      </c>
      <c r="AS35" s="120">
        <f t="shared" si="20"/>
        <v>0</v>
      </c>
      <c r="AT35" s="267">
        <f t="shared" si="0"/>
        <v>0</v>
      </c>
      <c r="AU35" s="267">
        <f t="shared" si="1"/>
        <v>0</v>
      </c>
      <c r="BA35" s="42">
        <f t="shared" si="21"/>
        <v>0</v>
      </c>
      <c r="BB35" s="42">
        <f t="shared" si="22"/>
        <v>0</v>
      </c>
      <c r="BC35" s="42">
        <f t="shared" si="23"/>
        <v>0</v>
      </c>
      <c r="BD35" s="42">
        <f t="shared" si="24"/>
        <v>0</v>
      </c>
      <c r="BE35" s="42">
        <f t="shared" si="25"/>
        <v>0</v>
      </c>
      <c r="BF35" s="42">
        <f t="shared" si="26"/>
        <v>0</v>
      </c>
      <c r="BG35" s="42">
        <f t="shared" si="27"/>
        <v>0</v>
      </c>
      <c r="BH35" s="42">
        <f t="shared" si="28"/>
        <v>0</v>
      </c>
      <c r="BI35" s="42">
        <f t="shared" si="29"/>
        <v>0</v>
      </c>
      <c r="BJ35" s="42">
        <f t="shared" si="30"/>
        <v>0</v>
      </c>
      <c r="BK35" s="42">
        <f t="shared" si="31"/>
        <v>17.57</v>
      </c>
      <c r="BL35" s="42">
        <f t="shared" si="32"/>
        <v>0</v>
      </c>
      <c r="BM35" s="42">
        <f t="shared" si="33"/>
        <v>0</v>
      </c>
      <c r="BN35" s="42">
        <f t="shared" si="34"/>
        <v>0</v>
      </c>
      <c r="BO35" s="42">
        <f t="shared" si="35"/>
        <v>0</v>
      </c>
      <c r="BP35" s="42">
        <f t="shared" si="36"/>
        <v>0</v>
      </c>
      <c r="BQ35" s="42">
        <f t="shared" si="37"/>
        <v>0</v>
      </c>
      <c r="BR35" s="42">
        <f t="shared" si="38"/>
        <v>0</v>
      </c>
      <c r="BS35" s="42">
        <f t="shared" si="39"/>
        <v>0</v>
      </c>
    </row>
    <row r="36" spans="1:71" ht="15">
      <c r="A36" s="118" t="s">
        <v>1174</v>
      </c>
      <c r="B36" s="8" t="s">
        <v>91</v>
      </c>
      <c r="C36" s="9" t="s">
        <v>33</v>
      </c>
      <c r="D36" s="9" t="s">
        <v>13</v>
      </c>
      <c r="E36" s="10" t="s">
        <v>29</v>
      </c>
      <c r="F36" s="10" t="s">
        <v>4</v>
      </c>
      <c r="G36" s="12" t="s">
        <v>1278</v>
      </c>
      <c r="H36" s="11">
        <v>17.57</v>
      </c>
      <c r="I36" s="279">
        <f>VLOOKUP(A:A,Souhrn!$A$2:$E$20,5,0)</f>
        <v>0</v>
      </c>
      <c r="J36" s="217">
        <f t="shared" si="40"/>
        <v>0</v>
      </c>
      <c r="K36" s="98" t="s">
        <v>1246</v>
      </c>
      <c r="L36" s="102"/>
      <c r="M36" s="100"/>
      <c r="AA36" s="120">
        <f t="shared" si="2"/>
        <v>0</v>
      </c>
      <c r="AB36" s="120">
        <f t="shared" si="3"/>
        <v>0</v>
      </c>
      <c r="AC36" s="120">
        <f t="shared" si="4"/>
        <v>0</v>
      </c>
      <c r="AD36" s="120">
        <f t="shared" si="5"/>
        <v>0</v>
      </c>
      <c r="AE36" s="120">
        <f t="shared" si="6"/>
        <v>0</v>
      </c>
      <c r="AF36" s="120">
        <f t="shared" si="7"/>
        <v>0</v>
      </c>
      <c r="AG36" s="120">
        <f t="shared" si="8"/>
        <v>0</v>
      </c>
      <c r="AH36" s="120">
        <f t="shared" si="9"/>
        <v>0</v>
      </c>
      <c r="AI36" s="120">
        <f t="shared" si="10"/>
        <v>0</v>
      </c>
      <c r="AJ36" s="120">
        <f t="shared" si="11"/>
        <v>0</v>
      </c>
      <c r="AK36" s="120">
        <f t="shared" si="12"/>
        <v>17.57</v>
      </c>
      <c r="AL36" s="120">
        <f t="shared" si="13"/>
        <v>0</v>
      </c>
      <c r="AM36" s="120">
        <f t="shared" si="14"/>
        <v>0</v>
      </c>
      <c r="AN36" s="120">
        <f t="shared" si="15"/>
        <v>0</v>
      </c>
      <c r="AO36" s="120">
        <f t="shared" si="16"/>
        <v>0</v>
      </c>
      <c r="AP36" s="120">
        <f t="shared" si="17"/>
        <v>0</v>
      </c>
      <c r="AQ36" s="120">
        <f t="shared" si="18"/>
        <v>0</v>
      </c>
      <c r="AR36" s="120">
        <f t="shared" si="19"/>
        <v>0</v>
      </c>
      <c r="AS36" s="120">
        <f t="shared" si="20"/>
        <v>0</v>
      </c>
      <c r="AT36" s="267">
        <f t="shared" si="0"/>
        <v>0</v>
      </c>
      <c r="AU36" s="267">
        <f t="shared" si="1"/>
        <v>0</v>
      </c>
      <c r="BA36" s="42">
        <f t="shared" si="21"/>
        <v>0</v>
      </c>
      <c r="BB36" s="42">
        <f t="shared" si="22"/>
        <v>0</v>
      </c>
      <c r="BC36" s="42">
        <f t="shared" si="23"/>
        <v>0</v>
      </c>
      <c r="BD36" s="42">
        <f t="shared" si="24"/>
        <v>0</v>
      </c>
      <c r="BE36" s="42">
        <f t="shared" si="25"/>
        <v>0</v>
      </c>
      <c r="BF36" s="42">
        <f t="shared" si="26"/>
        <v>0</v>
      </c>
      <c r="BG36" s="42">
        <f t="shared" si="27"/>
        <v>0</v>
      </c>
      <c r="BH36" s="42">
        <f t="shared" si="28"/>
        <v>0</v>
      </c>
      <c r="BI36" s="42">
        <f t="shared" si="29"/>
        <v>0</v>
      </c>
      <c r="BJ36" s="42">
        <f t="shared" si="30"/>
        <v>0</v>
      </c>
      <c r="BK36" s="42">
        <f t="shared" si="31"/>
        <v>17.57</v>
      </c>
      <c r="BL36" s="42">
        <f t="shared" si="32"/>
        <v>0</v>
      </c>
      <c r="BM36" s="42">
        <f t="shared" si="33"/>
        <v>0</v>
      </c>
      <c r="BN36" s="42">
        <f t="shared" si="34"/>
        <v>0</v>
      </c>
      <c r="BO36" s="42">
        <f t="shared" si="35"/>
        <v>0</v>
      </c>
      <c r="BP36" s="42">
        <f t="shared" si="36"/>
        <v>0</v>
      </c>
      <c r="BQ36" s="42">
        <f t="shared" si="37"/>
        <v>0</v>
      </c>
      <c r="BR36" s="42">
        <f t="shared" si="38"/>
        <v>0</v>
      </c>
      <c r="BS36" s="42">
        <f t="shared" si="39"/>
        <v>0</v>
      </c>
    </row>
    <row r="37" spans="1:71" ht="15">
      <c r="A37" s="118" t="s">
        <v>1174</v>
      </c>
      <c r="B37" s="8" t="s">
        <v>92</v>
      </c>
      <c r="C37" s="9" t="s">
        <v>33</v>
      </c>
      <c r="D37" s="9" t="s">
        <v>13</v>
      </c>
      <c r="E37" s="10" t="s">
        <v>34</v>
      </c>
      <c r="F37" s="10" t="s">
        <v>4</v>
      </c>
      <c r="G37" s="12" t="s">
        <v>1278</v>
      </c>
      <c r="H37" s="11">
        <v>7.04</v>
      </c>
      <c r="I37" s="279">
        <f>VLOOKUP(A:A,Souhrn!$A$2:$E$20,5,0)</f>
        <v>0</v>
      </c>
      <c r="J37" s="217">
        <f t="shared" si="40"/>
        <v>0</v>
      </c>
      <c r="K37" s="98" t="s">
        <v>1246</v>
      </c>
      <c r="L37" s="102"/>
      <c r="M37" s="100"/>
      <c r="AA37" s="120">
        <f t="shared" si="2"/>
        <v>0</v>
      </c>
      <c r="AB37" s="120">
        <f t="shared" si="3"/>
        <v>0</v>
      </c>
      <c r="AC37" s="120">
        <f t="shared" si="4"/>
        <v>0</v>
      </c>
      <c r="AD37" s="120">
        <f t="shared" si="5"/>
        <v>0</v>
      </c>
      <c r="AE37" s="120">
        <f t="shared" si="6"/>
        <v>0</v>
      </c>
      <c r="AF37" s="120">
        <f t="shared" si="7"/>
        <v>0</v>
      </c>
      <c r="AG37" s="120">
        <f t="shared" si="8"/>
        <v>0</v>
      </c>
      <c r="AH37" s="120">
        <f t="shared" si="9"/>
        <v>0</v>
      </c>
      <c r="AI37" s="120">
        <f t="shared" si="10"/>
        <v>0</v>
      </c>
      <c r="AJ37" s="120">
        <f t="shared" si="11"/>
        <v>0</v>
      </c>
      <c r="AK37" s="120">
        <f t="shared" si="12"/>
        <v>7.04</v>
      </c>
      <c r="AL37" s="120">
        <f t="shared" si="13"/>
        <v>0</v>
      </c>
      <c r="AM37" s="120">
        <f t="shared" si="14"/>
        <v>0</v>
      </c>
      <c r="AN37" s="120">
        <f t="shared" si="15"/>
        <v>0</v>
      </c>
      <c r="AO37" s="120">
        <f t="shared" si="16"/>
        <v>0</v>
      </c>
      <c r="AP37" s="120">
        <f t="shared" si="17"/>
        <v>0</v>
      </c>
      <c r="AQ37" s="120">
        <f t="shared" si="18"/>
        <v>0</v>
      </c>
      <c r="AR37" s="120">
        <f t="shared" si="19"/>
        <v>0</v>
      </c>
      <c r="AS37" s="120">
        <f t="shared" si="20"/>
        <v>0</v>
      </c>
      <c r="AT37" s="267">
        <f t="shared" si="0"/>
        <v>0</v>
      </c>
      <c r="AU37" s="267">
        <f t="shared" si="1"/>
        <v>0</v>
      </c>
      <c r="BA37" s="42">
        <f t="shared" si="21"/>
        <v>0</v>
      </c>
      <c r="BB37" s="42">
        <f t="shared" si="22"/>
        <v>0</v>
      </c>
      <c r="BC37" s="42">
        <f t="shared" si="23"/>
        <v>0</v>
      </c>
      <c r="BD37" s="42">
        <f t="shared" si="24"/>
        <v>0</v>
      </c>
      <c r="BE37" s="42">
        <f t="shared" si="25"/>
        <v>0</v>
      </c>
      <c r="BF37" s="42">
        <f t="shared" si="26"/>
        <v>0</v>
      </c>
      <c r="BG37" s="42">
        <f t="shared" si="27"/>
        <v>0</v>
      </c>
      <c r="BH37" s="42">
        <f t="shared" si="28"/>
        <v>0</v>
      </c>
      <c r="BI37" s="42">
        <f t="shared" si="29"/>
        <v>0</v>
      </c>
      <c r="BJ37" s="42">
        <f t="shared" si="30"/>
        <v>0</v>
      </c>
      <c r="BK37" s="42">
        <f t="shared" si="31"/>
        <v>7.04</v>
      </c>
      <c r="BL37" s="42">
        <f t="shared" si="32"/>
        <v>0</v>
      </c>
      <c r="BM37" s="42">
        <f t="shared" si="33"/>
        <v>0</v>
      </c>
      <c r="BN37" s="42">
        <f t="shared" si="34"/>
        <v>0</v>
      </c>
      <c r="BO37" s="42">
        <f t="shared" si="35"/>
        <v>0</v>
      </c>
      <c r="BP37" s="42">
        <f t="shared" si="36"/>
        <v>0</v>
      </c>
      <c r="BQ37" s="42">
        <f t="shared" si="37"/>
        <v>0</v>
      </c>
      <c r="BR37" s="42">
        <f t="shared" si="38"/>
        <v>0</v>
      </c>
      <c r="BS37" s="42">
        <f t="shared" si="39"/>
        <v>0</v>
      </c>
    </row>
    <row r="38" spans="1:71" ht="15">
      <c r="A38" s="118" t="s">
        <v>1174</v>
      </c>
      <c r="B38" s="8" t="s">
        <v>93</v>
      </c>
      <c r="C38" s="9" t="s">
        <v>94</v>
      </c>
      <c r="D38" s="9" t="s">
        <v>13</v>
      </c>
      <c r="E38" s="10" t="s">
        <v>29</v>
      </c>
      <c r="F38" s="10" t="s">
        <v>4</v>
      </c>
      <c r="G38" s="12" t="s">
        <v>1278</v>
      </c>
      <c r="H38" s="11">
        <v>13.74</v>
      </c>
      <c r="I38" s="279">
        <f>VLOOKUP(A:A,Souhrn!$A$2:$E$20,5,0)</f>
        <v>0</v>
      </c>
      <c r="J38" s="217">
        <f t="shared" si="40"/>
        <v>0</v>
      </c>
      <c r="K38" s="98"/>
      <c r="L38" s="102"/>
      <c r="M38" s="100"/>
      <c r="AA38" s="120">
        <f t="shared" si="2"/>
        <v>0</v>
      </c>
      <c r="AB38" s="120">
        <f t="shared" si="3"/>
        <v>0</v>
      </c>
      <c r="AC38" s="120">
        <f t="shared" si="4"/>
        <v>0</v>
      </c>
      <c r="AD38" s="120">
        <f t="shared" si="5"/>
        <v>0</v>
      </c>
      <c r="AE38" s="120">
        <f t="shared" si="6"/>
        <v>0</v>
      </c>
      <c r="AF38" s="120">
        <f t="shared" si="7"/>
        <v>0</v>
      </c>
      <c r="AG38" s="120">
        <f t="shared" si="8"/>
        <v>0</v>
      </c>
      <c r="AH38" s="120">
        <f t="shared" si="9"/>
        <v>0</v>
      </c>
      <c r="AI38" s="120">
        <f t="shared" si="10"/>
        <v>0</v>
      </c>
      <c r="AJ38" s="120">
        <f t="shared" si="11"/>
        <v>0</v>
      </c>
      <c r="AK38" s="120">
        <f t="shared" si="12"/>
        <v>13.74</v>
      </c>
      <c r="AL38" s="120">
        <f t="shared" si="13"/>
        <v>0</v>
      </c>
      <c r="AM38" s="120">
        <f t="shared" si="14"/>
        <v>0</v>
      </c>
      <c r="AN38" s="120">
        <f t="shared" si="15"/>
        <v>0</v>
      </c>
      <c r="AO38" s="120">
        <f t="shared" si="16"/>
        <v>0</v>
      </c>
      <c r="AP38" s="120">
        <f t="shared" si="17"/>
        <v>0</v>
      </c>
      <c r="AQ38" s="120">
        <f t="shared" si="18"/>
        <v>0</v>
      </c>
      <c r="AR38" s="120">
        <f t="shared" si="19"/>
        <v>0</v>
      </c>
      <c r="AS38" s="120">
        <f t="shared" si="20"/>
        <v>0</v>
      </c>
      <c r="AT38" s="267">
        <f t="shared" si="0"/>
        <v>0</v>
      </c>
      <c r="AU38" s="267">
        <f t="shared" si="1"/>
        <v>0</v>
      </c>
      <c r="BA38" s="42">
        <f t="shared" si="21"/>
        <v>0</v>
      </c>
      <c r="BB38" s="42">
        <f t="shared" si="22"/>
        <v>0</v>
      </c>
      <c r="BC38" s="42">
        <f t="shared" si="23"/>
        <v>0</v>
      </c>
      <c r="BD38" s="42">
        <f t="shared" si="24"/>
        <v>0</v>
      </c>
      <c r="BE38" s="42">
        <f t="shared" si="25"/>
        <v>0</v>
      </c>
      <c r="BF38" s="42">
        <f t="shared" si="26"/>
        <v>0</v>
      </c>
      <c r="BG38" s="42">
        <f t="shared" si="27"/>
        <v>0</v>
      </c>
      <c r="BH38" s="42">
        <f t="shared" si="28"/>
        <v>0</v>
      </c>
      <c r="BI38" s="42">
        <f t="shared" si="29"/>
        <v>0</v>
      </c>
      <c r="BJ38" s="42">
        <f t="shared" si="30"/>
        <v>0</v>
      </c>
      <c r="BK38" s="42">
        <f t="shared" si="31"/>
        <v>0</v>
      </c>
      <c r="BL38" s="42">
        <f t="shared" si="32"/>
        <v>0</v>
      </c>
      <c r="BM38" s="42">
        <f t="shared" si="33"/>
        <v>0</v>
      </c>
      <c r="BN38" s="42">
        <f t="shared" si="34"/>
        <v>0</v>
      </c>
      <c r="BO38" s="42">
        <f t="shared" si="35"/>
        <v>0</v>
      </c>
      <c r="BP38" s="42">
        <f t="shared" si="36"/>
        <v>0</v>
      </c>
      <c r="BQ38" s="42">
        <f t="shared" si="37"/>
        <v>0</v>
      </c>
      <c r="BR38" s="42">
        <f t="shared" si="38"/>
        <v>0</v>
      </c>
      <c r="BS38" s="42">
        <f t="shared" si="39"/>
        <v>0</v>
      </c>
    </row>
    <row r="39" spans="1:71" ht="15">
      <c r="A39" s="122" t="s">
        <v>1181</v>
      </c>
      <c r="B39" s="8" t="s">
        <v>95</v>
      </c>
      <c r="C39" s="9" t="s">
        <v>96</v>
      </c>
      <c r="D39" s="9" t="s">
        <v>13</v>
      </c>
      <c r="E39" s="10" t="s">
        <v>97</v>
      </c>
      <c r="F39" s="10" t="s">
        <v>6</v>
      </c>
      <c r="G39" s="12" t="s">
        <v>1274</v>
      </c>
      <c r="H39" s="11">
        <v>36.31</v>
      </c>
      <c r="I39" s="279">
        <f>VLOOKUP(A:A,Souhrn!$A$2:$E$20,5,0)</f>
        <v>0</v>
      </c>
      <c r="J39" s="217">
        <f t="shared" si="40"/>
        <v>0</v>
      </c>
      <c r="K39" s="98"/>
      <c r="L39" s="102"/>
      <c r="M39" s="100"/>
      <c r="AA39" s="120">
        <f t="shared" si="2"/>
        <v>0</v>
      </c>
      <c r="AB39" s="120">
        <f t="shared" si="3"/>
        <v>0</v>
      </c>
      <c r="AC39" s="120">
        <f t="shared" si="4"/>
        <v>0</v>
      </c>
      <c r="AD39" s="120">
        <f t="shared" si="5"/>
        <v>0</v>
      </c>
      <c r="AE39" s="120">
        <f t="shared" si="6"/>
        <v>0</v>
      </c>
      <c r="AF39" s="120">
        <f t="shared" si="7"/>
        <v>0</v>
      </c>
      <c r="AG39" s="120">
        <f t="shared" si="8"/>
        <v>0</v>
      </c>
      <c r="AH39" s="120">
        <f t="shared" si="9"/>
        <v>0</v>
      </c>
      <c r="AI39" s="120">
        <f t="shared" si="10"/>
        <v>0</v>
      </c>
      <c r="AJ39" s="120">
        <f t="shared" si="11"/>
        <v>0</v>
      </c>
      <c r="AK39" s="120">
        <f t="shared" si="12"/>
        <v>0</v>
      </c>
      <c r="AL39" s="120">
        <f t="shared" si="13"/>
        <v>0</v>
      </c>
      <c r="AM39" s="120">
        <f t="shared" si="14"/>
        <v>0</v>
      </c>
      <c r="AN39" s="120">
        <f t="shared" si="15"/>
        <v>0</v>
      </c>
      <c r="AO39" s="120">
        <f t="shared" si="16"/>
        <v>0</v>
      </c>
      <c r="AP39" s="120">
        <f t="shared" si="17"/>
        <v>0</v>
      </c>
      <c r="AQ39" s="120">
        <f t="shared" si="18"/>
        <v>0</v>
      </c>
      <c r="AR39" s="120">
        <f t="shared" si="19"/>
        <v>0</v>
      </c>
      <c r="AS39" s="120">
        <f t="shared" si="20"/>
        <v>36.31</v>
      </c>
      <c r="AT39" s="267">
        <f t="shared" si="0"/>
        <v>0</v>
      </c>
      <c r="AU39" s="267">
        <f t="shared" si="1"/>
        <v>0</v>
      </c>
      <c r="BA39" s="42">
        <f t="shared" si="21"/>
        <v>0</v>
      </c>
      <c r="BB39" s="42">
        <f t="shared" si="22"/>
        <v>0</v>
      </c>
      <c r="BC39" s="42">
        <f t="shared" si="23"/>
        <v>0</v>
      </c>
      <c r="BD39" s="42">
        <f t="shared" si="24"/>
        <v>0</v>
      </c>
      <c r="BE39" s="42">
        <f t="shared" si="25"/>
        <v>0</v>
      </c>
      <c r="BF39" s="42">
        <f t="shared" si="26"/>
        <v>0</v>
      </c>
      <c r="BG39" s="42">
        <f t="shared" si="27"/>
        <v>0</v>
      </c>
      <c r="BH39" s="42">
        <f t="shared" si="28"/>
        <v>0</v>
      </c>
      <c r="BI39" s="42">
        <f t="shared" si="29"/>
        <v>0</v>
      </c>
      <c r="BJ39" s="42">
        <f t="shared" si="30"/>
        <v>0</v>
      </c>
      <c r="BK39" s="42">
        <f t="shared" si="31"/>
        <v>0</v>
      </c>
      <c r="BL39" s="42">
        <f t="shared" si="32"/>
        <v>0</v>
      </c>
      <c r="BM39" s="42">
        <f t="shared" si="33"/>
        <v>0</v>
      </c>
      <c r="BN39" s="42">
        <f t="shared" si="34"/>
        <v>0</v>
      </c>
      <c r="BO39" s="42">
        <f t="shared" si="35"/>
        <v>0</v>
      </c>
      <c r="BP39" s="42">
        <f t="shared" si="36"/>
        <v>0</v>
      </c>
      <c r="BQ39" s="42">
        <f t="shared" si="37"/>
        <v>0</v>
      </c>
      <c r="BR39" s="42">
        <f t="shared" si="38"/>
        <v>0</v>
      </c>
      <c r="BS39" s="42">
        <f t="shared" si="39"/>
        <v>0</v>
      </c>
    </row>
    <row r="40" spans="1:71" ht="15">
      <c r="A40" s="122" t="s">
        <v>1181</v>
      </c>
      <c r="B40" s="8" t="s">
        <v>98</v>
      </c>
      <c r="C40" s="9" t="s">
        <v>99</v>
      </c>
      <c r="D40" s="9" t="s">
        <v>13</v>
      </c>
      <c r="E40" s="10" t="s">
        <v>97</v>
      </c>
      <c r="F40" s="10" t="s">
        <v>6</v>
      </c>
      <c r="G40" s="12" t="s">
        <v>1274</v>
      </c>
      <c r="H40" s="11">
        <v>20.77</v>
      </c>
      <c r="I40" s="279">
        <f>VLOOKUP(A:A,Souhrn!$A$2:$E$20,5,0)</f>
        <v>0</v>
      </c>
      <c r="J40" s="217">
        <f t="shared" si="40"/>
        <v>0</v>
      </c>
      <c r="K40" s="98"/>
      <c r="L40" s="102"/>
      <c r="M40" s="100"/>
      <c r="AA40" s="120">
        <f t="shared" si="2"/>
        <v>0</v>
      </c>
      <c r="AB40" s="120">
        <f t="shared" si="3"/>
        <v>0</v>
      </c>
      <c r="AC40" s="120">
        <f t="shared" si="4"/>
        <v>0</v>
      </c>
      <c r="AD40" s="120">
        <f t="shared" si="5"/>
        <v>0</v>
      </c>
      <c r="AE40" s="120">
        <f t="shared" si="6"/>
        <v>0</v>
      </c>
      <c r="AF40" s="120">
        <f t="shared" si="7"/>
        <v>0</v>
      </c>
      <c r="AG40" s="120">
        <f t="shared" si="8"/>
        <v>0</v>
      </c>
      <c r="AH40" s="120">
        <f t="shared" si="9"/>
        <v>0</v>
      </c>
      <c r="AI40" s="120">
        <f t="shared" si="10"/>
        <v>0</v>
      </c>
      <c r="AJ40" s="120">
        <f t="shared" si="11"/>
        <v>0</v>
      </c>
      <c r="AK40" s="120">
        <f t="shared" si="12"/>
        <v>0</v>
      </c>
      <c r="AL40" s="120">
        <f t="shared" si="13"/>
        <v>0</v>
      </c>
      <c r="AM40" s="120">
        <f t="shared" si="14"/>
        <v>0</v>
      </c>
      <c r="AN40" s="120">
        <f t="shared" si="15"/>
        <v>0</v>
      </c>
      <c r="AO40" s="120">
        <f t="shared" si="16"/>
        <v>0</v>
      </c>
      <c r="AP40" s="120">
        <f t="shared" si="17"/>
        <v>0</v>
      </c>
      <c r="AQ40" s="120">
        <f t="shared" si="18"/>
        <v>0</v>
      </c>
      <c r="AR40" s="120">
        <f t="shared" si="19"/>
        <v>0</v>
      </c>
      <c r="AS40" s="120">
        <f t="shared" si="20"/>
        <v>20.77</v>
      </c>
      <c r="AT40" s="267">
        <f t="shared" si="0"/>
        <v>0</v>
      </c>
      <c r="AU40" s="267">
        <f t="shared" si="1"/>
        <v>0</v>
      </c>
      <c r="BA40" s="42">
        <f t="shared" si="21"/>
        <v>0</v>
      </c>
      <c r="BB40" s="42">
        <f t="shared" si="22"/>
        <v>0</v>
      </c>
      <c r="BC40" s="42">
        <f t="shared" si="23"/>
        <v>0</v>
      </c>
      <c r="BD40" s="42">
        <f t="shared" si="24"/>
        <v>0</v>
      </c>
      <c r="BE40" s="42">
        <f t="shared" si="25"/>
        <v>0</v>
      </c>
      <c r="BF40" s="42">
        <f t="shared" si="26"/>
        <v>0</v>
      </c>
      <c r="BG40" s="42">
        <f t="shared" si="27"/>
        <v>0</v>
      </c>
      <c r="BH40" s="42">
        <f t="shared" si="28"/>
        <v>0</v>
      </c>
      <c r="BI40" s="42">
        <f t="shared" si="29"/>
        <v>0</v>
      </c>
      <c r="BJ40" s="42">
        <f t="shared" si="30"/>
        <v>0</v>
      </c>
      <c r="BK40" s="42">
        <f t="shared" si="31"/>
        <v>0</v>
      </c>
      <c r="BL40" s="42">
        <f t="shared" si="32"/>
        <v>0</v>
      </c>
      <c r="BM40" s="42">
        <f t="shared" si="33"/>
        <v>0</v>
      </c>
      <c r="BN40" s="42">
        <f t="shared" si="34"/>
        <v>0</v>
      </c>
      <c r="BO40" s="42">
        <f t="shared" si="35"/>
        <v>0</v>
      </c>
      <c r="BP40" s="42">
        <f t="shared" si="36"/>
        <v>0</v>
      </c>
      <c r="BQ40" s="42">
        <f t="shared" si="37"/>
        <v>0</v>
      </c>
      <c r="BR40" s="42">
        <f t="shared" si="38"/>
        <v>0</v>
      </c>
      <c r="BS40" s="42">
        <f t="shared" si="39"/>
        <v>0</v>
      </c>
    </row>
    <row r="41" spans="1:71" ht="15">
      <c r="A41" s="118" t="s">
        <v>1181</v>
      </c>
      <c r="B41" s="8" t="s">
        <v>100</v>
      </c>
      <c r="C41" s="9" t="s">
        <v>101</v>
      </c>
      <c r="D41" s="9" t="s">
        <v>13</v>
      </c>
      <c r="E41" s="10" t="s">
        <v>97</v>
      </c>
      <c r="F41" s="10" t="s">
        <v>6</v>
      </c>
      <c r="G41" s="12" t="s">
        <v>1274</v>
      </c>
      <c r="H41" s="11">
        <v>85.01</v>
      </c>
      <c r="I41" s="279">
        <f>VLOOKUP(A:A,Souhrn!$A$2:$E$20,5,0)</f>
        <v>0</v>
      </c>
      <c r="J41" s="217">
        <f t="shared" si="40"/>
        <v>0</v>
      </c>
      <c r="K41" s="98"/>
      <c r="L41" s="102"/>
      <c r="M41" s="100"/>
      <c r="AA41" s="120">
        <f t="shared" si="2"/>
        <v>0</v>
      </c>
      <c r="AB41" s="120">
        <f t="shared" si="3"/>
        <v>0</v>
      </c>
      <c r="AC41" s="120">
        <f t="shared" si="4"/>
        <v>0</v>
      </c>
      <c r="AD41" s="120">
        <f t="shared" si="5"/>
        <v>0</v>
      </c>
      <c r="AE41" s="120">
        <f t="shared" si="6"/>
        <v>0</v>
      </c>
      <c r="AF41" s="120">
        <f t="shared" si="7"/>
        <v>0</v>
      </c>
      <c r="AG41" s="120">
        <f t="shared" si="8"/>
        <v>0</v>
      </c>
      <c r="AH41" s="120">
        <f t="shared" si="9"/>
        <v>0</v>
      </c>
      <c r="AI41" s="120">
        <f t="shared" si="10"/>
        <v>0</v>
      </c>
      <c r="AJ41" s="120">
        <f t="shared" si="11"/>
        <v>0</v>
      </c>
      <c r="AK41" s="120">
        <f t="shared" si="12"/>
        <v>0</v>
      </c>
      <c r="AL41" s="120">
        <f t="shared" si="13"/>
        <v>0</v>
      </c>
      <c r="AM41" s="120">
        <f t="shared" si="14"/>
        <v>0</v>
      </c>
      <c r="AN41" s="120">
        <f t="shared" si="15"/>
        <v>0</v>
      </c>
      <c r="AO41" s="120">
        <f t="shared" si="16"/>
        <v>0</v>
      </c>
      <c r="AP41" s="120">
        <f t="shared" si="17"/>
        <v>0</v>
      </c>
      <c r="AQ41" s="120">
        <f t="shared" si="18"/>
        <v>0</v>
      </c>
      <c r="AR41" s="120">
        <f t="shared" si="19"/>
        <v>0</v>
      </c>
      <c r="AS41" s="120">
        <f t="shared" si="20"/>
        <v>85.01</v>
      </c>
      <c r="AT41" s="267">
        <f t="shared" si="0"/>
        <v>0</v>
      </c>
      <c r="AU41" s="267">
        <f t="shared" si="1"/>
        <v>0</v>
      </c>
      <c r="BA41" s="42">
        <f t="shared" si="21"/>
        <v>0</v>
      </c>
      <c r="BB41" s="42">
        <f t="shared" si="22"/>
        <v>0</v>
      </c>
      <c r="BC41" s="42">
        <f t="shared" si="23"/>
        <v>0</v>
      </c>
      <c r="BD41" s="42">
        <f t="shared" si="24"/>
        <v>0</v>
      </c>
      <c r="BE41" s="42">
        <f t="shared" si="25"/>
        <v>0</v>
      </c>
      <c r="BF41" s="42">
        <f t="shared" si="26"/>
        <v>0</v>
      </c>
      <c r="BG41" s="42">
        <f t="shared" si="27"/>
        <v>0</v>
      </c>
      <c r="BH41" s="42">
        <f t="shared" si="28"/>
        <v>0</v>
      </c>
      <c r="BI41" s="42">
        <f t="shared" si="29"/>
        <v>0</v>
      </c>
      <c r="BJ41" s="42">
        <f t="shared" si="30"/>
        <v>0</v>
      </c>
      <c r="BK41" s="42">
        <f t="shared" si="31"/>
        <v>0</v>
      </c>
      <c r="BL41" s="42">
        <f t="shared" si="32"/>
        <v>0</v>
      </c>
      <c r="BM41" s="42">
        <f t="shared" si="33"/>
        <v>0</v>
      </c>
      <c r="BN41" s="42">
        <f t="shared" si="34"/>
        <v>0</v>
      </c>
      <c r="BO41" s="42">
        <f t="shared" si="35"/>
        <v>0</v>
      </c>
      <c r="BP41" s="42">
        <f t="shared" si="36"/>
        <v>0</v>
      </c>
      <c r="BQ41" s="42">
        <f t="shared" si="37"/>
        <v>0</v>
      </c>
      <c r="BR41" s="42">
        <f t="shared" si="38"/>
        <v>0</v>
      </c>
      <c r="BS41" s="42">
        <f t="shared" si="39"/>
        <v>0</v>
      </c>
    </row>
    <row r="42" spans="1:71" ht="15">
      <c r="A42" s="122" t="s">
        <v>1181</v>
      </c>
      <c r="B42" s="8" t="s">
        <v>102</v>
      </c>
      <c r="C42" s="9" t="s">
        <v>103</v>
      </c>
      <c r="D42" s="9" t="s">
        <v>13</v>
      </c>
      <c r="E42" s="10" t="s">
        <v>97</v>
      </c>
      <c r="F42" s="10" t="s">
        <v>6</v>
      </c>
      <c r="G42" s="12" t="s">
        <v>1274</v>
      </c>
      <c r="H42" s="11">
        <v>7.28</v>
      </c>
      <c r="I42" s="279">
        <f>VLOOKUP(A:A,Souhrn!$A$2:$E$20,5,0)</f>
        <v>0</v>
      </c>
      <c r="J42" s="217">
        <f t="shared" si="40"/>
        <v>0</v>
      </c>
      <c r="K42" s="98"/>
      <c r="L42" s="102"/>
      <c r="M42" s="100"/>
      <c r="AA42" s="120">
        <f t="shared" si="2"/>
        <v>0</v>
      </c>
      <c r="AB42" s="120">
        <f t="shared" si="3"/>
        <v>0</v>
      </c>
      <c r="AC42" s="120">
        <f t="shared" si="4"/>
        <v>0</v>
      </c>
      <c r="AD42" s="120">
        <f t="shared" si="5"/>
        <v>0</v>
      </c>
      <c r="AE42" s="120">
        <f t="shared" si="6"/>
        <v>0</v>
      </c>
      <c r="AF42" s="120">
        <f t="shared" si="7"/>
        <v>0</v>
      </c>
      <c r="AG42" s="120">
        <f t="shared" si="8"/>
        <v>0</v>
      </c>
      <c r="AH42" s="120">
        <f t="shared" si="9"/>
        <v>0</v>
      </c>
      <c r="AI42" s="120">
        <f t="shared" si="10"/>
        <v>0</v>
      </c>
      <c r="AJ42" s="120">
        <f t="shared" si="11"/>
        <v>0</v>
      </c>
      <c r="AK42" s="120">
        <f t="shared" si="12"/>
        <v>0</v>
      </c>
      <c r="AL42" s="120">
        <f t="shared" si="13"/>
        <v>0</v>
      </c>
      <c r="AM42" s="120">
        <f t="shared" si="14"/>
        <v>0</v>
      </c>
      <c r="AN42" s="120">
        <f t="shared" si="15"/>
        <v>0</v>
      </c>
      <c r="AO42" s="120">
        <f t="shared" si="16"/>
        <v>0</v>
      </c>
      <c r="AP42" s="120">
        <f t="shared" si="17"/>
        <v>0</v>
      </c>
      <c r="AQ42" s="120">
        <f t="shared" si="18"/>
        <v>0</v>
      </c>
      <c r="AR42" s="120">
        <f t="shared" si="19"/>
        <v>0</v>
      </c>
      <c r="AS42" s="120">
        <f t="shared" si="20"/>
        <v>7.28</v>
      </c>
      <c r="AT42" s="267">
        <f t="shared" si="0"/>
        <v>0</v>
      </c>
      <c r="AU42" s="267">
        <f t="shared" si="1"/>
        <v>0</v>
      </c>
      <c r="BA42" s="42">
        <f t="shared" si="21"/>
        <v>0</v>
      </c>
      <c r="BB42" s="42">
        <f t="shared" si="22"/>
        <v>0</v>
      </c>
      <c r="BC42" s="42">
        <f t="shared" si="23"/>
        <v>0</v>
      </c>
      <c r="BD42" s="42">
        <f t="shared" si="24"/>
        <v>0</v>
      </c>
      <c r="BE42" s="42">
        <f t="shared" si="25"/>
        <v>0</v>
      </c>
      <c r="BF42" s="42">
        <f t="shared" si="26"/>
        <v>0</v>
      </c>
      <c r="BG42" s="42">
        <f t="shared" si="27"/>
        <v>0</v>
      </c>
      <c r="BH42" s="42">
        <f t="shared" si="28"/>
        <v>0</v>
      </c>
      <c r="BI42" s="42">
        <f t="shared" si="29"/>
        <v>0</v>
      </c>
      <c r="BJ42" s="42">
        <f t="shared" si="30"/>
        <v>0</v>
      </c>
      <c r="BK42" s="42">
        <f t="shared" si="31"/>
        <v>0</v>
      </c>
      <c r="BL42" s="42">
        <f t="shared" si="32"/>
        <v>0</v>
      </c>
      <c r="BM42" s="42">
        <f t="shared" si="33"/>
        <v>0</v>
      </c>
      <c r="BN42" s="42">
        <f t="shared" si="34"/>
        <v>0</v>
      </c>
      <c r="BO42" s="42">
        <f t="shared" si="35"/>
        <v>0</v>
      </c>
      <c r="BP42" s="42">
        <f t="shared" si="36"/>
        <v>0</v>
      </c>
      <c r="BQ42" s="42">
        <f t="shared" si="37"/>
        <v>0</v>
      </c>
      <c r="BR42" s="42">
        <f t="shared" si="38"/>
        <v>0</v>
      </c>
      <c r="BS42" s="42">
        <f t="shared" si="39"/>
        <v>0</v>
      </c>
    </row>
    <row r="43" spans="1:71" ht="15">
      <c r="A43" s="118" t="s">
        <v>1173</v>
      </c>
      <c r="B43" s="8" t="s">
        <v>104</v>
      </c>
      <c r="C43" s="9" t="s">
        <v>105</v>
      </c>
      <c r="D43" s="9" t="s">
        <v>13</v>
      </c>
      <c r="E43" s="10" t="s">
        <v>41</v>
      </c>
      <c r="F43" s="10" t="s">
        <v>5</v>
      </c>
      <c r="G43" s="12" t="s">
        <v>1267</v>
      </c>
      <c r="H43" s="11">
        <v>9.42</v>
      </c>
      <c r="I43" s="279">
        <f>VLOOKUP(A:A,Souhrn!$A$2:$E$20,5,0)</f>
        <v>0</v>
      </c>
      <c r="J43" s="217">
        <f t="shared" si="40"/>
        <v>0</v>
      </c>
      <c r="K43" s="98"/>
      <c r="L43" s="102"/>
      <c r="M43" s="100"/>
      <c r="AA43" s="120">
        <f t="shared" si="2"/>
        <v>0</v>
      </c>
      <c r="AB43" s="120">
        <f t="shared" si="3"/>
        <v>0</v>
      </c>
      <c r="AC43" s="120">
        <f t="shared" si="4"/>
        <v>0</v>
      </c>
      <c r="AD43" s="120">
        <f t="shared" si="5"/>
        <v>0</v>
      </c>
      <c r="AE43" s="120">
        <f t="shared" si="6"/>
        <v>0</v>
      </c>
      <c r="AF43" s="120">
        <f t="shared" si="7"/>
        <v>0</v>
      </c>
      <c r="AG43" s="120">
        <f t="shared" si="8"/>
        <v>0</v>
      </c>
      <c r="AH43" s="120">
        <f t="shared" si="9"/>
        <v>0</v>
      </c>
      <c r="AI43" s="120">
        <f t="shared" si="10"/>
        <v>0</v>
      </c>
      <c r="AJ43" s="120">
        <f t="shared" si="11"/>
        <v>9.42</v>
      </c>
      <c r="AK43" s="120">
        <f t="shared" si="12"/>
        <v>0</v>
      </c>
      <c r="AL43" s="120">
        <f t="shared" si="13"/>
        <v>0</v>
      </c>
      <c r="AM43" s="120">
        <f t="shared" si="14"/>
        <v>0</v>
      </c>
      <c r="AN43" s="120">
        <f t="shared" si="15"/>
        <v>0</v>
      </c>
      <c r="AO43" s="120">
        <f t="shared" si="16"/>
        <v>0</v>
      </c>
      <c r="AP43" s="120">
        <f t="shared" si="17"/>
        <v>0</v>
      </c>
      <c r="AQ43" s="120">
        <f t="shared" si="18"/>
        <v>0</v>
      </c>
      <c r="AR43" s="120">
        <f t="shared" si="19"/>
        <v>0</v>
      </c>
      <c r="AS43" s="120">
        <f t="shared" si="20"/>
        <v>0</v>
      </c>
      <c r="AT43" s="267">
        <f t="shared" si="0"/>
        <v>0</v>
      </c>
      <c r="AU43" s="267">
        <f t="shared" si="1"/>
        <v>0</v>
      </c>
      <c r="BA43" s="42">
        <f t="shared" si="21"/>
        <v>0</v>
      </c>
      <c r="BB43" s="42">
        <f t="shared" si="22"/>
        <v>0</v>
      </c>
      <c r="BC43" s="42">
        <f t="shared" si="23"/>
        <v>0</v>
      </c>
      <c r="BD43" s="42">
        <f t="shared" si="24"/>
        <v>0</v>
      </c>
      <c r="BE43" s="42">
        <f t="shared" si="25"/>
        <v>0</v>
      </c>
      <c r="BF43" s="42">
        <f t="shared" si="26"/>
        <v>0</v>
      </c>
      <c r="BG43" s="42">
        <f t="shared" si="27"/>
        <v>0</v>
      </c>
      <c r="BH43" s="42">
        <f t="shared" si="28"/>
        <v>0</v>
      </c>
      <c r="BI43" s="42">
        <f t="shared" si="29"/>
        <v>0</v>
      </c>
      <c r="BJ43" s="42">
        <f t="shared" si="30"/>
        <v>0</v>
      </c>
      <c r="BK43" s="42">
        <f t="shared" si="31"/>
        <v>0</v>
      </c>
      <c r="BL43" s="42">
        <f t="shared" si="32"/>
        <v>0</v>
      </c>
      <c r="BM43" s="42">
        <f t="shared" si="33"/>
        <v>0</v>
      </c>
      <c r="BN43" s="42">
        <f t="shared" si="34"/>
        <v>0</v>
      </c>
      <c r="BO43" s="42">
        <f t="shared" si="35"/>
        <v>0</v>
      </c>
      <c r="BP43" s="42">
        <f t="shared" si="36"/>
        <v>0</v>
      </c>
      <c r="BQ43" s="42">
        <f t="shared" si="37"/>
        <v>0</v>
      </c>
      <c r="BR43" s="42">
        <f t="shared" si="38"/>
        <v>0</v>
      </c>
      <c r="BS43" s="42">
        <f t="shared" si="39"/>
        <v>0</v>
      </c>
    </row>
    <row r="44" spans="1:71" ht="15">
      <c r="A44" s="118" t="s">
        <v>1173</v>
      </c>
      <c r="B44" s="8" t="s">
        <v>106</v>
      </c>
      <c r="C44" s="9" t="s">
        <v>107</v>
      </c>
      <c r="D44" s="9" t="s">
        <v>13</v>
      </c>
      <c r="E44" s="10" t="s">
        <v>41</v>
      </c>
      <c r="F44" s="10" t="s">
        <v>5</v>
      </c>
      <c r="G44" s="12" t="s">
        <v>1267</v>
      </c>
      <c r="H44" s="11">
        <v>4.31</v>
      </c>
      <c r="I44" s="279">
        <f>VLOOKUP(A:A,Souhrn!$A$2:$E$20,5,0)</f>
        <v>0</v>
      </c>
      <c r="J44" s="217">
        <f t="shared" si="40"/>
        <v>0</v>
      </c>
      <c r="K44" s="98"/>
      <c r="L44" s="102"/>
      <c r="M44" s="100"/>
      <c r="AA44" s="120">
        <f t="shared" si="2"/>
        <v>0</v>
      </c>
      <c r="AB44" s="120">
        <f t="shared" si="3"/>
        <v>0</v>
      </c>
      <c r="AC44" s="120">
        <f t="shared" si="4"/>
        <v>0</v>
      </c>
      <c r="AD44" s="120">
        <f t="shared" si="5"/>
        <v>0</v>
      </c>
      <c r="AE44" s="120">
        <f t="shared" si="6"/>
        <v>0</v>
      </c>
      <c r="AF44" s="120">
        <f t="shared" si="7"/>
        <v>0</v>
      </c>
      <c r="AG44" s="120">
        <f t="shared" si="8"/>
        <v>0</v>
      </c>
      <c r="AH44" s="120">
        <f t="shared" si="9"/>
        <v>0</v>
      </c>
      <c r="AI44" s="120">
        <f t="shared" si="10"/>
        <v>0</v>
      </c>
      <c r="AJ44" s="120">
        <f t="shared" si="11"/>
        <v>4.31</v>
      </c>
      <c r="AK44" s="120">
        <f t="shared" si="12"/>
        <v>0</v>
      </c>
      <c r="AL44" s="120">
        <f t="shared" si="13"/>
        <v>0</v>
      </c>
      <c r="AM44" s="120">
        <f t="shared" si="14"/>
        <v>0</v>
      </c>
      <c r="AN44" s="120">
        <f t="shared" si="15"/>
        <v>0</v>
      </c>
      <c r="AO44" s="120">
        <f t="shared" si="16"/>
        <v>0</v>
      </c>
      <c r="AP44" s="120">
        <f t="shared" si="17"/>
        <v>0</v>
      </c>
      <c r="AQ44" s="120">
        <f t="shared" si="18"/>
        <v>0</v>
      </c>
      <c r="AR44" s="120">
        <f t="shared" si="19"/>
        <v>0</v>
      </c>
      <c r="AS44" s="120">
        <f t="shared" si="20"/>
        <v>0</v>
      </c>
      <c r="AT44" s="267">
        <f t="shared" si="0"/>
        <v>0</v>
      </c>
      <c r="AU44" s="267">
        <f t="shared" si="1"/>
        <v>0</v>
      </c>
      <c r="BA44" s="42">
        <f t="shared" si="21"/>
        <v>0</v>
      </c>
      <c r="BB44" s="42">
        <f t="shared" si="22"/>
        <v>0</v>
      </c>
      <c r="BC44" s="42">
        <f t="shared" si="23"/>
        <v>0</v>
      </c>
      <c r="BD44" s="42">
        <f t="shared" si="24"/>
        <v>0</v>
      </c>
      <c r="BE44" s="42">
        <f t="shared" si="25"/>
        <v>0</v>
      </c>
      <c r="BF44" s="42">
        <f t="shared" si="26"/>
        <v>0</v>
      </c>
      <c r="BG44" s="42">
        <f t="shared" si="27"/>
        <v>0</v>
      </c>
      <c r="BH44" s="42">
        <f t="shared" si="28"/>
        <v>0</v>
      </c>
      <c r="BI44" s="42">
        <f t="shared" si="29"/>
        <v>0</v>
      </c>
      <c r="BJ44" s="42">
        <f t="shared" si="30"/>
        <v>0</v>
      </c>
      <c r="BK44" s="42">
        <f t="shared" si="31"/>
        <v>0</v>
      </c>
      <c r="BL44" s="42">
        <f t="shared" si="32"/>
        <v>0</v>
      </c>
      <c r="BM44" s="42">
        <f t="shared" si="33"/>
        <v>0</v>
      </c>
      <c r="BN44" s="42">
        <f t="shared" si="34"/>
        <v>0</v>
      </c>
      <c r="BO44" s="42">
        <f t="shared" si="35"/>
        <v>0</v>
      </c>
      <c r="BP44" s="42">
        <f t="shared" si="36"/>
        <v>0</v>
      </c>
      <c r="BQ44" s="42">
        <f t="shared" si="37"/>
        <v>0</v>
      </c>
      <c r="BR44" s="42">
        <f t="shared" si="38"/>
        <v>0</v>
      </c>
      <c r="BS44" s="42">
        <f t="shared" si="39"/>
        <v>0</v>
      </c>
    </row>
    <row r="45" spans="1:71" ht="15">
      <c r="A45" s="118" t="s">
        <v>1173</v>
      </c>
      <c r="B45" s="8" t="s">
        <v>108</v>
      </c>
      <c r="C45" s="9" t="s">
        <v>109</v>
      </c>
      <c r="D45" s="9" t="s">
        <v>13</v>
      </c>
      <c r="E45" s="10" t="s">
        <v>34</v>
      </c>
      <c r="F45" s="10" t="s">
        <v>5</v>
      </c>
      <c r="G45" s="12" t="s">
        <v>1267</v>
      </c>
      <c r="H45" s="11">
        <v>23.11</v>
      </c>
      <c r="I45" s="279">
        <f>VLOOKUP(A:A,Souhrn!$A$2:$E$20,5,0)</f>
        <v>0</v>
      </c>
      <c r="J45" s="217">
        <f t="shared" si="40"/>
        <v>0</v>
      </c>
      <c r="K45" s="98"/>
      <c r="L45" s="102"/>
      <c r="M45" s="100"/>
      <c r="AA45" s="120">
        <f t="shared" si="2"/>
        <v>0</v>
      </c>
      <c r="AB45" s="120">
        <f t="shared" si="3"/>
        <v>0</v>
      </c>
      <c r="AC45" s="120">
        <f t="shared" si="4"/>
        <v>0</v>
      </c>
      <c r="AD45" s="120">
        <f t="shared" si="5"/>
        <v>0</v>
      </c>
      <c r="AE45" s="120">
        <f t="shared" si="6"/>
        <v>0</v>
      </c>
      <c r="AF45" s="120">
        <f t="shared" si="7"/>
        <v>0</v>
      </c>
      <c r="AG45" s="120">
        <f t="shared" si="8"/>
        <v>0</v>
      </c>
      <c r="AH45" s="120">
        <f t="shared" si="9"/>
        <v>0</v>
      </c>
      <c r="AI45" s="120">
        <f t="shared" si="10"/>
        <v>0</v>
      </c>
      <c r="AJ45" s="120">
        <f t="shared" si="11"/>
        <v>23.11</v>
      </c>
      <c r="AK45" s="120">
        <f t="shared" si="12"/>
        <v>0</v>
      </c>
      <c r="AL45" s="120">
        <f t="shared" si="13"/>
        <v>0</v>
      </c>
      <c r="AM45" s="120">
        <f t="shared" si="14"/>
        <v>0</v>
      </c>
      <c r="AN45" s="120">
        <f t="shared" si="15"/>
        <v>0</v>
      </c>
      <c r="AO45" s="120">
        <f t="shared" si="16"/>
        <v>0</v>
      </c>
      <c r="AP45" s="120">
        <f t="shared" si="17"/>
        <v>0</v>
      </c>
      <c r="AQ45" s="120">
        <f t="shared" si="18"/>
        <v>0</v>
      </c>
      <c r="AR45" s="120">
        <f t="shared" si="19"/>
        <v>0</v>
      </c>
      <c r="AS45" s="120">
        <f t="shared" si="20"/>
        <v>0</v>
      </c>
      <c r="AT45" s="267">
        <f t="shared" si="0"/>
        <v>0</v>
      </c>
      <c r="AU45" s="267">
        <f t="shared" si="1"/>
        <v>0</v>
      </c>
      <c r="BA45" s="42">
        <f t="shared" si="21"/>
        <v>0</v>
      </c>
      <c r="BB45" s="42">
        <f t="shared" si="22"/>
        <v>0</v>
      </c>
      <c r="BC45" s="42">
        <f t="shared" si="23"/>
        <v>0</v>
      </c>
      <c r="BD45" s="42">
        <f t="shared" si="24"/>
        <v>0</v>
      </c>
      <c r="BE45" s="42">
        <f t="shared" si="25"/>
        <v>0</v>
      </c>
      <c r="BF45" s="42">
        <f t="shared" si="26"/>
        <v>0</v>
      </c>
      <c r="BG45" s="42">
        <f t="shared" si="27"/>
        <v>0</v>
      </c>
      <c r="BH45" s="42">
        <f t="shared" si="28"/>
        <v>0</v>
      </c>
      <c r="BI45" s="42">
        <f t="shared" si="29"/>
        <v>0</v>
      </c>
      <c r="BJ45" s="42">
        <f t="shared" si="30"/>
        <v>0</v>
      </c>
      <c r="BK45" s="42">
        <f t="shared" si="31"/>
        <v>0</v>
      </c>
      <c r="BL45" s="42">
        <f t="shared" si="32"/>
        <v>0</v>
      </c>
      <c r="BM45" s="42">
        <f t="shared" si="33"/>
        <v>0</v>
      </c>
      <c r="BN45" s="42">
        <f t="shared" si="34"/>
        <v>0</v>
      </c>
      <c r="BO45" s="42">
        <f t="shared" si="35"/>
        <v>0</v>
      </c>
      <c r="BP45" s="42">
        <f t="shared" si="36"/>
        <v>0</v>
      </c>
      <c r="BQ45" s="42">
        <f t="shared" si="37"/>
        <v>0</v>
      </c>
      <c r="BR45" s="42">
        <f t="shared" si="38"/>
        <v>0</v>
      </c>
      <c r="BS45" s="42">
        <f t="shared" si="39"/>
        <v>0</v>
      </c>
    </row>
    <row r="46" spans="1:71" ht="15">
      <c r="A46" s="118" t="s">
        <v>1173</v>
      </c>
      <c r="B46" s="8" t="s">
        <v>110</v>
      </c>
      <c r="C46" s="9" t="s">
        <v>111</v>
      </c>
      <c r="D46" s="9" t="s">
        <v>13</v>
      </c>
      <c r="E46" s="10" t="s">
        <v>44</v>
      </c>
      <c r="F46" s="10" t="s">
        <v>5</v>
      </c>
      <c r="G46" s="12" t="s">
        <v>1267</v>
      </c>
      <c r="H46" s="11">
        <v>36.75</v>
      </c>
      <c r="I46" s="279">
        <f>VLOOKUP(A:A,Souhrn!$A$2:$E$20,5,0)</f>
        <v>0</v>
      </c>
      <c r="J46" s="217">
        <f t="shared" si="40"/>
        <v>0</v>
      </c>
      <c r="K46" s="98"/>
      <c r="L46" s="102"/>
      <c r="M46" s="100"/>
      <c r="AA46" s="120">
        <f t="shared" si="2"/>
        <v>0</v>
      </c>
      <c r="AB46" s="120">
        <f t="shared" si="3"/>
        <v>0</v>
      </c>
      <c r="AC46" s="120">
        <f t="shared" si="4"/>
        <v>0</v>
      </c>
      <c r="AD46" s="120">
        <f t="shared" si="5"/>
        <v>0</v>
      </c>
      <c r="AE46" s="120">
        <f t="shared" si="6"/>
        <v>0</v>
      </c>
      <c r="AF46" s="120">
        <f t="shared" si="7"/>
        <v>0</v>
      </c>
      <c r="AG46" s="120">
        <f t="shared" si="8"/>
        <v>0</v>
      </c>
      <c r="AH46" s="120">
        <f t="shared" si="9"/>
        <v>0</v>
      </c>
      <c r="AI46" s="120">
        <f t="shared" si="10"/>
        <v>0</v>
      </c>
      <c r="AJ46" s="120">
        <f t="shared" si="11"/>
        <v>36.75</v>
      </c>
      <c r="AK46" s="120">
        <f t="shared" si="12"/>
        <v>0</v>
      </c>
      <c r="AL46" s="120">
        <f t="shared" si="13"/>
        <v>0</v>
      </c>
      <c r="AM46" s="120">
        <f t="shared" si="14"/>
        <v>0</v>
      </c>
      <c r="AN46" s="120">
        <f t="shared" si="15"/>
        <v>0</v>
      </c>
      <c r="AO46" s="120">
        <f t="shared" si="16"/>
        <v>0</v>
      </c>
      <c r="AP46" s="120">
        <f t="shared" si="17"/>
        <v>0</v>
      </c>
      <c r="AQ46" s="120">
        <f t="shared" si="18"/>
        <v>0</v>
      </c>
      <c r="AR46" s="120">
        <f t="shared" si="19"/>
        <v>0</v>
      </c>
      <c r="AS46" s="120">
        <f t="shared" si="20"/>
        <v>0</v>
      </c>
      <c r="AT46" s="267">
        <f t="shared" si="0"/>
        <v>0</v>
      </c>
      <c r="AU46" s="267">
        <f t="shared" si="1"/>
        <v>0</v>
      </c>
      <c r="BA46" s="42">
        <f t="shared" si="21"/>
        <v>0</v>
      </c>
      <c r="BB46" s="42">
        <f t="shared" si="22"/>
        <v>0</v>
      </c>
      <c r="BC46" s="42">
        <f t="shared" si="23"/>
        <v>0</v>
      </c>
      <c r="BD46" s="42">
        <f t="shared" si="24"/>
        <v>0</v>
      </c>
      <c r="BE46" s="42">
        <f t="shared" si="25"/>
        <v>0</v>
      </c>
      <c r="BF46" s="42">
        <f t="shared" si="26"/>
        <v>0</v>
      </c>
      <c r="BG46" s="42">
        <f t="shared" si="27"/>
        <v>0</v>
      </c>
      <c r="BH46" s="42">
        <f t="shared" si="28"/>
        <v>0</v>
      </c>
      <c r="BI46" s="42">
        <f t="shared" si="29"/>
        <v>0</v>
      </c>
      <c r="BJ46" s="42">
        <f t="shared" si="30"/>
        <v>0</v>
      </c>
      <c r="BK46" s="42">
        <f t="shared" si="31"/>
        <v>0</v>
      </c>
      <c r="BL46" s="42">
        <f t="shared" si="32"/>
        <v>0</v>
      </c>
      <c r="BM46" s="42">
        <f t="shared" si="33"/>
        <v>0</v>
      </c>
      <c r="BN46" s="42">
        <f t="shared" si="34"/>
        <v>0</v>
      </c>
      <c r="BO46" s="42">
        <f t="shared" si="35"/>
        <v>0</v>
      </c>
      <c r="BP46" s="42">
        <f t="shared" si="36"/>
        <v>0</v>
      </c>
      <c r="BQ46" s="42">
        <f t="shared" si="37"/>
        <v>0</v>
      </c>
      <c r="BR46" s="42">
        <f t="shared" si="38"/>
        <v>0</v>
      </c>
      <c r="BS46" s="42">
        <f t="shared" si="39"/>
        <v>0</v>
      </c>
    </row>
    <row r="47" spans="1:71" ht="15">
      <c r="A47" s="122" t="s">
        <v>1181</v>
      </c>
      <c r="B47" s="8" t="s">
        <v>112</v>
      </c>
      <c r="C47" s="9" t="s">
        <v>113</v>
      </c>
      <c r="D47" s="9" t="s">
        <v>13</v>
      </c>
      <c r="E47" s="10" t="s">
        <v>97</v>
      </c>
      <c r="F47" s="10" t="s">
        <v>6</v>
      </c>
      <c r="G47" s="12" t="s">
        <v>1274</v>
      </c>
      <c r="H47" s="11">
        <v>26.16</v>
      </c>
      <c r="I47" s="279">
        <f>VLOOKUP(A:A,Souhrn!$A$2:$E$20,5,0)</f>
        <v>0</v>
      </c>
      <c r="J47" s="217">
        <f t="shared" si="40"/>
        <v>0</v>
      </c>
      <c r="K47" s="98"/>
      <c r="L47" s="102"/>
      <c r="M47" s="100"/>
      <c r="AA47" s="120">
        <f t="shared" si="2"/>
        <v>0</v>
      </c>
      <c r="AB47" s="120">
        <f t="shared" si="3"/>
        <v>0</v>
      </c>
      <c r="AC47" s="120">
        <f t="shared" si="4"/>
        <v>0</v>
      </c>
      <c r="AD47" s="120">
        <f t="shared" si="5"/>
        <v>0</v>
      </c>
      <c r="AE47" s="120">
        <f t="shared" si="6"/>
        <v>0</v>
      </c>
      <c r="AF47" s="120">
        <f t="shared" si="7"/>
        <v>0</v>
      </c>
      <c r="AG47" s="120">
        <f t="shared" si="8"/>
        <v>0</v>
      </c>
      <c r="AH47" s="120">
        <f t="shared" si="9"/>
        <v>0</v>
      </c>
      <c r="AI47" s="120">
        <f t="shared" si="10"/>
        <v>0</v>
      </c>
      <c r="AJ47" s="120">
        <f t="shared" si="11"/>
        <v>0</v>
      </c>
      <c r="AK47" s="120">
        <f t="shared" si="12"/>
        <v>0</v>
      </c>
      <c r="AL47" s="120">
        <f t="shared" si="13"/>
        <v>0</v>
      </c>
      <c r="AM47" s="120">
        <f t="shared" si="14"/>
        <v>0</v>
      </c>
      <c r="AN47" s="120">
        <f t="shared" si="15"/>
        <v>0</v>
      </c>
      <c r="AO47" s="120">
        <f t="shared" si="16"/>
        <v>0</v>
      </c>
      <c r="AP47" s="120">
        <f t="shared" si="17"/>
        <v>0</v>
      </c>
      <c r="AQ47" s="120">
        <f t="shared" si="18"/>
        <v>0</v>
      </c>
      <c r="AR47" s="120">
        <f t="shared" si="19"/>
        <v>0</v>
      </c>
      <c r="AS47" s="120">
        <f t="shared" si="20"/>
        <v>26.16</v>
      </c>
      <c r="AT47" s="267">
        <f t="shared" si="0"/>
        <v>0</v>
      </c>
      <c r="AU47" s="267">
        <f t="shared" si="1"/>
        <v>0</v>
      </c>
      <c r="BA47" s="42">
        <f t="shared" si="21"/>
        <v>0</v>
      </c>
      <c r="BB47" s="42">
        <f t="shared" si="22"/>
        <v>0</v>
      </c>
      <c r="BC47" s="42">
        <f t="shared" si="23"/>
        <v>0</v>
      </c>
      <c r="BD47" s="42">
        <f t="shared" si="24"/>
        <v>0</v>
      </c>
      <c r="BE47" s="42">
        <f t="shared" si="25"/>
        <v>0</v>
      </c>
      <c r="BF47" s="42">
        <f t="shared" si="26"/>
        <v>0</v>
      </c>
      <c r="BG47" s="42">
        <f t="shared" si="27"/>
        <v>0</v>
      </c>
      <c r="BH47" s="42">
        <f t="shared" si="28"/>
        <v>0</v>
      </c>
      <c r="BI47" s="42">
        <f t="shared" si="29"/>
        <v>0</v>
      </c>
      <c r="BJ47" s="42">
        <f t="shared" si="30"/>
        <v>0</v>
      </c>
      <c r="BK47" s="42">
        <f t="shared" si="31"/>
        <v>0</v>
      </c>
      <c r="BL47" s="42">
        <f t="shared" si="32"/>
        <v>0</v>
      </c>
      <c r="BM47" s="42">
        <f t="shared" si="33"/>
        <v>0</v>
      </c>
      <c r="BN47" s="42">
        <f t="shared" si="34"/>
        <v>0</v>
      </c>
      <c r="BO47" s="42">
        <f t="shared" si="35"/>
        <v>0</v>
      </c>
      <c r="BP47" s="42">
        <f t="shared" si="36"/>
        <v>0</v>
      </c>
      <c r="BQ47" s="42">
        <f t="shared" si="37"/>
        <v>0</v>
      </c>
      <c r="BR47" s="42">
        <f t="shared" si="38"/>
        <v>0</v>
      </c>
      <c r="BS47" s="42">
        <f t="shared" si="39"/>
        <v>0</v>
      </c>
    </row>
    <row r="48" spans="1:71" ht="15">
      <c r="A48" s="118" t="s">
        <v>1181</v>
      </c>
      <c r="B48" s="8" t="s">
        <v>114</v>
      </c>
      <c r="C48" s="9" t="s">
        <v>115</v>
      </c>
      <c r="D48" s="9" t="s">
        <v>13</v>
      </c>
      <c r="E48" s="10" t="s">
        <v>14</v>
      </c>
      <c r="F48" s="10" t="s">
        <v>6</v>
      </c>
      <c r="G48" s="12" t="s">
        <v>1274</v>
      </c>
      <c r="H48" s="11">
        <v>6.48</v>
      </c>
      <c r="I48" s="279">
        <f>VLOOKUP(A:A,Souhrn!$A$2:$E$20,5,0)</f>
        <v>0</v>
      </c>
      <c r="J48" s="217">
        <f t="shared" si="40"/>
        <v>0</v>
      </c>
      <c r="K48" s="98"/>
      <c r="L48" s="102"/>
      <c r="M48" s="100"/>
      <c r="AA48" s="120">
        <f t="shared" si="2"/>
        <v>0</v>
      </c>
      <c r="AB48" s="120">
        <f t="shared" si="3"/>
        <v>0</v>
      </c>
      <c r="AC48" s="120">
        <f t="shared" si="4"/>
        <v>0</v>
      </c>
      <c r="AD48" s="120">
        <f t="shared" si="5"/>
        <v>0</v>
      </c>
      <c r="AE48" s="120">
        <f t="shared" si="6"/>
        <v>0</v>
      </c>
      <c r="AF48" s="120">
        <f t="shared" si="7"/>
        <v>0</v>
      </c>
      <c r="AG48" s="120">
        <f t="shared" si="8"/>
        <v>0</v>
      </c>
      <c r="AH48" s="120">
        <f t="shared" si="9"/>
        <v>0</v>
      </c>
      <c r="AI48" s="120">
        <f t="shared" si="10"/>
        <v>0</v>
      </c>
      <c r="AJ48" s="120">
        <f t="shared" si="11"/>
        <v>0</v>
      </c>
      <c r="AK48" s="120">
        <f t="shared" si="12"/>
        <v>0</v>
      </c>
      <c r="AL48" s="120">
        <f t="shared" si="13"/>
        <v>0</v>
      </c>
      <c r="AM48" s="120">
        <f t="shared" si="14"/>
        <v>0</v>
      </c>
      <c r="AN48" s="120">
        <f t="shared" si="15"/>
        <v>0</v>
      </c>
      <c r="AO48" s="120">
        <f t="shared" si="16"/>
        <v>0</v>
      </c>
      <c r="AP48" s="120">
        <f t="shared" si="17"/>
        <v>0</v>
      </c>
      <c r="AQ48" s="120">
        <f t="shared" si="18"/>
        <v>0</v>
      </c>
      <c r="AR48" s="120">
        <f t="shared" si="19"/>
        <v>0</v>
      </c>
      <c r="AS48" s="120">
        <f t="shared" si="20"/>
        <v>6.48</v>
      </c>
      <c r="AT48" s="267">
        <f t="shared" si="0"/>
        <v>0</v>
      </c>
      <c r="AU48" s="267">
        <f t="shared" si="1"/>
        <v>0</v>
      </c>
      <c r="BA48" s="42">
        <f t="shared" si="21"/>
        <v>0</v>
      </c>
      <c r="BB48" s="42">
        <f t="shared" si="22"/>
        <v>0</v>
      </c>
      <c r="BC48" s="42">
        <f t="shared" si="23"/>
        <v>0</v>
      </c>
      <c r="BD48" s="42">
        <f t="shared" si="24"/>
        <v>0</v>
      </c>
      <c r="BE48" s="42">
        <f t="shared" si="25"/>
        <v>0</v>
      </c>
      <c r="BF48" s="42">
        <f t="shared" si="26"/>
        <v>0</v>
      </c>
      <c r="BG48" s="42">
        <f t="shared" si="27"/>
        <v>0</v>
      </c>
      <c r="BH48" s="42">
        <f t="shared" si="28"/>
        <v>0</v>
      </c>
      <c r="BI48" s="42">
        <f t="shared" si="29"/>
        <v>0</v>
      </c>
      <c r="BJ48" s="42">
        <f t="shared" si="30"/>
        <v>0</v>
      </c>
      <c r="BK48" s="42">
        <f t="shared" si="31"/>
        <v>0</v>
      </c>
      <c r="BL48" s="42">
        <f t="shared" si="32"/>
        <v>0</v>
      </c>
      <c r="BM48" s="42">
        <f t="shared" si="33"/>
        <v>0</v>
      </c>
      <c r="BN48" s="42">
        <f t="shared" si="34"/>
        <v>0</v>
      </c>
      <c r="BO48" s="42">
        <f t="shared" si="35"/>
        <v>0</v>
      </c>
      <c r="BP48" s="42">
        <f t="shared" si="36"/>
        <v>0</v>
      </c>
      <c r="BQ48" s="42">
        <f t="shared" si="37"/>
        <v>0</v>
      </c>
      <c r="BR48" s="42">
        <f t="shared" si="38"/>
        <v>0</v>
      </c>
      <c r="BS48" s="42">
        <f t="shared" si="39"/>
        <v>0</v>
      </c>
    </row>
    <row r="49" spans="1:71" ht="15">
      <c r="A49" s="118" t="s">
        <v>1179</v>
      </c>
      <c r="B49" s="8" t="s">
        <v>116</v>
      </c>
      <c r="C49" s="9" t="s">
        <v>117</v>
      </c>
      <c r="D49" s="9" t="s">
        <v>13</v>
      </c>
      <c r="E49" s="10" t="s">
        <v>29</v>
      </c>
      <c r="F49" s="10" t="s">
        <v>4</v>
      </c>
      <c r="G49" s="12" t="s">
        <v>1277</v>
      </c>
      <c r="H49" s="11">
        <v>4.38</v>
      </c>
      <c r="I49" s="279">
        <f>VLOOKUP(A:A,Souhrn!$A$2:$E$20,5,0)</f>
        <v>0</v>
      </c>
      <c r="J49" s="217">
        <f t="shared" si="40"/>
        <v>0</v>
      </c>
      <c r="K49" s="98"/>
      <c r="L49" s="102"/>
      <c r="M49" s="100"/>
      <c r="AA49" s="120">
        <f t="shared" si="2"/>
        <v>0</v>
      </c>
      <c r="AB49" s="120">
        <f t="shared" si="3"/>
        <v>0</v>
      </c>
      <c r="AC49" s="120">
        <f t="shared" si="4"/>
        <v>0</v>
      </c>
      <c r="AD49" s="120">
        <f t="shared" si="5"/>
        <v>0</v>
      </c>
      <c r="AE49" s="120">
        <f t="shared" si="6"/>
        <v>0</v>
      </c>
      <c r="AF49" s="120">
        <f t="shared" si="7"/>
        <v>0</v>
      </c>
      <c r="AG49" s="120">
        <f t="shared" si="8"/>
        <v>0</v>
      </c>
      <c r="AH49" s="120">
        <f t="shared" si="9"/>
        <v>0</v>
      </c>
      <c r="AI49" s="120">
        <f t="shared" si="10"/>
        <v>0</v>
      </c>
      <c r="AJ49" s="120">
        <f t="shared" si="11"/>
        <v>0</v>
      </c>
      <c r="AK49" s="120">
        <f t="shared" si="12"/>
        <v>0</v>
      </c>
      <c r="AL49" s="120">
        <f t="shared" si="13"/>
        <v>0</v>
      </c>
      <c r="AM49" s="120">
        <f t="shared" si="14"/>
        <v>0</v>
      </c>
      <c r="AN49" s="120">
        <f t="shared" si="15"/>
        <v>0</v>
      </c>
      <c r="AO49" s="120">
        <f t="shared" si="16"/>
        <v>0</v>
      </c>
      <c r="AP49" s="120">
        <f t="shared" si="17"/>
        <v>0</v>
      </c>
      <c r="AQ49" s="120">
        <f t="shared" si="18"/>
        <v>4.38</v>
      </c>
      <c r="AR49" s="120">
        <f t="shared" si="19"/>
        <v>0</v>
      </c>
      <c r="AS49" s="120">
        <f t="shared" si="20"/>
        <v>0</v>
      </c>
      <c r="AT49" s="267">
        <f t="shared" si="0"/>
        <v>0</v>
      </c>
      <c r="AU49" s="267">
        <f t="shared" si="1"/>
        <v>0</v>
      </c>
      <c r="BA49" s="42">
        <f t="shared" si="21"/>
        <v>0</v>
      </c>
      <c r="BB49" s="42">
        <f t="shared" si="22"/>
        <v>0</v>
      </c>
      <c r="BC49" s="42">
        <f t="shared" si="23"/>
        <v>0</v>
      </c>
      <c r="BD49" s="42">
        <f t="shared" si="24"/>
        <v>0</v>
      </c>
      <c r="BE49" s="42">
        <f t="shared" si="25"/>
        <v>0</v>
      </c>
      <c r="BF49" s="42">
        <f t="shared" si="26"/>
        <v>0</v>
      </c>
      <c r="BG49" s="42">
        <f t="shared" si="27"/>
        <v>0</v>
      </c>
      <c r="BH49" s="42">
        <f t="shared" si="28"/>
        <v>0</v>
      </c>
      <c r="BI49" s="42">
        <f t="shared" si="29"/>
        <v>0</v>
      </c>
      <c r="BJ49" s="42">
        <f t="shared" si="30"/>
        <v>0</v>
      </c>
      <c r="BK49" s="42">
        <f t="shared" si="31"/>
        <v>0</v>
      </c>
      <c r="BL49" s="42">
        <f t="shared" si="32"/>
        <v>0</v>
      </c>
      <c r="BM49" s="42">
        <f t="shared" si="33"/>
        <v>0</v>
      </c>
      <c r="BN49" s="42">
        <f t="shared" si="34"/>
        <v>0</v>
      </c>
      <c r="BO49" s="42">
        <f t="shared" si="35"/>
        <v>0</v>
      </c>
      <c r="BP49" s="42">
        <f t="shared" si="36"/>
        <v>0</v>
      </c>
      <c r="BQ49" s="42">
        <f t="shared" si="37"/>
        <v>0</v>
      </c>
      <c r="BR49" s="42">
        <f t="shared" si="38"/>
        <v>0</v>
      </c>
      <c r="BS49" s="42">
        <f t="shared" si="39"/>
        <v>0</v>
      </c>
    </row>
    <row r="50" spans="1:71" ht="15">
      <c r="A50" s="118" t="s">
        <v>1179</v>
      </c>
      <c r="B50" s="8" t="s">
        <v>118</v>
      </c>
      <c r="C50" s="9" t="s">
        <v>119</v>
      </c>
      <c r="D50" s="9" t="s">
        <v>13</v>
      </c>
      <c r="E50" s="10" t="s">
        <v>120</v>
      </c>
      <c r="F50" s="10" t="s">
        <v>4</v>
      </c>
      <c r="G50" s="12" t="s">
        <v>1277</v>
      </c>
      <c r="H50" s="11">
        <v>40.06</v>
      </c>
      <c r="I50" s="279">
        <f>VLOOKUP(A:A,Souhrn!$A$2:$E$20,5,0)</f>
        <v>0</v>
      </c>
      <c r="J50" s="217">
        <f t="shared" si="40"/>
        <v>0</v>
      </c>
      <c r="K50" s="98"/>
      <c r="L50" s="102"/>
      <c r="M50" s="100"/>
      <c r="AA50" s="120">
        <f t="shared" si="2"/>
        <v>0</v>
      </c>
      <c r="AB50" s="120">
        <f t="shared" si="3"/>
        <v>0</v>
      </c>
      <c r="AC50" s="120">
        <f t="shared" si="4"/>
        <v>0</v>
      </c>
      <c r="AD50" s="120">
        <f t="shared" si="5"/>
        <v>0</v>
      </c>
      <c r="AE50" s="120">
        <f t="shared" si="6"/>
        <v>0</v>
      </c>
      <c r="AF50" s="120">
        <f t="shared" si="7"/>
        <v>0</v>
      </c>
      <c r="AG50" s="120">
        <f t="shared" si="8"/>
        <v>0</v>
      </c>
      <c r="AH50" s="120">
        <f t="shared" si="9"/>
        <v>0</v>
      </c>
      <c r="AI50" s="120">
        <f t="shared" si="10"/>
        <v>0</v>
      </c>
      <c r="AJ50" s="120">
        <f t="shared" si="11"/>
        <v>0</v>
      </c>
      <c r="AK50" s="120">
        <f t="shared" si="12"/>
        <v>0</v>
      </c>
      <c r="AL50" s="120">
        <f t="shared" si="13"/>
        <v>0</v>
      </c>
      <c r="AM50" s="120">
        <f t="shared" si="14"/>
        <v>0</v>
      </c>
      <c r="AN50" s="120">
        <f t="shared" si="15"/>
        <v>0</v>
      </c>
      <c r="AO50" s="120">
        <f t="shared" si="16"/>
        <v>0</v>
      </c>
      <c r="AP50" s="120">
        <f t="shared" si="17"/>
        <v>0</v>
      </c>
      <c r="AQ50" s="120">
        <f t="shared" si="18"/>
        <v>40.06</v>
      </c>
      <c r="AR50" s="120">
        <f t="shared" si="19"/>
        <v>0</v>
      </c>
      <c r="AS50" s="120">
        <f t="shared" si="20"/>
        <v>0</v>
      </c>
      <c r="AT50" s="267">
        <f t="shared" si="0"/>
        <v>0</v>
      </c>
      <c r="AU50" s="267">
        <f t="shared" si="1"/>
        <v>0</v>
      </c>
      <c r="BA50" s="42">
        <f t="shared" si="21"/>
        <v>0</v>
      </c>
      <c r="BB50" s="42">
        <f t="shared" si="22"/>
        <v>0</v>
      </c>
      <c r="BC50" s="42">
        <f t="shared" si="23"/>
        <v>0</v>
      </c>
      <c r="BD50" s="42">
        <f t="shared" si="24"/>
        <v>0</v>
      </c>
      <c r="BE50" s="42">
        <f t="shared" si="25"/>
        <v>0</v>
      </c>
      <c r="BF50" s="42">
        <f t="shared" si="26"/>
        <v>0</v>
      </c>
      <c r="BG50" s="42">
        <f t="shared" si="27"/>
        <v>0</v>
      </c>
      <c r="BH50" s="42">
        <f t="shared" si="28"/>
        <v>0</v>
      </c>
      <c r="BI50" s="42">
        <f t="shared" si="29"/>
        <v>0</v>
      </c>
      <c r="BJ50" s="42">
        <f t="shared" si="30"/>
        <v>0</v>
      </c>
      <c r="BK50" s="42">
        <f t="shared" si="31"/>
        <v>0</v>
      </c>
      <c r="BL50" s="42">
        <f t="shared" si="32"/>
        <v>0</v>
      </c>
      <c r="BM50" s="42">
        <f t="shared" si="33"/>
        <v>0</v>
      </c>
      <c r="BN50" s="42">
        <f t="shared" si="34"/>
        <v>0</v>
      </c>
      <c r="BO50" s="42">
        <f t="shared" si="35"/>
        <v>0</v>
      </c>
      <c r="BP50" s="42">
        <f t="shared" si="36"/>
        <v>0</v>
      </c>
      <c r="BQ50" s="42">
        <f t="shared" si="37"/>
        <v>0</v>
      </c>
      <c r="BR50" s="42">
        <f t="shared" si="38"/>
        <v>0</v>
      </c>
      <c r="BS50" s="42">
        <f t="shared" si="39"/>
        <v>0</v>
      </c>
    </row>
    <row r="51" spans="1:71" ht="15">
      <c r="A51" s="118" t="s">
        <v>1173</v>
      </c>
      <c r="B51" s="8" t="s">
        <v>121</v>
      </c>
      <c r="C51" s="9" t="s">
        <v>122</v>
      </c>
      <c r="D51" s="9" t="s">
        <v>13</v>
      </c>
      <c r="E51" s="10" t="s">
        <v>34</v>
      </c>
      <c r="F51" s="10" t="s">
        <v>5</v>
      </c>
      <c r="G51" s="12" t="s">
        <v>1267</v>
      </c>
      <c r="H51" s="11">
        <v>18.67</v>
      </c>
      <c r="I51" s="279">
        <f>VLOOKUP(A:A,Souhrn!$A$2:$E$20,5,0)</f>
        <v>0</v>
      </c>
      <c r="J51" s="217">
        <f t="shared" si="40"/>
        <v>0</v>
      </c>
      <c r="K51" s="98"/>
      <c r="L51" s="102"/>
      <c r="M51" s="100"/>
      <c r="AA51" s="120">
        <f t="shared" si="2"/>
        <v>0</v>
      </c>
      <c r="AB51" s="120">
        <f t="shared" si="3"/>
        <v>0</v>
      </c>
      <c r="AC51" s="120">
        <f t="shared" si="4"/>
        <v>0</v>
      </c>
      <c r="AD51" s="120">
        <f t="shared" si="5"/>
        <v>0</v>
      </c>
      <c r="AE51" s="120">
        <f t="shared" si="6"/>
        <v>0</v>
      </c>
      <c r="AF51" s="120">
        <f t="shared" si="7"/>
        <v>0</v>
      </c>
      <c r="AG51" s="120">
        <f t="shared" si="8"/>
        <v>0</v>
      </c>
      <c r="AH51" s="120">
        <f t="shared" si="9"/>
        <v>0</v>
      </c>
      <c r="AI51" s="120">
        <f t="shared" si="10"/>
        <v>0</v>
      </c>
      <c r="AJ51" s="120">
        <f t="shared" si="11"/>
        <v>18.67</v>
      </c>
      <c r="AK51" s="120">
        <f t="shared" si="12"/>
        <v>0</v>
      </c>
      <c r="AL51" s="120">
        <f t="shared" si="13"/>
        <v>0</v>
      </c>
      <c r="AM51" s="120">
        <f t="shared" si="14"/>
        <v>0</v>
      </c>
      <c r="AN51" s="120">
        <f t="shared" si="15"/>
        <v>0</v>
      </c>
      <c r="AO51" s="120">
        <f t="shared" si="16"/>
        <v>0</v>
      </c>
      <c r="AP51" s="120">
        <f t="shared" si="17"/>
        <v>0</v>
      </c>
      <c r="AQ51" s="120">
        <f t="shared" si="18"/>
        <v>0</v>
      </c>
      <c r="AR51" s="120">
        <f t="shared" si="19"/>
        <v>0</v>
      </c>
      <c r="AS51" s="120">
        <f t="shared" si="20"/>
        <v>0</v>
      </c>
      <c r="AT51" s="267">
        <f t="shared" si="0"/>
        <v>0</v>
      </c>
      <c r="AU51" s="267">
        <f t="shared" si="1"/>
        <v>0</v>
      </c>
      <c r="BA51" s="42">
        <f t="shared" si="21"/>
        <v>0</v>
      </c>
      <c r="BB51" s="42">
        <f t="shared" si="22"/>
        <v>0</v>
      </c>
      <c r="BC51" s="42">
        <f t="shared" si="23"/>
        <v>0</v>
      </c>
      <c r="BD51" s="42">
        <f t="shared" si="24"/>
        <v>0</v>
      </c>
      <c r="BE51" s="42">
        <f t="shared" si="25"/>
        <v>0</v>
      </c>
      <c r="BF51" s="42">
        <f t="shared" si="26"/>
        <v>0</v>
      </c>
      <c r="BG51" s="42">
        <f t="shared" si="27"/>
        <v>0</v>
      </c>
      <c r="BH51" s="42">
        <f t="shared" si="28"/>
        <v>0</v>
      </c>
      <c r="BI51" s="42">
        <f t="shared" si="29"/>
        <v>0</v>
      </c>
      <c r="BJ51" s="42">
        <f t="shared" si="30"/>
        <v>0</v>
      </c>
      <c r="BK51" s="42">
        <f t="shared" si="31"/>
        <v>0</v>
      </c>
      <c r="BL51" s="42">
        <f t="shared" si="32"/>
        <v>0</v>
      </c>
      <c r="BM51" s="42">
        <f t="shared" si="33"/>
        <v>0</v>
      </c>
      <c r="BN51" s="42">
        <f t="shared" si="34"/>
        <v>0</v>
      </c>
      <c r="BO51" s="42">
        <f t="shared" si="35"/>
        <v>0</v>
      </c>
      <c r="BP51" s="42">
        <f t="shared" si="36"/>
        <v>0</v>
      </c>
      <c r="BQ51" s="42">
        <f t="shared" si="37"/>
        <v>0</v>
      </c>
      <c r="BR51" s="42">
        <f t="shared" si="38"/>
        <v>0</v>
      </c>
      <c r="BS51" s="42">
        <f t="shared" si="39"/>
        <v>0</v>
      </c>
    </row>
    <row r="52" spans="1:71" ht="15">
      <c r="A52" s="118" t="s">
        <v>1179</v>
      </c>
      <c r="B52" s="8" t="s">
        <v>123</v>
      </c>
      <c r="C52" s="9" t="s">
        <v>124</v>
      </c>
      <c r="D52" s="9" t="s">
        <v>13</v>
      </c>
      <c r="E52" s="10" t="s">
        <v>29</v>
      </c>
      <c r="F52" s="10" t="s">
        <v>4</v>
      </c>
      <c r="G52" s="12" t="s">
        <v>1277</v>
      </c>
      <c r="H52" s="11">
        <v>7.17</v>
      </c>
      <c r="I52" s="279">
        <f>VLOOKUP(A:A,Souhrn!$A$2:$E$20,5,0)</f>
        <v>0</v>
      </c>
      <c r="J52" s="217">
        <f t="shared" si="40"/>
        <v>0</v>
      </c>
      <c r="K52" s="98"/>
      <c r="L52" s="102"/>
      <c r="M52" s="100"/>
      <c r="AA52" s="120">
        <f t="shared" si="2"/>
        <v>0</v>
      </c>
      <c r="AB52" s="120">
        <f t="shared" si="3"/>
        <v>0</v>
      </c>
      <c r="AC52" s="120">
        <f t="shared" si="4"/>
        <v>0</v>
      </c>
      <c r="AD52" s="120">
        <f t="shared" si="5"/>
        <v>0</v>
      </c>
      <c r="AE52" s="120">
        <f t="shared" si="6"/>
        <v>0</v>
      </c>
      <c r="AF52" s="120">
        <f t="shared" si="7"/>
        <v>0</v>
      </c>
      <c r="AG52" s="120">
        <f t="shared" si="8"/>
        <v>0</v>
      </c>
      <c r="AH52" s="120">
        <f t="shared" si="9"/>
        <v>0</v>
      </c>
      <c r="AI52" s="120">
        <f t="shared" si="10"/>
        <v>0</v>
      </c>
      <c r="AJ52" s="120">
        <f t="shared" si="11"/>
        <v>0</v>
      </c>
      <c r="AK52" s="120">
        <f t="shared" si="12"/>
        <v>0</v>
      </c>
      <c r="AL52" s="120">
        <f t="shared" si="13"/>
        <v>0</v>
      </c>
      <c r="AM52" s="120">
        <f t="shared" si="14"/>
        <v>0</v>
      </c>
      <c r="AN52" s="120">
        <f t="shared" si="15"/>
        <v>0</v>
      </c>
      <c r="AO52" s="120">
        <f t="shared" si="16"/>
        <v>0</v>
      </c>
      <c r="AP52" s="120">
        <f t="shared" si="17"/>
        <v>0</v>
      </c>
      <c r="AQ52" s="120">
        <f t="shared" si="18"/>
        <v>7.17</v>
      </c>
      <c r="AR52" s="120">
        <f t="shared" si="19"/>
        <v>0</v>
      </c>
      <c r="AS52" s="120">
        <f t="shared" si="20"/>
        <v>0</v>
      </c>
      <c r="AT52" s="267">
        <f t="shared" si="0"/>
        <v>0</v>
      </c>
      <c r="AU52" s="267">
        <f t="shared" si="1"/>
        <v>0</v>
      </c>
      <c r="BA52" s="42">
        <f t="shared" si="21"/>
        <v>0</v>
      </c>
      <c r="BB52" s="42">
        <f t="shared" si="22"/>
        <v>0</v>
      </c>
      <c r="BC52" s="42">
        <f t="shared" si="23"/>
        <v>0</v>
      </c>
      <c r="BD52" s="42">
        <f t="shared" si="24"/>
        <v>0</v>
      </c>
      <c r="BE52" s="42">
        <f t="shared" si="25"/>
        <v>0</v>
      </c>
      <c r="BF52" s="42">
        <f t="shared" si="26"/>
        <v>0</v>
      </c>
      <c r="BG52" s="42">
        <f t="shared" si="27"/>
        <v>0</v>
      </c>
      <c r="BH52" s="42">
        <f t="shared" si="28"/>
        <v>0</v>
      </c>
      <c r="BI52" s="42">
        <f t="shared" si="29"/>
        <v>0</v>
      </c>
      <c r="BJ52" s="42">
        <f t="shared" si="30"/>
        <v>0</v>
      </c>
      <c r="BK52" s="42">
        <f t="shared" si="31"/>
        <v>0</v>
      </c>
      <c r="BL52" s="42">
        <f t="shared" si="32"/>
        <v>0</v>
      </c>
      <c r="BM52" s="42">
        <f t="shared" si="33"/>
        <v>0</v>
      </c>
      <c r="BN52" s="42">
        <f t="shared" si="34"/>
        <v>0</v>
      </c>
      <c r="BO52" s="42">
        <f t="shared" si="35"/>
        <v>0</v>
      </c>
      <c r="BP52" s="42">
        <f t="shared" si="36"/>
        <v>0</v>
      </c>
      <c r="BQ52" s="42">
        <f t="shared" si="37"/>
        <v>0</v>
      </c>
      <c r="BR52" s="42">
        <f t="shared" si="38"/>
        <v>0</v>
      </c>
      <c r="BS52" s="42">
        <f t="shared" si="39"/>
        <v>0</v>
      </c>
    </row>
    <row r="53" spans="1:71" ht="15">
      <c r="A53" s="118" t="s">
        <v>1181</v>
      </c>
      <c r="B53" s="8" t="s">
        <v>125</v>
      </c>
      <c r="C53" s="9" t="s">
        <v>126</v>
      </c>
      <c r="D53" s="9" t="s">
        <v>13</v>
      </c>
      <c r="E53" s="10" t="s">
        <v>120</v>
      </c>
      <c r="F53" s="10" t="s">
        <v>6</v>
      </c>
      <c r="G53" s="12" t="s">
        <v>1274</v>
      </c>
      <c r="H53" s="11">
        <v>4.84</v>
      </c>
      <c r="I53" s="279">
        <f>VLOOKUP(A:A,Souhrn!$A$2:$E$20,5,0)</f>
        <v>0</v>
      </c>
      <c r="J53" s="217">
        <f t="shared" si="40"/>
        <v>0</v>
      </c>
      <c r="K53" s="98"/>
      <c r="L53" s="102"/>
      <c r="M53" s="100"/>
      <c r="AA53" s="120">
        <f t="shared" si="2"/>
        <v>0</v>
      </c>
      <c r="AB53" s="120">
        <f t="shared" si="3"/>
        <v>0</v>
      </c>
      <c r="AC53" s="120">
        <f t="shared" si="4"/>
        <v>0</v>
      </c>
      <c r="AD53" s="120">
        <f t="shared" si="5"/>
        <v>0</v>
      </c>
      <c r="AE53" s="120">
        <f t="shared" si="6"/>
        <v>0</v>
      </c>
      <c r="AF53" s="120">
        <f t="shared" si="7"/>
        <v>0</v>
      </c>
      <c r="AG53" s="120">
        <f t="shared" si="8"/>
        <v>0</v>
      </c>
      <c r="AH53" s="120">
        <f t="shared" si="9"/>
        <v>0</v>
      </c>
      <c r="AI53" s="120">
        <f t="shared" si="10"/>
        <v>0</v>
      </c>
      <c r="AJ53" s="120">
        <f t="shared" si="11"/>
        <v>0</v>
      </c>
      <c r="AK53" s="120">
        <f t="shared" si="12"/>
        <v>0</v>
      </c>
      <c r="AL53" s="120">
        <f t="shared" si="13"/>
        <v>0</v>
      </c>
      <c r="AM53" s="120">
        <f t="shared" si="14"/>
        <v>0</v>
      </c>
      <c r="AN53" s="120">
        <f t="shared" si="15"/>
        <v>0</v>
      </c>
      <c r="AO53" s="120">
        <f t="shared" si="16"/>
        <v>0</v>
      </c>
      <c r="AP53" s="120">
        <f t="shared" si="17"/>
        <v>0</v>
      </c>
      <c r="AQ53" s="120">
        <f t="shared" si="18"/>
        <v>0</v>
      </c>
      <c r="AR53" s="120">
        <f t="shared" si="19"/>
        <v>0</v>
      </c>
      <c r="AS53" s="120">
        <f t="shared" si="20"/>
        <v>4.84</v>
      </c>
      <c r="AT53" s="267">
        <f t="shared" si="0"/>
        <v>0</v>
      </c>
      <c r="AU53" s="267">
        <f t="shared" si="1"/>
        <v>0</v>
      </c>
      <c r="BA53" s="42">
        <f t="shared" si="21"/>
        <v>0</v>
      </c>
      <c r="BB53" s="42">
        <f t="shared" si="22"/>
        <v>0</v>
      </c>
      <c r="BC53" s="42">
        <f t="shared" si="23"/>
        <v>0</v>
      </c>
      <c r="BD53" s="42">
        <f t="shared" si="24"/>
        <v>0</v>
      </c>
      <c r="BE53" s="42">
        <f t="shared" si="25"/>
        <v>0</v>
      </c>
      <c r="BF53" s="42">
        <f t="shared" si="26"/>
        <v>0</v>
      </c>
      <c r="BG53" s="42">
        <f t="shared" si="27"/>
        <v>0</v>
      </c>
      <c r="BH53" s="42">
        <f t="shared" si="28"/>
        <v>0</v>
      </c>
      <c r="BI53" s="42">
        <f t="shared" si="29"/>
        <v>0</v>
      </c>
      <c r="BJ53" s="42">
        <f t="shared" si="30"/>
        <v>0</v>
      </c>
      <c r="BK53" s="42">
        <f t="shared" si="31"/>
        <v>0</v>
      </c>
      <c r="BL53" s="42">
        <f t="shared" si="32"/>
        <v>0</v>
      </c>
      <c r="BM53" s="42">
        <f t="shared" si="33"/>
        <v>0</v>
      </c>
      <c r="BN53" s="42">
        <f t="shared" si="34"/>
        <v>0</v>
      </c>
      <c r="BO53" s="42">
        <f t="shared" si="35"/>
        <v>0</v>
      </c>
      <c r="BP53" s="42">
        <f t="shared" si="36"/>
        <v>0</v>
      </c>
      <c r="BQ53" s="42">
        <f t="shared" si="37"/>
        <v>0</v>
      </c>
      <c r="BR53" s="42">
        <f t="shared" si="38"/>
        <v>0</v>
      </c>
      <c r="BS53" s="42">
        <f t="shared" si="39"/>
        <v>0</v>
      </c>
    </row>
    <row r="54" spans="1:71" ht="15">
      <c r="A54" s="122" t="s">
        <v>1181</v>
      </c>
      <c r="B54" s="8" t="s">
        <v>127</v>
      </c>
      <c r="C54" s="9" t="s">
        <v>128</v>
      </c>
      <c r="D54" s="9" t="s">
        <v>13</v>
      </c>
      <c r="E54" s="10" t="s">
        <v>120</v>
      </c>
      <c r="F54" s="10" t="s">
        <v>6</v>
      </c>
      <c r="G54" s="12" t="s">
        <v>1274</v>
      </c>
      <c r="H54" s="11">
        <v>26.24</v>
      </c>
      <c r="I54" s="279">
        <f>VLOOKUP(A:A,Souhrn!$A$2:$E$20,5,0)</f>
        <v>0</v>
      </c>
      <c r="J54" s="217">
        <f t="shared" si="40"/>
        <v>0</v>
      </c>
      <c r="K54" s="98"/>
      <c r="L54" s="102"/>
      <c r="M54" s="100"/>
      <c r="AA54" s="120">
        <f t="shared" si="2"/>
        <v>0</v>
      </c>
      <c r="AB54" s="120">
        <f t="shared" si="3"/>
        <v>0</v>
      </c>
      <c r="AC54" s="120">
        <f t="shared" si="4"/>
        <v>0</v>
      </c>
      <c r="AD54" s="120">
        <f t="shared" si="5"/>
        <v>0</v>
      </c>
      <c r="AE54" s="120">
        <f t="shared" si="6"/>
        <v>0</v>
      </c>
      <c r="AF54" s="120">
        <f t="shared" si="7"/>
        <v>0</v>
      </c>
      <c r="AG54" s="120">
        <f t="shared" si="8"/>
        <v>0</v>
      </c>
      <c r="AH54" s="120">
        <f t="shared" si="9"/>
        <v>0</v>
      </c>
      <c r="AI54" s="120">
        <f t="shared" si="10"/>
        <v>0</v>
      </c>
      <c r="AJ54" s="120">
        <f t="shared" si="11"/>
        <v>0</v>
      </c>
      <c r="AK54" s="120">
        <f t="shared" si="12"/>
        <v>0</v>
      </c>
      <c r="AL54" s="120">
        <f t="shared" si="13"/>
        <v>0</v>
      </c>
      <c r="AM54" s="120">
        <f t="shared" si="14"/>
        <v>0</v>
      </c>
      <c r="AN54" s="120">
        <f t="shared" si="15"/>
        <v>0</v>
      </c>
      <c r="AO54" s="120">
        <f t="shared" si="16"/>
        <v>0</v>
      </c>
      <c r="AP54" s="120">
        <f t="shared" si="17"/>
        <v>0</v>
      </c>
      <c r="AQ54" s="120">
        <f t="shared" si="18"/>
        <v>0</v>
      </c>
      <c r="AR54" s="120">
        <f t="shared" si="19"/>
        <v>0</v>
      </c>
      <c r="AS54" s="120">
        <f t="shared" si="20"/>
        <v>26.24</v>
      </c>
      <c r="AT54" s="267">
        <f t="shared" si="0"/>
        <v>0</v>
      </c>
      <c r="AU54" s="267">
        <f t="shared" si="1"/>
        <v>0</v>
      </c>
      <c r="BA54" s="42">
        <f t="shared" si="21"/>
        <v>0</v>
      </c>
      <c r="BB54" s="42">
        <f t="shared" si="22"/>
        <v>0</v>
      </c>
      <c r="BC54" s="42">
        <f t="shared" si="23"/>
        <v>0</v>
      </c>
      <c r="BD54" s="42">
        <f t="shared" si="24"/>
        <v>0</v>
      </c>
      <c r="BE54" s="42">
        <f t="shared" si="25"/>
        <v>0</v>
      </c>
      <c r="BF54" s="42">
        <f t="shared" si="26"/>
        <v>0</v>
      </c>
      <c r="BG54" s="42">
        <f t="shared" si="27"/>
        <v>0</v>
      </c>
      <c r="BH54" s="42">
        <f t="shared" si="28"/>
        <v>0</v>
      </c>
      <c r="BI54" s="42">
        <f t="shared" si="29"/>
        <v>0</v>
      </c>
      <c r="BJ54" s="42">
        <f t="shared" si="30"/>
        <v>0</v>
      </c>
      <c r="BK54" s="42">
        <f t="shared" si="31"/>
        <v>0</v>
      </c>
      <c r="BL54" s="42">
        <f t="shared" si="32"/>
        <v>0</v>
      </c>
      <c r="BM54" s="42">
        <f t="shared" si="33"/>
        <v>0</v>
      </c>
      <c r="BN54" s="42">
        <f t="shared" si="34"/>
        <v>0</v>
      </c>
      <c r="BO54" s="42">
        <f t="shared" si="35"/>
        <v>0</v>
      </c>
      <c r="BP54" s="42">
        <f t="shared" si="36"/>
        <v>0</v>
      </c>
      <c r="BQ54" s="42">
        <f t="shared" si="37"/>
        <v>0</v>
      </c>
      <c r="BR54" s="42">
        <f t="shared" si="38"/>
        <v>0</v>
      </c>
      <c r="BS54" s="42">
        <f t="shared" si="39"/>
        <v>0</v>
      </c>
    </row>
    <row r="55" spans="1:71" ht="15">
      <c r="A55" s="122" t="s">
        <v>1181</v>
      </c>
      <c r="B55" s="8" t="s">
        <v>129</v>
      </c>
      <c r="C55" s="9" t="s">
        <v>130</v>
      </c>
      <c r="D55" s="9" t="s">
        <v>13</v>
      </c>
      <c r="E55" s="10" t="s">
        <v>131</v>
      </c>
      <c r="F55" s="10" t="s">
        <v>6</v>
      </c>
      <c r="G55" s="12" t="s">
        <v>1274</v>
      </c>
      <c r="H55" s="11">
        <v>65.83</v>
      </c>
      <c r="I55" s="279">
        <f>VLOOKUP(A:A,Souhrn!$A$2:$E$20,5,0)</f>
        <v>0</v>
      </c>
      <c r="J55" s="217">
        <f t="shared" si="40"/>
        <v>0</v>
      </c>
      <c r="K55" s="98"/>
      <c r="L55" s="102"/>
      <c r="M55" s="100"/>
      <c r="AA55" s="120">
        <f t="shared" si="2"/>
        <v>0</v>
      </c>
      <c r="AB55" s="120">
        <f t="shared" si="3"/>
        <v>0</v>
      </c>
      <c r="AC55" s="120">
        <f t="shared" si="4"/>
        <v>0</v>
      </c>
      <c r="AD55" s="120">
        <f t="shared" si="5"/>
        <v>0</v>
      </c>
      <c r="AE55" s="120">
        <f t="shared" si="6"/>
        <v>0</v>
      </c>
      <c r="AF55" s="120">
        <f t="shared" si="7"/>
        <v>0</v>
      </c>
      <c r="AG55" s="120">
        <f t="shared" si="8"/>
        <v>0</v>
      </c>
      <c r="AH55" s="120">
        <f t="shared" si="9"/>
        <v>0</v>
      </c>
      <c r="AI55" s="120">
        <f t="shared" si="10"/>
        <v>0</v>
      </c>
      <c r="AJ55" s="120">
        <f t="shared" si="11"/>
        <v>0</v>
      </c>
      <c r="AK55" s="120">
        <f t="shared" si="12"/>
        <v>0</v>
      </c>
      <c r="AL55" s="120">
        <f t="shared" si="13"/>
        <v>0</v>
      </c>
      <c r="AM55" s="120">
        <f t="shared" si="14"/>
        <v>0</v>
      </c>
      <c r="AN55" s="120">
        <f t="shared" si="15"/>
        <v>0</v>
      </c>
      <c r="AO55" s="120">
        <f t="shared" si="16"/>
        <v>0</v>
      </c>
      <c r="AP55" s="120">
        <f t="shared" si="17"/>
        <v>0</v>
      </c>
      <c r="AQ55" s="120">
        <f t="shared" si="18"/>
        <v>0</v>
      </c>
      <c r="AR55" s="120">
        <f t="shared" si="19"/>
        <v>0</v>
      </c>
      <c r="AS55" s="120">
        <f t="shared" si="20"/>
        <v>65.83</v>
      </c>
      <c r="AT55" s="267">
        <f t="shared" si="0"/>
        <v>0</v>
      </c>
      <c r="AU55" s="267">
        <f t="shared" si="1"/>
        <v>0</v>
      </c>
      <c r="BA55" s="42">
        <f t="shared" si="21"/>
        <v>0</v>
      </c>
      <c r="BB55" s="42">
        <f t="shared" si="22"/>
        <v>0</v>
      </c>
      <c r="BC55" s="42">
        <f t="shared" si="23"/>
        <v>0</v>
      </c>
      <c r="BD55" s="42">
        <f t="shared" si="24"/>
        <v>0</v>
      </c>
      <c r="BE55" s="42">
        <f t="shared" si="25"/>
        <v>0</v>
      </c>
      <c r="BF55" s="42">
        <f t="shared" si="26"/>
        <v>0</v>
      </c>
      <c r="BG55" s="42">
        <f t="shared" si="27"/>
        <v>0</v>
      </c>
      <c r="BH55" s="42">
        <f t="shared" si="28"/>
        <v>0</v>
      </c>
      <c r="BI55" s="42">
        <f t="shared" si="29"/>
        <v>0</v>
      </c>
      <c r="BJ55" s="42">
        <f t="shared" si="30"/>
        <v>0</v>
      </c>
      <c r="BK55" s="42">
        <f t="shared" si="31"/>
        <v>0</v>
      </c>
      <c r="BL55" s="42">
        <f t="shared" si="32"/>
        <v>0</v>
      </c>
      <c r="BM55" s="42">
        <f t="shared" si="33"/>
        <v>0</v>
      </c>
      <c r="BN55" s="42">
        <f t="shared" si="34"/>
        <v>0</v>
      </c>
      <c r="BO55" s="42">
        <f t="shared" si="35"/>
        <v>0</v>
      </c>
      <c r="BP55" s="42">
        <f t="shared" si="36"/>
        <v>0</v>
      </c>
      <c r="BQ55" s="42">
        <f t="shared" si="37"/>
        <v>0</v>
      </c>
      <c r="BR55" s="42">
        <f t="shared" si="38"/>
        <v>0</v>
      </c>
      <c r="BS55" s="42">
        <f t="shared" si="39"/>
        <v>0</v>
      </c>
    </row>
    <row r="56" spans="1:71" ht="15">
      <c r="A56" s="122" t="s">
        <v>1181</v>
      </c>
      <c r="B56" s="8" t="s">
        <v>132</v>
      </c>
      <c r="C56" s="9" t="s">
        <v>133</v>
      </c>
      <c r="D56" s="9" t="s">
        <v>13</v>
      </c>
      <c r="E56" s="10" t="s">
        <v>120</v>
      </c>
      <c r="F56" s="10" t="s">
        <v>6</v>
      </c>
      <c r="G56" s="12" t="s">
        <v>1274</v>
      </c>
      <c r="H56" s="11">
        <v>20.94</v>
      </c>
      <c r="I56" s="279">
        <f>VLOOKUP(A:A,Souhrn!$A$2:$E$20,5,0)</f>
        <v>0</v>
      </c>
      <c r="J56" s="217">
        <f t="shared" si="40"/>
        <v>0</v>
      </c>
      <c r="K56" s="98"/>
      <c r="L56" s="102"/>
      <c r="M56" s="100"/>
      <c r="AA56" s="120">
        <f t="shared" si="2"/>
        <v>0</v>
      </c>
      <c r="AB56" s="120">
        <f t="shared" si="3"/>
        <v>0</v>
      </c>
      <c r="AC56" s="120">
        <f t="shared" si="4"/>
        <v>0</v>
      </c>
      <c r="AD56" s="120">
        <f t="shared" si="5"/>
        <v>0</v>
      </c>
      <c r="AE56" s="120">
        <f t="shared" si="6"/>
        <v>0</v>
      </c>
      <c r="AF56" s="120">
        <f t="shared" si="7"/>
        <v>0</v>
      </c>
      <c r="AG56" s="120">
        <f t="shared" si="8"/>
        <v>0</v>
      </c>
      <c r="AH56" s="120">
        <f t="shared" si="9"/>
        <v>0</v>
      </c>
      <c r="AI56" s="120">
        <f t="shared" si="10"/>
        <v>0</v>
      </c>
      <c r="AJ56" s="120">
        <f t="shared" si="11"/>
        <v>0</v>
      </c>
      <c r="AK56" s="120">
        <f t="shared" si="12"/>
        <v>0</v>
      </c>
      <c r="AL56" s="120">
        <f t="shared" si="13"/>
        <v>0</v>
      </c>
      <c r="AM56" s="120">
        <f t="shared" si="14"/>
        <v>0</v>
      </c>
      <c r="AN56" s="120">
        <f t="shared" si="15"/>
        <v>0</v>
      </c>
      <c r="AO56" s="120">
        <f t="shared" si="16"/>
        <v>0</v>
      </c>
      <c r="AP56" s="120">
        <f t="shared" si="17"/>
        <v>0</v>
      </c>
      <c r="AQ56" s="120">
        <f t="shared" si="18"/>
        <v>0</v>
      </c>
      <c r="AR56" s="120">
        <f t="shared" si="19"/>
        <v>0</v>
      </c>
      <c r="AS56" s="120">
        <f t="shared" si="20"/>
        <v>20.94</v>
      </c>
      <c r="AT56" s="267">
        <f t="shared" si="0"/>
        <v>0</v>
      </c>
      <c r="AU56" s="267">
        <f t="shared" si="1"/>
        <v>0</v>
      </c>
      <c r="BA56" s="42">
        <f t="shared" si="21"/>
        <v>0</v>
      </c>
      <c r="BB56" s="42">
        <f t="shared" si="22"/>
        <v>0</v>
      </c>
      <c r="BC56" s="42">
        <f t="shared" si="23"/>
        <v>0</v>
      </c>
      <c r="BD56" s="42">
        <f t="shared" si="24"/>
        <v>0</v>
      </c>
      <c r="BE56" s="42">
        <f t="shared" si="25"/>
        <v>0</v>
      </c>
      <c r="BF56" s="42">
        <f t="shared" si="26"/>
        <v>0</v>
      </c>
      <c r="BG56" s="42">
        <f t="shared" si="27"/>
        <v>0</v>
      </c>
      <c r="BH56" s="42">
        <f t="shared" si="28"/>
        <v>0</v>
      </c>
      <c r="BI56" s="42">
        <f t="shared" si="29"/>
        <v>0</v>
      </c>
      <c r="BJ56" s="42">
        <f t="shared" si="30"/>
        <v>0</v>
      </c>
      <c r="BK56" s="42">
        <f t="shared" si="31"/>
        <v>0</v>
      </c>
      <c r="BL56" s="42">
        <f t="shared" si="32"/>
        <v>0</v>
      </c>
      <c r="BM56" s="42">
        <f t="shared" si="33"/>
        <v>0</v>
      </c>
      <c r="BN56" s="42">
        <f t="shared" si="34"/>
        <v>0</v>
      </c>
      <c r="BO56" s="42">
        <f t="shared" si="35"/>
        <v>0</v>
      </c>
      <c r="BP56" s="42">
        <f t="shared" si="36"/>
        <v>0</v>
      </c>
      <c r="BQ56" s="42">
        <f t="shared" si="37"/>
        <v>0</v>
      </c>
      <c r="BR56" s="42">
        <f t="shared" si="38"/>
        <v>0</v>
      </c>
      <c r="BS56" s="42">
        <f t="shared" si="39"/>
        <v>0</v>
      </c>
    </row>
    <row r="57" spans="1:71" ht="15">
      <c r="A57" s="122" t="s">
        <v>1181</v>
      </c>
      <c r="B57" s="8" t="s">
        <v>134</v>
      </c>
      <c r="C57" s="9" t="s">
        <v>135</v>
      </c>
      <c r="D57" s="9" t="s">
        <v>13</v>
      </c>
      <c r="E57" s="10" t="s">
        <v>97</v>
      </c>
      <c r="F57" s="10" t="s">
        <v>6</v>
      </c>
      <c r="G57" s="12" t="s">
        <v>1274</v>
      </c>
      <c r="H57" s="11">
        <v>48.84</v>
      </c>
      <c r="I57" s="279">
        <f>VLOOKUP(A:A,Souhrn!$A$2:$E$20,5,0)</f>
        <v>0</v>
      </c>
      <c r="J57" s="217">
        <f t="shared" si="40"/>
        <v>0</v>
      </c>
      <c r="K57" s="98"/>
      <c r="L57" s="102"/>
      <c r="M57" s="100"/>
      <c r="AA57" s="120">
        <f t="shared" si="2"/>
        <v>0</v>
      </c>
      <c r="AB57" s="120">
        <f t="shared" si="3"/>
        <v>0</v>
      </c>
      <c r="AC57" s="120">
        <f t="shared" si="4"/>
        <v>0</v>
      </c>
      <c r="AD57" s="120">
        <f t="shared" si="5"/>
        <v>0</v>
      </c>
      <c r="AE57" s="120">
        <f t="shared" si="6"/>
        <v>0</v>
      </c>
      <c r="AF57" s="120">
        <f t="shared" si="7"/>
        <v>0</v>
      </c>
      <c r="AG57" s="120">
        <f t="shared" si="8"/>
        <v>0</v>
      </c>
      <c r="AH57" s="120">
        <f t="shared" si="9"/>
        <v>0</v>
      </c>
      <c r="AI57" s="120">
        <f t="shared" si="10"/>
        <v>0</v>
      </c>
      <c r="AJ57" s="120">
        <f t="shared" si="11"/>
        <v>0</v>
      </c>
      <c r="AK57" s="120">
        <f t="shared" si="12"/>
        <v>0</v>
      </c>
      <c r="AL57" s="120">
        <f t="shared" si="13"/>
        <v>0</v>
      </c>
      <c r="AM57" s="120">
        <f t="shared" si="14"/>
        <v>0</v>
      </c>
      <c r="AN57" s="120">
        <f t="shared" si="15"/>
        <v>0</v>
      </c>
      <c r="AO57" s="120">
        <f t="shared" si="16"/>
        <v>0</v>
      </c>
      <c r="AP57" s="120">
        <f t="shared" si="17"/>
        <v>0</v>
      </c>
      <c r="AQ57" s="120">
        <f t="shared" si="18"/>
        <v>0</v>
      </c>
      <c r="AR57" s="120">
        <f t="shared" si="19"/>
        <v>0</v>
      </c>
      <c r="AS57" s="120">
        <f t="shared" si="20"/>
        <v>48.84</v>
      </c>
      <c r="AT57" s="267">
        <f t="shared" si="0"/>
        <v>0</v>
      </c>
      <c r="AU57" s="267">
        <f t="shared" si="1"/>
        <v>0</v>
      </c>
      <c r="BA57" s="42">
        <f t="shared" si="21"/>
        <v>0</v>
      </c>
      <c r="BB57" s="42">
        <f t="shared" si="22"/>
        <v>0</v>
      </c>
      <c r="BC57" s="42">
        <f t="shared" si="23"/>
        <v>0</v>
      </c>
      <c r="BD57" s="42">
        <f t="shared" si="24"/>
        <v>0</v>
      </c>
      <c r="BE57" s="42">
        <f t="shared" si="25"/>
        <v>0</v>
      </c>
      <c r="BF57" s="42">
        <f t="shared" si="26"/>
        <v>0</v>
      </c>
      <c r="BG57" s="42">
        <f t="shared" si="27"/>
        <v>0</v>
      </c>
      <c r="BH57" s="42">
        <f t="shared" si="28"/>
        <v>0</v>
      </c>
      <c r="BI57" s="42">
        <f t="shared" si="29"/>
        <v>0</v>
      </c>
      <c r="BJ57" s="42">
        <f t="shared" si="30"/>
        <v>0</v>
      </c>
      <c r="BK57" s="42">
        <f t="shared" si="31"/>
        <v>0</v>
      </c>
      <c r="BL57" s="42">
        <f t="shared" si="32"/>
        <v>0</v>
      </c>
      <c r="BM57" s="42">
        <f t="shared" si="33"/>
        <v>0</v>
      </c>
      <c r="BN57" s="42">
        <f t="shared" si="34"/>
        <v>0</v>
      </c>
      <c r="BO57" s="42">
        <f t="shared" si="35"/>
        <v>0</v>
      </c>
      <c r="BP57" s="42">
        <f t="shared" si="36"/>
        <v>0</v>
      </c>
      <c r="BQ57" s="42">
        <f t="shared" si="37"/>
        <v>0</v>
      </c>
      <c r="BR57" s="42">
        <f t="shared" si="38"/>
        <v>0</v>
      </c>
      <c r="BS57" s="42">
        <f t="shared" si="39"/>
        <v>0</v>
      </c>
    </row>
    <row r="58" spans="1:71" ht="15">
      <c r="A58" s="118" t="s">
        <v>1173</v>
      </c>
      <c r="B58" s="8" t="s">
        <v>136</v>
      </c>
      <c r="C58" s="9" t="s">
        <v>137</v>
      </c>
      <c r="D58" s="9" t="s">
        <v>13</v>
      </c>
      <c r="E58" s="10" t="s">
        <v>41</v>
      </c>
      <c r="F58" s="10" t="s">
        <v>5</v>
      </c>
      <c r="G58" s="12" t="s">
        <v>1267</v>
      </c>
      <c r="H58" s="11">
        <v>2.71</v>
      </c>
      <c r="I58" s="279">
        <f>VLOOKUP(A:A,Souhrn!$A$2:$E$20,5,0)</f>
        <v>0</v>
      </c>
      <c r="J58" s="217">
        <f t="shared" si="40"/>
        <v>0</v>
      </c>
      <c r="K58" s="98"/>
      <c r="L58" s="102"/>
      <c r="M58" s="100"/>
      <c r="AA58" s="120">
        <f t="shared" si="2"/>
        <v>0</v>
      </c>
      <c r="AB58" s="120">
        <f t="shared" si="3"/>
        <v>0</v>
      </c>
      <c r="AC58" s="120">
        <f t="shared" si="4"/>
        <v>0</v>
      </c>
      <c r="AD58" s="120">
        <f t="shared" si="5"/>
        <v>0</v>
      </c>
      <c r="AE58" s="120">
        <f t="shared" si="6"/>
        <v>0</v>
      </c>
      <c r="AF58" s="120">
        <f t="shared" si="7"/>
        <v>0</v>
      </c>
      <c r="AG58" s="120">
        <f t="shared" si="8"/>
        <v>0</v>
      </c>
      <c r="AH58" s="120">
        <f t="shared" si="9"/>
        <v>0</v>
      </c>
      <c r="AI58" s="120">
        <f t="shared" si="10"/>
        <v>0</v>
      </c>
      <c r="AJ58" s="120">
        <f t="shared" si="11"/>
        <v>2.71</v>
      </c>
      <c r="AK58" s="120">
        <f t="shared" si="12"/>
        <v>0</v>
      </c>
      <c r="AL58" s="120">
        <f t="shared" si="13"/>
        <v>0</v>
      </c>
      <c r="AM58" s="120">
        <f t="shared" si="14"/>
        <v>0</v>
      </c>
      <c r="AN58" s="120">
        <f t="shared" si="15"/>
        <v>0</v>
      </c>
      <c r="AO58" s="120">
        <f t="shared" si="16"/>
        <v>0</v>
      </c>
      <c r="AP58" s="120">
        <f t="shared" si="17"/>
        <v>0</v>
      </c>
      <c r="AQ58" s="120">
        <f t="shared" si="18"/>
        <v>0</v>
      </c>
      <c r="AR58" s="120">
        <f t="shared" si="19"/>
        <v>0</v>
      </c>
      <c r="AS58" s="120">
        <f t="shared" si="20"/>
        <v>0</v>
      </c>
      <c r="AT58" s="267">
        <f t="shared" si="0"/>
        <v>0</v>
      </c>
      <c r="AU58" s="267">
        <f t="shared" si="1"/>
        <v>0</v>
      </c>
      <c r="BA58" s="42">
        <f t="shared" si="21"/>
        <v>0</v>
      </c>
      <c r="BB58" s="42">
        <f t="shared" si="22"/>
        <v>0</v>
      </c>
      <c r="BC58" s="42">
        <f t="shared" si="23"/>
        <v>0</v>
      </c>
      <c r="BD58" s="42">
        <f t="shared" si="24"/>
        <v>0</v>
      </c>
      <c r="BE58" s="42">
        <f t="shared" si="25"/>
        <v>0</v>
      </c>
      <c r="BF58" s="42">
        <f t="shared" si="26"/>
        <v>0</v>
      </c>
      <c r="BG58" s="42">
        <f t="shared" si="27"/>
        <v>0</v>
      </c>
      <c r="BH58" s="42">
        <f t="shared" si="28"/>
        <v>0</v>
      </c>
      <c r="BI58" s="42">
        <f t="shared" si="29"/>
        <v>0</v>
      </c>
      <c r="BJ58" s="42">
        <f t="shared" si="30"/>
        <v>0</v>
      </c>
      <c r="BK58" s="42">
        <f t="shared" si="31"/>
        <v>0</v>
      </c>
      <c r="BL58" s="42">
        <f t="shared" si="32"/>
        <v>0</v>
      </c>
      <c r="BM58" s="42">
        <f t="shared" si="33"/>
        <v>0</v>
      </c>
      <c r="BN58" s="42">
        <f t="shared" si="34"/>
        <v>0</v>
      </c>
      <c r="BO58" s="42">
        <f t="shared" si="35"/>
        <v>0</v>
      </c>
      <c r="BP58" s="42">
        <f t="shared" si="36"/>
        <v>0</v>
      </c>
      <c r="BQ58" s="42">
        <f t="shared" si="37"/>
        <v>0</v>
      </c>
      <c r="BR58" s="42">
        <f t="shared" si="38"/>
        <v>0</v>
      </c>
      <c r="BS58" s="42">
        <f t="shared" si="39"/>
        <v>0</v>
      </c>
    </row>
    <row r="59" spans="1:71" ht="15">
      <c r="A59" s="118" t="s">
        <v>1173</v>
      </c>
      <c r="B59" s="8" t="s">
        <v>138</v>
      </c>
      <c r="C59" s="9" t="s">
        <v>139</v>
      </c>
      <c r="D59" s="9" t="s">
        <v>13</v>
      </c>
      <c r="E59" s="10" t="s">
        <v>41</v>
      </c>
      <c r="F59" s="10" t="s">
        <v>5</v>
      </c>
      <c r="G59" s="12" t="s">
        <v>1267</v>
      </c>
      <c r="H59" s="11">
        <v>2.71</v>
      </c>
      <c r="I59" s="279">
        <f>VLOOKUP(A:A,Souhrn!$A$2:$E$20,5,0)</f>
        <v>0</v>
      </c>
      <c r="J59" s="217">
        <f t="shared" si="40"/>
        <v>0</v>
      </c>
      <c r="K59" s="98"/>
      <c r="L59" s="102"/>
      <c r="M59" s="100"/>
      <c r="AA59" s="120">
        <f t="shared" si="2"/>
        <v>0</v>
      </c>
      <c r="AB59" s="120">
        <f t="shared" si="3"/>
        <v>0</v>
      </c>
      <c r="AC59" s="120">
        <f t="shared" si="4"/>
        <v>0</v>
      </c>
      <c r="AD59" s="120">
        <f t="shared" si="5"/>
        <v>0</v>
      </c>
      <c r="AE59" s="120">
        <f t="shared" si="6"/>
        <v>0</v>
      </c>
      <c r="AF59" s="120">
        <f t="shared" si="7"/>
        <v>0</v>
      </c>
      <c r="AG59" s="120">
        <f t="shared" si="8"/>
        <v>0</v>
      </c>
      <c r="AH59" s="120">
        <f t="shared" si="9"/>
        <v>0</v>
      </c>
      <c r="AI59" s="120">
        <f t="shared" si="10"/>
        <v>0</v>
      </c>
      <c r="AJ59" s="120">
        <f t="shared" si="11"/>
        <v>2.71</v>
      </c>
      <c r="AK59" s="120">
        <f t="shared" si="12"/>
        <v>0</v>
      </c>
      <c r="AL59" s="120">
        <f t="shared" si="13"/>
        <v>0</v>
      </c>
      <c r="AM59" s="120">
        <f t="shared" si="14"/>
        <v>0</v>
      </c>
      <c r="AN59" s="120">
        <f t="shared" si="15"/>
        <v>0</v>
      </c>
      <c r="AO59" s="120">
        <f t="shared" si="16"/>
        <v>0</v>
      </c>
      <c r="AP59" s="120">
        <f t="shared" si="17"/>
        <v>0</v>
      </c>
      <c r="AQ59" s="120">
        <f t="shared" si="18"/>
        <v>0</v>
      </c>
      <c r="AR59" s="120">
        <f t="shared" si="19"/>
        <v>0</v>
      </c>
      <c r="AS59" s="120">
        <f t="shared" si="20"/>
        <v>0</v>
      </c>
      <c r="AT59" s="267">
        <f t="shared" si="0"/>
        <v>0</v>
      </c>
      <c r="AU59" s="267">
        <f t="shared" si="1"/>
        <v>0</v>
      </c>
      <c r="BA59" s="42">
        <f t="shared" si="21"/>
        <v>0</v>
      </c>
      <c r="BB59" s="42">
        <f t="shared" si="22"/>
        <v>0</v>
      </c>
      <c r="BC59" s="42">
        <f t="shared" si="23"/>
        <v>0</v>
      </c>
      <c r="BD59" s="42">
        <f t="shared" si="24"/>
        <v>0</v>
      </c>
      <c r="BE59" s="42">
        <f t="shared" si="25"/>
        <v>0</v>
      </c>
      <c r="BF59" s="42">
        <f t="shared" si="26"/>
        <v>0</v>
      </c>
      <c r="BG59" s="42">
        <f t="shared" si="27"/>
        <v>0</v>
      </c>
      <c r="BH59" s="42">
        <f t="shared" si="28"/>
        <v>0</v>
      </c>
      <c r="BI59" s="42">
        <f t="shared" si="29"/>
        <v>0</v>
      </c>
      <c r="BJ59" s="42">
        <f t="shared" si="30"/>
        <v>0</v>
      </c>
      <c r="BK59" s="42">
        <f t="shared" si="31"/>
        <v>0</v>
      </c>
      <c r="BL59" s="42">
        <f t="shared" si="32"/>
        <v>0</v>
      </c>
      <c r="BM59" s="42">
        <f t="shared" si="33"/>
        <v>0</v>
      </c>
      <c r="BN59" s="42">
        <f t="shared" si="34"/>
        <v>0</v>
      </c>
      <c r="BO59" s="42">
        <f t="shared" si="35"/>
        <v>0</v>
      </c>
      <c r="BP59" s="42">
        <f t="shared" si="36"/>
        <v>0</v>
      </c>
      <c r="BQ59" s="42">
        <f t="shared" si="37"/>
        <v>0</v>
      </c>
      <c r="BR59" s="42">
        <f t="shared" si="38"/>
        <v>0</v>
      </c>
      <c r="BS59" s="42">
        <f t="shared" si="39"/>
        <v>0</v>
      </c>
    </row>
    <row r="60" spans="1:71" ht="15">
      <c r="A60" s="122" t="s">
        <v>1181</v>
      </c>
      <c r="B60" s="8" t="s">
        <v>140</v>
      </c>
      <c r="C60" s="9" t="s">
        <v>141</v>
      </c>
      <c r="D60" s="9" t="s">
        <v>13</v>
      </c>
      <c r="E60" s="10" t="s">
        <v>14</v>
      </c>
      <c r="F60" s="10" t="s">
        <v>6</v>
      </c>
      <c r="G60" s="12" t="s">
        <v>1274</v>
      </c>
      <c r="H60" s="11">
        <v>6.39</v>
      </c>
      <c r="I60" s="279">
        <f>VLOOKUP(A:A,Souhrn!$A$2:$E$20,5,0)</f>
        <v>0</v>
      </c>
      <c r="J60" s="217">
        <f t="shared" si="40"/>
        <v>0</v>
      </c>
      <c r="K60" s="98"/>
      <c r="L60" s="102"/>
      <c r="M60" s="100"/>
      <c r="AA60" s="120">
        <f t="shared" si="2"/>
        <v>0</v>
      </c>
      <c r="AB60" s="120">
        <f t="shared" si="3"/>
        <v>0</v>
      </c>
      <c r="AC60" s="120">
        <f t="shared" si="4"/>
        <v>0</v>
      </c>
      <c r="AD60" s="120">
        <f t="shared" si="5"/>
        <v>0</v>
      </c>
      <c r="AE60" s="120">
        <f t="shared" si="6"/>
        <v>0</v>
      </c>
      <c r="AF60" s="120">
        <f t="shared" si="7"/>
        <v>0</v>
      </c>
      <c r="AG60" s="120">
        <f t="shared" si="8"/>
        <v>0</v>
      </c>
      <c r="AH60" s="120">
        <f t="shared" si="9"/>
        <v>0</v>
      </c>
      <c r="AI60" s="120">
        <f t="shared" si="10"/>
        <v>0</v>
      </c>
      <c r="AJ60" s="120">
        <f t="shared" si="11"/>
        <v>0</v>
      </c>
      <c r="AK60" s="120">
        <f t="shared" si="12"/>
        <v>0</v>
      </c>
      <c r="AL60" s="120">
        <f t="shared" si="13"/>
        <v>0</v>
      </c>
      <c r="AM60" s="120">
        <f t="shared" si="14"/>
        <v>0</v>
      </c>
      <c r="AN60" s="120">
        <f t="shared" si="15"/>
        <v>0</v>
      </c>
      <c r="AO60" s="120">
        <f t="shared" si="16"/>
        <v>0</v>
      </c>
      <c r="AP60" s="120">
        <f t="shared" si="17"/>
        <v>0</v>
      </c>
      <c r="AQ60" s="120">
        <f t="shared" si="18"/>
        <v>0</v>
      </c>
      <c r="AR60" s="120">
        <f t="shared" si="19"/>
        <v>0</v>
      </c>
      <c r="AS60" s="120">
        <f t="shared" si="20"/>
        <v>6.39</v>
      </c>
      <c r="AT60" s="267">
        <f t="shared" si="0"/>
        <v>0</v>
      </c>
      <c r="AU60" s="267">
        <f t="shared" si="1"/>
        <v>0</v>
      </c>
      <c r="BA60" s="42">
        <f t="shared" si="21"/>
        <v>0</v>
      </c>
      <c r="BB60" s="42">
        <f t="shared" si="22"/>
        <v>0</v>
      </c>
      <c r="BC60" s="42">
        <f t="shared" si="23"/>
        <v>0</v>
      </c>
      <c r="BD60" s="42">
        <f t="shared" si="24"/>
        <v>0</v>
      </c>
      <c r="BE60" s="42">
        <f t="shared" si="25"/>
        <v>0</v>
      </c>
      <c r="BF60" s="42">
        <f t="shared" si="26"/>
        <v>0</v>
      </c>
      <c r="BG60" s="42">
        <f t="shared" si="27"/>
        <v>0</v>
      </c>
      <c r="BH60" s="42">
        <f t="shared" si="28"/>
        <v>0</v>
      </c>
      <c r="BI60" s="42">
        <f t="shared" si="29"/>
        <v>0</v>
      </c>
      <c r="BJ60" s="42">
        <f t="shared" si="30"/>
        <v>0</v>
      </c>
      <c r="BK60" s="42">
        <f t="shared" si="31"/>
        <v>0</v>
      </c>
      <c r="BL60" s="42">
        <f t="shared" si="32"/>
        <v>0</v>
      </c>
      <c r="BM60" s="42">
        <f t="shared" si="33"/>
        <v>0</v>
      </c>
      <c r="BN60" s="42">
        <f t="shared" si="34"/>
        <v>0</v>
      </c>
      <c r="BO60" s="42">
        <f t="shared" si="35"/>
        <v>0</v>
      </c>
      <c r="BP60" s="42">
        <f t="shared" si="36"/>
        <v>0</v>
      </c>
      <c r="BQ60" s="42">
        <f t="shared" si="37"/>
        <v>0</v>
      </c>
      <c r="BR60" s="42">
        <f t="shared" si="38"/>
        <v>0</v>
      </c>
      <c r="BS60" s="42">
        <f t="shared" si="39"/>
        <v>0</v>
      </c>
    </row>
    <row r="61" spans="1:71" ht="15">
      <c r="A61" s="118" t="s">
        <v>1179</v>
      </c>
      <c r="B61" s="8" t="s">
        <v>142</v>
      </c>
      <c r="C61" s="9" t="s">
        <v>143</v>
      </c>
      <c r="D61" s="9" t="s">
        <v>13</v>
      </c>
      <c r="E61" s="10" t="s">
        <v>120</v>
      </c>
      <c r="F61" s="10" t="s">
        <v>4</v>
      </c>
      <c r="G61" s="12" t="s">
        <v>1277</v>
      </c>
      <c r="H61" s="11">
        <v>81.96</v>
      </c>
      <c r="I61" s="279">
        <f>VLOOKUP(A:A,Souhrn!$A$2:$E$20,5,0)</f>
        <v>0</v>
      </c>
      <c r="J61" s="217">
        <f t="shared" si="40"/>
        <v>0</v>
      </c>
      <c r="K61" s="98"/>
      <c r="L61" s="102"/>
      <c r="M61" s="100"/>
      <c r="AA61" s="120">
        <f t="shared" si="2"/>
        <v>0</v>
      </c>
      <c r="AB61" s="120">
        <f t="shared" si="3"/>
        <v>0</v>
      </c>
      <c r="AC61" s="120">
        <f t="shared" si="4"/>
        <v>0</v>
      </c>
      <c r="AD61" s="120">
        <f t="shared" si="5"/>
        <v>0</v>
      </c>
      <c r="AE61" s="120">
        <f t="shared" si="6"/>
        <v>0</v>
      </c>
      <c r="AF61" s="120">
        <f t="shared" si="7"/>
        <v>0</v>
      </c>
      <c r="AG61" s="120">
        <f t="shared" si="8"/>
        <v>0</v>
      </c>
      <c r="AH61" s="120">
        <f t="shared" si="9"/>
        <v>0</v>
      </c>
      <c r="AI61" s="120">
        <f t="shared" si="10"/>
        <v>0</v>
      </c>
      <c r="AJ61" s="120">
        <f t="shared" si="11"/>
        <v>0</v>
      </c>
      <c r="AK61" s="120">
        <f t="shared" si="12"/>
        <v>0</v>
      </c>
      <c r="AL61" s="120">
        <f t="shared" si="13"/>
        <v>0</v>
      </c>
      <c r="AM61" s="120">
        <f t="shared" si="14"/>
        <v>0</v>
      </c>
      <c r="AN61" s="120">
        <f t="shared" si="15"/>
        <v>0</v>
      </c>
      <c r="AO61" s="120">
        <f t="shared" si="16"/>
        <v>0</v>
      </c>
      <c r="AP61" s="120">
        <f t="shared" si="17"/>
        <v>0</v>
      </c>
      <c r="AQ61" s="120">
        <f t="shared" si="18"/>
        <v>81.96</v>
      </c>
      <c r="AR61" s="120">
        <f t="shared" si="19"/>
        <v>0</v>
      </c>
      <c r="AS61" s="120">
        <f t="shared" si="20"/>
        <v>0</v>
      </c>
      <c r="AT61" s="267">
        <f t="shared" si="0"/>
        <v>0</v>
      </c>
      <c r="AU61" s="267">
        <f t="shared" si="1"/>
        <v>0</v>
      </c>
      <c r="BA61" s="42">
        <f t="shared" si="21"/>
        <v>0</v>
      </c>
      <c r="BB61" s="42">
        <f t="shared" si="22"/>
        <v>0</v>
      </c>
      <c r="BC61" s="42">
        <f t="shared" si="23"/>
        <v>0</v>
      </c>
      <c r="BD61" s="42">
        <f t="shared" si="24"/>
        <v>0</v>
      </c>
      <c r="BE61" s="42">
        <f t="shared" si="25"/>
        <v>0</v>
      </c>
      <c r="BF61" s="42">
        <f t="shared" si="26"/>
        <v>0</v>
      </c>
      <c r="BG61" s="42">
        <f t="shared" si="27"/>
        <v>0</v>
      </c>
      <c r="BH61" s="42">
        <f t="shared" si="28"/>
        <v>0</v>
      </c>
      <c r="BI61" s="42">
        <f t="shared" si="29"/>
        <v>0</v>
      </c>
      <c r="BJ61" s="42">
        <f t="shared" si="30"/>
        <v>0</v>
      </c>
      <c r="BK61" s="42">
        <f t="shared" si="31"/>
        <v>0</v>
      </c>
      <c r="BL61" s="42">
        <f t="shared" si="32"/>
        <v>0</v>
      </c>
      <c r="BM61" s="42">
        <f t="shared" si="33"/>
        <v>0</v>
      </c>
      <c r="BN61" s="42">
        <f t="shared" si="34"/>
        <v>0</v>
      </c>
      <c r="BO61" s="42">
        <f t="shared" si="35"/>
        <v>0</v>
      </c>
      <c r="BP61" s="42">
        <f t="shared" si="36"/>
        <v>0</v>
      </c>
      <c r="BQ61" s="42">
        <f t="shared" si="37"/>
        <v>0</v>
      </c>
      <c r="BR61" s="42">
        <f t="shared" si="38"/>
        <v>0</v>
      </c>
      <c r="BS61" s="42">
        <f t="shared" si="39"/>
        <v>0</v>
      </c>
    </row>
    <row r="62" spans="1:71" ht="15">
      <c r="A62" s="118" t="s">
        <v>1179</v>
      </c>
      <c r="B62" s="8" t="s">
        <v>144</v>
      </c>
      <c r="C62" s="9" t="s">
        <v>145</v>
      </c>
      <c r="D62" s="9" t="s">
        <v>13</v>
      </c>
      <c r="E62" s="10" t="s">
        <v>146</v>
      </c>
      <c r="F62" s="10" t="s">
        <v>4</v>
      </c>
      <c r="G62" s="12" t="s">
        <v>1277</v>
      </c>
      <c r="H62" s="11">
        <v>12.6</v>
      </c>
      <c r="I62" s="279">
        <f>VLOOKUP(A:A,Souhrn!$A$2:$E$20,5,0)</f>
        <v>0</v>
      </c>
      <c r="J62" s="217">
        <f t="shared" si="40"/>
        <v>0</v>
      </c>
      <c r="K62" s="98"/>
      <c r="L62" s="102"/>
      <c r="M62" s="100"/>
      <c r="AA62" s="120">
        <f t="shared" si="2"/>
        <v>0</v>
      </c>
      <c r="AB62" s="120">
        <f t="shared" si="3"/>
        <v>0</v>
      </c>
      <c r="AC62" s="120">
        <f t="shared" si="4"/>
        <v>0</v>
      </c>
      <c r="AD62" s="120">
        <f t="shared" si="5"/>
        <v>0</v>
      </c>
      <c r="AE62" s="120">
        <f t="shared" si="6"/>
        <v>0</v>
      </c>
      <c r="AF62" s="120">
        <f t="shared" si="7"/>
        <v>0</v>
      </c>
      <c r="AG62" s="120">
        <f t="shared" si="8"/>
        <v>0</v>
      </c>
      <c r="AH62" s="120">
        <f t="shared" si="9"/>
        <v>0</v>
      </c>
      <c r="AI62" s="120">
        <f t="shared" si="10"/>
        <v>0</v>
      </c>
      <c r="AJ62" s="120">
        <f t="shared" si="11"/>
        <v>0</v>
      </c>
      <c r="AK62" s="120">
        <f t="shared" si="12"/>
        <v>0</v>
      </c>
      <c r="AL62" s="120">
        <f t="shared" si="13"/>
        <v>0</v>
      </c>
      <c r="AM62" s="120">
        <f t="shared" si="14"/>
        <v>0</v>
      </c>
      <c r="AN62" s="120">
        <f t="shared" si="15"/>
        <v>0</v>
      </c>
      <c r="AO62" s="120">
        <f t="shared" si="16"/>
        <v>0</v>
      </c>
      <c r="AP62" s="120">
        <f t="shared" si="17"/>
        <v>0</v>
      </c>
      <c r="AQ62" s="120">
        <f t="shared" si="18"/>
        <v>12.6</v>
      </c>
      <c r="AR62" s="120">
        <f t="shared" si="19"/>
        <v>0</v>
      </c>
      <c r="AS62" s="120">
        <f t="shared" si="20"/>
        <v>0</v>
      </c>
      <c r="AT62" s="267">
        <f t="shared" si="0"/>
        <v>0</v>
      </c>
      <c r="AU62" s="267">
        <f t="shared" si="1"/>
        <v>0</v>
      </c>
      <c r="BA62" s="42">
        <f t="shared" si="21"/>
        <v>0</v>
      </c>
      <c r="BB62" s="42">
        <f t="shared" si="22"/>
        <v>0</v>
      </c>
      <c r="BC62" s="42">
        <f t="shared" si="23"/>
        <v>0</v>
      </c>
      <c r="BD62" s="42">
        <f t="shared" si="24"/>
        <v>0</v>
      </c>
      <c r="BE62" s="42">
        <f t="shared" si="25"/>
        <v>0</v>
      </c>
      <c r="BF62" s="42">
        <f t="shared" si="26"/>
        <v>0</v>
      </c>
      <c r="BG62" s="42">
        <f t="shared" si="27"/>
        <v>0</v>
      </c>
      <c r="BH62" s="42">
        <f t="shared" si="28"/>
        <v>0</v>
      </c>
      <c r="BI62" s="42">
        <f t="shared" si="29"/>
        <v>0</v>
      </c>
      <c r="BJ62" s="42">
        <f t="shared" si="30"/>
        <v>0</v>
      </c>
      <c r="BK62" s="42">
        <f t="shared" si="31"/>
        <v>0</v>
      </c>
      <c r="BL62" s="42">
        <f t="shared" si="32"/>
        <v>0</v>
      </c>
      <c r="BM62" s="42">
        <f t="shared" si="33"/>
        <v>0</v>
      </c>
      <c r="BN62" s="42">
        <f t="shared" si="34"/>
        <v>0</v>
      </c>
      <c r="BO62" s="42">
        <f t="shared" si="35"/>
        <v>0</v>
      </c>
      <c r="BP62" s="42">
        <f t="shared" si="36"/>
        <v>0</v>
      </c>
      <c r="BQ62" s="42">
        <f t="shared" si="37"/>
        <v>0</v>
      </c>
      <c r="BR62" s="42">
        <f t="shared" si="38"/>
        <v>0</v>
      </c>
      <c r="BS62" s="42">
        <f t="shared" si="39"/>
        <v>0</v>
      </c>
    </row>
    <row r="63" spans="1:71" ht="15">
      <c r="A63" s="118" t="s">
        <v>1179</v>
      </c>
      <c r="B63" s="8" t="s">
        <v>147</v>
      </c>
      <c r="C63" s="9" t="s">
        <v>148</v>
      </c>
      <c r="D63" s="9" t="s">
        <v>13</v>
      </c>
      <c r="E63" s="10" t="s">
        <v>14</v>
      </c>
      <c r="F63" s="10" t="s">
        <v>4</v>
      </c>
      <c r="G63" s="12" t="s">
        <v>1277</v>
      </c>
      <c r="H63" s="11">
        <v>12.6</v>
      </c>
      <c r="I63" s="279">
        <f>VLOOKUP(A:A,Souhrn!$A$2:$E$20,5,0)</f>
        <v>0</v>
      </c>
      <c r="J63" s="217">
        <f t="shared" si="40"/>
        <v>0</v>
      </c>
      <c r="K63" s="98"/>
      <c r="L63" s="102"/>
      <c r="M63" s="100"/>
      <c r="AA63" s="120">
        <f t="shared" si="2"/>
        <v>0</v>
      </c>
      <c r="AB63" s="120">
        <f t="shared" si="3"/>
        <v>0</v>
      </c>
      <c r="AC63" s="120">
        <f t="shared" si="4"/>
        <v>0</v>
      </c>
      <c r="AD63" s="120">
        <f t="shared" si="5"/>
        <v>0</v>
      </c>
      <c r="AE63" s="120">
        <f t="shared" si="6"/>
        <v>0</v>
      </c>
      <c r="AF63" s="120">
        <f t="shared" si="7"/>
        <v>0</v>
      </c>
      <c r="AG63" s="120">
        <f t="shared" si="8"/>
        <v>0</v>
      </c>
      <c r="AH63" s="120">
        <f t="shared" si="9"/>
        <v>0</v>
      </c>
      <c r="AI63" s="120">
        <f t="shared" si="10"/>
        <v>0</v>
      </c>
      <c r="AJ63" s="120">
        <f t="shared" si="11"/>
        <v>0</v>
      </c>
      <c r="AK63" s="120">
        <f t="shared" si="12"/>
        <v>0</v>
      </c>
      <c r="AL63" s="120">
        <f t="shared" si="13"/>
        <v>0</v>
      </c>
      <c r="AM63" s="120">
        <f t="shared" si="14"/>
        <v>0</v>
      </c>
      <c r="AN63" s="120">
        <f t="shared" si="15"/>
        <v>0</v>
      </c>
      <c r="AO63" s="120">
        <f t="shared" si="16"/>
        <v>0</v>
      </c>
      <c r="AP63" s="120">
        <f t="shared" si="17"/>
        <v>0</v>
      </c>
      <c r="AQ63" s="120">
        <f t="shared" si="18"/>
        <v>12.6</v>
      </c>
      <c r="AR63" s="120">
        <f t="shared" si="19"/>
        <v>0</v>
      </c>
      <c r="AS63" s="120">
        <f t="shared" si="20"/>
        <v>0</v>
      </c>
      <c r="AT63" s="267">
        <f t="shared" si="0"/>
        <v>0</v>
      </c>
      <c r="AU63" s="267">
        <f t="shared" si="1"/>
        <v>0</v>
      </c>
      <c r="BA63" s="42">
        <f t="shared" si="21"/>
        <v>0</v>
      </c>
      <c r="BB63" s="42">
        <f t="shared" si="22"/>
        <v>0</v>
      </c>
      <c r="BC63" s="42">
        <f t="shared" si="23"/>
        <v>0</v>
      </c>
      <c r="BD63" s="42">
        <f t="shared" si="24"/>
        <v>0</v>
      </c>
      <c r="BE63" s="42">
        <f t="shared" si="25"/>
        <v>0</v>
      </c>
      <c r="BF63" s="42">
        <f t="shared" si="26"/>
        <v>0</v>
      </c>
      <c r="BG63" s="42">
        <f t="shared" si="27"/>
        <v>0</v>
      </c>
      <c r="BH63" s="42">
        <f t="shared" si="28"/>
        <v>0</v>
      </c>
      <c r="BI63" s="42">
        <f t="shared" si="29"/>
        <v>0</v>
      </c>
      <c r="BJ63" s="42">
        <f t="shared" si="30"/>
        <v>0</v>
      </c>
      <c r="BK63" s="42">
        <f t="shared" si="31"/>
        <v>0</v>
      </c>
      <c r="BL63" s="42">
        <f t="shared" si="32"/>
        <v>0</v>
      </c>
      <c r="BM63" s="42">
        <f t="shared" si="33"/>
        <v>0</v>
      </c>
      <c r="BN63" s="42">
        <f t="shared" si="34"/>
        <v>0</v>
      </c>
      <c r="BO63" s="42">
        <f t="shared" si="35"/>
        <v>0</v>
      </c>
      <c r="BP63" s="42">
        <f t="shared" si="36"/>
        <v>0</v>
      </c>
      <c r="BQ63" s="42">
        <f t="shared" si="37"/>
        <v>0</v>
      </c>
      <c r="BR63" s="42">
        <f t="shared" si="38"/>
        <v>0</v>
      </c>
      <c r="BS63" s="42">
        <f t="shared" si="39"/>
        <v>0</v>
      </c>
    </row>
    <row r="64" spans="1:71" ht="15">
      <c r="A64" s="118" t="s">
        <v>1181</v>
      </c>
      <c r="B64" s="8" t="s">
        <v>149</v>
      </c>
      <c r="C64" s="9" t="s">
        <v>150</v>
      </c>
      <c r="D64" s="9" t="s">
        <v>13</v>
      </c>
      <c r="E64" s="10" t="s">
        <v>14</v>
      </c>
      <c r="F64" s="10" t="s">
        <v>6</v>
      </c>
      <c r="G64" s="12" t="s">
        <v>1274</v>
      </c>
      <c r="H64" s="11">
        <v>45.69</v>
      </c>
      <c r="I64" s="279">
        <f>VLOOKUP(A:A,Souhrn!$A$2:$E$20,5,0)</f>
        <v>0</v>
      </c>
      <c r="J64" s="217">
        <f t="shared" si="40"/>
        <v>0</v>
      </c>
      <c r="K64" s="98"/>
      <c r="L64" s="102"/>
      <c r="M64" s="100"/>
      <c r="AA64" s="120">
        <f t="shared" si="2"/>
        <v>0</v>
      </c>
      <c r="AB64" s="120">
        <f t="shared" si="3"/>
        <v>0</v>
      </c>
      <c r="AC64" s="120">
        <f t="shared" si="4"/>
        <v>0</v>
      </c>
      <c r="AD64" s="120">
        <f t="shared" si="5"/>
        <v>0</v>
      </c>
      <c r="AE64" s="120">
        <f t="shared" si="6"/>
        <v>0</v>
      </c>
      <c r="AF64" s="120">
        <f t="shared" si="7"/>
        <v>0</v>
      </c>
      <c r="AG64" s="120">
        <f t="shared" si="8"/>
        <v>0</v>
      </c>
      <c r="AH64" s="120">
        <f t="shared" si="9"/>
        <v>0</v>
      </c>
      <c r="AI64" s="120">
        <f t="shared" si="10"/>
        <v>0</v>
      </c>
      <c r="AJ64" s="120">
        <f t="shared" si="11"/>
        <v>0</v>
      </c>
      <c r="AK64" s="120">
        <f t="shared" si="12"/>
        <v>0</v>
      </c>
      <c r="AL64" s="120">
        <f t="shared" si="13"/>
        <v>0</v>
      </c>
      <c r="AM64" s="120">
        <f t="shared" si="14"/>
        <v>0</v>
      </c>
      <c r="AN64" s="120">
        <f t="shared" si="15"/>
        <v>0</v>
      </c>
      <c r="AO64" s="120">
        <f t="shared" si="16"/>
        <v>0</v>
      </c>
      <c r="AP64" s="120">
        <f t="shared" si="17"/>
        <v>0</v>
      </c>
      <c r="AQ64" s="120">
        <f t="shared" si="18"/>
        <v>0</v>
      </c>
      <c r="AR64" s="120">
        <f t="shared" si="19"/>
        <v>0</v>
      </c>
      <c r="AS64" s="120">
        <f t="shared" si="20"/>
        <v>45.69</v>
      </c>
      <c r="AT64" s="267">
        <f t="shared" si="0"/>
        <v>0</v>
      </c>
      <c r="AU64" s="267">
        <f t="shared" si="1"/>
        <v>0</v>
      </c>
      <c r="BA64" s="42">
        <f t="shared" si="21"/>
        <v>0</v>
      </c>
      <c r="BB64" s="42">
        <f t="shared" si="22"/>
        <v>0</v>
      </c>
      <c r="BC64" s="42">
        <f t="shared" si="23"/>
        <v>0</v>
      </c>
      <c r="BD64" s="42">
        <f t="shared" si="24"/>
        <v>0</v>
      </c>
      <c r="BE64" s="42">
        <f t="shared" si="25"/>
        <v>0</v>
      </c>
      <c r="BF64" s="42">
        <f t="shared" si="26"/>
        <v>0</v>
      </c>
      <c r="BG64" s="42">
        <f t="shared" si="27"/>
        <v>0</v>
      </c>
      <c r="BH64" s="42">
        <f t="shared" si="28"/>
        <v>0</v>
      </c>
      <c r="BI64" s="42">
        <f t="shared" si="29"/>
        <v>0</v>
      </c>
      <c r="BJ64" s="42">
        <f t="shared" si="30"/>
        <v>0</v>
      </c>
      <c r="BK64" s="42">
        <f t="shared" si="31"/>
        <v>0</v>
      </c>
      <c r="BL64" s="42">
        <f t="shared" si="32"/>
        <v>0</v>
      </c>
      <c r="BM64" s="42">
        <f t="shared" si="33"/>
        <v>0</v>
      </c>
      <c r="BN64" s="42">
        <f t="shared" si="34"/>
        <v>0</v>
      </c>
      <c r="BO64" s="42">
        <f t="shared" si="35"/>
        <v>0</v>
      </c>
      <c r="BP64" s="42">
        <f t="shared" si="36"/>
        <v>0</v>
      </c>
      <c r="BQ64" s="42">
        <f t="shared" si="37"/>
        <v>0</v>
      </c>
      <c r="BR64" s="42">
        <f t="shared" si="38"/>
        <v>0</v>
      </c>
      <c r="BS64" s="42">
        <f t="shared" si="39"/>
        <v>0</v>
      </c>
    </row>
    <row r="65" spans="1:71" ht="15">
      <c r="A65" s="118" t="s">
        <v>1181</v>
      </c>
      <c r="B65" s="8" t="s">
        <v>151</v>
      </c>
      <c r="C65" s="9" t="s">
        <v>152</v>
      </c>
      <c r="D65" s="9" t="s">
        <v>13</v>
      </c>
      <c r="E65" s="10" t="s">
        <v>120</v>
      </c>
      <c r="F65" s="10" t="s">
        <v>6</v>
      </c>
      <c r="G65" s="12" t="s">
        <v>1274</v>
      </c>
      <c r="H65" s="11">
        <v>6.65</v>
      </c>
      <c r="I65" s="279">
        <f>VLOOKUP(A:A,Souhrn!$A$2:$E$20,5,0)</f>
        <v>0</v>
      </c>
      <c r="J65" s="217">
        <f t="shared" si="40"/>
        <v>0</v>
      </c>
      <c r="K65" s="98"/>
      <c r="L65" s="102"/>
      <c r="M65" s="100"/>
      <c r="AA65" s="120">
        <f t="shared" si="2"/>
        <v>0</v>
      </c>
      <c r="AB65" s="120">
        <f t="shared" si="3"/>
        <v>0</v>
      </c>
      <c r="AC65" s="120">
        <f t="shared" si="4"/>
        <v>0</v>
      </c>
      <c r="AD65" s="120">
        <f t="shared" si="5"/>
        <v>0</v>
      </c>
      <c r="AE65" s="120">
        <f t="shared" si="6"/>
        <v>0</v>
      </c>
      <c r="AF65" s="120">
        <f t="shared" si="7"/>
        <v>0</v>
      </c>
      <c r="AG65" s="120">
        <f t="shared" si="8"/>
        <v>0</v>
      </c>
      <c r="AH65" s="120">
        <f t="shared" si="9"/>
        <v>0</v>
      </c>
      <c r="AI65" s="120">
        <f t="shared" si="10"/>
        <v>0</v>
      </c>
      <c r="AJ65" s="120">
        <f t="shared" si="11"/>
        <v>0</v>
      </c>
      <c r="AK65" s="120">
        <f t="shared" si="12"/>
        <v>0</v>
      </c>
      <c r="AL65" s="120">
        <f t="shared" si="13"/>
        <v>0</v>
      </c>
      <c r="AM65" s="120">
        <f t="shared" si="14"/>
        <v>0</v>
      </c>
      <c r="AN65" s="120">
        <f t="shared" si="15"/>
        <v>0</v>
      </c>
      <c r="AO65" s="120">
        <f t="shared" si="16"/>
        <v>0</v>
      </c>
      <c r="AP65" s="120">
        <f t="shared" si="17"/>
        <v>0</v>
      </c>
      <c r="AQ65" s="120">
        <f t="shared" si="18"/>
        <v>0</v>
      </c>
      <c r="AR65" s="120">
        <f t="shared" si="19"/>
        <v>0</v>
      </c>
      <c r="AS65" s="120">
        <f t="shared" si="20"/>
        <v>6.65</v>
      </c>
      <c r="AT65" s="267">
        <f t="shared" si="0"/>
        <v>0</v>
      </c>
      <c r="AU65" s="267">
        <f t="shared" si="1"/>
        <v>0</v>
      </c>
      <c r="BA65" s="42">
        <f t="shared" si="21"/>
        <v>0</v>
      </c>
      <c r="BB65" s="42">
        <f t="shared" si="22"/>
        <v>0</v>
      </c>
      <c r="BC65" s="42">
        <f t="shared" si="23"/>
        <v>0</v>
      </c>
      <c r="BD65" s="42">
        <f t="shared" si="24"/>
        <v>0</v>
      </c>
      <c r="BE65" s="42">
        <f t="shared" si="25"/>
        <v>0</v>
      </c>
      <c r="BF65" s="42">
        <f t="shared" si="26"/>
        <v>0</v>
      </c>
      <c r="BG65" s="42">
        <f t="shared" si="27"/>
        <v>0</v>
      </c>
      <c r="BH65" s="42">
        <f t="shared" si="28"/>
        <v>0</v>
      </c>
      <c r="BI65" s="42">
        <f t="shared" si="29"/>
        <v>0</v>
      </c>
      <c r="BJ65" s="42">
        <f t="shared" si="30"/>
        <v>0</v>
      </c>
      <c r="BK65" s="42">
        <f t="shared" si="31"/>
        <v>0</v>
      </c>
      <c r="BL65" s="42">
        <f t="shared" si="32"/>
        <v>0</v>
      </c>
      <c r="BM65" s="42">
        <f t="shared" si="33"/>
        <v>0</v>
      </c>
      <c r="BN65" s="42">
        <f t="shared" si="34"/>
        <v>0</v>
      </c>
      <c r="BO65" s="42">
        <f t="shared" si="35"/>
        <v>0</v>
      </c>
      <c r="BP65" s="42">
        <f t="shared" si="36"/>
        <v>0</v>
      </c>
      <c r="BQ65" s="42">
        <f t="shared" si="37"/>
        <v>0</v>
      </c>
      <c r="BR65" s="42">
        <f t="shared" si="38"/>
        <v>0</v>
      </c>
      <c r="BS65" s="42">
        <f t="shared" si="39"/>
        <v>0</v>
      </c>
    </row>
    <row r="66" spans="1:71" ht="15">
      <c r="A66" s="118" t="s">
        <v>1181</v>
      </c>
      <c r="B66" s="8" t="s">
        <v>153</v>
      </c>
      <c r="C66" s="9" t="s">
        <v>154</v>
      </c>
      <c r="D66" s="9" t="s">
        <v>13</v>
      </c>
      <c r="E66" s="10" t="s">
        <v>14</v>
      </c>
      <c r="F66" s="10" t="s">
        <v>6</v>
      </c>
      <c r="G66" s="12" t="s">
        <v>1274</v>
      </c>
      <c r="H66" s="11">
        <v>88.35</v>
      </c>
      <c r="I66" s="279">
        <f>VLOOKUP(A:A,Souhrn!$A$2:$E$20,5,0)</f>
        <v>0</v>
      </c>
      <c r="J66" s="217">
        <f t="shared" si="40"/>
        <v>0</v>
      </c>
      <c r="K66" s="98"/>
      <c r="L66" s="102"/>
      <c r="M66" s="100"/>
      <c r="AA66" s="120">
        <f t="shared" si="2"/>
        <v>0</v>
      </c>
      <c r="AB66" s="120">
        <f t="shared" si="3"/>
        <v>0</v>
      </c>
      <c r="AC66" s="120">
        <f t="shared" si="4"/>
        <v>0</v>
      </c>
      <c r="AD66" s="120">
        <f t="shared" si="5"/>
        <v>0</v>
      </c>
      <c r="AE66" s="120">
        <f t="shared" si="6"/>
        <v>0</v>
      </c>
      <c r="AF66" s="120">
        <f t="shared" si="7"/>
        <v>0</v>
      </c>
      <c r="AG66" s="120">
        <f t="shared" si="8"/>
        <v>0</v>
      </c>
      <c r="AH66" s="120">
        <f t="shared" si="9"/>
        <v>0</v>
      </c>
      <c r="AI66" s="120">
        <f t="shared" si="10"/>
        <v>0</v>
      </c>
      <c r="AJ66" s="120">
        <f t="shared" si="11"/>
        <v>0</v>
      </c>
      <c r="AK66" s="120">
        <f t="shared" si="12"/>
        <v>0</v>
      </c>
      <c r="AL66" s="120">
        <f t="shared" si="13"/>
        <v>0</v>
      </c>
      <c r="AM66" s="120">
        <f t="shared" si="14"/>
        <v>0</v>
      </c>
      <c r="AN66" s="120">
        <f t="shared" si="15"/>
        <v>0</v>
      </c>
      <c r="AO66" s="120">
        <f t="shared" si="16"/>
        <v>0</v>
      </c>
      <c r="AP66" s="120">
        <f t="shared" si="17"/>
        <v>0</v>
      </c>
      <c r="AQ66" s="120">
        <f t="shared" si="18"/>
        <v>0</v>
      </c>
      <c r="AR66" s="120">
        <f t="shared" si="19"/>
        <v>0</v>
      </c>
      <c r="AS66" s="120">
        <f t="shared" si="20"/>
        <v>88.35</v>
      </c>
      <c r="AT66" s="267">
        <f aca="true" t="shared" si="41" ref="AT66:AT129">IF(L66="A",SUM(AA66:AS66),0)</f>
        <v>0</v>
      </c>
      <c r="AU66" s="267">
        <f aca="true" t="shared" si="42" ref="AU66:AU129">IF(M66="A",SUM(AA66:AS66),0)</f>
        <v>0</v>
      </c>
      <c r="BA66" s="42">
        <f t="shared" si="21"/>
        <v>0</v>
      </c>
      <c r="BB66" s="42">
        <f t="shared" si="22"/>
        <v>0</v>
      </c>
      <c r="BC66" s="42">
        <f t="shared" si="23"/>
        <v>0</v>
      </c>
      <c r="BD66" s="42">
        <f t="shared" si="24"/>
        <v>0</v>
      </c>
      <c r="BE66" s="42">
        <f t="shared" si="25"/>
        <v>0</v>
      </c>
      <c r="BF66" s="42">
        <f t="shared" si="26"/>
        <v>0</v>
      </c>
      <c r="BG66" s="42">
        <f t="shared" si="27"/>
        <v>0</v>
      </c>
      <c r="BH66" s="42">
        <f t="shared" si="28"/>
        <v>0</v>
      </c>
      <c r="BI66" s="42">
        <f t="shared" si="29"/>
        <v>0</v>
      </c>
      <c r="BJ66" s="42">
        <f t="shared" si="30"/>
        <v>0</v>
      </c>
      <c r="BK66" s="42">
        <f t="shared" si="31"/>
        <v>0</v>
      </c>
      <c r="BL66" s="42">
        <f t="shared" si="32"/>
        <v>0</v>
      </c>
      <c r="BM66" s="42">
        <f t="shared" si="33"/>
        <v>0</v>
      </c>
      <c r="BN66" s="42">
        <f t="shared" si="34"/>
        <v>0</v>
      </c>
      <c r="BO66" s="42">
        <f t="shared" si="35"/>
        <v>0</v>
      </c>
      <c r="BP66" s="42">
        <f t="shared" si="36"/>
        <v>0</v>
      </c>
      <c r="BQ66" s="42">
        <f t="shared" si="37"/>
        <v>0</v>
      </c>
      <c r="BR66" s="42">
        <f t="shared" si="38"/>
        <v>0</v>
      </c>
      <c r="BS66" s="42">
        <f t="shared" si="39"/>
        <v>0</v>
      </c>
    </row>
    <row r="67" spans="1:71" ht="15">
      <c r="A67" s="118" t="s">
        <v>1179</v>
      </c>
      <c r="B67" s="8" t="s">
        <v>155</v>
      </c>
      <c r="C67" s="9" t="s">
        <v>156</v>
      </c>
      <c r="D67" s="9" t="s">
        <v>13</v>
      </c>
      <c r="E67" s="10" t="s">
        <v>29</v>
      </c>
      <c r="F67" s="10" t="s">
        <v>4</v>
      </c>
      <c r="G67" s="12" t="s">
        <v>1277</v>
      </c>
      <c r="H67" s="11">
        <v>14.57</v>
      </c>
      <c r="I67" s="279">
        <f>VLOOKUP(A:A,Souhrn!$A$2:$E$20,5,0)</f>
        <v>0</v>
      </c>
      <c r="J67" s="217">
        <f t="shared" si="40"/>
        <v>0</v>
      </c>
      <c r="K67" s="98"/>
      <c r="L67" s="102"/>
      <c r="M67" s="100"/>
      <c r="AA67" s="120">
        <f aca="true" t="shared" si="43" ref="AA67:AA130">IF($AA$1=$A67,$H67,0)</f>
        <v>0</v>
      </c>
      <c r="AB67" s="120">
        <f aca="true" t="shared" si="44" ref="AB67:AB130">IF($AB$1=$A67,$H67,0)</f>
        <v>0</v>
      </c>
      <c r="AC67" s="120">
        <f aca="true" t="shared" si="45" ref="AC67:AC130">IF($AC$1=$A67,$H67,0)</f>
        <v>0</v>
      </c>
      <c r="AD67" s="120">
        <f aca="true" t="shared" si="46" ref="AD67:AD130">IF($AD$1=$A67,$H67,0)</f>
        <v>0</v>
      </c>
      <c r="AE67" s="120">
        <f aca="true" t="shared" si="47" ref="AE67:AE130">IF($AE$1=$A67,$H67,0)</f>
        <v>0</v>
      </c>
      <c r="AF67" s="120">
        <f aca="true" t="shared" si="48" ref="AF67:AF130">IF($AF$1=$A67,$H67,0)</f>
        <v>0</v>
      </c>
      <c r="AG67" s="120">
        <f aca="true" t="shared" si="49" ref="AG67:AG130">IF($AG$1=$A67,$H67,0)</f>
        <v>0</v>
      </c>
      <c r="AH67" s="120">
        <f aca="true" t="shared" si="50" ref="AH67:AH130">IF($AH$1=$A67,$H67,0)</f>
        <v>0</v>
      </c>
      <c r="AI67" s="120">
        <f aca="true" t="shared" si="51" ref="AI67:AI130">IF($AI$1=$A67,$H67,0)</f>
        <v>0</v>
      </c>
      <c r="AJ67" s="120">
        <f aca="true" t="shared" si="52" ref="AJ67:AJ130">IF($AJ$1=$A67,$H67,0)</f>
        <v>0</v>
      </c>
      <c r="AK67" s="120">
        <f aca="true" t="shared" si="53" ref="AK67:AK130">IF($AK$1=$A67,$H67,0)</f>
        <v>0</v>
      </c>
      <c r="AL67" s="120">
        <f aca="true" t="shared" si="54" ref="AL67:AL130">IF($AL$1=$A67,$H67,0)</f>
        <v>0</v>
      </c>
      <c r="AM67" s="120">
        <f aca="true" t="shared" si="55" ref="AM67:AM130">IF($AM$1=$A67,$H67,0)</f>
        <v>0</v>
      </c>
      <c r="AN67" s="120">
        <f aca="true" t="shared" si="56" ref="AN67:AN130">IF($AN$1=$A67,$H67,0)</f>
        <v>0</v>
      </c>
      <c r="AO67" s="120">
        <f aca="true" t="shared" si="57" ref="AO67:AO130">IF($AO$1=$A67,$H67,0)</f>
        <v>0</v>
      </c>
      <c r="AP67" s="120">
        <f aca="true" t="shared" si="58" ref="AP67:AP130">IF($AP$1=$A67,$H67,0)</f>
        <v>0</v>
      </c>
      <c r="AQ67" s="120">
        <f aca="true" t="shared" si="59" ref="AQ67:AQ130">IF($AQ$1=$A67,$H67,0)</f>
        <v>14.57</v>
      </c>
      <c r="AR67" s="120">
        <f aca="true" t="shared" si="60" ref="AR67:AR130">IF($AR$1=$A67,$H67,0)</f>
        <v>0</v>
      </c>
      <c r="AS67" s="120">
        <f aca="true" t="shared" si="61" ref="AS67:AS130">IF($AS$1=$A67,$H67,0)</f>
        <v>0</v>
      </c>
      <c r="AT67" s="267">
        <f t="shared" si="41"/>
        <v>0</v>
      </c>
      <c r="AU67" s="267">
        <f t="shared" si="42"/>
        <v>0</v>
      </c>
      <c r="BA67" s="42">
        <f aca="true" t="shared" si="62" ref="BA67:BA130">IF($K67="A",IF($BA$1=$A67,$H67,0),0)</f>
        <v>0</v>
      </c>
      <c r="BB67" s="42">
        <f aca="true" t="shared" si="63" ref="BB67:BB130">IF($K67="A",IF($BB$1=$A67,$H67,0),0)</f>
        <v>0</v>
      </c>
      <c r="BC67" s="42">
        <f aca="true" t="shared" si="64" ref="BC67:BC130">IF($K67="A",IF($BC$1=$A67,$H67,0),0)</f>
        <v>0</v>
      </c>
      <c r="BD67" s="42">
        <f aca="true" t="shared" si="65" ref="BD67:BD130">IF($K67="A",IF($BD$1=$A67,$H67,0),0)</f>
        <v>0</v>
      </c>
      <c r="BE67" s="42">
        <f aca="true" t="shared" si="66" ref="BE67:BE130">IF($K67="A",IF($BE$1=$A67,$H67,0),0)</f>
        <v>0</v>
      </c>
      <c r="BF67" s="42">
        <f aca="true" t="shared" si="67" ref="BF67:BF130">IF($K67="A",IF($BF$1=$A67,$H67,0),0)</f>
        <v>0</v>
      </c>
      <c r="BG67" s="42">
        <f aca="true" t="shared" si="68" ref="BG67:BG130">IF($K67="A",IF($BG$1=$A67,$H67,0),0)</f>
        <v>0</v>
      </c>
      <c r="BH67" s="42">
        <f aca="true" t="shared" si="69" ref="BH67:BH130">IF($K67="A",IF($BH$1=$A67,$H67,0),0)</f>
        <v>0</v>
      </c>
      <c r="BI67" s="42">
        <f aca="true" t="shared" si="70" ref="BI67:BI130">IF($K67="A",IF($BI$1=$A67,$H67,0),0)</f>
        <v>0</v>
      </c>
      <c r="BJ67" s="42">
        <f aca="true" t="shared" si="71" ref="BJ67:BJ130">IF($K67="A",IF($BJ$1=$A67,$H67,0),0)</f>
        <v>0</v>
      </c>
      <c r="BK67" s="42">
        <f aca="true" t="shared" si="72" ref="BK67:BK130">IF($K67="A",IF($BK$1=$A67,$H67,0),0)</f>
        <v>0</v>
      </c>
      <c r="BL67" s="42">
        <f aca="true" t="shared" si="73" ref="BL67:BL130">IF($K67="A",IF($BL$1=$A67,$H67,0),0)</f>
        <v>0</v>
      </c>
      <c r="BM67" s="42">
        <f aca="true" t="shared" si="74" ref="BM67:BM130">IF($K67="A",IF($BM$1=$A67,$H67,0),0)</f>
        <v>0</v>
      </c>
      <c r="BN67" s="42">
        <f aca="true" t="shared" si="75" ref="BN67:BN130">IF($K67="A",IF($BN$1=$A67,$H67,0),0)</f>
        <v>0</v>
      </c>
      <c r="BO67" s="42">
        <f aca="true" t="shared" si="76" ref="BO67:BO130">IF($K67="A",IF($BO$1=$A67,$H67,0),0)</f>
        <v>0</v>
      </c>
      <c r="BP67" s="42">
        <f aca="true" t="shared" si="77" ref="BP67:BP130">IF($K67="A",IF($BP$1=$A67,$H67,0),0)</f>
        <v>0</v>
      </c>
      <c r="BQ67" s="42">
        <f aca="true" t="shared" si="78" ref="BQ67:BQ130">IF($K67="A",IF($BQ$1=$A67,$H67,0),0)</f>
        <v>0</v>
      </c>
      <c r="BR67" s="42">
        <f aca="true" t="shared" si="79" ref="BR67:BR130">IF($K67="A",IF($BR$1=$A67,$H67,0),0)</f>
        <v>0</v>
      </c>
      <c r="BS67" s="42">
        <f aca="true" t="shared" si="80" ref="BS67:BS130">IF($K67="A",IF($BS$1=$A67,$H67,0),0)</f>
        <v>0</v>
      </c>
    </row>
    <row r="68" spans="1:71" ht="15">
      <c r="A68" s="118" t="s">
        <v>1181</v>
      </c>
      <c r="B68" s="8" t="s">
        <v>157</v>
      </c>
      <c r="C68" s="9" t="s">
        <v>158</v>
      </c>
      <c r="D68" s="9" t="s">
        <v>13</v>
      </c>
      <c r="E68" s="10" t="s">
        <v>14</v>
      </c>
      <c r="F68" s="10" t="s">
        <v>6</v>
      </c>
      <c r="G68" s="12" t="s">
        <v>1274</v>
      </c>
      <c r="H68" s="11">
        <v>74.92</v>
      </c>
      <c r="I68" s="279">
        <f>VLOOKUP(A:A,Souhrn!$A$2:$E$20,5,0)</f>
        <v>0</v>
      </c>
      <c r="J68" s="217">
        <f aca="true" t="shared" si="81" ref="J68:J69">ROUND(H68*ROUND(I68,2),2)</f>
        <v>0</v>
      </c>
      <c r="K68" s="98"/>
      <c r="L68" s="102"/>
      <c r="M68" s="100"/>
      <c r="AA68" s="120">
        <f t="shared" si="43"/>
        <v>0</v>
      </c>
      <c r="AB68" s="120">
        <f t="shared" si="44"/>
        <v>0</v>
      </c>
      <c r="AC68" s="120">
        <f t="shared" si="45"/>
        <v>0</v>
      </c>
      <c r="AD68" s="120">
        <f t="shared" si="46"/>
        <v>0</v>
      </c>
      <c r="AE68" s="120">
        <f t="shared" si="47"/>
        <v>0</v>
      </c>
      <c r="AF68" s="120">
        <f t="shared" si="48"/>
        <v>0</v>
      </c>
      <c r="AG68" s="120">
        <f t="shared" si="49"/>
        <v>0</v>
      </c>
      <c r="AH68" s="120">
        <f t="shared" si="50"/>
        <v>0</v>
      </c>
      <c r="AI68" s="120">
        <f t="shared" si="51"/>
        <v>0</v>
      </c>
      <c r="AJ68" s="120">
        <f t="shared" si="52"/>
        <v>0</v>
      </c>
      <c r="AK68" s="120">
        <f t="shared" si="53"/>
        <v>0</v>
      </c>
      <c r="AL68" s="120">
        <f t="shared" si="54"/>
        <v>0</v>
      </c>
      <c r="AM68" s="120">
        <f t="shared" si="55"/>
        <v>0</v>
      </c>
      <c r="AN68" s="120">
        <f t="shared" si="56"/>
        <v>0</v>
      </c>
      <c r="AO68" s="120">
        <f t="shared" si="57"/>
        <v>0</v>
      </c>
      <c r="AP68" s="120">
        <f t="shared" si="58"/>
        <v>0</v>
      </c>
      <c r="AQ68" s="120">
        <f t="shared" si="59"/>
        <v>0</v>
      </c>
      <c r="AR68" s="120">
        <f t="shared" si="60"/>
        <v>0</v>
      </c>
      <c r="AS68" s="120">
        <f t="shared" si="61"/>
        <v>74.92</v>
      </c>
      <c r="AT68" s="267">
        <f t="shared" si="41"/>
        <v>0</v>
      </c>
      <c r="AU68" s="267">
        <f t="shared" si="42"/>
        <v>0</v>
      </c>
      <c r="BA68" s="42">
        <f t="shared" si="62"/>
        <v>0</v>
      </c>
      <c r="BB68" s="42">
        <f t="shared" si="63"/>
        <v>0</v>
      </c>
      <c r="BC68" s="42">
        <f t="shared" si="64"/>
        <v>0</v>
      </c>
      <c r="BD68" s="42">
        <f t="shared" si="65"/>
        <v>0</v>
      </c>
      <c r="BE68" s="42">
        <f t="shared" si="66"/>
        <v>0</v>
      </c>
      <c r="BF68" s="42">
        <f t="shared" si="67"/>
        <v>0</v>
      </c>
      <c r="BG68" s="42">
        <f t="shared" si="68"/>
        <v>0</v>
      </c>
      <c r="BH68" s="42">
        <f t="shared" si="69"/>
        <v>0</v>
      </c>
      <c r="BI68" s="42">
        <f t="shared" si="70"/>
        <v>0</v>
      </c>
      <c r="BJ68" s="42">
        <f t="shared" si="71"/>
        <v>0</v>
      </c>
      <c r="BK68" s="42">
        <f t="shared" si="72"/>
        <v>0</v>
      </c>
      <c r="BL68" s="42">
        <f t="shared" si="73"/>
        <v>0</v>
      </c>
      <c r="BM68" s="42">
        <f t="shared" si="74"/>
        <v>0</v>
      </c>
      <c r="BN68" s="42">
        <f t="shared" si="75"/>
        <v>0</v>
      </c>
      <c r="BO68" s="42">
        <f t="shared" si="76"/>
        <v>0</v>
      </c>
      <c r="BP68" s="42">
        <f t="shared" si="77"/>
        <v>0</v>
      </c>
      <c r="BQ68" s="42">
        <f t="shared" si="78"/>
        <v>0</v>
      </c>
      <c r="BR68" s="42">
        <f t="shared" si="79"/>
        <v>0</v>
      </c>
      <c r="BS68" s="42">
        <f t="shared" si="80"/>
        <v>0</v>
      </c>
    </row>
    <row r="69" spans="1:71" ht="15.75" thickBot="1">
      <c r="A69" s="118" t="s">
        <v>1175</v>
      </c>
      <c r="B69" s="2" t="s">
        <v>159</v>
      </c>
      <c r="C69" s="14" t="s">
        <v>33</v>
      </c>
      <c r="D69" s="14" t="s">
        <v>13</v>
      </c>
      <c r="E69" s="15" t="s">
        <v>41</v>
      </c>
      <c r="F69" s="15" t="s">
        <v>3</v>
      </c>
      <c r="G69" s="35" t="s">
        <v>1268</v>
      </c>
      <c r="H69" s="16">
        <v>4.58</v>
      </c>
      <c r="I69" s="279">
        <f>VLOOKUP(A:A,Souhrn!$A$2:$E$20,5,0)</f>
        <v>0</v>
      </c>
      <c r="J69" s="217">
        <f t="shared" si="81"/>
        <v>0</v>
      </c>
      <c r="K69" s="108"/>
      <c r="L69" s="109"/>
      <c r="M69" s="110"/>
      <c r="AA69" s="120">
        <f t="shared" si="43"/>
        <v>0</v>
      </c>
      <c r="AB69" s="120">
        <f t="shared" si="44"/>
        <v>0</v>
      </c>
      <c r="AC69" s="120">
        <f t="shared" si="45"/>
        <v>0</v>
      </c>
      <c r="AD69" s="120">
        <f t="shared" si="46"/>
        <v>0</v>
      </c>
      <c r="AE69" s="120">
        <f t="shared" si="47"/>
        <v>0</v>
      </c>
      <c r="AF69" s="120">
        <f t="shared" si="48"/>
        <v>0</v>
      </c>
      <c r="AG69" s="120">
        <f t="shared" si="49"/>
        <v>0</v>
      </c>
      <c r="AH69" s="120">
        <f t="shared" si="50"/>
        <v>0</v>
      </c>
      <c r="AI69" s="120">
        <f t="shared" si="51"/>
        <v>0</v>
      </c>
      <c r="AJ69" s="120">
        <f t="shared" si="52"/>
        <v>0</v>
      </c>
      <c r="AK69" s="120">
        <f t="shared" si="53"/>
        <v>0</v>
      </c>
      <c r="AL69" s="120">
        <f t="shared" si="54"/>
        <v>4.58</v>
      </c>
      <c r="AM69" s="120">
        <f t="shared" si="55"/>
        <v>0</v>
      </c>
      <c r="AN69" s="120">
        <f t="shared" si="56"/>
        <v>0</v>
      </c>
      <c r="AO69" s="120">
        <f t="shared" si="57"/>
        <v>0</v>
      </c>
      <c r="AP69" s="120">
        <f t="shared" si="58"/>
        <v>0</v>
      </c>
      <c r="AQ69" s="120">
        <f t="shared" si="59"/>
        <v>0</v>
      </c>
      <c r="AR69" s="120">
        <f t="shared" si="60"/>
        <v>0</v>
      </c>
      <c r="AS69" s="120">
        <f t="shared" si="61"/>
        <v>0</v>
      </c>
      <c r="AT69" s="267">
        <f t="shared" si="41"/>
        <v>0</v>
      </c>
      <c r="AU69" s="267">
        <f t="shared" si="42"/>
        <v>0</v>
      </c>
      <c r="BA69" s="42">
        <f t="shared" si="62"/>
        <v>0</v>
      </c>
      <c r="BB69" s="42">
        <f t="shared" si="63"/>
        <v>0</v>
      </c>
      <c r="BC69" s="42">
        <f t="shared" si="64"/>
        <v>0</v>
      </c>
      <c r="BD69" s="42">
        <f t="shared" si="65"/>
        <v>0</v>
      </c>
      <c r="BE69" s="42">
        <f t="shared" si="66"/>
        <v>0</v>
      </c>
      <c r="BF69" s="42">
        <f t="shared" si="67"/>
        <v>0</v>
      </c>
      <c r="BG69" s="42">
        <f t="shared" si="68"/>
        <v>0</v>
      </c>
      <c r="BH69" s="42">
        <f t="shared" si="69"/>
        <v>0</v>
      </c>
      <c r="BI69" s="42">
        <f t="shared" si="70"/>
        <v>0</v>
      </c>
      <c r="BJ69" s="42">
        <f t="shared" si="71"/>
        <v>0</v>
      </c>
      <c r="BK69" s="42">
        <f t="shared" si="72"/>
        <v>0</v>
      </c>
      <c r="BL69" s="42">
        <f t="shared" si="73"/>
        <v>0</v>
      </c>
      <c r="BM69" s="42">
        <f t="shared" si="74"/>
        <v>0</v>
      </c>
      <c r="BN69" s="42">
        <f t="shared" si="75"/>
        <v>0</v>
      </c>
      <c r="BO69" s="42">
        <f t="shared" si="76"/>
        <v>0</v>
      </c>
      <c r="BP69" s="42">
        <f t="shared" si="77"/>
        <v>0</v>
      </c>
      <c r="BQ69" s="42">
        <f t="shared" si="78"/>
        <v>0</v>
      </c>
      <c r="BR69" s="42">
        <f t="shared" si="79"/>
        <v>0</v>
      </c>
      <c r="BS69" s="42">
        <f t="shared" si="80"/>
        <v>0</v>
      </c>
    </row>
    <row r="70" spans="1:71" ht="15.75" thickBot="1">
      <c r="A70" s="118"/>
      <c r="B70" s="353" t="s">
        <v>160</v>
      </c>
      <c r="C70" s="354"/>
      <c r="D70" s="354"/>
      <c r="E70" s="354"/>
      <c r="F70" s="354"/>
      <c r="G70" s="354"/>
      <c r="H70" s="218">
        <f>SUM(H2:H69)</f>
        <v>1736.48</v>
      </c>
      <c r="I70" s="346">
        <f>SUM(J2:J69)</f>
        <v>0</v>
      </c>
      <c r="J70" s="352"/>
      <c r="K70" s="340"/>
      <c r="L70" s="341"/>
      <c r="M70" s="342"/>
      <c r="AA70" s="120">
        <f t="shared" si="43"/>
        <v>0</v>
      </c>
      <c r="AB70" s="120">
        <f t="shared" si="44"/>
        <v>0</v>
      </c>
      <c r="AC70" s="120">
        <f t="shared" si="45"/>
        <v>0</v>
      </c>
      <c r="AD70" s="120">
        <f t="shared" si="46"/>
        <v>0</v>
      </c>
      <c r="AE70" s="120">
        <f t="shared" si="47"/>
        <v>0</v>
      </c>
      <c r="AF70" s="120">
        <f t="shared" si="48"/>
        <v>0</v>
      </c>
      <c r="AG70" s="120">
        <f t="shared" si="49"/>
        <v>0</v>
      </c>
      <c r="AH70" s="120">
        <f t="shared" si="50"/>
        <v>0</v>
      </c>
      <c r="AI70" s="120">
        <f t="shared" si="51"/>
        <v>0</v>
      </c>
      <c r="AJ70" s="120">
        <f t="shared" si="52"/>
        <v>0</v>
      </c>
      <c r="AK70" s="120">
        <f t="shared" si="53"/>
        <v>0</v>
      </c>
      <c r="AL70" s="120">
        <f t="shared" si="54"/>
        <v>0</v>
      </c>
      <c r="AM70" s="120">
        <f t="shared" si="55"/>
        <v>0</v>
      </c>
      <c r="AN70" s="120">
        <f t="shared" si="56"/>
        <v>0</v>
      </c>
      <c r="AO70" s="120">
        <f t="shared" si="57"/>
        <v>0</v>
      </c>
      <c r="AP70" s="120">
        <f t="shared" si="58"/>
        <v>0</v>
      </c>
      <c r="AQ70" s="120">
        <f t="shared" si="59"/>
        <v>0</v>
      </c>
      <c r="AR70" s="120">
        <f t="shared" si="60"/>
        <v>0</v>
      </c>
      <c r="AS70" s="120">
        <f t="shared" si="61"/>
        <v>0</v>
      </c>
      <c r="AT70" s="267">
        <f t="shared" si="41"/>
        <v>0</v>
      </c>
      <c r="AU70" s="267">
        <f t="shared" si="42"/>
        <v>0</v>
      </c>
      <c r="BA70" s="42">
        <f t="shared" si="62"/>
        <v>0</v>
      </c>
      <c r="BB70" s="42">
        <f t="shared" si="63"/>
        <v>0</v>
      </c>
      <c r="BC70" s="42">
        <f t="shared" si="64"/>
        <v>0</v>
      </c>
      <c r="BD70" s="42">
        <f t="shared" si="65"/>
        <v>0</v>
      </c>
      <c r="BE70" s="42">
        <f t="shared" si="66"/>
        <v>0</v>
      </c>
      <c r="BF70" s="42">
        <f t="shared" si="67"/>
        <v>0</v>
      </c>
      <c r="BG70" s="42">
        <f t="shared" si="68"/>
        <v>0</v>
      </c>
      <c r="BH70" s="42">
        <f t="shared" si="69"/>
        <v>0</v>
      </c>
      <c r="BI70" s="42">
        <f t="shared" si="70"/>
        <v>0</v>
      </c>
      <c r="BJ70" s="42">
        <f t="shared" si="71"/>
        <v>0</v>
      </c>
      <c r="BK70" s="42">
        <f t="shared" si="72"/>
        <v>0</v>
      </c>
      <c r="BL70" s="42">
        <f t="shared" si="73"/>
        <v>0</v>
      </c>
      <c r="BM70" s="42">
        <f t="shared" si="74"/>
        <v>0</v>
      </c>
      <c r="BN70" s="42">
        <f t="shared" si="75"/>
        <v>0</v>
      </c>
      <c r="BO70" s="42">
        <f t="shared" si="76"/>
        <v>0</v>
      </c>
      <c r="BP70" s="42">
        <f t="shared" si="77"/>
        <v>0</v>
      </c>
      <c r="BQ70" s="42">
        <f t="shared" si="78"/>
        <v>0</v>
      </c>
      <c r="BR70" s="42">
        <f t="shared" si="79"/>
        <v>0</v>
      </c>
      <c r="BS70" s="42">
        <f t="shared" si="80"/>
        <v>0</v>
      </c>
    </row>
    <row r="71" spans="1:71" ht="15">
      <c r="A71" s="118" t="s">
        <v>1180</v>
      </c>
      <c r="B71" s="3" t="s">
        <v>161</v>
      </c>
      <c r="C71" s="4" t="s">
        <v>162</v>
      </c>
      <c r="D71" s="4" t="s">
        <v>163</v>
      </c>
      <c r="E71" s="5" t="s">
        <v>89</v>
      </c>
      <c r="F71" s="5" t="s">
        <v>3</v>
      </c>
      <c r="G71" s="39" t="s">
        <v>1273</v>
      </c>
      <c r="H71" s="7">
        <v>10.5</v>
      </c>
      <c r="I71" s="279">
        <f>VLOOKUP(A:A,Souhrn!$A$2:$E$20,5,0)</f>
        <v>0</v>
      </c>
      <c r="J71" s="217">
        <f>ROUND(H71*ROUND(I71,2),2)</f>
        <v>0</v>
      </c>
      <c r="K71" s="104"/>
      <c r="L71" s="105"/>
      <c r="M71" s="106"/>
      <c r="AA71" s="120">
        <f t="shared" si="43"/>
        <v>0</v>
      </c>
      <c r="AB71" s="120">
        <f t="shared" si="44"/>
        <v>0</v>
      </c>
      <c r="AC71" s="120">
        <f t="shared" si="45"/>
        <v>0</v>
      </c>
      <c r="AD71" s="120">
        <f t="shared" si="46"/>
        <v>0</v>
      </c>
      <c r="AE71" s="120">
        <f t="shared" si="47"/>
        <v>0</v>
      </c>
      <c r="AF71" s="120">
        <f t="shared" si="48"/>
        <v>0</v>
      </c>
      <c r="AG71" s="120">
        <f t="shared" si="49"/>
        <v>0</v>
      </c>
      <c r="AH71" s="120">
        <f t="shared" si="50"/>
        <v>0</v>
      </c>
      <c r="AI71" s="120">
        <f t="shared" si="51"/>
        <v>0</v>
      </c>
      <c r="AJ71" s="120">
        <f t="shared" si="52"/>
        <v>0</v>
      </c>
      <c r="AK71" s="120">
        <f t="shared" si="53"/>
        <v>0</v>
      </c>
      <c r="AL71" s="120">
        <f t="shared" si="54"/>
        <v>0</v>
      </c>
      <c r="AM71" s="120">
        <f t="shared" si="55"/>
        <v>0</v>
      </c>
      <c r="AN71" s="120">
        <f t="shared" si="56"/>
        <v>0</v>
      </c>
      <c r="AO71" s="120">
        <f t="shared" si="57"/>
        <v>0</v>
      </c>
      <c r="AP71" s="120">
        <f t="shared" si="58"/>
        <v>0</v>
      </c>
      <c r="AQ71" s="120">
        <f t="shared" si="59"/>
        <v>0</v>
      </c>
      <c r="AR71" s="120">
        <f t="shared" si="60"/>
        <v>10.5</v>
      </c>
      <c r="AS71" s="120">
        <f t="shared" si="61"/>
        <v>0</v>
      </c>
      <c r="AT71" s="267">
        <f t="shared" si="41"/>
        <v>0</v>
      </c>
      <c r="AU71" s="267">
        <f t="shared" si="42"/>
        <v>0</v>
      </c>
      <c r="BA71" s="42">
        <f t="shared" si="62"/>
        <v>0</v>
      </c>
      <c r="BB71" s="42">
        <f t="shared" si="63"/>
        <v>0</v>
      </c>
      <c r="BC71" s="42">
        <f t="shared" si="64"/>
        <v>0</v>
      </c>
      <c r="BD71" s="42">
        <f t="shared" si="65"/>
        <v>0</v>
      </c>
      <c r="BE71" s="42">
        <f t="shared" si="66"/>
        <v>0</v>
      </c>
      <c r="BF71" s="42">
        <f t="shared" si="67"/>
        <v>0</v>
      </c>
      <c r="BG71" s="42">
        <f t="shared" si="68"/>
        <v>0</v>
      </c>
      <c r="BH71" s="42">
        <f t="shared" si="69"/>
        <v>0</v>
      </c>
      <c r="BI71" s="42">
        <f t="shared" si="70"/>
        <v>0</v>
      </c>
      <c r="BJ71" s="42">
        <f t="shared" si="71"/>
        <v>0</v>
      </c>
      <c r="BK71" s="42">
        <f t="shared" si="72"/>
        <v>0</v>
      </c>
      <c r="BL71" s="42">
        <f t="shared" si="73"/>
        <v>0</v>
      </c>
      <c r="BM71" s="42">
        <f t="shared" si="74"/>
        <v>0</v>
      </c>
      <c r="BN71" s="42">
        <f t="shared" si="75"/>
        <v>0</v>
      </c>
      <c r="BO71" s="42">
        <f t="shared" si="76"/>
        <v>0</v>
      </c>
      <c r="BP71" s="42">
        <f t="shared" si="77"/>
        <v>0</v>
      </c>
      <c r="BQ71" s="42">
        <f t="shared" si="78"/>
        <v>0</v>
      </c>
      <c r="BR71" s="42">
        <f t="shared" si="79"/>
        <v>0</v>
      </c>
      <c r="BS71" s="42">
        <f t="shared" si="80"/>
        <v>0</v>
      </c>
    </row>
    <row r="72" spans="1:71" ht="15">
      <c r="A72" s="118" t="s">
        <v>1180</v>
      </c>
      <c r="B72" s="8" t="s">
        <v>164</v>
      </c>
      <c r="C72" s="9" t="s">
        <v>165</v>
      </c>
      <c r="D72" s="9" t="s">
        <v>163</v>
      </c>
      <c r="E72" s="10" t="s">
        <v>166</v>
      </c>
      <c r="F72" s="10" t="s">
        <v>3</v>
      </c>
      <c r="G72" s="12" t="s">
        <v>1273</v>
      </c>
      <c r="H72" s="11">
        <v>23.63</v>
      </c>
      <c r="I72" s="279">
        <f>VLOOKUP(A:A,Souhrn!$A$2:$E$20,5,0)</f>
        <v>0</v>
      </c>
      <c r="J72" s="217">
        <f>ROUND(H72*ROUND(I72,2),2)</f>
        <v>0</v>
      </c>
      <c r="K72" s="98"/>
      <c r="L72" s="102"/>
      <c r="M72" s="100"/>
      <c r="AA72" s="120">
        <f t="shared" si="43"/>
        <v>0</v>
      </c>
      <c r="AB72" s="120">
        <f t="shared" si="44"/>
        <v>0</v>
      </c>
      <c r="AC72" s="120">
        <f t="shared" si="45"/>
        <v>0</v>
      </c>
      <c r="AD72" s="120">
        <f t="shared" si="46"/>
        <v>0</v>
      </c>
      <c r="AE72" s="120">
        <f t="shared" si="47"/>
        <v>0</v>
      </c>
      <c r="AF72" s="120">
        <f t="shared" si="48"/>
        <v>0</v>
      </c>
      <c r="AG72" s="120">
        <f t="shared" si="49"/>
        <v>0</v>
      </c>
      <c r="AH72" s="120">
        <f t="shared" si="50"/>
        <v>0</v>
      </c>
      <c r="AI72" s="120">
        <f t="shared" si="51"/>
        <v>0</v>
      </c>
      <c r="AJ72" s="120">
        <f t="shared" si="52"/>
        <v>0</v>
      </c>
      <c r="AK72" s="120">
        <f t="shared" si="53"/>
        <v>0</v>
      </c>
      <c r="AL72" s="120">
        <f t="shared" si="54"/>
        <v>0</v>
      </c>
      <c r="AM72" s="120">
        <f t="shared" si="55"/>
        <v>0</v>
      </c>
      <c r="AN72" s="120">
        <f t="shared" si="56"/>
        <v>0</v>
      </c>
      <c r="AO72" s="120">
        <f t="shared" si="57"/>
        <v>0</v>
      </c>
      <c r="AP72" s="120">
        <f t="shared" si="58"/>
        <v>0</v>
      </c>
      <c r="AQ72" s="120">
        <f t="shared" si="59"/>
        <v>0</v>
      </c>
      <c r="AR72" s="120">
        <f t="shared" si="60"/>
        <v>23.63</v>
      </c>
      <c r="AS72" s="120">
        <f t="shared" si="61"/>
        <v>0</v>
      </c>
      <c r="AT72" s="267">
        <f t="shared" si="41"/>
        <v>0</v>
      </c>
      <c r="AU72" s="267">
        <f t="shared" si="42"/>
        <v>0</v>
      </c>
      <c r="BA72" s="42">
        <f t="shared" si="62"/>
        <v>0</v>
      </c>
      <c r="BB72" s="42">
        <f t="shared" si="63"/>
        <v>0</v>
      </c>
      <c r="BC72" s="42">
        <f t="shared" si="64"/>
        <v>0</v>
      </c>
      <c r="BD72" s="42">
        <f t="shared" si="65"/>
        <v>0</v>
      </c>
      <c r="BE72" s="42">
        <f t="shared" si="66"/>
        <v>0</v>
      </c>
      <c r="BF72" s="42">
        <f t="shared" si="67"/>
        <v>0</v>
      </c>
      <c r="BG72" s="42">
        <f t="shared" si="68"/>
        <v>0</v>
      </c>
      <c r="BH72" s="42">
        <f t="shared" si="69"/>
        <v>0</v>
      </c>
      <c r="BI72" s="42">
        <f t="shared" si="70"/>
        <v>0</v>
      </c>
      <c r="BJ72" s="42">
        <f t="shared" si="71"/>
        <v>0</v>
      </c>
      <c r="BK72" s="42">
        <f t="shared" si="72"/>
        <v>0</v>
      </c>
      <c r="BL72" s="42">
        <f t="shared" si="73"/>
        <v>0</v>
      </c>
      <c r="BM72" s="42">
        <f t="shared" si="74"/>
        <v>0</v>
      </c>
      <c r="BN72" s="42">
        <f t="shared" si="75"/>
        <v>0</v>
      </c>
      <c r="BO72" s="42">
        <f t="shared" si="76"/>
        <v>0</v>
      </c>
      <c r="BP72" s="42">
        <f t="shared" si="77"/>
        <v>0</v>
      </c>
      <c r="BQ72" s="42">
        <f t="shared" si="78"/>
        <v>0</v>
      </c>
      <c r="BR72" s="42">
        <f t="shared" si="79"/>
        <v>0</v>
      </c>
      <c r="BS72" s="42">
        <f t="shared" si="80"/>
        <v>0</v>
      </c>
    </row>
    <row r="73" spans="1:71" ht="15">
      <c r="A73" s="118" t="s">
        <v>1180</v>
      </c>
      <c r="B73" s="8" t="s">
        <v>167</v>
      </c>
      <c r="C73" s="9" t="s">
        <v>168</v>
      </c>
      <c r="D73" s="9" t="s">
        <v>163</v>
      </c>
      <c r="E73" s="10" t="s">
        <v>166</v>
      </c>
      <c r="F73" s="10" t="s">
        <v>3</v>
      </c>
      <c r="G73" s="12" t="s">
        <v>1273</v>
      </c>
      <c r="H73" s="11">
        <v>12.6</v>
      </c>
      <c r="I73" s="279">
        <f>VLOOKUP(A:A,Souhrn!$A$2:$E$20,5,0)</f>
        <v>0</v>
      </c>
      <c r="J73" s="217">
        <f aca="true" t="shared" si="82" ref="J73:J135">ROUND(H73*ROUND(I73,2),2)</f>
        <v>0</v>
      </c>
      <c r="K73" s="98"/>
      <c r="L73" s="102"/>
      <c r="M73" s="100"/>
      <c r="AA73" s="120">
        <f t="shared" si="43"/>
        <v>0</v>
      </c>
      <c r="AB73" s="120">
        <f t="shared" si="44"/>
        <v>0</v>
      </c>
      <c r="AC73" s="120">
        <f t="shared" si="45"/>
        <v>0</v>
      </c>
      <c r="AD73" s="120">
        <f t="shared" si="46"/>
        <v>0</v>
      </c>
      <c r="AE73" s="120">
        <f t="shared" si="47"/>
        <v>0</v>
      </c>
      <c r="AF73" s="120">
        <f t="shared" si="48"/>
        <v>0</v>
      </c>
      <c r="AG73" s="120">
        <f t="shared" si="49"/>
        <v>0</v>
      </c>
      <c r="AH73" s="120">
        <f t="shared" si="50"/>
        <v>0</v>
      </c>
      <c r="AI73" s="120">
        <f t="shared" si="51"/>
        <v>0</v>
      </c>
      <c r="AJ73" s="120">
        <f t="shared" si="52"/>
        <v>0</v>
      </c>
      <c r="AK73" s="120">
        <f t="shared" si="53"/>
        <v>0</v>
      </c>
      <c r="AL73" s="120">
        <f t="shared" si="54"/>
        <v>0</v>
      </c>
      <c r="AM73" s="120">
        <f t="shared" si="55"/>
        <v>0</v>
      </c>
      <c r="AN73" s="120">
        <f t="shared" si="56"/>
        <v>0</v>
      </c>
      <c r="AO73" s="120">
        <f t="shared" si="57"/>
        <v>0</v>
      </c>
      <c r="AP73" s="120">
        <f t="shared" si="58"/>
        <v>0</v>
      </c>
      <c r="AQ73" s="120">
        <f t="shared" si="59"/>
        <v>0</v>
      </c>
      <c r="AR73" s="120">
        <f t="shared" si="60"/>
        <v>12.6</v>
      </c>
      <c r="AS73" s="120">
        <f t="shared" si="61"/>
        <v>0</v>
      </c>
      <c r="AT73" s="267">
        <f t="shared" si="41"/>
        <v>0</v>
      </c>
      <c r="AU73" s="267">
        <f t="shared" si="42"/>
        <v>0</v>
      </c>
      <c r="BA73" s="42">
        <f t="shared" si="62"/>
        <v>0</v>
      </c>
      <c r="BB73" s="42">
        <f t="shared" si="63"/>
        <v>0</v>
      </c>
      <c r="BC73" s="42">
        <f t="shared" si="64"/>
        <v>0</v>
      </c>
      <c r="BD73" s="42">
        <f t="shared" si="65"/>
        <v>0</v>
      </c>
      <c r="BE73" s="42">
        <f t="shared" si="66"/>
        <v>0</v>
      </c>
      <c r="BF73" s="42">
        <f t="shared" si="67"/>
        <v>0</v>
      </c>
      <c r="BG73" s="42">
        <f t="shared" si="68"/>
        <v>0</v>
      </c>
      <c r="BH73" s="42">
        <f t="shared" si="69"/>
        <v>0</v>
      </c>
      <c r="BI73" s="42">
        <f t="shared" si="70"/>
        <v>0</v>
      </c>
      <c r="BJ73" s="42">
        <f t="shared" si="71"/>
        <v>0</v>
      </c>
      <c r="BK73" s="42">
        <f t="shared" si="72"/>
        <v>0</v>
      </c>
      <c r="BL73" s="42">
        <f t="shared" si="73"/>
        <v>0</v>
      </c>
      <c r="BM73" s="42">
        <f t="shared" si="74"/>
        <v>0</v>
      </c>
      <c r="BN73" s="42">
        <f t="shared" si="75"/>
        <v>0</v>
      </c>
      <c r="BO73" s="42">
        <f t="shared" si="76"/>
        <v>0</v>
      </c>
      <c r="BP73" s="42">
        <f t="shared" si="77"/>
        <v>0</v>
      </c>
      <c r="BQ73" s="42">
        <f t="shared" si="78"/>
        <v>0</v>
      </c>
      <c r="BR73" s="42">
        <f t="shared" si="79"/>
        <v>0</v>
      </c>
      <c r="BS73" s="42">
        <f t="shared" si="80"/>
        <v>0</v>
      </c>
    </row>
    <row r="74" spans="1:71" ht="15">
      <c r="A74" s="118" t="s">
        <v>1166</v>
      </c>
      <c r="B74" s="8" t="s">
        <v>169</v>
      </c>
      <c r="C74" s="9" t="s">
        <v>170</v>
      </c>
      <c r="D74" s="9" t="s">
        <v>163</v>
      </c>
      <c r="E74" s="10" t="s">
        <v>171</v>
      </c>
      <c r="F74" s="10" t="s">
        <v>2</v>
      </c>
      <c r="G74" s="12" t="s">
        <v>1261</v>
      </c>
      <c r="H74" s="11">
        <v>301.79</v>
      </c>
      <c r="I74" s="279">
        <f>VLOOKUP(A:A,Souhrn!$A$2:$E$20,5,0)</f>
        <v>0</v>
      </c>
      <c r="J74" s="217">
        <f t="shared" si="82"/>
        <v>0</v>
      </c>
      <c r="K74" s="98" t="s">
        <v>1246</v>
      </c>
      <c r="L74" s="102" t="s">
        <v>1246</v>
      </c>
      <c r="M74" s="100"/>
      <c r="AA74" s="120">
        <f t="shared" si="43"/>
        <v>0</v>
      </c>
      <c r="AB74" s="120">
        <f t="shared" si="44"/>
        <v>0</v>
      </c>
      <c r="AC74" s="120">
        <f t="shared" si="45"/>
        <v>301.79</v>
      </c>
      <c r="AD74" s="120">
        <f t="shared" si="46"/>
        <v>0</v>
      </c>
      <c r="AE74" s="120">
        <f t="shared" si="47"/>
        <v>0</v>
      </c>
      <c r="AF74" s="120">
        <f t="shared" si="48"/>
        <v>0</v>
      </c>
      <c r="AG74" s="120">
        <f t="shared" si="49"/>
        <v>0</v>
      </c>
      <c r="AH74" s="120">
        <f t="shared" si="50"/>
        <v>0</v>
      </c>
      <c r="AI74" s="120">
        <f t="shared" si="51"/>
        <v>0</v>
      </c>
      <c r="AJ74" s="120">
        <f t="shared" si="52"/>
        <v>0</v>
      </c>
      <c r="AK74" s="120">
        <f t="shared" si="53"/>
        <v>0</v>
      </c>
      <c r="AL74" s="120">
        <f t="shared" si="54"/>
        <v>0</v>
      </c>
      <c r="AM74" s="120">
        <f t="shared" si="55"/>
        <v>0</v>
      </c>
      <c r="AN74" s="120">
        <f t="shared" si="56"/>
        <v>0</v>
      </c>
      <c r="AO74" s="120">
        <f t="shared" si="57"/>
        <v>0</v>
      </c>
      <c r="AP74" s="120">
        <f t="shared" si="58"/>
        <v>0</v>
      </c>
      <c r="AQ74" s="120">
        <f t="shared" si="59"/>
        <v>0</v>
      </c>
      <c r="AR74" s="120">
        <f t="shared" si="60"/>
        <v>0</v>
      </c>
      <c r="AS74" s="120">
        <f t="shared" si="61"/>
        <v>0</v>
      </c>
      <c r="AT74" s="267">
        <f t="shared" si="41"/>
        <v>301.79</v>
      </c>
      <c r="AU74" s="267">
        <f t="shared" si="42"/>
        <v>0</v>
      </c>
      <c r="BA74" s="42">
        <f t="shared" si="62"/>
        <v>0</v>
      </c>
      <c r="BB74" s="42">
        <f t="shared" si="63"/>
        <v>0</v>
      </c>
      <c r="BC74" s="42">
        <f t="shared" si="64"/>
        <v>301.79</v>
      </c>
      <c r="BD74" s="42">
        <f t="shared" si="65"/>
        <v>0</v>
      </c>
      <c r="BE74" s="42">
        <f t="shared" si="66"/>
        <v>0</v>
      </c>
      <c r="BF74" s="42">
        <f t="shared" si="67"/>
        <v>0</v>
      </c>
      <c r="BG74" s="42">
        <f t="shared" si="68"/>
        <v>0</v>
      </c>
      <c r="BH74" s="42">
        <f t="shared" si="69"/>
        <v>0</v>
      </c>
      <c r="BI74" s="42">
        <f t="shared" si="70"/>
        <v>0</v>
      </c>
      <c r="BJ74" s="42">
        <f t="shared" si="71"/>
        <v>0</v>
      </c>
      <c r="BK74" s="42">
        <f t="shared" si="72"/>
        <v>0</v>
      </c>
      <c r="BL74" s="42">
        <f t="shared" si="73"/>
        <v>0</v>
      </c>
      <c r="BM74" s="42">
        <f t="shared" si="74"/>
        <v>0</v>
      </c>
      <c r="BN74" s="42">
        <f t="shared" si="75"/>
        <v>0</v>
      </c>
      <c r="BO74" s="42">
        <f t="shared" si="76"/>
        <v>0</v>
      </c>
      <c r="BP74" s="42">
        <f t="shared" si="77"/>
        <v>0</v>
      </c>
      <c r="BQ74" s="42">
        <f t="shared" si="78"/>
        <v>0</v>
      </c>
      <c r="BR74" s="42">
        <f t="shared" si="79"/>
        <v>0</v>
      </c>
      <c r="BS74" s="42">
        <f t="shared" si="80"/>
        <v>0</v>
      </c>
    </row>
    <row r="75" spans="1:71" ht="15">
      <c r="A75" s="118" t="s">
        <v>1175</v>
      </c>
      <c r="B75" s="8" t="s">
        <v>172</v>
      </c>
      <c r="C75" s="9" t="s">
        <v>173</v>
      </c>
      <c r="D75" s="9" t="s">
        <v>163</v>
      </c>
      <c r="E75" s="10" t="s">
        <v>29</v>
      </c>
      <c r="F75" s="10" t="s">
        <v>3</v>
      </c>
      <c r="G75" s="12" t="s">
        <v>1268</v>
      </c>
      <c r="H75" s="11">
        <v>48.91</v>
      </c>
      <c r="I75" s="279">
        <f>VLOOKUP(A:A,Souhrn!$A$2:$E$20,5,0)</f>
        <v>0</v>
      </c>
      <c r="J75" s="217">
        <f t="shared" si="82"/>
        <v>0</v>
      </c>
      <c r="K75" s="98" t="s">
        <v>1246</v>
      </c>
      <c r="L75" s="102"/>
      <c r="M75" s="100"/>
      <c r="AA75" s="120">
        <f t="shared" si="43"/>
        <v>0</v>
      </c>
      <c r="AB75" s="120">
        <f t="shared" si="44"/>
        <v>0</v>
      </c>
      <c r="AC75" s="120">
        <f t="shared" si="45"/>
        <v>0</v>
      </c>
      <c r="AD75" s="120">
        <f t="shared" si="46"/>
        <v>0</v>
      </c>
      <c r="AE75" s="120">
        <f t="shared" si="47"/>
        <v>0</v>
      </c>
      <c r="AF75" s="120">
        <f t="shared" si="48"/>
        <v>0</v>
      </c>
      <c r="AG75" s="120">
        <f t="shared" si="49"/>
        <v>0</v>
      </c>
      <c r="AH75" s="120">
        <f t="shared" si="50"/>
        <v>0</v>
      </c>
      <c r="AI75" s="120">
        <f t="shared" si="51"/>
        <v>0</v>
      </c>
      <c r="AJ75" s="120">
        <f t="shared" si="52"/>
        <v>0</v>
      </c>
      <c r="AK75" s="120">
        <f t="shared" si="53"/>
        <v>0</v>
      </c>
      <c r="AL75" s="120">
        <f t="shared" si="54"/>
        <v>48.91</v>
      </c>
      <c r="AM75" s="120">
        <f t="shared" si="55"/>
        <v>0</v>
      </c>
      <c r="AN75" s="120">
        <f t="shared" si="56"/>
        <v>0</v>
      </c>
      <c r="AO75" s="120">
        <f t="shared" si="57"/>
        <v>0</v>
      </c>
      <c r="AP75" s="120">
        <f t="shared" si="58"/>
        <v>0</v>
      </c>
      <c r="AQ75" s="120">
        <f t="shared" si="59"/>
        <v>0</v>
      </c>
      <c r="AR75" s="120">
        <f t="shared" si="60"/>
        <v>0</v>
      </c>
      <c r="AS75" s="120">
        <f t="shared" si="61"/>
        <v>0</v>
      </c>
      <c r="AT75" s="267">
        <f t="shared" si="41"/>
        <v>0</v>
      </c>
      <c r="AU75" s="267">
        <f t="shared" si="42"/>
        <v>0</v>
      </c>
      <c r="BA75" s="42">
        <f t="shared" si="62"/>
        <v>0</v>
      </c>
      <c r="BB75" s="42">
        <f t="shared" si="63"/>
        <v>0</v>
      </c>
      <c r="BC75" s="42">
        <f t="shared" si="64"/>
        <v>0</v>
      </c>
      <c r="BD75" s="42">
        <f t="shared" si="65"/>
        <v>0</v>
      </c>
      <c r="BE75" s="42">
        <f t="shared" si="66"/>
        <v>0</v>
      </c>
      <c r="BF75" s="42">
        <f t="shared" si="67"/>
        <v>0</v>
      </c>
      <c r="BG75" s="42">
        <f t="shared" si="68"/>
        <v>0</v>
      </c>
      <c r="BH75" s="42">
        <f t="shared" si="69"/>
        <v>0</v>
      </c>
      <c r="BI75" s="42">
        <f t="shared" si="70"/>
        <v>0</v>
      </c>
      <c r="BJ75" s="42">
        <f t="shared" si="71"/>
        <v>0</v>
      </c>
      <c r="BK75" s="42">
        <f t="shared" si="72"/>
        <v>0</v>
      </c>
      <c r="BL75" s="42">
        <f t="shared" si="73"/>
        <v>48.91</v>
      </c>
      <c r="BM75" s="42">
        <f t="shared" si="74"/>
        <v>0</v>
      </c>
      <c r="BN75" s="42">
        <f t="shared" si="75"/>
        <v>0</v>
      </c>
      <c r="BO75" s="42">
        <f t="shared" si="76"/>
        <v>0</v>
      </c>
      <c r="BP75" s="42">
        <f t="shared" si="77"/>
        <v>0</v>
      </c>
      <c r="BQ75" s="42">
        <f t="shared" si="78"/>
        <v>0</v>
      </c>
      <c r="BR75" s="42">
        <f t="shared" si="79"/>
        <v>0</v>
      </c>
      <c r="BS75" s="42">
        <f t="shared" si="80"/>
        <v>0</v>
      </c>
    </row>
    <row r="76" spans="1:71" ht="15">
      <c r="A76" s="118" t="s">
        <v>1166</v>
      </c>
      <c r="B76" s="8" t="s">
        <v>174</v>
      </c>
      <c r="C76" s="9" t="s">
        <v>175</v>
      </c>
      <c r="D76" s="9" t="s">
        <v>163</v>
      </c>
      <c r="E76" s="10" t="s">
        <v>176</v>
      </c>
      <c r="F76" s="10" t="s">
        <v>2</v>
      </c>
      <c r="G76" s="12" t="s">
        <v>1261</v>
      </c>
      <c r="H76" s="11">
        <v>55.47</v>
      </c>
      <c r="I76" s="279">
        <f>VLOOKUP(A:A,Souhrn!$A$2:$E$20,5,0)</f>
        <v>0</v>
      </c>
      <c r="J76" s="217">
        <f t="shared" si="82"/>
        <v>0</v>
      </c>
      <c r="K76" s="98" t="s">
        <v>1246</v>
      </c>
      <c r="L76" s="102" t="s">
        <v>1246</v>
      </c>
      <c r="M76" s="100"/>
      <c r="AA76" s="120">
        <f t="shared" si="43"/>
        <v>0</v>
      </c>
      <c r="AB76" s="120">
        <f t="shared" si="44"/>
        <v>0</v>
      </c>
      <c r="AC76" s="120">
        <f t="shared" si="45"/>
        <v>55.47</v>
      </c>
      <c r="AD76" s="120">
        <f t="shared" si="46"/>
        <v>0</v>
      </c>
      <c r="AE76" s="120">
        <f t="shared" si="47"/>
        <v>0</v>
      </c>
      <c r="AF76" s="120">
        <f t="shared" si="48"/>
        <v>0</v>
      </c>
      <c r="AG76" s="120">
        <f t="shared" si="49"/>
        <v>0</v>
      </c>
      <c r="AH76" s="120">
        <f t="shared" si="50"/>
        <v>0</v>
      </c>
      <c r="AI76" s="120">
        <f t="shared" si="51"/>
        <v>0</v>
      </c>
      <c r="AJ76" s="120">
        <f t="shared" si="52"/>
        <v>0</v>
      </c>
      <c r="AK76" s="120">
        <f t="shared" si="53"/>
        <v>0</v>
      </c>
      <c r="AL76" s="120">
        <f t="shared" si="54"/>
        <v>0</v>
      </c>
      <c r="AM76" s="120">
        <f t="shared" si="55"/>
        <v>0</v>
      </c>
      <c r="AN76" s="120">
        <f t="shared" si="56"/>
        <v>0</v>
      </c>
      <c r="AO76" s="120">
        <f t="shared" si="57"/>
        <v>0</v>
      </c>
      <c r="AP76" s="120">
        <f t="shared" si="58"/>
        <v>0</v>
      </c>
      <c r="AQ76" s="120">
        <f t="shared" si="59"/>
        <v>0</v>
      </c>
      <c r="AR76" s="120">
        <f t="shared" si="60"/>
        <v>0</v>
      </c>
      <c r="AS76" s="120">
        <f t="shared" si="61"/>
        <v>0</v>
      </c>
      <c r="AT76" s="267">
        <f t="shared" si="41"/>
        <v>55.47</v>
      </c>
      <c r="AU76" s="267">
        <f t="shared" si="42"/>
        <v>0</v>
      </c>
      <c r="BA76" s="42">
        <f t="shared" si="62"/>
        <v>0</v>
      </c>
      <c r="BB76" s="42">
        <f t="shared" si="63"/>
        <v>0</v>
      </c>
      <c r="BC76" s="42">
        <f t="shared" si="64"/>
        <v>55.47</v>
      </c>
      <c r="BD76" s="42">
        <f t="shared" si="65"/>
        <v>0</v>
      </c>
      <c r="BE76" s="42">
        <f t="shared" si="66"/>
        <v>0</v>
      </c>
      <c r="BF76" s="42">
        <f t="shared" si="67"/>
        <v>0</v>
      </c>
      <c r="BG76" s="42">
        <f t="shared" si="68"/>
        <v>0</v>
      </c>
      <c r="BH76" s="42">
        <f t="shared" si="69"/>
        <v>0</v>
      </c>
      <c r="BI76" s="42">
        <f t="shared" si="70"/>
        <v>0</v>
      </c>
      <c r="BJ76" s="42">
        <f t="shared" si="71"/>
        <v>0</v>
      </c>
      <c r="BK76" s="42">
        <f t="shared" si="72"/>
        <v>0</v>
      </c>
      <c r="BL76" s="42">
        <f t="shared" si="73"/>
        <v>0</v>
      </c>
      <c r="BM76" s="42">
        <f t="shared" si="74"/>
        <v>0</v>
      </c>
      <c r="BN76" s="42">
        <f t="shared" si="75"/>
        <v>0</v>
      </c>
      <c r="BO76" s="42">
        <f t="shared" si="76"/>
        <v>0</v>
      </c>
      <c r="BP76" s="42">
        <f t="shared" si="77"/>
        <v>0</v>
      </c>
      <c r="BQ76" s="42">
        <f t="shared" si="78"/>
        <v>0</v>
      </c>
      <c r="BR76" s="42">
        <f t="shared" si="79"/>
        <v>0</v>
      </c>
      <c r="BS76" s="42">
        <f t="shared" si="80"/>
        <v>0</v>
      </c>
    </row>
    <row r="77" spans="1:71" ht="15">
      <c r="A77" s="118" t="s">
        <v>1169</v>
      </c>
      <c r="B77" s="8" t="s">
        <v>177</v>
      </c>
      <c r="C77" s="9" t="s">
        <v>178</v>
      </c>
      <c r="D77" s="9" t="s">
        <v>163</v>
      </c>
      <c r="E77" s="10" t="s">
        <v>47</v>
      </c>
      <c r="F77" s="10" t="s">
        <v>4</v>
      </c>
      <c r="G77" s="12" t="s">
        <v>1279</v>
      </c>
      <c r="H77" s="11">
        <v>3.26</v>
      </c>
      <c r="I77" s="279">
        <f>VLOOKUP(A:A,Souhrn!$A$2:$E$20,5,0)</f>
        <v>0</v>
      </c>
      <c r="J77" s="217">
        <f t="shared" si="82"/>
        <v>0</v>
      </c>
      <c r="K77" s="98" t="s">
        <v>1246</v>
      </c>
      <c r="L77" s="102"/>
      <c r="M77" s="100"/>
      <c r="AA77" s="120">
        <f t="shared" si="43"/>
        <v>0</v>
      </c>
      <c r="AB77" s="120">
        <f t="shared" si="44"/>
        <v>0</v>
      </c>
      <c r="AC77" s="120">
        <f t="shared" si="45"/>
        <v>0</v>
      </c>
      <c r="AD77" s="120">
        <f t="shared" si="46"/>
        <v>0</v>
      </c>
      <c r="AE77" s="120">
        <f t="shared" si="47"/>
        <v>0</v>
      </c>
      <c r="AF77" s="120">
        <f t="shared" si="48"/>
        <v>3.26</v>
      </c>
      <c r="AG77" s="120">
        <f t="shared" si="49"/>
        <v>0</v>
      </c>
      <c r="AH77" s="120">
        <f t="shared" si="50"/>
        <v>0</v>
      </c>
      <c r="AI77" s="120">
        <f t="shared" si="51"/>
        <v>0</v>
      </c>
      <c r="AJ77" s="120">
        <f t="shared" si="52"/>
        <v>0</v>
      </c>
      <c r="AK77" s="120">
        <f t="shared" si="53"/>
        <v>0</v>
      </c>
      <c r="AL77" s="120">
        <f t="shared" si="54"/>
        <v>0</v>
      </c>
      <c r="AM77" s="120">
        <f t="shared" si="55"/>
        <v>0</v>
      </c>
      <c r="AN77" s="120">
        <f t="shared" si="56"/>
        <v>0</v>
      </c>
      <c r="AO77" s="120">
        <f t="shared" si="57"/>
        <v>0</v>
      </c>
      <c r="AP77" s="120">
        <f t="shared" si="58"/>
        <v>0</v>
      </c>
      <c r="AQ77" s="120">
        <f t="shared" si="59"/>
        <v>0</v>
      </c>
      <c r="AR77" s="120">
        <f t="shared" si="60"/>
        <v>0</v>
      </c>
      <c r="AS77" s="120">
        <f t="shared" si="61"/>
        <v>0</v>
      </c>
      <c r="AT77" s="267">
        <f t="shared" si="41"/>
        <v>0</v>
      </c>
      <c r="AU77" s="267">
        <f t="shared" si="42"/>
        <v>0</v>
      </c>
      <c r="BA77" s="42">
        <f t="shared" si="62"/>
        <v>0</v>
      </c>
      <c r="BB77" s="42">
        <f t="shared" si="63"/>
        <v>0</v>
      </c>
      <c r="BC77" s="42">
        <f t="shared" si="64"/>
        <v>0</v>
      </c>
      <c r="BD77" s="42">
        <f t="shared" si="65"/>
        <v>0</v>
      </c>
      <c r="BE77" s="42">
        <f t="shared" si="66"/>
        <v>0</v>
      </c>
      <c r="BF77" s="42">
        <f t="shared" si="67"/>
        <v>3.26</v>
      </c>
      <c r="BG77" s="42">
        <f t="shared" si="68"/>
        <v>0</v>
      </c>
      <c r="BH77" s="42">
        <f t="shared" si="69"/>
        <v>0</v>
      </c>
      <c r="BI77" s="42">
        <f t="shared" si="70"/>
        <v>0</v>
      </c>
      <c r="BJ77" s="42">
        <f t="shared" si="71"/>
        <v>0</v>
      </c>
      <c r="BK77" s="42">
        <f t="shared" si="72"/>
        <v>0</v>
      </c>
      <c r="BL77" s="42">
        <f t="shared" si="73"/>
        <v>0</v>
      </c>
      <c r="BM77" s="42">
        <f t="shared" si="74"/>
        <v>0</v>
      </c>
      <c r="BN77" s="42">
        <f t="shared" si="75"/>
        <v>0</v>
      </c>
      <c r="BO77" s="42">
        <f t="shared" si="76"/>
        <v>0</v>
      </c>
      <c r="BP77" s="42">
        <f t="shared" si="77"/>
        <v>0</v>
      </c>
      <c r="BQ77" s="42">
        <f t="shared" si="78"/>
        <v>0</v>
      </c>
      <c r="BR77" s="42">
        <f t="shared" si="79"/>
        <v>0</v>
      </c>
      <c r="BS77" s="42">
        <f t="shared" si="80"/>
        <v>0</v>
      </c>
    </row>
    <row r="78" spans="1:71" ht="15">
      <c r="A78" s="118" t="s">
        <v>1169</v>
      </c>
      <c r="B78" s="8" t="s">
        <v>179</v>
      </c>
      <c r="C78" s="9" t="s">
        <v>180</v>
      </c>
      <c r="D78" s="9" t="s">
        <v>163</v>
      </c>
      <c r="E78" s="10" t="s">
        <v>47</v>
      </c>
      <c r="F78" s="10" t="s">
        <v>4</v>
      </c>
      <c r="G78" s="12" t="s">
        <v>1279</v>
      </c>
      <c r="H78" s="11">
        <v>7.66</v>
      </c>
      <c r="I78" s="279">
        <f>VLOOKUP(A:A,Souhrn!$A$2:$E$20,5,0)</f>
        <v>0</v>
      </c>
      <c r="J78" s="217">
        <f t="shared" si="82"/>
        <v>0</v>
      </c>
      <c r="K78" s="98" t="s">
        <v>1246</v>
      </c>
      <c r="L78" s="102"/>
      <c r="M78" s="100"/>
      <c r="AA78" s="120">
        <f t="shared" si="43"/>
        <v>0</v>
      </c>
      <c r="AB78" s="120">
        <f t="shared" si="44"/>
        <v>0</v>
      </c>
      <c r="AC78" s="120">
        <f t="shared" si="45"/>
        <v>0</v>
      </c>
      <c r="AD78" s="120">
        <f t="shared" si="46"/>
        <v>0</v>
      </c>
      <c r="AE78" s="120">
        <f t="shared" si="47"/>
        <v>0</v>
      </c>
      <c r="AF78" s="120">
        <f t="shared" si="48"/>
        <v>7.66</v>
      </c>
      <c r="AG78" s="120">
        <f t="shared" si="49"/>
        <v>0</v>
      </c>
      <c r="AH78" s="120">
        <f t="shared" si="50"/>
        <v>0</v>
      </c>
      <c r="AI78" s="120">
        <f t="shared" si="51"/>
        <v>0</v>
      </c>
      <c r="AJ78" s="120">
        <f t="shared" si="52"/>
        <v>0</v>
      </c>
      <c r="AK78" s="120">
        <f t="shared" si="53"/>
        <v>0</v>
      </c>
      <c r="AL78" s="120">
        <f t="shared" si="54"/>
        <v>0</v>
      </c>
      <c r="AM78" s="120">
        <f t="shared" si="55"/>
        <v>0</v>
      </c>
      <c r="AN78" s="120">
        <f t="shared" si="56"/>
        <v>0</v>
      </c>
      <c r="AO78" s="120">
        <f t="shared" si="57"/>
        <v>0</v>
      </c>
      <c r="AP78" s="120">
        <f t="shared" si="58"/>
        <v>0</v>
      </c>
      <c r="AQ78" s="120">
        <f t="shared" si="59"/>
        <v>0</v>
      </c>
      <c r="AR78" s="120">
        <f t="shared" si="60"/>
        <v>0</v>
      </c>
      <c r="AS78" s="120">
        <f t="shared" si="61"/>
        <v>0</v>
      </c>
      <c r="AT78" s="267">
        <f t="shared" si="41"/>
        <v>0</v>
      </c>
      <c r="AU78" s="267">
        <f t="shared" si="42"/>
        <v>0</v>
      </c>
      <c r="BA78" s="42">
        <f t="shared" si="62"/>
        <v>0</v>
      </c>
      <c r="BB78" s="42">
        <f t="shared" si="63"/>
        <v>0</v>
      </c>
      <c r="BC78" s="42">
        <f t="shared" si="64"/>
        <v>0</v>
      </c>
      <c r="BD78" s="42">
        <f t="shared" si="65"/>
        <v>0</v>
      </c>
      <c r="BE78" s="42">
        <f t="shared" si="66"/>
        <v>0</v>
      </c>
      <c r="BF78" s="42">
        <f t="shared" si="67"/>
        <v>7.66</v>
      </c>
      <c r="BG78" s="42">
        <f t="shared" si="68"/>
        <v>0</v>
      </c>
      <c r="BH78" s="42">
        <f t="shared" si="69"/>
        <v>0</v>
      </c>
      <c r="BI78" s="42">
        <f t="shared" si="70"/>
        <v>0</v>
      </c>
      <c r="BJ78" s="42">
        <f t="shared" si="71"/>
        <v>0</v>
      </c>
      <c r="BK78" s="42">
        <f t="shared" si="72"/>
        <v>0</v>
      </c>
      <c r="BL78" s="42">
        <f t="shared" si="73"/>
        <v>0</v>
      </c>
      <c r="BM78" s="42">
        <f t="shared" si="74"/>
        <v>0</v>
      </c>
      <c r="BN78" s="42">
        <f t="shared" si="75"/>
        <v>0</v>
      </c>
      <c r="BO78" s="42">
        <f t="shared" si="76"/>
        <v>0</v>
      </c>
      <c r="BP78" s="42">
        <f t="shared" si="77"/>
        <v>0</v>
      </c>
      <c r="BQ78" s="42">
        <f t="shared" si="78"/>
        <v>0</v>
      </c>
      <c r="BR78" s="42">
        <f t="shared" si="79"/>
        <v>0</v>
      </c>
      <c r="BS78" s="42">
        <f t="shared" si="80"/>
        <v>0</v>
      </c>
    </row>
    <row r="79" spans="1:71" ht="15">
      <c r="A79" s="118" t="s">
        <v>1169</v>
      </c>
      <c r="B79" s="8" t="s">
        <v>181</v>
      </c>
      <c r="C79" s="9" t="s">
        <v>182</v>
      </c>
      <c r="D79" s="9" t="s">
        <v>163</v>
      </c>
      <c r="E79" s="10" t="s">
        <v>183</v>
      </c>
      <c r="F79" s="10" t="s">
        <v>4</v>
      </c>
      <c r="G79" s="12" t="s">
        <v>1279</v>
      </c>
      <c r="H79" s="11">
        <v>6.74</v>
      </c>
      <c r="I79" s="279">
        <f>VLOOKUP(A:A,Souhrn!$A$2:$E$20,5,0)</f>
        <v>0</v>
      </c>
      <c r="J79" s="217">
        <f t="shared" si="82"/>
        <v>0</v>
      </c>
      <c r="K79" s="98" t="s">
        <v>1246</v>
      </c>
      <c r="L79" s="102"/>
      <c r="M79" s="100"/>
      <c r="AA79" s="120">
        <f t="shared" si="43"/>
        <v>0</v>
      </c>
      <c r="AB79" s="120">
        <f t="shared" si="44"/>
        <v>0</v>
      </c>
      <c r="AC79" s="120">
        <f t="shared" si="45"/>
        <v>0</v>
      </c>
      <c r="AD79" s="120">
        <f t="shared" si="46"/>
        <v>0</v>
      </c>
      <c r="AE79" s="120">
        <f t="shared" si="47"/>
        <v>0</v>
      </c>
      <c r="AF79" s="120">
        <f t="shared" si="48"/>
        <v>6.74</v>
      </c>
      <c r="AG79" s="120">
        <f t="shared" si="49"/>
        <v>0</v>
      </c>
      <c r="AH79" s="120">
        <f t="shared" si="50"/>
        <v>0</v>
      </c>
      <c r="AI79" s="120">
        <f t="shared" si="51"/>
        <v>0</v>
      </c>
      <c r="AJ79" s="120">
        <f t="shared" si="52"/>
        <v>0</v>
      </c>
      <c r="AK79" s="120">
        <f t="shared" si="53"/>
        <v>0</v>
      </c>
      <c r="AL79" s="120">
        <f t="shared" si="54"/>
        <v>0</v>
      </c>
      <c r="AM79" s="120">
        <f t="shared" si="55"/>
        <v>0</v>
      </c>
      <c r="AN79" s="120">
        <f t="shared" si="56"/>
        <v>0</v>
      </c>
      <c r="AO79" s="120">
        <f t="shared" si="57"/>
        <v>0</v>
      </c>
      <c r="AP79" s="120">
        <f t="shared" si="58"/>
        <v>0</v>
      </c>
      <c r="AQ79" s="120">
        <f t="shared" si="59"/>
        <v>0</v>
      </c>
      <c r="AR79" s="120">
        <f t="shared" si="60"/>
        <v>0</v>
      </c>
      <c r="AS79" s="120">
        <f t="shared" si="61"/>
        <v>0</v>
      </c>
      <c r="AT79" s="267">
        <f t="shared" si="41"/>
        <v>0</v>
      </c>
      <c r="AU79" s="267">
        <f t="shared" si="42"/>
        <v>0</v>
      </c>
      <c r="BA79" s="42">
        <f t="shared" si="62"/>
        <v>0</v>
      </c>
      <c r="BB79" s="42">
        <f t="shared" si="63"/>
        <v>0</v>
      </c>
      <c r="BC79" s="42">
        <f t="shared" si="64"/>
        <v>0</v>
      </c>
      <c r="BD79" s="42">
        <f t="shared" si="65"/>
        <v>0</v>
      </c>
      <c r="BE79" s="42">
        <f t="shared" si="66"/>
        <v>0</v>
      </c>
      <c r="BF79" s="42">
        <f t="shared" si="67"/>
        <v>6.74</v>
      </c>
      <c r="BG79" s="42">
        <f t="shared" si="68"/>
        <v>0</v>
      </c>
      <c r="BH79" s="42">
        <f t="shared" si="69"/>
        <v>0</v>
      </c>
      <c r="BI79" s="42">
        <f t="shared" si="70"/>
        <v>0</v>
      </c>
      <c r="BJ79" s="42">
        <f t="shared" si="71"/>
        <v>0</v>
      </c>
      <c r="BK79" s="42">
        <f t="shared" si="72"/>
        <v>0</v>
      </c>
      <c r="BL79" s="42">
        <f t="shared" si="73"/>
        <v>0</v>
      </c>
      <c r="BM79" s="42">
        <f t="shared" si="74"/>
        <v>0</v>
      </c>
      <c r="BN79" s="42">
        <f t="shared" si="75"/>
        <v>0</v>
      </c>
      <c r="BO79" s="42">
        <f t="shared" si="76"/>
        <v>0</v>
      </c>
      <c r="BP79" s="42">
        <f t="shared" si="77"/>
        <v>0</v>
      </c>
      <c r="BQ79" s="42">
        <f t="shared" si="78"/>
        <v>0</v>
      </c>
      <c r="BR79" s="42">
        <f t="shared" si="79"/>
        <v>0</v>
      </c>
      <c r="BS79" s="42">
        <f t="shared" si="80"/>
        <v>0</v>
      </c>
    </row>
    <row r="80" spans="1:71" ht="15">
      <c r="A80" s="118" t="s">
        <v>1180</v>
      </c>
      <c r="B80" s="8" t="s">
        <v>184</v>
      </c>
      <c r="C80" s="9" t="s">
        <v>185</v>
      </c>
      <c r="D80" s="9" t="s">
        <v>163</v>
      </c>
      <c r="E80" s="10" t="s">
        <v>166</v>
      </c>
      <c r="F80" s="10" t="s">
        <v>3</v>
      </c>
      <c r="G80" s="12" t="s">
        <v>1273</v>
      </c>
      <c r="H80" s="11">
        <v>7.11</v>
      </c>
      <c r="I80" s="279">
        <f>VLOOKUP(A:A,Souhrn!$A$2:$E$20,5,0)</f>
        <v>0</v>
      </c>
      <c r="J80" s="217">
        <f t="shared" si="82"/>
        <v>0</v>
      </c>
      <c r="K80" s="98"/>
      <c r="L80" s="102"/>
      <c r="M80" s="100"/>
      <c r="AA80" s="120">
        <f t="shared" si="43"/>
        <v>0</v>
      </c>
      <c r="AB80" s="120">
        <f t="shared" si="44"/>
        <v>0</v>
      </c>
      <c r="AC80" s="120">
        <f t="shared" si="45"/>
        <v>0</v>
      </c>
      <c r="AD80" s="120">
        <f t="shared" si="46"/>
        <v>0</v>
      </c>
      <c r="AE80" s="120">
        <f t="shared" si="47"/>
        <v>0</v>
      </c>
      <c r="AF80" s="120">
        <f t="shared" si="48"/>
        <v>0</v>
      </c>
      <c r="AG80" s="120">
        <f t="shared" si="49"/>
        <v>0</v>
      </c>
      <c r="AH80" s="120">
        <f t="shared" si="50"/>
        <v>0</v>
      </c>
      <c r="AI80" s="120">
        <f t="shared" si="51"/>
        <v>0</v>
      </c>
      <c r="AJ80" s="120">
        <f t="shared" si="52"/>
        <v>0</v>
      </c>
      <c r="AK80" s="120">
        <f t="shared" si="53"/>
        <v>0</v>
      </c>
      <c r="AL80" s="120">
        <f t="shared" si="54"/>
        <v>0</v>
      </c>
      <c r="AM80" s="120">
        <f t="shared" si="55"/>
        <v>0</v>
      </c>
      <c r="AN80" s="120">
        <f t="shared" si="56"/>
        <v>0</v>
      </c>
      <c r="AO80" s="120">
        <f t="shared" si="57"/>
        <v>0</v>
      </c>
      <c r="AP80" s="120">
        <f t="shared" si="58"/>
        <v>0</v>
      </c>
      <c r="AQ80" s="120">
        <f t="shared" si="59"/>
        <v>0</v>
      </c>
      <c r="AR80" s="120">
        <f t="shared" si="60"/>
        <v>7.11</v>
      </c>
      <c r="AS80" s="120">
        <f t="shared" si="61"/>
        <v>0</v>
      </c>
      <c r="AT80" s="267">
        <f t="shared" si="41"/>
        <v>0</v>
      </c>
      <c r="AU80" s="267">
        <f t="shared" si="42"/>
        <v>0</v>
      </c>
      <c r="BA80" s="42">
        <f t="shared" si="62"/>
        <v>0</v>
      </c>
      <c r="BB80" s="42">
        <f t="shared" si="63"/>
        <v>0</v>
      </c>
      <c r="BC80" s="42">
        <f t="shared" si="64"/>
        <v>0</v>
      </c>
      <c r="BD80" s="42">
        <f t="shared" si="65"/>
        <v>0</v>
      </c>
      <c r="BE80" s="42">
        <f t="shared" si="66"/>
        <v>0</v>
      </c>
      <c r="BF80" s="42">
        <f t="shared" si="67"/>
        <v>0</v>
      </c>
      <c r="BG80" s="42">
        <f t="shared" si="68"/>
        <v>0</v>
      </c>
      <c r="BH80" s="42">
        <f t="shared" si="69"/>
        <v>0</v>
      </c>
      <c r="BI80" s="42">
        <f t="shared" si="70"/>
        <v>0</v>
      </c>
      <c r="BJ80" s="42">
        <f t="shared" si="71"/>
        <v>0</v>
      </c>
      <c r="BK80" s="42">
        <f t="shared" si="72"/>
        <v>0</v>
      </c>
      <c r="BL80" s="42">
        <f t="shared" si="73"/>
        <v>0</v>
      </c>
      <c r="BM80" s="42">
        <f t="shared" si="74"/>
        <v>0</v>
      </c>
      <c r="BN80" s="42">
        <f t="shared" si="75"/>
        <v>0</v>
      </c>
      <c r="BO80" s="42">
        <f t="shared" si="76"/>
        <v>0</v>
      </c>
      <c r="BP80" s="42">
        <f t="shared" si="77"/>
        <v>0</v>
      </c>
      <c r="BQ80" s="42">
        <f t="shared" si="78"/>
        <v>0</v>
      </c>
      <c r="BR80" s="42">
        <f t="shared" si="79"/>
        <v>0</v>
      </c>
      <c r="BS80" s="42">
        <f t="shared" si="80"/>
        <v>0</v>
      </c>
    </row>
    <row r="81" spans="1:71" ht="15">
      <c r="A81" s="118" t="s">
        <v>1166</v>
      </c>
      <c r="B81" s="8" t="s">
        <v>186</v>
      </c>
      <c r="C81" s="9" t="s">
        <v>187</v>
      </c>
      <c r="D81" s="9" t="s">
        <v>163</v>
      </c>
      <c r="E81" s="10" t="s">
        <v>188</v>
      </c>
      <c r="F81" s="10" t="s">
        <v>2</v>
      </c>
      <c r="G81" s="12" t="s">
        <v>1261</v>
      </c>
      <c r="H81" s="11">
        <v>54.54</v>
      </c>
      <c r="I81" s="279">
        <f>VLOOKUP(A:A,Souhrn!$A$2:$E$20,5,0)</f>
        <v>0</v>
      </c>
      <c r="J81" s="217">
        <f t="shared" si="82"/>
        <v>0</v>
      </c>
      <c r="K81" s="98" t="s">
        <v>1246</v>
      </c>
      <c r="L81" s="102" t="s">
        <v>1246</v>
      </c>
      <c r="M81" s="100"/>
      <c r="AA81" s="120">
        <f t="shared" si="43"/>
        <v>0</v>
      </c>
      <c r="AB81" s="120">
        <f t="shared" si="44"/>
        <v>0</v>
      </c>
      <c r="AC81" s="120">
        <f t="shared" si="45"/>
        <v>54.54</v>
      </c>
      <c r="AD81" s="120">
        <f t="shared" si="46"/>
        <v>0</v>
      </c>
      <c r="AE81" s="120">
        <f t="shared" si="47"/>
        <v>0</v>
      </c>
      <c r="AF81" s="120">
        <f t="shared" si="48"/>
        <v>0</v>
      </c>
      <c r="AG81" s="120">
        <f t="shared" si="49"/>
        <v>0</v>
      </c>
      <c r="AH81" s="120">
        <f t="shared" si="50"/>
        <v>0</v>
      </c>
      <c r="AI81" s="120">
        <f t="shared" si="51"/>
        <v>0</v>
      </c>
      <c r="AJ81" s="120">
        <f t="shared" si="52"/>
        <v>0</v>
      </c>
      <c r="AK81" s="120">
        <f t="shared" si="53"/>
        <v>0</v>
      </c>
      <c r="AL81" s="120">
        <f t="shared" si="54"/>
        <v>0</v>
      </c>
      <c r="AM81" s="120">
        <f t="shared" si="55"/>
        <v>0</v>
      </c>
      <c r="AN81" s="120">
        <f t="shared" si="56"/>
        <v>0</v>
      </c>
      <c r="AO81" s="120">
        <f t="shared" si="57"/>
        <v>0</v>
      </c>
      <c r="AP81" s="120">
        <f t="shared" si="58"/>
        <v>0</v>
      </c>
      <c r="AQ81" s="120">
        <f t="shared" si="59"/>
        <v>0</v>
      </c>
      <c r="AR81" s="120">
        <f t="shared" si="60"/>
        <v>0</v>
      </c>
      <c r="AS81" s="120">
        <f t="shared" si="61"/>
        <v>0</v>
      </c>
      <c r="AT81" s="267">
        <f t="shared" si="41"/>
        <v>54.54</v>
      </c>
      <c r="AU81" s="267">
        <f t="shared" si="42"/>
        <v>0</v>
      </c>
      <c r="BA81" s="42">
        <f t="shared" si="62"/>
        <v>0</v>
      </c>
      <c r="BB81" s="42">
        <f t="shared" si="63"/>
        <v>0</v>
      </c>
      <c r="BC81" s="42">
        <f t="shared" si="64"/>
        <v>54.54</v>
      </c>
      <c r="BD81" s="42">
        <f t="shared" si="65"/>
        <v>0</v>
      </c>
      <c r="BE81" s="42">
        <f t="shared" si="66"/>
        <v>0</v>
      </c>
      <c r="BF81" s="42">
        <f t="shared" si="67"/>
        <v>0</v>
      </c>
      <c r="BG81" s="42">
        <f t="shared" si="68"/>
        <v>0</v>
      </c>
      <c r="BH81" s="42">
        <f t="shared" si="69"/>
        <v>0</v>
      </c>
      <c r="BI81" s="42">
        <f t="shared" si="70"/>
        <v>0</v>
      </c>
      <c r="BJ81" s="42">
        <f t="shared" si="71"/>
        <v>0</v>
      </c>
      <c r="BK81" s="42">
        <f t="shared" si="72"/>
        <v>0</v>
      </c>
      <c r="BL81" s="42">
        <f t="shared" si="73"/>
        <v>0</v>
      </c>
      <c r="BM81" s="42">
        <f t="shared" si="74"/>
        <v>0</v>
      </c>
      <c r="BN81" s="42">
        <f t="shared" si="75"/>
        <v>0</v>
      </c>
      <c r="BO81" s="42">
        <f t="shared" si="76"/>
        <v>0</v>
      </c>
      <c r="BP81" s="42">
        <f t="shared" si="77"/>
        <v>0</v>
      </c>
      <c r="BQ81" s="42">
        <f t="shared" si="78"/>
        <v>0</v>
      </c>
      <c r="BR81" s="42">
        <f t="shared" si="79"/>
        <v>0</v>
      </c>
      <c r="BS81" s="42">
        <f t="shared" si="80"/>
        <v>0</v>
      </c>
    </row>
    <row r="82" spans="1:71" ht="15">
      <c r="A82" s="118" t="s">
        <v>1173</v>
      </c>
      <c r="B82" s="8" t="s">
        <v>189</v>
      </c>
      <c r="C82" s="9" t="s">
        <v>190</v>
      </c>
      <c r="D82" s="9" t="s">
        <v>163</v>
      </c>
      <c r="E82" s="10" t="s">
        <v>34</v>
      </c>
      <c r="F82" s="10" t="s">
        <v>5</v>
      </c>
      <c r="G82" s="12" t="s">
        <v>1267</v>
      </c>
      <c r="H82" s="11">
        <v>14.28</v>
      </c>
      <c r="I82" s="279">
        <f>VLOOKUP(A:A,Souhrn!$A$2:$E$20,5,0)</f>
        <v>0</v>
      </c>
      <c r="J82" s="217">
        <f t="shared" si="82"/>
        <v>0</v>
      </c>
      <c r="K82" s="98"/>
      <c r="L82" s="102"/>
      <c r="M82" s="100"/>
      <c r="AA82" s="120">
        <f t="shared" si="43"/>
        <v>0</v>
      </c>
      <c r="AB82" s="120">
        <f t="shared" si="44"/>
        <v>0</v>
      </c>
      <c r="AC82" s="120">
        <f t="shared" si="45"/>
        <v>0</v>
      </c>
      <c r="AD82" s="120">
        <f t="shared" si="46"/>
        <v>0</v>
      </c>
      <c r="AE82" s="120">
        <f t="shared" si="47"/>
        <v>0</v>
      </c>
      <c r="AF82" s="120">
        <f t="shared" si="48"/>
        <v>0</v>
      </c>
      <c r="AG82" s="120">
        <f t="shared" si="49"/>
        <v>0</v>
      </c>
      <c r="AH82" s="120">
        <f t="shared" si="50"/>
        <v>0</v>
      </c>
      <c r="AI82" s="120">
        <f t="shared" si="51"/>
        <v>0</v>
      </c>
      <c r="AJ82" s="120">
        <f t="shared" si="52"/>
        <v>14.28</v>
      </c>
      <c r="AK82" s="120">
        <f t="shared" si="53"/>
        <v>0</v>
      </c>
      <c r="AL82" s="120">
        <f t="shared" si="54"/>
        <v>0</v>
      </c>
      <c r="AM82" s="120">
        <f t="shared" si="55"/>
        <v>0</v>
      </c>
      <c r="AN82" s="120">
        <f t="shared" si="56"/>
        <v>0</v>
      </c>
      <c r="AO82" s="120">
        <f t="shared" si="57"/>
        <v>0</v>
      </c>
      <c r="AP82" s="120">
        <f t="shared" si="58"/>
        <v>0</v>
      </c>
      <c r="AQ82" s="120">
        <f t="shared" si="59"/>
        <v>0</v>
      </c>
      <c r="AR82" s="120">
        <f t="shared" si="60"/>
        <v>0</v>
      </c>
      <c r="AS82" s="120">
        <f t="shared" si="61"/>
        <v>0</v>
      </c>
      <c r="AT82" s="267">
        <f t="shared" si="41"/>
        <v>0</v>
      </c>
      <c r="AU82" s="267">
        <f t="shared" si="42"/>
        <v>0</v>
      </c>
      <c r="BA82" s="42">
        <f t="shared" si="62"/>
        <v>0</v>
      </c>
      <c r="BB82" s="42">
        <f t="shared" si="63"/>
        <v>0</v>
      </c>
      <c r="BC82" s="42">
        <f t="shared" si="64"/>
        <v>0</v>
      </c>
      <c r="BD82" s="42">
        <f t="shared" si="65"/>
        <v>0</v>
      </c>
      <c r="BE82" s="42">
        <f t="shared" si="66"/>
        <v>0</v>
      </c>
      <c r="BF82" s="42">
        <f t="shared" si="67"/>
        <v>0</v>
      </c>
      <c r="BG82" s="42">
        <f t="shared" si="68"/>
        <v>0</v>
      </c>
      <c r="BH82" s="42">
        <f t="shared" si="69"/>
        <v>0</v>
      </c>
      <c r="BI82" s="42">
        <f t="shared" si="70"/>
        <v>0</v>
      </c>
      <c r="BJ82" s="42">
        <f t="shared" si="71"/>
        <v>0</v>
      </c>
      <c r="BK82" s="42">
        <f t="shared" si="72"/>
        <v>0</v>
      </c>
      <c r="BL82" s="42">
        <f t="shared" si="73"/>
        <v>0</v>
      </c>
      <c r="BM82" s="42">
        <f t="shared" si="74"/>
        <v>0</v>
      </c>
      <c r="BN82" s="42">
        <f t="shared" si="75"/>
        <v>0</v>
      </c>
      <c r="BO82" s="42">
        <f t="shared" si="76"/>
        <v>0</v>
      </c>
      <c r="BP82" s="42">
        <f t="shared" si="77"/>
        <v>0</v>
      </c>
      <c r="BQ82" s="42">
        <f t="shared" si="78"/>
        <v>0</v>
      </c>
      <c r="BR82" s="42">
        <f t="shared" si="79"/>
        <v>0</v>
      </c>
      <c r="BS82" s="42">
        <f t="shared" si="80"/>
        <v>0</v>
      </c>
    </row>
    <row r="83" spans="1:71" ht="15">
      <c r="A83" s="118" t="s">
        <v>1175</v>
      </c>
      <c r="B83" s="8" t="s">
        <v>191</v>
      </c>
      <c r="C83" s="9" t="s">
        <v>192</v>
      </c>
      <c r="D83" s="9" t="s">
        <v>163</v>
      </c>
      <c r="E83" s="10" t="s">
        <v>29</v>
      </c>
      <c r="F83" s="10" t="s">
        <v>3</v>
      </c>
      <c r="G83" s="12" t="s">
        <v>1268</v>
      </c>
      <c r="H83" s="11">
        <v>10.57</v>
      </c>
      <c r="I83" s="279">
        <f>VLOOKUP(A:A,Souhrn!$A$2:$E$20,5,0)</f>
        <v>0</v>
      </c>
      <c r="J83" s="217">
        <f t="shared" si="82"/>
        <v>0</v>
      </c>
      <c r="K83" s="98"/>
      <c r="L83" s="102"/>
      <c r="M83" s="100"/>
      <c r="AA83" s="120">
        <f t="shared" si="43"/>
        <v>0</v>
      </c>
      <c r="AB83" s="120">
        <f t="shared" si="44"/>
        <v>0</v>
      </c>
      <c r="AC83" s="120">
        <f t="shared" si="45"/>
        <v>0</v>
      </c>
      <c r="AD83" s="120">
        <f t="shared" si="46"/>
        <v>0</v>
      </c>
      <c r="AE83" s="120">
        <f t="shared" si="47"/>
        <v>0</v>
      </c>
      <c r="AF83" s="120">
        <f t="shared" si="48"/>
        <v>0</v>
      </c>
      <c r="AG83" s="120">
        <f t="shared" si="49"/>
        <v>0</v>
      </c>
      <c r="AH83" s="120">
        <f t="shared" si="50"/>
        <v>0</v>
      </c>
      <c r="AI83" s="120">
        <f t="shared" si="51"/>
        <v>0</v>
      </c>
      <c r="AJ83" s="120">
        <f t="shared" si="52"/>
        <v>0</v>
      </c>
      <c r="AK83" s="120">
        <f t="shared" si="53"/>
        <v>0</v>
      </c>
      <c r="AL83" s="120">
        <f t="shared" si="54"/>
        <v>10.57</v>
      </c>
      <c r="AM83" s="120">
        <f t="shared" si="55"/>
        <v>0</v>
      </c>
      <c r="AN83" s="120">
        <f t="shared" si="56"/>
        <v>0</v>
      </c>
      <c r="AO83" s="120">
        <f t="shared" si="57"/>
        <v>0</v>
      </c>
      <c r="AP83" s="120">
        <f t="shared" si="58"/>
        <v>0</v>
      </c>
      <c r="AQ83" s="120">
        <f t="shared" si="59"/>
        <v>0</v>
      </c>
      <c r="AR83" s="120">
        <f t="shared" si="60"/>
        <v>0</v>
      </c>
      <c r="AS83" s="120">
        <f t="shared" si="61"/>
        <v>0</v>
      </c>
      <c r="AT83" s="267">
        <f t="shared" si="41"/>
        <v>0</v>
      </c>
      <c r="AU83" s="267">
        <f t="shared" si="42"/>
        <v>0</v>
      </c>
      <c r="BA83" s="42">
        <f t="shared" si="62"/>
        <v>0</v>
      </c>
      <c r="BB83" s="42">
        <f t="shared" si="63"/>
        <v>0</v>
      </c>
      <c r="BC83" s="42">
        <f t="shared" si="64"/>
        <v>0</v>
      </c>
      <c r="BD83" s="42">
        <f t="shared" si="65"/>
        <v>0</v>
      </c>
      <c r="BE83" s="42">
        <f t="shared" si="66"/>
        <v>0</v>
      </c>
      <c r="BF83" s="42">
        <f t="shared" si="67"/>
        <v>0</v>
      </c>
      <c r="BG83" s="42">
        <f t="shared" si="68"/>
        <v>0</v>
      </c>
      <c r="BH83" s="42">
        <f t="shared" si="69"/>
        <v>0</v>
      </c>
      <c r="BI83" s="42">
        <f t="shared" si="70"/>
        <v>0</v>
      </c>
      <c r="BJ83" s="42">
        <f t="shared" si="71"/>
        <v>0</v>
      </c>
      <c r="BK83" s="42">
        <f t="shared" si="72"/>
        <v>0</v>
      </c>
      <c r="BL83" s="42">
        <f t="shared" si="73"/>
        <v>0</v>
      </c>
      <c r="BM83" s="42">
        <f t="shared" si="74"/>
        <v>0</v>
      </c>
      <c r="BN83" s="42">
        <f t="shared" si="75"/>
        <v>0</v>
      </c>
      <c r="BO83" s="42">
        <f t="shared" si="76"/>
        <v>0</v>
      </c>
      <c r="BP83" s="42">
        <f t="shared" si="77"/>
        <v>0</v>
      </c>
      <c r="BQ83" s="42">
        <f t="shared" si="78"/>
        <v>0</v>
      </c>
      <c r="BR83" s="42">
        <f t="shared" si="79"/>
        <v>0</v>
      </c>
      <c r="BS83" s="42">
        <f t="shared" si="80"/>
        <v>0</v>
      </c>
    </row>
    <row r="84" spans="1:71" ht="15">
      <c r="A84" s="118" t="s">
        <v>1175</v>
      </c>
      <c r="B84" s="8" t="s">
        <v>193</v>
      </c>
      <c r="C84" s="9" t="s">
        <v>194</v>
      </c>
      <c r="D84" s="9" t="s">
        <v>163</v>
      </c>
      <c r="E84" s="10" t="s">
        <v>29</v>
      </c>
      <c r="F84" s="10" t="s">
        <v>3</v>
      </c>
      <c r="G84" s="12" t="s">
        <v>1268</v>
      </c>
      <c r="H84" s="11">
        <v>16.19</v>
      </c>
      <c r="I84" s="279">
        <f>VLOOKUP(A:A,Souhrn!$A$2:$E$20,5,0)</f>
        <v>0</v>
      </c>
      <c r="J84" s="217">
        <f t="shared" si="82"/>
        <v>0</v>
      </c>
      <c r="K84" s="98"/>
      <c r="L84" s="102"/>
      <c r="M84" s="100"/>
      <c r="AA84" s="120">
        <f t="shared" si="43"/>
        <v>0</v>
      </c>
      <c r="AB84" s="120">
        <f t="shared" si="44"/>
        <v>0</v>
      </c>
      <c r="AC84" s="120">
        <f t="shared" si="45"/>
        <v>0</v>
      </c>
      <c r="AD84" s="120">
        <f t="shared" si="46"/>
        <v>0</v>
      </c>
      <c r="AE84" s="120">
        <f t="shared" si="47"/>
        <v>0</v>
      </c>
      <c r="AF84" s="120">
        <f t="shared" si="48"/>
        <v>0</v>
      </c>
      <c r="AG84" s="120">
        <f t="shared" si="49"/>
        <v>0</v>
      </c>
      <c r="AH84" s="120">
        <f t="shared" si="50"/>
        <v>0</v>
      </c>
      <c r="AI84" s="120">
        <f t="shared" si="51"/>
        <v>0</v>
      </c>
      <c r="AJ84" s="120">
        <f t="shared" si="52"/>
        <v>0</v>
      </c>
      <c r="AK84" s="120">
        <f t="shared" si="53"/>
        <v>0</v>
      </c>
      <c r="AL84" s="120">
        <f t="shared" si="54"/>
        <v>16.19</v>
      </c>
      <c r="AM84" s="120">
        <f t="shared" si="55"/>
        <v>0</v>
      </c>
      <c r="AN84" s="120">
        <f t="shared" si="56"/>
        <v>0</v>
      </c>
      <c r="AO84" s="120">
        <f t="shared" si="57"/>
        <v>0</v>
      </c>
      <c r="AP84" s="120">
        <f t="shared" si="58"/>
        <v>0</v>
      </c>
      <c r="AQ84" s="120">
        <f t="shared" si="59"/>
        <v>0</v>
      </c>
      <c r="AR84" s="120">
        <f t="shared" si="60"/>
        <v>0</v>
      </c>
      <c r="AS84" s="120">
        <f t="shared" si="61"/>
        <v>0</v>
      </c>
      <c r="AT84" s="267">
        <f t="shared" si="41"/>
        <v>0</v>
      </c>
      <c r="AU84" s="267">
        <f t="shared" si="42"/>
        <v>0</v>
      </c>
      <c r="BA84" s="42">
        <f t="shared" si="62"/>
        <v>0</v>
      </c>
      <c r="BB84" s="42">
        <f t="shared" si="63"/>
        <v>0</v>
      </c>
      <c r="BC84" s="42">
        <f t="shared" si="64"/>
        <v>0</v>
      </c>
      <c r="BD84" s="42">
        <f t="shared" si="65"/>
        <v>0</v>
      </c>
      <c r="BE84" s="42">
        <f t="shared" si="66"/>
        <v>0</v>
      </c>
      <c r="BF84" s="42">
        <f t="shared" si="67"/>
        <v>0</v>
      </c>
      <c r="BG84" s="42">
        <f t="shared" si="68"/>
        <v>0</v>
      </c>
      <c r="BH84" s="42">
        <f t="shared" si="69"/>
        <v>0</v>
      </c>
      <c r="BI84" s="42">
        <f t="shared" si="70"/>
        <v>0</v>
      </c>
      <c r="BJ84" s="42">
        <f t="shared" si="71"/>
        <v>0</v>
      </c>
      <c r="BK84" s="42">
        <f t="shared" si="72"/>
        <v>0</v>
      </c>
      <c r="BL84" s="42">
        <f t="shared" si="73"/>
        <v>0</v>
      </c>
      <c r="BM84" s="42">
        <f t="shared" si="74"/>
        <v>0</v>
      </c>
      <c r="BN84" s="42">
        <f t="shared" si="75"/>
        <v>0</v>
      </c>
      <c r="BO84" s="42">
        <f t="shared" si="76"/>
        <v>0</v>
      </c>
      <c r="BP84" s="42">
        <f t="shared" si="77"/>
        <v>0</v>
      </c>
      <c r="BQ84" s="42">
        <f t="shared" si="78"/>
        <v>0</v>
      </c>
      <c r="BR84" s="42">
        <f t="shared" si="79"/>
        <v>0</v>
      </c>
      <c r="BS84" s="42">
        <f t="shared" si="80"/>
        <v>0</v>
      </c>
    </row>
    <row r="85" spans="1:71" ht="15">
      <c r="A85" s="118" t="s">
        <v>1174</v>
      </c>
      <c r="B85" s="8" t="s">
        <v>195</v>
      </c>
      <c r="C85" s="9" t="s">
        <v>196</v>
      </c>
      <c r="D85" s="9" t="s">
        <v>163</v>
      </c>
      <c r="E85" s="10" t="s">
        <v>44</v>
      </c>
      <c r="F85" s="10" t="s">
        <v>4</v>
      </c>
      <c r="G85" s="12" t="s">
        <v>1278</v>
      </c>
      <c r="H85" s="11">
        <v>46.01</v>
      </c>
      <c r="I85" s="279">
        <f>VLOOKUP(A:A,Souhrn!$A$2:$E$20,5,0)</f>
        <v>0</v>
      </c>
      <c r="J85" s="217">
        <f t="shared" si="82"/>
        <v>0</v>
      </c>
      <c r="K85" s="98" t="s">
        <v>1246</v>
      </c>
      <c r="L85" s="102"/>
      <c r="M85" s="100"/>
      <c r="AA85" s="120">
        <f t="shared" si="43"/>
        <v>0</v>
      </c>
      <c r="AB85" s="120">
        <f t="shared" si="44"/>
        <v>0</v>
      </c>
      <c r="AC85" s="120">
        <f t="shared" si="45"/>
        <v>0</v>
      </c>
      <c r="AD85" s="120">
        <f t="shared" si="46"/>
        <v>0</v>
      </c>
      <c r="AE85" s="120">
        <f t="shared" si="47"/>
        <v>0</v>
      </c>
      <c r="AF85" s="120">
        <f t="shared" si="48"/>
        <v>0</v>
      </c>
      <c r="AG85" s="120">
        <f t="shared" si="49"/>
        <v>0</v>
      </c>
      <c r="AH85" s="120">
        <f t="shared" si="50"/>
        <v>0</v>
      </c>
      <c r="AI85" s="120">
        <f t="shared" si="51"/>
        <v>0</v>
      </c>
      <c r="AJ85" s="120">
        <f t="shared" si="52"/>
        <v>0</v>
      </c>
      <c r="AK85" s="120">
        <f t="shared" si="53"/>
        <v>46.01</v>
      </c>
      <c r="AL85" s="120">
        <f t="shared" si="54"/>
        <v>0</v>
      </c>
      <c r="AM85" s="120">
        <f t="shared" si="55"/>
        <v>0</v>
      </c>
      <c r="AN85" s="120">
        <f t="shared" si="56"/>
        <v>0</v>
      </c>
      <c r="AO85" s="120">
        <f t="shared" si="57"/>
        <v>0</v>
      </c>
      <c r="AP85" s="120">
        <f t="shared" si="58"/>
        <v>0</v>
      </c>
      <c r="AQ85" s="120">
        <f t="shared" si="59"/>
        <v>0</v>
      </c>
      <c r="AR85" s="120">
        <f t="shared" si="60"/>
        <v>0</v>
      </c>
      <c r="AS85" s="120">
        <f t="shared" si="61"/>
        <v>0</v>
      </c>
      <c r="AT85" s="267">
        <f t="shared" si="41"/>
        <v>0</v>
      </c>
      <c r="AU85" s="267">
        <f t="shared" si="42"/>
        <v>0</v>
      </c>
      <c r="BA85" s="42">
        <f t="shared" si="62"/>
        <v>0</v>
      </c>
      <c r="BB85" s="42">
        <f t="shared" si="63"/>
        <v>0</v>
      </c>
      <c r="BC85" s="42">
        <f t="shared" si="64"/>
        <v>0</v>
      </c>
      <c r="BD85" s="42">
        <f t="shared" si="65"/>
        <v>0</v>
      </c>
      <c r="BE85" s="42">
        <f t="shared" si="66"/>
        <v>0</v>
      </c>
      <c r="BF85" s="42">
        <f t="shared" si="67"/>
        <v>0</v>
      </c>
      <c r="BG85" s="42">
        <f t="shared" si="68"/>
        <v>0</v>
      </c>
      <c r="BH85" s="42">
        <f t="shared" si="69"/>
        <v>0</v>
      </c>
      <c r="BI85" s="42">
        <f t="shared" si="70"/>
        <v>0</v>
      </c>
      <c r="BJ85" s="42">
        <f t="shared" si="71"/>
        <v>0</v>
      </c>
      <c r="BK85" s="42">
        <f t="shared" si="72"/>
        <v>46.01</v>
      </c>
      <c r="BL85" s="42">
        <f t="shared" si="73"/>
        <v>0</v>
      </c>
      <c r="BM85" s="42">
        <f t="shared" si="74"/>
        <v>0</v>
      </c>
      <c r="BN85" s="42">
        <f t="shared" si="75"/>
        <v>0</v>
      </c>
      <c r="BO85" s="42">
        <f t="shared" si="76"/>
        <v>0</v>
      </c>
      <c r="BP85" s="42">
        <f t="shared" si="77"/>
        <v>0</v>
      </c>
      <c r="BQ85" s="42">
        <f t="shared" si="78"/>
        <v>0</v>
      </c>
      <c r="BR85" s="42">
        <f t="shared" si="79"/>
        <v>0</v>
      </c>
      <c r="BS85" s="42">
        <f t="shared" si="80"/>
        <v>0</v>
      </c>
    </row>
    <row r="86" spans="1:71" ht="15">
      <c r="A86" s="118" t="s">
        <v>1179</v>
      </c>
      <c r="B86" s="8" t="s">
        <v>197</v>
      </c>
      <c r="C86" s="9" t="s">
        <v>198</v>
      </c>
      <c r="D86" s="9" t="s">
        <v>163</v>
      </c>
      <c r="E86" s="10" t="s">
        <v>53</v>
      </c>
      <c r="F86" s="10" t="s">
        <v>4</v>
      </c>
      <c r="G86" s="12" t="s">
        <v>1277</v>
      </c>
      <c r="H86" s="11">
        <v>2.08</v>
      </c>
      <c r="I86" s="279">
        <f>VLOOKUP(A:A,Souhrn!$A$2:$E$20,5,0)</f>
        <v>0</v>
      </c>
      <c r="J86" s="217">
        <f t="shared" si="82"/>
        <v>0</v>
      </c>
      <c r="K86" s="98"/>
      <c r="L86" s="102"/>
      <c r="M86" s="100"/>
      <c r="AA86" s="120">
        <f t="shared" si="43"/>
        <v>0</v>
      </c>
      <c r="AB86" s="120">
        <f t="shared" si="44"/>
        <v>0</v>
      </c>
      <c r="AC86" s="120">
        <f t="shared" si="45"/>
        <v>0</v>
      </c>
      <c r="AD86" s="120">
        <f t="shared" si="46"/>
        <v>0</v>
      </c>
      <c r="AE86" s="120">
        <f t="shared" si="47"/>
        <v>0</v>
      </c>
      <c r="AF86" s="120">
        <f t="shared" si="48"/>
        <v>0</v>
      </c>
      <c r="AG86" s="120">
        <f t="shared" si="49"/>
        <v>0</v>
      </c>
      <c r="AH86" s="120">
        <f t="shared" si="50"/>
        <v>0</v>
      </c>
      <c r="AI86" s="120">
        <f t="shared" si="51"/>
        <v>0</v>
      </c>
      <c r="AJ86" s="120">
        <f t="shared" si="52"/>
        <v>0</v>
      </c>
      <c r="AK86" s="120">
        <f t="shared" si="53"/>
        <v>0</v>
      </c>
      <c r="AL86" s="120">
        <f t="shared" si="54"/>
        <v>0</v>
      </c>
      <c r="AM86" s="120">
        <f t="shared" si="55"/>
        <v>0</v>
      </c>
      <c r="AN86" s="120">
        <f t="shared" si="56"/>
        <v>0</v>
      </c>
      <c r="AO86" s="120">
        <f t="shared" si="57"/>
        <v>0</v>
      </c>
      <c r="AP86" s="120">
        <f t="shared" si="58"/>
        <v>0</v>
      </c>
      <c r="AQ86" s="120">
        <f t="shared" si="59"/>
        <v>2.08</v>
      </c>
      <c r="AR86" s="120">
        <f t="shared" si="60"/>
        <v>0</v>
      </c>
      <c r="AS86" s="120">
        <f t="shared" si="61"/>
        <v>0</v>
      </c>
      <c r="AT86" s="267">
        <f t="shared" si="41"/>
        <v>0</v>
      </c>
      <c r="AU86" s="267">
        <f t="shared" si="42"/>
        <v>0</v>
      </c>
      <c r="BA86" s="42">
        <f t="shared" si="62"/>
        <v>0</v>
      </c>
      <c r="BB86" s="42">
        <f t="shared" si="63"/>
        <v>0</v>
      </c>
      <c r="BC86" s="42">
        <f t="shared" si="64"/>
        <v>0</v>
      </c>
      <c r="BD86" s="42">
        <f t="shared" si="65"/>
        <v>0</v>
      </c>
      <c r="BE86" s="42">
        <f t="shared" si="66"/>
        <v>0</v>
      </c>
      <c r="BF86" s="42">
        <f t="shared" si="67"/>
        <v>0</v>
      </c>
      <c r="BG86" s="42">
        <f t="shared" si="68"/>
        <v>0</v>
      </c>
      <c r="BH86" s="42">
        <f t="shared" si="69"/>
        <v>0</v>
      </c>
      <c r="BI86" s="42">
        <f t="shared" si="70"/>
        <v>0</v>
      </c>
      <c r="BJ86" s="42">
        <f t="shared" si="71"/>
        <v>0</v>
      </c>
      <c r="BK86" s="42">
        <f t="shared" si="72"/>
        <v>0</v>
      </c>
      <c r="BL86" s="42">
        <f t="shared" si="73"/>
        <v>0</v>
      </c>
      <c r="BM86" s="42">
        <f t="shared" si="74"/>
        <v>0</v>
      </c>
      <c r="BN86" s="42">
        <f t="shared" si="75"/>
        <v>0</v>
      </c>
      <c r="BO86" s="42">
        <f t="shared" si="76"/>
        <v>0</v>
      </c>
      <c r="BP86" s="42">
        <f t="shared" si="77"/>
        <v>0</v>
      </c>
      <c r="BQ86" s="42">
        <f t="shared" si="78"/>
        <v>0</v>
      </c>
      <c r="BR86" s="42">
        <f t="shared" si="79"/>
        <v>0</v>
      </c>
      <c r="BS86" s="42">
        <f t="shared" si="80"/>
        <v>0</v>
      </c>
    </row>
    <row r="87" spans="1:71" ht="15">
      <c r="A87" s="118" t="s">
        <v>1174</v>
      </c>
      <c r="B87" s="8" t="s">
        <v>199</v>
      </c>
      <c r="C87" s="9" t="s">
        <v>200</v>
      </c>
      <c r="D87" s="9" t="s">
        <v>163</v>
      </c>
      <c r="E87" s="10" t="s">
        <v>34</v>
      </c>
      <c r="F87" s="10" t="s">
        <v>4</v>
      </c>
      <c r="G87" s="12" t="s">
        <v>1278</v>
      </c>
      <c r="H87" s="11">
        <v>6.27</v>
      </c>
      <c r="I87" s="279">
        <f>VLOOKUP(A:A,Souhrn!$A$2:$E$20,5,0)</f>
        <v>0</v>
      </c>
      <c r="J87" s="217">
        <f t="shared" si="82"/>
        <v>0</v>
      </c>
      <c r="K87" s="98" t="s">
        <v>1246</v>
      </c>
      <c r="L87" s="102"/>
      <c r="M87" s="100"/>
      <c r="AA87" s="120">
        <f t="shared" si="43"/>
        <v>0</v>
      </c>
      <c r="AB87" s="120">
        <f t="shared" si="44"/>
        <v>0</v>
      </c>
      <c r="AC87" s="120">
        <f t="shared" si="45"/>
        <v>0</v>
      </c>
      <c r="AD87" s="120">
        <f t="shared" si="46"/>
        <v>0</v>
      </c>
      <c r="AE87" s="120">
        <f t="shared" si="47"/>
        <v>0</v>
      </c>
      <c r="AF87" s="120">
        <f t="shared" si="48"/>
        <v>0</v>
      </c>
      <c r="AG87" s="120">
        <f t="shared" si="49"/>
        <v>0</v>
      </c>
      <c r="AH87" s="120">
        <f t="shared" si="50"/>
        <v>0</v>
      </c>
      <c r="AI87" s="120">
        <f t="shared" si="51"/>
        <v>0</v>
      </c>
      <c r="AJ87" s="120">
        <f t="shared" si="52"/>
        <v>0</v>
      </c>
      <c r="AK87" s="120">
        <f t="shared" si="53"/>
        <v>6.27</v>
      </c>
      <c r="AL87" s="120">
        <f t="shared" si="54"/>
        <v>0</v>
      </c>
      <c r="AM87" s="120">
        <f t="shared" si="55"/>
        <v>0</v>
      </c>
      <c r="AN87" s="120">
        <f t="shared" si="56"/>
        <v>0</v>
      </c>
      <c r="AO87" s="120">
        <f t="shared" si="57"/>
        <v>0</v>
      </c>
      <c r="AP87" s="120">
        <f t="shared" si="58"/>
        <v>0</v>
      </c>
      <c r="AQ87" s="120">
        <f t="shared" si="59"/>
        <v>0</v>
      </c>
      <c r="AR87" s="120">
        <f t="shared" si="60"/>
        <v>0</v>
      </c>
      <c r="AS87" s="120">
        <f t="shared" si="61"/>
        <v>0</v>
      </c>
      <c r="AT87" s="267">
        <f t="shared" si="41"/>
        <v>0</v>
      </c>
      <c r="AU87" s="267">
        <f t="shared" si="42"/>
        <v>0</v>
      </c>
      <c r="BA87" s="42">
        <f t="shared" si="62"/>
        <v>0</v>
      </c>
      <c r="BB87" s="42">
        <f t="shared" si="63"/>
        <v>0</v>
      </c>
      <c r="BC87" s="42">
        <f t="shared" si="64"/>
        <v>0</v>
      </c>
      <c r="BD87" s="42">
        <f t="shared" si="65"/>
        <v>0</v>
      </c>
      <c r="BE87" s="42">
        <f t="shared" si="66"/>
        <v>0</v>
      </c>
      <c r="BF87" s="42">
        <f t="shared" si="67"/>
        <v>0</v>
      </c>
      <c r="BG87" s="42">
        <f t="shared" si="68"/>
        <v>0</v>
      </c>
      <c r="BH87" s="42">
        <f t="shared" si="69"/>
        <v>0</v>
      </c>
      <c r="BI87" s="42">
        <f t="shared" si="70"/>
        <v>0</v>
      </c>
      <c r="BJ87" s="42">
        <f t="shared" si="71"/>
        <v>0</v>
      </c>
      <c r="BK87" s="42">
        <f t="shared" si="72"/>
        <v>6.27</v>
      </c>
      <c r="BL87" s="42">
        <f t="shared" si="73"/>
        <v>0</v>
      </c>
      <c r="BM87" s="42">
        <f t="shared" si="74"/>
        <v>0</v>
      </c>
      <c r="BN87" s="42">
        <f t="shared" si="75"/>
        <v>0</v>
      </c>
      <c r="BO87" s="42">
        <f t="shared" si="76"/>
        <v>0</v>
      </c>
      <c r="BP87" s="42">
        <f t="shared" si="77"/>
        <v>0</v>
      </c>
      <c r="BQ87" s="42">
        <f t="shared" si="78"/>
        <v>0</v>
      </c>
      <c r="BR87" s="42">
        <f t="shared" si="79"/>
        <v>0</v>
      </c>
      <c r="BS87" s="42">
        <f t="shared" si="80"/>
        <v>0</v>
      </c>
    </row>
    <row r="88" spans="1:71" ht="15">
      <c r="A88" s="118" t="s">
        <v>1166</v>
      </c>
      <c r="B88" s="8" t="s">
        <v>201</v>
      </c>
      <c r="C88" s="9" t="s">
        <v>202</v>
      </c>
      <c r="D88" s="9" t="s">
        <v>163</v>
      </c>
      <c r="E88" s="10" t="s">
        <v>203</v>
      </c>
      <c r="F88" s="10" t="s">
        <v>2</v>
      </c>
      <c r="G88" s="12" t="s">
        <v>1261</v>
      </c>
      <c r="H88" s="11">
        <v>238.64</v>
      </c>
      <c r="I88" s="279">
        <f>VLOOKUP(A:A,Souhrn!$A$2:$E$20,5,0)</f>
        <v>0</v>
      </c>
      <c r="J88" s="217">
        <f t="shared" si="82"/>
        <v>0</v>
      </c>
      <c r="K88" s="98" t="s">
        <v>1246</v>
      </c>
      <c r="L88" s="102" t="s">
        <v>1246</v>
      </c>
      <c r="M88" s="100"/>
      <c r="AA88" s="120">
        <f t="shared" si="43"/>
        <v>0</v>
      </c>
      <c r="AB88" s="120">
        <f t="shared" si="44"/>
        <v>0</v>
      </c>
      <c r="AC88" s="120">
        <f t="shared" si="45"/>
        <v>238.64</v>
      </c>
      <c r="AD88" s="120">
        <f t="shared" si="46"/>
        <v>0</v>
      </c>
      <c r="AE88" s="120">
        <f t="shared" si="47"/>
        <v>0</v>
      </c>
      <c r="AF88" s="120">
        <f t="shared" si="48"/>
        <v>0</v>
      </c>
      <c r="AG88" s="120">
        <f t="shared" si="49"/>
        <v>0</v>
      </c>
      <c r="AH88" s="120">
        <f t="shared" si="50"/>
        <v>0</v>
      </c>
      <c r="AI88" s="120">
        <f t="shared" si="51"/>
        <v>0</v>
      </c>
      <c r="AJ88" s="120">
        <f t="shared" si="52"/>
        <v>0</v>
      </c>
      <c r="AK88" s="120">
        <f t="shared" si="53"/>
        <v>0</v>
      </c>
      <c r="AL88" s="120">
        <f t="shared" si="54"/>
        <v>0</v>
      </c>
      <c r="AM88" s="120">
        <f t="shared" si="55"/>
        <v>0</v>
      </c>
      <c r="AN88" s="120">
        <f t="shared" si="56"/>
        <v>0</v>
      </c>
      <c r="AO88" s="120">
        <f t="shared" si="57"/>
        <v>0</v>
      </c>
      <c r="AP88" s="120">
        <f t="shared" si="58"/>
        <v>0</v>
      </c>
      <c r="AQ88" s="120">
        <f t="shared" si="59"/>
        <v>0</v>
      </c>
      <c r="AR88" s="120">
        <f t="shared" si="60"/>
        <v>0</v>
      </c>
      <c r="AS88" s="120">
        <f t="shared" si="61"/>
        <v>0</v>
      </c>
      <c r="AT88" s="267">
        <f t="shared" si="41"/>
        <v>238.64</v>
      </c>
      <c r="AU88" s="267">
        <f t="shared" si="42"/>
        <v>0</v>
      </c>
      <c r="BA88" s="42">
        <f t="shared" si="62"/>
        <v>0</v>
      </c>
      <c r="BB88" s="42">
        <f t="shared" si="63"/>
        <v>0</v>
      </c>
      <c r="BC88" s="42">
        <f t="shared" si="64"/>
        <v>238.64</v>
      </c>
      <c r="BD88" s="42">
        <f t="shared" si="65"/>
        <v>0</v>
      </c>
      <c r="BE88" s="42">
        <f t="shared" si="66"/>
        <v>0</v>
      </c>
      <c r="BF88" s="42">
        <f t="shared" si="67"/>
        <v>0</v>
      </c>
      <c r="BG88" s="42">
        <f t="shared" si="68"/>
        <v>0</v>
      </c>
      <c r="BH88" s="42">
        <f t="shared" si="69"/>
        <v>0</v>
      </c>
      <c r="BI88" s="42">
        <f t="shared" si="70"/>
        <v>0</v>
      </c>
      <c r="BJ88" s="42">
        <f t="shared" si="71"/>
        <v>0</v>
      </c>
      <c r="BK88" s="42">
        <f t="shared" si="72"/>
        <v>0</v>
      </c>
      <c r="BL88" s="42">
        <f t="shared" si="73"/>
        <v>0</v>
      </c>
      <c r="BM88" s="42">
        <f t="shared" si="74"/>
        <v>0</v>
      </c>
      <c r="BN88" s="42">
        <f t="shared" si="75"/>
        <v>0</v>
      </c>
      <c r="BO88" s="42">
        <f t="shared" si="76"/>
        <v>0</v>
      </c>
      <c r="BP88" s="42">
        <f t="shared" si="77"/>
        <v>0</v>
      </c>
      <c r="BQ88" s="42">
        <f t="shared" si="78"/>
        <v>0</v>
      </c>
      <c r="BR88" s="42">
        <f t="shared" si="79"/>
        <v>0</v>
      </c>
      <c r="BS88" s="42">
        <f t="shared" si="80"/>
        <v>0</v>
      </c>
    </row>
    <row r="89" spans="1:71" ht="15">
      <c r="A89" s="118" t="s">
        <v>1178</v>
      </c>
      <c r="B89" s="8" t="s">
        <v>204</v>
      </c>
      <c r="C89" s="9" t="s">
        <v>205</v>
      </c>
      <c r="D89" s="9" t="s">
        <v>163</v>
      </c>
      <c r="E89" s="10" t="s">
        <v>166</v>
      </c>
      <c r="F89" s="10" t="s">
        <v>2</v>
      </c>
      <c r="G89" s="12" t="s">
        <v>1272</v>
      </c>
      <c r="H89" s="11">
        <v>3.61</v>
      </c>
      <c r="I89" s="279">
        <f>VLOOKUP(A:A,Souhrn!$A$2:$E$20,5,0)</f>
        <v>0</v>
      </c>
      <c r="J89" s="217">
        <f t="shared" si="82"/>
        <v>0</v>
      </c>
      <c r="K89" s="98"/>
      <c r="L89" s="102"/>
      <c r="M89" s="100"/>
      <c r="AA89" s="120">
        <f t="shared" si="43"/>
        <v>0</v>
      </c>
      <c r="AB89" s="120">
        <f t="shared" si="44"/>
        <v>0</v>
      </c>
      <c r="AC89" s="120">
        <f t="shared" si="45"/>
        <v>0</v>
      </c>
      <c r="AD89" s="120">
        <f t="shared" si="46"/>
        <v>0</v>
      </c>
      <c r="AE89" s="120">
        <f t="shared" si="47"/>
        <v>0</v>
      </c>
      <c r="AF89" s="120">
        <f t="shared" si="48"/>
        <v>0</v>
      </c>
      <c r="AG89" s="120">
        <f t="shared" si="49"/>
        <v>0</v>
      </c>
      <c r="AH89" s="120">
        <f t="shared" si="50"/>
        <v>0</v>
      </c>
      <c r="AI89" s="120">
        <f t="shared" si="51"/>
        <v>0</v>
      </c>
      <c r="AJ89" s="120">
        <f t="shared" si="52"/>
        <v>0</v>
      </c>
      <c r="AK89" s="120">
        <f t="shared" si="53"/>
        <v>0</v>
      </c>
      <c r="AL89" s="120">
        <f t="shared" si="54"/>
        <v>0</v>
      </c>
      <c r="AM89" s="120">
        <f t="shared" si="55"/>
        <v>0</v>
      </c>
      <c r="AN89" s="120">
        <f t="shared" si="56"/>
        <v>0</v>
      </c>
      <c r="AO89" s="120">
        <f t="shared" si="57"/>
        <v>0</v>
      </c>
      <c r="AP89" s="120">
        <f t="shared" si="58"/>
        <v>3.61</v>
      </c>
      <c r="AQ89" s="120">
        <f t="shared" si="59"/>
        <v>0</v>
      </c>
      <c r="AR89" s="120">
        <f t="shared" si="60"/>
        <v>0</v>
      </c>
      <c r="AS89" s="120">
        <f t="shared" si="61"/>
        <v>0</v>
      </c>
      <c r="AT89" s="267">
        <f t="shared" si="41"/>
        <v>0</v>
      </c>
      <c r="AU89" s="267">
        <f t="shared" si="42"/>
        <v>0</v>
      </c>
      <c r="BA89" s="42">
        <f t="shared" si="62"/>
        <v>0</v>
      </c>
      <c r="BB89" s="42">
        <f t="shared" si="63"/>
        <v>0</v>
      </c>
      <c r="BC89" s="42">
        <f t="shared" si="64"/>
        <v>0</v>
      </c>
      <c r="BD89" s="42">
        <f t="shared" si="65"/>
        <v>0</v>
      </c>
      <c r="BE89" s="42">
        <f t="shared" si="66"/>
        <v>0</v>
      </c>
      <c r="BF89" s="42">
        <f t="shared" si="67"/>
        <v>0</v>
      </c>
      <c r="BG89" s="42">
        <f t="shared" si="68"/>
        <v>0</v>
      </c>
      <c r="BH89" s="42">
        <f t="shared" si="69"/>
        <v>0</v>
      </c>
      <c r="BI89" s="42">
        <f t="shared" si="70"/>
        <v>0</v>
      </c>
      <c r="BJ89" s="42">
        <f t="shared" si="71"/>
        <v>0</v>
      </c>
      <c r="BK89" s="42">
        <f t="shared" si="72"/>
        <v>0</v>
      </c>
      <c r="BL89" s="42">
        <f t="shared" si="73"/>
        <v>0</v>
      </c>
      <c r="BM89" s="42">
        <f t="shared" si="74"/>
        <v>0</v>
      </c>
      <c r="BN89" s="42">
        <f t="shared" si="75"/>
        <v>0</v>
      </c>
      <c r="BO89" s="42">
        <f t="shared" si="76"/>
        <v>0</v>
      </c>
      <c r="BP89" s="42">
        <f t="shared" si="77"/>
        <v>0</v>
      </c>
      <c r="BQ89" s="42">
        <f t="shared" si="78"/>
        <v>0</v>
      </c>
      <c r="BR89" s="42">
        <f t="shared" si="79"/>
        <v>0</v>
      </c>
      <c r="BS89" s="42">
        <f t="shared" si="80"/>
        <v>0</v>
      </c>
    </row>
    <row r="90" spans="1:71" ht="15">
      <c r="A90" s="118" t="s">
        <v>1173</v>
      </c>
      <c r="B90" s="8" t="s">
        <v>206</v>
      </c>
      <c r="C90" s="9" t="s">
        <v>207</v>
      </c>
      <c r="D90" s="9" t="s">
        <v>163</v>
      </c>
      <c r="E90" s="10" t="s">
        <v>34</v>
      </c>
      <c r="F90" s="10" t="s">
        <v>5</v>
      </c>
      <c r="G90" s="12" t="s">
        <v>1267</v>
      </c>
      <c r="H90" s="11">
        <v>17.57</v>
      </c>
      <c r="I90" s="279">
        <f>VLOOKUP(A:A,Souhrn!$A$2:$E$20,5,0)</f>
        <v>0</v>
      </c>
      <c r="J90" s="217">
        <f t="shared" si="82"/>
        <v>0</v>
      </c>
      <c r="K90" s="98" t="s">
        <v>1246</v>
      </c>
      <c r="L90" s="102"/>
      <c r="M90" s="100"/>
      <c r="AA90" s="120">
        <f t="shared" si="43"/>
        <v>0</v>
      </c>
      <c r="AB90" s="120">
        <f t="shared" si="44"/>
        <v>0</v>
      </c>
      <c r="AC90" s="120">
        <f t="shared" si="45"/>
        <v>0</v>
      </c>
      <c r="AD90" s="120">
        <f t="shared" si="46"/>
        <v>0</v>
      </c>
      <c r="AE90" s="120">
        <f t="shared" si="47"/>
        <v>0</v>
      </c>
      <c r="AF90" s="120">
        <f t="shared" si="48"/>
        <v>0</v>
      </c>
      <c r="AG90" s="120">
        <f t="shared" si="49"/>
        <v>0</v>
      </c>
      <c r="AH90" s="120">
        <f t="shared" si="50"/>
        <v>0</v>
      </c>
      <c r="AI90" s="120">
        <f t="shared" si="51"/>
        <v>0</v>
      </c>
      <c r="AJ90" s="120">
        <f t="shared" si="52"/>
        <v>17.57</v>
      </c>
      <c r="AK90" s="120">
        <f t="shared" si="53"/>
        <v>0</v>
      </c>
      <c r="AL90" s="120">
        <f t="shared" si="54"/>
        <v>0</v>
      </c>
      <c r="AM90" s="120">
        <f t="shared" si="55"/>
        <v>0</v>
      </c>
      <c r="AN90" s="120">
        <f t="shared" si="56"/>
        <v>0</v>
      </c>
      <c r="AO90" s="120">
        <f t="shared" si="57"/>
        <v>0</v>
      </c>
      <c r="AP90" s="120">
        <f t="shared" si="58"/>
        <v>0</v>
      </c>
      <c r="AQ90" s="120">
        <f t="shared" si="59"/>
        <v>0</v>
      </c>
      <c r="AR90" s="120">
        <f t="shared" si="60"/>
        <v>0</v>
      </c>
      <c r="AS90" s="120">
        <f t="shared" si="61"/>
        <v>0</v>
      </c>
      <c r="AT90" s="267">
        <f t="shared" si="41"/>
        <v>0</v>
      </c>
      <c r="AU90" s="267">
        <f t="shared" si="42"/>
        <v>0</v>
      </c>
      <c r="BA90" s="42">
        <f t="shared" si="62"/>
        <v>0</v>
      </c>
      <c r="BB90" s="42">
        <f t="shared" si="63"/>
        <v>0</v>
      </c>
      <c r="BC90" s="42">
        <f t="shared" si="64"/>
        <v>0</v>
      </c>
      <c r="BD90" s="42">
        <f t="shared" si="65"/>
        <v>0</v>
      </c>
      <c r="BE90" s="42">
        <f t="shared" si="66"/>
        <v>0</v>
      </c>
      <c r="BF90" s="42">
        <f t="shared" si="67"/>
        <v>0</v>
      </c>
      <c r="BG90" s="42">
        <f t="shared" si="68"/>
        <v>0</v>
      </c>
      <c r="BH90" s="42">
        <f t="shared" si="69"/>
        <v>0</v>
      </c>
      <c r="BI90" s="42">
        <f t="shared" si="70"/>
        <v>0</v>
      </c>
      <c r="BJ90" s="42">
        <f t="shared" si="71"/>
        <v>17.57</v>
      </c>
      <c r="BK90" s="42">
        <f t="shared" si="72"/>
        <v>0</v>
      </c>
      <c r="BL90" s="42">
        <f t="shared" si="73"/>
        <v>0</v>
      </c>
      <c r="BM90" s="42">
        <f t="shared" si="74"/>
        <v>0</v>
      </c>
      <c r="BN90" s="42">
        <f t="shared" si="75"/>
        <v>0</v>
      </c>
      <c r="BO90" s="42">
        <f t="shared" si="76"/>
        <v>0</v>
      </c>
      <c r="BP90" s="42">
        <f t="shared" si="77"/>
        <v>0</v>
      </c>
      <c r="BQ90" s="42">
        <f t="shared" si="78"/>
        <v>0</v>
      </c>
      <c r="BR90" s="42">
        <f t="shared" si="79"/>
        <v>0</v>
      </c>
      <c r="BS90" s="42">
        <f t="shared" si="80"/>
        <v>0</v>
      </c>
    </row>
    <row r="91" spans="1:71" ht="15">
      <c r="A91" s="118" t="s">
        <v>1166</v>
      </c>
      <c r="B91" s="8" t="s">
        <v>208</v>
      </c>
      <c r="C91" s="9" t="s">
        <v>209</v>
      </c>
      <c r="D91" s="9" t="s">
        <v>163</v>
      </c>
      <c r="E91" s="10" t="s">
        <v>210</v>
      </c>
      <c r="F91" s="10" t="s">
        <v>2</v>
      </c>
      <c r="G91" s="12" t="s">
        <v>1261</v>
      </c>
      <c r="H91" s="11">
        <v>102.31</v>
      </c>
      <c r="I91" s="279">
        <f>VLOOKUP(A:A,Souhrn!$A$2:$E$20,5,0)</f>
        <v>0</v>
      </c>
      <c r="J91" s="217">
        <f t="shared" si="82"/>
        <v>0</v>
      </c>
      <c r="K91" s="98" t="s">
        <v>1246</v>
      </c>
      <c r="L91" s="102" t="s">
        <v>1246</v>
      </c>
      <c r="M91" s="100"/>
      <c r="AA91" s="120">
        <f t="shared" si="43"/>
        <v>0</v>
      </c>
      <c r="AB91" s="120">
        <f t="shared" si="44"/>
        <v>0</v>
      </c>
      <c r="AC91" s="120">
        <f t="shared" si="45"/>
        <v>102.31</v>
      </c>
      <c r="AD91" s="120">
        <f t="shared" si="46"/>
        <v>0</v>
      </c>
      <c r="AE91" s="120">
        <f t="shared" si="47"/>
        <v>0</v>
      </c>
      <c r="AF91" s="120">
        <f t="shared" si="48"/>
        <v>0</v>
      </c>
      <c r="AG91" s="120">
        <f t="shared" si="49"/>
        <v>0</v>
      </c>
      <c r="AH91" s="120">
        <f t="shared" si="50"/>
        <v>0</v>
      </c>
      <c r="AI91" s="120">
        <f t="shared" si="51"/>
        <v>0</v>
      </c>
      <c r="AJ91" s="120">
        <f t="shared" si="52"/>
        <v>0</v>
      </c>
      <c r="AK91" s="120">
        <f t="shared" si="53"/>
        <v>0</v>
      </c>
      <c r="AL91" s="120">
        <f t="shared" si="54"/>
        <v>0</v>
      </c>
      <c r="AM91" s="120">
        <f t="shared" si="55"/>
        <v>0</v>
      </c>
      <c r="AN91" s="120">
        <f t="shared" si="56"/>
        <v>0</v>
      </c>
      <c r="AO91" s="120">
        <f t="shared" si="57"/>
        <v>0</v>
      </c>
      <c r="AP91" s="120">
        <f t="shared" si="58"/>
        <v>0</v>
      </c>
      <c r="AQ91" s="120">
        <f t="shared" si="59"/>
        <v>0</v>
      </c>
      <c r="AR91" s="120">
        <f t="shared" si="60"/>
        <v>0</v>
      </c>
      <c r="AS91" s="120">
        <f t="shared" si="61"/>
        <v>0</v>
      </c>
      <c r="AT91" s="267">
        <f t="shared" si="41"/>
        <v>102.31</v>
      </c>
      <c r="AU91" s="267">
        <f t="shared" si="42"/>
        <v>0</v>
      </c>
      <c r="BA91" s="42">
        <f t="shared" si="62"/>
        <v>0</v>
      </c>
      <c r="BB91" s="42">
        <f t="shared" si="63"/>
        <v>0</v>
      </c>
      <c r="BC91" s="42">
        <f t="shared" si="64"/>
        <v>102.31</v>
      </c>
      <c r="BD91" s="42">
        <f t="shared" si="65"/>
        <v>0</v>
      </c>
      <c r="BE91" s="42">
        <f t="shared" si="66"/>
        <v>0</v>
      </c>
      <c r="BF91" s="42">
        <f t="shared" si="67"/>
        <v>0</v>
      </c>
      <c r="BG91" s="42">
        <f t="shared" si="68"/>
        <v>0</v>
      </c>
      <c r="BH91" s="42">
        <f t="shared" si="69"/>
        <v>0</v>
      </c>
      <c r="BI91" s="42">
        <f t="shared" si="70"/>
        <v>0</v>
      </c>
      <c r="BJ91" s="42">
        <f t="shared" si="71"/>
        <v>0</v>
      </c>
      <c r="BK91" s="42">
        <f t="shared" si="72"/>
        <v>0</v>
      </c>
      <c r="BL91" s="42">
        <f t="shared" si="73"/>
        <v>0</v>
      </c>
      <c r="BM91" s="42">
        <f t="shared" si="74"/>
        <v>0</v>
      </c>
      <c r="BN91" s="42">
        <f t="shared" si="75"/>
        <v>0</v>
      </c>
      <c r="BO91" s="42">
        <f t="shared" si="76"/>
        <v>0</v>
      </c>
      <c r="BP91" s="42">
        <f t="shared" si="77"/>
        <v>0</v>
      </c>
      <c r="BQ91" s="42">
        <f t="shared" si="78"/>
        <v>0</v>
      </c>
      <c r="BR91" s="42">
        <f t="shared" si="79"/>
        <v>0</v>
      </c>
      <c r="BS91" s="42">
        <f t="shared" si="80"/>
        <v>0</v>
      </c>
    </row>
    <row r="92" spans="1:71" ht="15">
      <c r="A92" s="118" t="s">
        <v>1173</v>
      </c>
      <c r="B92" s="8" t="s">
        <v>211</v>
      </c>
      <c r="C92" s="9" t="s">
        <v>212</v>
      </c>
      <c r="D92" s="9" t="s">
        <v>163</v>
      </c>
      <c r="E92" s="10" t="s">
        <v>44</v>
      </c>
      <c r="F92" s="10" t="s">
        <v>5</v>
      </c>
      <c r="G92" s="12" t="s">
        <v>1267</v>
      </c>
      <c r="H92" s="11">
        <v>158.33</v>
      </c>
      <c r="I92" s="279">
        <f>VLOOKUP(A:A,Souhrn!$A$2:$E$20,5,0)</f>
        <v>0</v>
      </c>
      <c r="J92" s="217">
        <f t="shared" si="82"/>
        <v>0</v>
      </c>
      <c r="K92" s="98"/>
      <c r="L92" s="102"/>
      <c r="M92" s="100"/>
      <c r="AA92" s="120">
        <f t="shared" si="43"/>
        <v>0</v>
      </c>
      <c r="AB92" s="120">
        <f t="shared" si="44"/>
        <v>0</v>
      </c>
      <c r="AC92" s="120">
        <f t="shared" si="45"/>
        <v>0</v>
      </c>
      <c r="AD92" s="120">
        <f t="shared" si="46"/>
        <v>0</v>
      </c>
      <c r="AE92" s="120">
        <f t="shared" si="47"/>
        <v>0</v>
      </c>
      <c r="AF92" s="120">
        <f t="shared" si="48"/>
        <v>0</v>
      </c>
      <c r="AG92" s="120">
        <f t="shared" si="49"/>
        <v>0</v>
      </c>
      <c r="AH92" s="120">
        <f t="shared" si="50"/>
        <v>0</v>
      </c>
      <c r="AI92" s="120">
        <f t="shared" si="51"/>
        <v>0</v>
      </c>
      <c r="AJ92" s="120">
        <f t="shared" si="52"/>
        <v>158.33</v>
      </c>
      <c r="AK92" s="120">
        <f t="shared" si="53"/>
        <v>0</v>
      </c>
      <c r="AL92" s="120">
        <f t="shared" si="54"/>
        <v>0</v>
      </c>
      <c r="AM92" s="120">
        <f t="shared" si="55"/>
        <v>0</v>
      </c>
      <c r="AN92" s="120">
        <f t="shared" si="56"/>
        <v>0</v>
      </c>
      <c r="AO92" s="120">
        <f t="shared" si="57"/>
        <v>0</v>
      </c>
      <c r="AP92" s="120">
        <f t="shared" si="58"/>
        <v>0</v>
      </c>
      <c r="AQ92" s="120">
        <f t="shared" si="59"/>
        <v>0</v>
      </c>
      <c r="AR92" s="120">
        <f t="shared" si="60"/>
        <v>0</v>
      </c>
      <c r="AS92" s="120">
        <f t="shared" si="61"/>
        <v>0</v>
      </c>
      <c r="AT92" s="267">
        <f t="shared" si="41"/>
        <v>0</v>
      </c>
      <c r="AU92" s="267">
        <f t="shared" si="42"/>
        <v>0</v>
      </c>
      <c r="BA92" s="42">
        <f t="shared" si="62"/>
        <v>0</v>
      </c>
      <c r="BB92" s="42">
        <f t="shared" si="63"/>
        <v>0</v>
      </c>
      <c r="BC92" s="42">
        <f t="shared" si="64"/>
        <v>0</v>
      </c>
      <c r="BD92" s="42">
        <f t="shared" si="65"/>
        <v>0</v>
      </c>
      <c r="BE92" s="42">
        <f t="shared" si="66"/>
        <v>0</v>
      </c>
      <c r="BF92" s="42">
        <f t="shared" si="67"/>
        <v>0</v>
      </c>
      <c r="BG92" s="42">
        <f t="shared" si="68"/>
        <v>0</v>
      </c>
      <c r="BH92" s="42">
        <f t="shared" si="69"/>
        <v>0</v>
      </c>
      <c r="BI92" s="42">
        <f t="shared" si="70"/>
        <v>0</v>
      </c>
      <c r="BJ92" s="42">
        <f t="shared" si="71"/>
        <v>0</v>
      </c>
      <c r="BK92" s="42">
        <f t="shared" si="72"/>
        <v>0</v>
      </c>
      <c r="BL92" s="42">
        <f t="shared" si="73"/>
        <v>0</v>
      </c>
      <c r="BM92" s="42">
        <f t="shared" si="74"/>
        <v>0</v>
      </c>
      <c r="BN92" s="42">
        <f t="shared" si="75"/>
        <v>0</v>
      </c>
      <c r="BO92" s="42">
        <f t="shared" si="76"/>
        <v>0</v>
      </c>
      <c r="BP92" s="42">
        <f t="shared" si="77"/>
        <v>0</v>
      </c>
      <c r="BQ92" s="42">
        <f t="shared" si="78"/>
        <v>0</v>
      </c>
      <c r="BR92" s="42">
        <f t="shared" si="79"/>
        <v>0</v>
      </c>
      <c r="BS92" s="42">
        <f t="shared" si="80"/>
        <v>0</v>
      </c>
    </row>
    <row r="93" spans="1:71" ht="15">
      <c r="A93" s="118" t="s">
        <v>1173</v>
      </c>
      <c r="B93" s="8" t="s">
        <v>213</v>
      </c>
      <c r="C93" s="9" t="s">
        <v>214</v>
      </c>
      <c r="D93" s="9" t="s">
        <v>163</v>
      </c>
      <c r="E93" s="10" t="s">
        <v>215</v>
      </c>
      <c r="F93" s="10" t="s">
        <v>5</v>
      </c>
      <c r="G93" s="12" t="s">
        <v>1267</v>
      </c>
      <c r="H93" s="11">
        <v>14.78</v>
      </c>
      <c r="I93" s="279">
        <f>VLOOKUP(A:A,Souhrn!$A$2:$E$20,5,0)</f>
        <v>0</v>
      </c>
      <c r="J93" s="217">
        <f t="shared" si="82"/>
        <v>0</v>
      </c>
      <c r="K93" s="98"/>
      <c r="L93" s="102"/>
      <c r="M93" s="100"/>
      <c r="AA93" s="120">
        <f t="shared" si="43"/>
        <v>0</v>
      </c>
      <c r="AB93" s="120">
        <f t="shared" si="44"/>
        <v>0</v>
      </c>
      <c r="AC93" s="120">
        <f t="shared" si="45"/>
        <v>0</v>
      </c>
      <c r="AD93" s="120">
        <f t="shared" si="46"/>
        <v>0</v>
      </c>
      <c r="AE93" s="120">
        <f t="shared" si="47"/>
        <v>0</v>
      </c>
      <c r="AF93" s="120">
        <f t="shared" si="48"/>
        <v>0</v>
      </c>
      <c r="AG93" s="120">
        <f t="shared" si="49"/>
        <v>0</v>
      </c>
      <c r="AH93" s="120">
        <f t="shared" si="50"/>
        <v>0</v>
      </c>
      <c r="AI93" s="120">
        <f t="shared" si="51"/>
        <v>0</v>
      </c>
      <c r="AJ93" s="120">
        <f t="shared" si="52"/>
        <v>14.78</v>
      </c>
      <c r="AK93" s="120">
        <f t="shared" si="53"/>
        <v>0</v>
      </c>
      <c r="AL93" s="120">
        <f t="shared" si="54"/>
        <v>0</v>
      </c>
      <c r="AM93" s="120">
        <f t="shared" si="55"/>
        <v>0</v>
      </c>
      <c r="AN93" s="120">
        <f t="shared" si="56"/>
        <v>0</v>
      </c>
      <c r="AO93" s="120">
        <f t="shared" si="57"/>
        <v>0</v>
      </c>
      <c r="AP93" s="120">
        <f t="shared" si="58"/>
        <v>0</v>
      </c>
      <c r="AQ93" s="120">
        <f t="shared" si="59"/>
        <v>0</v>
      </c>
      <c r="AR93" s="120">
        <f t="shared" si="60"/>
        <v>0</v>
      </c>
      <c r="AS93" s="120">
        <f t="shared" si="61"/>
        <v>0</v>
      </c>
      <c r="AT93" s="267">
        <f t="shared" si="41"/>
        <v>0</v>
      </c>
      <c r="AU93" s="267">
        <f t="shared" si="42"/>
        <v>0</v>
      </c>
      <c r="BA93" s="42">
        <f t="shared" si="62"/>
        <v>0</v>
      </c>
      <c r="BB93" s="42">
        <f t="shared" si="63"/>
        <v>0</v>
      </c>
      <c r="BC93" s="42">
        <f t="shared" si="64"/>
        <v>0</v>
      </c>
      <c r="BD93" s="42">
        <f t="shared" si="65"/>
        <v>0</v>
      </c>
      <c r="BE93" s="42">
        <f t="shared" si="66"/>
        <v>0</v>
      </c>
      <c r="BF93" s="42">
        <f t="shared" si="67"/>
        <v>0</v>
      </c>
      <c r="BG93" s="42">
        <f t="shared" si="68"/>
        <v>0</v>
      </c>
      <c r="BH93" s="42">
        <f t="shared" si="69"/>
        <v>0</v>
      </c>
      <c r="BI93" s="42">
        <f t="shared" si="70"/>
        <v>0</v>
      </c>
      <c r="BJ93" s="42">
        <f t="shared" si="71"/>
        <v>0</v>
      </c>
      <c r="BK93" s="42">
        <f t="shared" si="72"/>
        <v>0</v>
      </c>
      <c r="BL93" s="42">
        <f t="shared" si="73"/>
        <v>0</v>
      </c>
      <c r="BM93" s="42">
        <f t="shared" si="74"/>
        <v>0</v>
      </c>
      <c r="BN93" s="42">
        <f t="shared" si="75"/>
        <v>0</v>
      </c>
      <c r="BO93" s="42">
        <f t="shared" si="76"/>
        <v>0</v>
      </c>
      <c r="BP93" s="42">
        <f t="shared" si="77"/>
        <v>0</v>
      </c>
      <c r="BQ93" s="42">
        <f t="shared" si="78"/>
        <v>0</v>
      </c>
      <c r="BR93" s="42">
        <f t="shared" si="79"/>
        <v>0</v>
      </c>
      <c r="BS93" s="42">
        <f t="shared" si="80"/>
        <v>0</v>
      </c>
    </row>
    <row r="94" spans="1:71" ht="15">
      <c r="A94" s="118" t="s">
        <v>1173</v>
      </c>
      <c r="B94" s="8" t="s">
        <v>216</v>
      </c>
      <c r="C94" s="9" t="s">
        <v>217</v>
      </c>
      <c r="D94" s="9" t="s">
        <v>163</v>
      </c>
      <c r="E94" s="10" t="s">
        <v>44</v>
      </c>
      <c r="F94" s="10" t="s">
        <v>5</v>
      </c>
      <c r="G94" s="12" t="s">
        <v>1267</v>
      </c>
      <c r="H94" s="11">
        <v>162.01</v>
      </c>
      <c r="I94" s="279">
        <f>VLOOKUP(A:A,Souhrn!$A$2:$E$20,5,0)</f>
        <v>0</v>
      </c>
      <c r="J94" s="217">
        <f t="shared" si="82"/>
        <v>0</v>
      </c>
      <c r="K94" s="98"/>
      <c r="L94" s="102"/>
      <c r="M94" s="100"/>
      <c r="AA94" s="120">
        <f t="shared" si="43"/>
        <v>0</v>
      </c>
      <c r="AB94" s="120">
        <f t="shared" si="44"/>
        <v>0</v>
      </c>
      <c r="AC94" s="120">
        <f t="shared" si="45"/>
        <v>0</v>
      </c>
      <c r="AD94" s="120">
        <f t="shared" si="46"/>
        <v>0</v>
      </c>
      <c r="AE94" s="120">
        <f t="shared" si="47"/>
        <v>0</v>
      </c>
      <c r="AF94" s="120">
        <f t="shared" si="48"/>
        <v>0</v>
      </c>
      <c r="AG94" s="120">
        <f t="shared" si="49"/>
        <v>0</v>
      </c>
      <c r="AH94" s="120">
        <f t="shared" si="50"/>
        <v>0</v>
      </c>
      <c r="AI94" s="120">
        <f t="shared" si="51"/>
        <v>0</v>
      </c>
      <c r="AJ94" s="120">
        <f t="shared" si="52"/>
        <v>162.01</v>
      </c>
      <c r="AK94" s="120">
        <f t="shared" si="53"/>
        <v>0</v>
      </c>
      <c r="AL94" s="120">
        <f t="shared" si="54"/>
        <v>0</v>
      </c>
      <c r="AM94" s="120">
        <f t="shared" si="55"/>
        <v>0</v>
      </c>
      <c r="AN94" s="120">
        <f t="shared" si="56"/>
        <v>0</v>
      </c>
      <c r="AO94" s="120">
        <f t="shared" si="57"/>
        <v>0</v>
      </c>
      <c r="AP94" s="120">
        <f t="shared" si="58"/>
        <v>0</v>
      </c>
      <c r="AQ94" s="120">
        <f t="shared" si="59"/>
        <v>0</v>
      </c>
      <c r="AR94" s="120">
        <f t="shared" si="60"/>
        <v>0</v>
      </c>
      <c r="AS94" s="120">
        <f t="shared" si="61"/>
        <v>0</v>
      </c>
      <c r="AT94" s="267">
        <f t="shared" si="41"/>
        <v>0</v>
      </c>
      <c r="AU94" s="267">
        <f t="shared" si="42"/>
        <v>0</v>
      </c>
      <c r="BA94" s="42">
        <f t="shared" si="62"/>
        <v>0</v>
      </c>
      <c r="BB94" s="42">
        <f t="shared" si="63"/>
        <v>0</v>
      </c>
      <c r="BC94" s="42">
        <f t="shared" si="64"/>
        <v>0</v>
      </c>
      <c r="BD94" s="42">
        <f t="shared" si="65"/>
        <v>0</v>
      </c>
      <c r="BE94" s="42">
        <f t="shared" si="66"/>
        <v>0</v>
      </c>
      <c r="BF94" s="42">
        <f t="shared" si="67"/>
        <v>0</v>
      </c>
      <c r="BG94" s="42">
        <f t="shared" si="68"/>
        <v>0</v>
      </c>
      <c r="BH94" s="42">
        <f t="shared" si="69"/>
        <v>0</v>
      </c>
      <c r="BI94" s="42">
        <f t="shared" si="70"/>
        <v>0</v>
      </c>
      <c r="BJ94" s="42">
        <f t="shared" si="71"/>
        <v>0</v>
      </c>
      <c r="BK94" s="42">
        <f t="shared" si="72"/>
        <v>0</v>
      </c>
      <c r="BL94" s="42">
        <f t="shared" si="73"/>
        <v>0</v>
      </c>
      <c r="BM94" s="42">
        <f t="shared" si="74"/>
        <v>0</v>
      </c>
      <c r="BN94" s="42">
        <f t="shared" si="75"/>
        <v>0</v>
      </c>
      <c r="BO94" s="42">
        <f t="shared" si="76"/>
        <v>0</v>
      </c>
      <c r="BP94" s="42">
        <f t="shared" si="77"/>
        <v>0</v>
      </c>
      <c r="BQ94" s="42">
        <f t="shared" si="78"/>
        <v>0</v>
      </c>
      <c r="BR94" s="42">
        <f t="shared" si="79"/>
        <v>0</v>
      </c>
      <c r="BS94" s="42">
        <f t="shared" si="80"/>
        <v>0</v>
      </c>
    </row>
    <row r="95" spans="1:71" ht="15">
      <c r="A95" s="118" t="s">
        <v>1173</v>
      </c>
      <c r="B95" s="8" t="s">
        <v>218</v>
      </c>
      <c r="C95" s="9" t="s">
        <v>219</v>
      </c>
      <c r="D95" s="9" t="s">
        <v>163</v>
      </c>
      <c r="E95" s="10" t="s">
        <v>29</v>
      </c>
      <c r="F95" s="10" t="s">
        <v>5</v>
      </c>
      <c r="G95" s="12" t="s">
        <v>1267</v>
      </c>
      <c r="H95" s="11">
        <v>79.79</v>
      </c>
      <c r="I95" s="279">
        <f>VLOOKUP(A:A,Souhrn!$A$2:$E$20,5,0)</f>
        <v>0</v>
      </c>
      <c r="J95" s="217">
        <f t="shared" si="82"/>
        <v>0</v>
      </c>
      <c r="K95" s="98"/>
      <c r="L95" s="102"/>
      <c r="M95" s="100"/>
      <c r="AA95" s="120">
        <f t="shared" si="43"/>
        <v>0</v>
      </c>
      <c r="AB95" s="120">
        <f t="shared" si="44"/>
        <v>0</v>
      </c>
      <c r="AC95" s="120">
        <f t="shared" si="45"/>
        <v>0</v>
      </c>
      <c r="AD95" s="120">
        <f t="shared" si="46"/>
        <v>0</v>
      </c>
      <c r="AE95" s="120">
        <f t="shared" si="47"/>
        <v>0</v>
      </c>
      <c r="AF95" s="120">
        <f t="shared" si="48"/>
        <v>0</v>
      </c>
      <c r="AG95" s="120">
        <f t="shared" si="49"/>
        <v>0</v>
      </c>
      <c r="AH95" s="120">
        <f t="shared" si="50"/>
        <v>0</v>
      </c>
      <c r="AI95" s="120">
        <f t="shared" si="51"/>
        <v>0</v>
      </c>
      <c r="AJ95" s="120">
        <f t="shared" si="52"/>
        <v>79.79</v>
      </c>
      <c r="AK95" s="120">
        <f t="shared" si="53"/>
        <v>0</v>
      </c>
      <c r="AL95" s="120">
        <f t="shared" si="54"/>
        <v>0</v>
      </c>
      <c r="AM95" s="120">
        <f t="shared" si="55"/>
        <v>0</v>
      </c>
      <c r="AN95" s="120">
        <f t="shared" si="56"/>
        <v>0</v>
      </c>
      <c r="AO95" s="120">
        <f t="shared" si="57"/>
        <v>0</v>
      </c>
      <c r="AP95" s="120">
        <f t="shared" si="58"/>
        <v>0</v>
      </c>
      <c r="AQ95" s="120">
        <f t="shared" si="59"/>
        <v>0</v>
      </c>
      <c r="AR95" s="120">
        <f t="shared" si="60"/>
        <v>0</v>
      </c>
      <c r="AS95" s="120">
        <f t="shared" si="61"/>
        <v>0</v>
      </c>
      <c r="AT95" s="267">
        <f t="shared" si="41"/>
        <v>0</v>
      </c>
      <c r="AU95" s="267">
        <f t="shared" si="42"/>
        <v>0</v>
      </c>
      <c r="BA95" s="42">
        <f t="shared" si="62"/>
        <v>0</v>
      </c>
      <c r="BB95" s="42">
        <f t="shared" si="63"/>
        <v>0</v>
      </c>
      <c r="BC95" s="42">
        <f t="shared" si="64"/>
        <v>0</v>
      </c>
      <c r="BD95" s="42">
        <f t="shared" si="65"/>
        <v>0</v>
      </c>
      <c r="BE95" s="42">
        <f t="shared" si="66"/>
        <v>0</v>
      </c>
      <c r="BF95" s="42">
        <f t="shared" si="67"/>
        <v>0</v>
      </c>
      <c r="BG95" s="42">
        <f t="shared" si="68"/>
        <v>0</v>
      </c>
      <c r="BH95" s="42">
        <f t="shared" si="69"/>
        <v>0</v>
      </c>
      <c r="BI95" s="42">
        <f t="shared" si="70"/>
        <v>0</v>
      </c>
      <c r="BJ95" s="42">
        <f t="shared" si="71"/>
        <v>0</v>
      </c>
      <c r="BK95" s="42">
        <f t="shared" si="72"/>
        <v>0</v>
      </c>
      <c r="BL95" s="42">
        <f t="shared" si="73"/>
        <v>0</v>
      </c>
      <c r="BM95" s="42">
        <f t="shared" si="74"/>
        <v>0</v>
      </c>
      <c r="BN95" s="42">
        <f t="shared" si="75"/>
        <v>0</v>
      </c>
      <c r="BO95" s="42">
        <f t="shared" si="76"/>
        <v>0</v>
      </c>
      <c r="BP95" s="42">
        <f t="shared" si="77"/>
        <v>0</v>
      </c>
      <c r="BQ95" s="42">
        <f t="shared" si="78"/>
        <v>0</v>
      </c>
      <c r="BR95" s="42">
        <f t="shared" si="79"/>
        <v>0</v>
      </c>
      <c r="BS95" s="42">
        <f t="shared" si="80"/>
        <v>0</v>
      </c>
    </row>
    <row r="96" spans="1:71" ht="15">
      <c r="A96" s="118" t="s">
        <v>1182</v>
      </c>
      <c r="B96" s="8" t="s">
        <v>220</v>
      </c>
      <c r="C96" s="9" t="s">
        <v>221</v>
      </c>
      <c r="D96" s="9" t="s">
        <v>163</v>
      </c>
      <c r="E96" s="10" t="s">
        <v>222</v>
      </c>
      <c r="F96" s="10" t="s">
        <v>5</v>
      </c>
      <c r="G96" s="12" t="s">
        <v>1270</v>
      </c>
      <c r="H96" s="11">
        <v>61.3</v>
      </c>
      <c r="I96" s="279">
        <f>VLOOKUP(A:A,Souhrn!$A$2:$E$20,5,0)</f>
        <v>0</v>
      </c>
      <c r="J96" s="217">
        <f t="shared" si="82"/>
        <v>0</v>
      </c>
      <c r="K96" s="98"/>
      <c r="L96" s="102"/>
      <c r="M96" s="100"/>
      <c r="AA96" s="120">
        <f t="shared" si="43"/>
        <v>0</v>
      </c>
      <c r="AB96" s="120">
        <f t="shared" si="44"/>
        <v>0</v>
      </c>
      <c r="AC96" s="120">
        <f t="shared" si="45"/>
        <v>0</v>
      </c>
      <c r="AD96" s="120">
        <f t="shared" si="46"/>
        <v>0</v>
      </c>
      <c r="AE96" s="120">
        <f t="shared" si="47"/>
        <v>0</v>
      </c>
      <c r="AF96" s="120">
        <f t="shared" si="48"/>
        <v>0</v>
      </c>
      <c r="AG96" s="120">
        <f t="shared" si="49"/>
        <v>0</v>
      </c>
      <c r="AH96" s="120">
        <f t="shared" si="50"/>
        <v>0</v>
      </c>
      <c r="AI96" s="120">
        <f t="shared" si="51"/>
        <v>0</v>
      </c>
      <c r="AJ96" s="120">
        <f t="shared" si="52"/>
        <v>0</v>
      </c>
      <c r="AK96" s="120">
        <f t="shared" si="53"/>
        <v>0</v>
      </c>
      <c r="AL96" s="120">
        <f t="shared" si="54"/>
        <v>0</v>
      </c>
      <c r="AM96" s="120">
        <f t="shared" si="55"/>
        <v>0</v>
      </c>
      <c r="AN96" s="120">
        <f t="shared" si="56"/>
        <v>61.3</v>
      </c>
      <c r="AO96" s="120">
        <f t="shared" si="57"/>
        <v>0</v>
      </c>
      <c r="AP96" s="120">
        <f t="shared" si="58"/>
        <v>0</v>
      </c>
      <c r="AQ96" s="120">
        <f t="shared" si="59"/>
        <v>0</v>
      </c>
      <c r="AR96" s="120">
        <f t="shared" si="60"/>
        <v>0</v>
      </c>
      <c r="AS96" s="120">
        <f t="shared" si="61"/>
        <v>0</v>
      </c>
      <c r="AT96" s="267">
        <f t="shared" si="41"/>
        <v>0</v>
      </c>
      <c r="AU96" s="267">
        <f t="shared" si="42"/>
        <v>0</v>
      </c>
      <c r="BA96" s="42">
        <f t="shared" si="62"/>
        <v>0</v>
      </c>
      <c r="BB96" s="42">
        <f t="shared" si="63"/>
        <v>0</v>
      </c>
      <c r="BC96" s="42">
        <f t="shared" si="64"/>
        <v>0</v>
      </c>
      <c r="BD96" s="42">
        <f t="shared" si="65"/>
        <v>0</v>
      </c>
      <c r="BE96" s="42">
        <f t="shared" si="66"/>
        <v>0</v>
      </c>
      <c r="BF96" s="42">
        <f t="shared" si="67"/>
        <v>0</v>
      </c>
      <c r="BG96" s="42">
        <f t="shared" si="68"/>
        <v>0</v>
      </c>
      <c r="BH96" s="42">
        <f t="shared" si="69"/>
        <v>0</v>
      </c>
      <c r="BI96" s="42">
        <f t="shared" si="70"/>
        <v>0</v>
      </c>
      <c r="BJ96" s="42">
        <f t="shared" si="71"/>
        <v>0</v>
      </c>
      <c r="BK96" s="42">
        <f t="shared" si="72"/>
        <v>0</v>
      </c>
      <c r="BL96" s="42">
        <f t="shared" si="73"/>
        <v>0</v>
      </c>
      <c r="BM96" s="42">
        <f t="shared" si="74"/>
        <v>0</v>
      </c>
      <c r="BN96" s="42">
        <f t="shared" si="75"/>
        <v>0</v>
      </c>
      <c r="BO96" s="42">
        <f t="shared" si="76"/>
        <v>0</v>
      </c>
      <c r="BP96" s="42">
        <f t="shared" si="77"/>
        <v>0</v>
      </c>
      <c r="BQ96" s="42">
        <f t="shared" si="78"/>
        <v>0</v>
      </c>
      <c r="BR96" s="42">
        <f t="shared" si="79"/>
        <v>0</v>
      </c>
      <c r="BS96" s="42">
        <f t="shared" si="80"/>
        <v>0</v>
      </c>
    </row>
    <row r="97" spans="1:71" ht="15">
      <c r="A97" s="118" t="s">
        <v>1176</v>
      </c>
      <c r="B97" s="8" t="s">
        <v>220</v>
      </c>
      <c r="C97" s="9" t="s">
        <v>221</v>
      </c>
      <c r="D97" s="9" t="s">
        <v>163</v>
      </c>
      <c r="E97" s="10" t="s">
        <v>222</v>
      </c>
      <c r="F97" s="10" t="s">
        <v>2</v>
      </c>
      <c r="G97" s="12" t="s">
        <v>1269</v>
      </c>
      <c r="H97" s="11">
        <v>121.8</v>
      </c>
      <c r="I97" s="279">
        <f>VLOOKUP(A:A,Souhrn!$A$2:$E$20,5,0)</f>
        <v>0</v>
      </c>
      <c r="J97" s="217">
        <f t="shared" si="82"/>
        <v>0</v>
      </c>
      <c r="K97" s="98"/>
      <c r="L97" s="102" t="s">
        <v>1246</v>
      </c>
      <c r="M97" s="100"/>
      <c r="AA97" s="120">
        <f t="shared" si="43"/>
        <v>0</v>
      </c>
      <c r="AB97" s="120">
        <f t="shared" si="44"/>
        <v>0</v>
      </c>
      <c r="AC97" s="120">
        <f t="shared" si="45"/>
        <v>0</v>
      </c>
      <c r="AD97" s="120">
        <f t="shared" si="46"/>
        <v>0</v>
      </c>
      <c r="AE97" s="120">
        <f t="shared" si="47"/>
        <v>0</v>
      </c>
      <c r="AF97" s="120">
        <f t="shared" si="48"/>
        <v>0</v>
      </c>
      <c r="AG97" s="120">
        <f t="shared" si="49"/>
        <v>0</v>
      </c>
      <c r="AH97" s="120">
        <f t="shared" si="50"/>
        <v>0</v>
      </c>
      <c r="AI97" s="120">
        <f t="shared" si="51"/>
        <v>0</v>
      </c>
      <c r="AJ97" s="120">
        <f t="shared" si="52"/>
        <v>0</v>
      </c>
      <c r="AK97" s="120">
        <f t="shared" si="53"/>
        <v>0</v>
      </c>
      <c r="AL97" s="120">
        <f t="shared" si="54"/>
        <v>0</v>
      </c>
      <c r="AM97" s="120">
        <f t="shared" si="55"/>
        <v>121.8</v>
      </c>
      <c r="AN97" s="120">
        <f t="shared" si="56"/>
        <v>0</v>
      </c>
      <c r="AO97" s="120">
        <f t="shared" si="57"/>
        <v>0</v>
      </c>
      <c r="AP97" s="120">
        <f t="shared" si="58"/>
        <v>0</v>
      </c>
      <c r="AQ97" s="120">
        <f t="shared" si="59"/>
        <v>0</v>
      </c>
      <c r="AR97" s="120">
        <f t="shared" si="60"/>
        <v>0</v>
      </c>
      <c r="AS97" s="120">
        <f t="shared" si="61"/>
        <v>0</v>
      </c>
      <c r="AT97" s="267">
        <f t="shared" si="41"/>
        <v>121.8</v>
      </c>
      <c r="AU97" s="267">
        <f t="shared" si="42"/>
        <v>0</v>
      </c>
      <c r="BA97" s="42">
        <f t="shared" si="62"/>
        <v>0</v>
      </c>
      <c r="BB97" s="42">
        <f t="shared" si="63"/>
        <v>0</v>
      </c>
      <c r="BC97" s="42">
        <f t="shared" si="64"/>
        <v>0</v>
      </c>
      <c r="BD97" s="42">
        <f t="shared" si="65"/>
        <v>0</v>
      </c>
      <c r="BE97" s="42">
        <f t="shared" si="66"/>
        <v>0</v>
      </c>
      <c r="BF97" s="42">
        <f t="shared" si="67"/>
        <v>0</v>
      </c>
      <c r="BG97" s="42">
        <f t="shared" si="68"/>
        <v>0</v>
      </c>
      <c r="BH97" s="42">
        <f t="shared" si="69"/>
        <v>0</v>
      </c>
      <c r="BI97" s="42">
        <f t="shared" si="70"/>
        <v>0</v>
      </c>
      <c r="BJ97" s="42">
        <f t="shared" si="71"/>
        <v>0</v>
      </c>
      <c r="BK97" s="42">
        <f t="shared" si="72"/>
        <v>0</v>
      </c>
      <c r="BL97" s="42">
        <f t="shared" si="73"/>
        <v>0</v>
      </c>
      <c r="BM97" s="42">
        <f t="shared" si="74"/>
        <v>0</v>
      </c>
      <c r="BN97" s="42">
        <f t="shared" si="75"/>
        <v>0</v>
      </c>
      <c r="BO97" s="42">
        <f t="shared" si="76"/>
        <v>0</v>
      </c>
      <c r="BP97" s="42">
        <f t="shared" si="77"/>
        <v>0</v>
      </c>
      <c r="BQ97" s="42">
        <f t="shared" si="78"/>
        <v>0</v>
      </c>
      <c r="BR97" s="42">
        <f t="shared" si="79"/>
        <v>0</v>
      </c>
      <c r="BS97" s="42">
        <f t="shared" si="80"/>
        <v>0</v>
      </c>
    </row>
    <row r="98" spans="1:71" ht="15">
      <c r="A98" s="118" t="s">
        <v>1177</v>
      </c>
      <c r="B98" s="8" t="s">
        <v>223</v>
      </c>
      <c r="C98" s="9" t="s">
        <v>224</v>
      </c>
      <c r="D98" s="9" t="s">
        <v>163</v>
      </c>
      <c r="E98" s="10" t="s">
        <v>26</v>
      </c>
      <c r="F98" s="10" t="s">
        <v>3</v>
      </c>
      <c r="G98" s="12" t="s">
        <v>1271</v>
      </c>
      <c r="H98" s="11">
        <v>15.16</v>
      </c>
      <c r="I98" s="279">
        <f>VLOOKUP(A:A,Souhrn!$A$2:$E$20,5,0)</f>
        <v>0</v>
      </c>
      <c r="J98" s="217">
        <f t="shared" si="82"/>
        <v>0</v>
      </c>
      <c r="K98" s="98"/>
      <c r="L98" s="102"/>
      <c r="M98" s="100"/>
      <c r="AA98" s="120">
        <f t="shared" si="43"/>
        <v>0</v>
      </c>
      <c r="AB98" s="120">
        <f t="shared" si="44"/>
        <v>0</v>
      </c>
      <c r="AC98" s="120">
        <f t="shared" si="45"/>
        <v>0</v>
      </c>
      <c r="AD98" s="120">
        <f t="shared" si="46"/>
        <v>0</v>
      </c>
      <c r="AE98" s="120">
        <f t="shared" si="47"/>
        <v>0</v>
      </c>
      <c r="AF98" s="120">
        <f t="shared" si="48"/>
        <v>0</v>
      </c>
      <c r="AG98" s="120">
        <f t="shared" si="49"/>
        <v>0</v>
      </c>
      <c r="AH98" s="120">
        <f t="shared" si="50"/>
        <v>0</v>
      </c>
      <c r="AI98" s="120">
        <f t="shared" si="51"/>
        <v>0</v>
      </c>
      <c r="AJ98" s="120">
        <f t="shared" si="52"/>
        <v>0</v>
      </c>
      <c r="AK98" s="120">
        <f t="shared" si="53"/>
        <v>0</v>
      </c>
      <c r="AL98" s="120">
        <f t="shared" si="54"/>
        <v>0</v>
      </c>
      <c r="AM98" s="120">
        <f t="shared" si="55"/>
        <v>0</v>
      </c>
      <c r="AN98" s="120">
        <f t="shared" si="56"/>
        <v>0</v>
      </c>
      <c r="AO98" s="120">
        <f t="shared" si="57"/>
        <v>15.16</v>
      </c>
      <c r="AP98" s="120">
        <f t="shared" si="58"/>
        <v>0</v>
      </c>
      <c r="AQ98" s="120">
        <f t="shared" si="59"/>
        <v>0</v>
      </c>
      <c r="AR98" s="120">
        <f t="shared" si="60"/>
        <v>0</v>
      </c>
      <c r="AS98" s="120">
        <f t="shared" si="61"/>
        <v>0</v>
      </c>
      <c r="AT98" s="267">
        <f t="shared" si="41"/>
        <v>0</v>
      </c>
      <c r="AU98" s="267">
        <f t="shared" si="42"/>
        <v>0</v>
      </c>
      <c r="BA98" s="42">
        <f t="shared" si="62"/>
        <v>0</v>
      </c>
      <c r="BB98" s="42">
        <f t="shared" si="63"/>
        <v>0</v>
      </c>
      <c r="BC98" s="42">
        <f t="shared" si="64"/>
        <v>0</v>
      </c>
      <c r="BD98" s="42">
        <f t="shared" si="65"/>
        <v>0</v>
      </c>
      <c r="BE98" s="42">
        <f t="shared" si="66"/>
        <v>0</v>
      </c>
      <c r="BF98" s="42">
        <f t="shared" si="67"/>
        <v>0</v>
      </c>
      <c r="BG98" s="42">
        <f t="shared" si="68"/>
        <v>0</v>
      </c>
      <c r="BH98" s="42">
        <f t="shared" si="69"/>
        <v>0</v>
      </c>
      <c r="BI98" s="42">
        <f t="shared" si="70"/>
        <v>0</v>
      </c>
      <c r="BJ98" s="42">
        <f t="shared" si="71"/>
        <v>0</v>
      </c>
      <c r="BK98" s="42">
        <f t="shared" si="72"/>
        <v>0</v>
      </c>
      <c r="BL98" s="42">
        <f t="shared" si="73"/>
        <v>0</v>
      </c>
      <c r="BM98" s="42">
        <f t="shared" si="74"/>
        <v>0</v>
      </c>
      <c r="BN98" s="42">
        <f t="shared" si="75"/>
        <v>0</v>
      </c>
      <c r="BO98" s="42">
        <f t="shared" si="76"/>
        <v>0</v>
      </c>
      <c r="BP98" s="42">
        <f t="shared" si="77"/>
        <v>0</v>
      </c>
      <c r="BQ98" s="42">
        <f t="shared" si="78"/>
        <v>0</v>
      </c>
      <c r="BR98" s="42">
        <f t="shared" si="79"/>
        <v>0</v>
      </c>
      <c r="BS98" s="42">
        <f t="shared" si="80"/>
        <v>0</v>
      </c>
    </row>
    <row r="99" spans="1:71" ht="15">
      <c r="A99" s="118" t="s">
        <v>1180</v>
      </c>
      <c r="B99" s="8" t="s">
        <v>225</v>
      </c>
      <c r="C99" s="9" t="s">
        <v>226</v>
      </c>
      <c r="D99" s="9" t="s">
        <v>163</v>
      </c>
      <c r="E99" s="10" t="s">
        <v>69</v>
      </c>
      <c r="F99" s="10" t="s">
        <v>3</v>
      </c>
      <c r="G99" s="12" t="s">
        <v>1273</v>
      </c>
      <c r="H99" s="11">
        <v>52.92</v>
      </c>
      <c r="I99" s="279">
        <f>VLOOKUP(A:A,Souhrn!$A$2:$E$20,5,0)</f>
        <v>0</v>
      </c>
      <c r="J99" s="217">
        <f t="shared" si="82"/>
        <v>0</v>
      </c>
      <c r="K99" s="98"/>
      <c r="L99" s="102"/>
      <c r="M99" s="100"/>
      <c r="AA99" s="120">
        <f t="shared" si="43"/>
        <v>0</v>
      </c>
      <c r="AB99" s="120">
        <f t="shared" si="44"/>
        <v>0</v>
      </c>
      <c r="AC99" s="120">
        <f t="shared" si="45"/>
        <v>0</v>
      </c>
      <c r="AD99" s="120">
        <f t="shared" si="46"/>
        <v>0</v>
      </c>
      <c r="AE99" s="120">
        <f t="shared" si="47"/>
        <v>0</v>
      </c>
      <c r="AF99" s="120">
        <f t="shared" si="48"/>
        <v>0</v>
      </c>
      <c r="AG99" s="120">
        <f t="shared" si="49"/>
        <v>0</v>
      </c>
      <c r="AH99" s="120">
        <f t="shared" si="50"/>
        <v>0</v>
      </c>
      <c r="AI99" s="120">
        <f t="shared" si="51"/>
        <v>0</v>
      </c>
      <c r="AJ99" s="120">
        <f t="shared" si="52"/>
        <v>0</v>
      </c>
      <c r="AK99" s="120">
        <f t="shared" si="53"/>
        <v>0</v>
      </c>
      <c r="AL99" s="120">
        <f t="shared" si="54"/>
        <v>0</v>
      </c>
      <c r="AM99" s="120">
        <f t="shared" si="55"/>
        <v>0</v>
      </c>
      <c r="AN99" s="120">
        <f t="shared" si="56"/>
        <v>0</v>
      </c>
      <c r="AO99" s="120">
        <f t="shared" si="57"/>
        <v>0</v>
      </c>
      <c r="AP99" s="120">
        <f t="shared" si="58"/>
        <v>0</v>
      </c>
      <c r="AQ99" s="120">
        <f t="shared" si="59"/>
        <v>0</v>
      </c>
      <c r="AR99" s="120">
        <f t="shared" si="60"/>
        <v>52.92</v>
      </c>
      <c r="AS99" s="120">
        <f t="shared" si="61"/>
        <v>0</v>
      </c>
      <c r="AT99" s="267">
        <f t="shared" si="41"/>
        <v>0</v>
      </c>
      <c r="AU99" s="267">
        <f t="shared" si="42"/>
        <v>0</v>
      </c>
      <c r="BA99" s="42">
        <f t="shared" si="62"/>
        <v>0</v>
      </c>
      <c r="BB99" s="42">
        <f t="shared" si="63"/>
        <v>0</v>
      </c>
      <c r="BC99" s="42">
        <f t="shared" si="64"/>
        <v>0</v>
      </c>
      <c r="BD99" s="42">
        <f t="shared" si="65"/>
        <v>0</v>
      </c>
      <c r="BE99" s="42">
        <f t="shared" si="66"/>
        <v>0</v>
      </c>
      <c r="BF99" s="42">
        <f t="shared" si="67"/>
        <v>0</v>
      </c>
      <c r="BG99" s="42">
        <f t="shared" si="68"/>
        <v>0</v>
      </c>
      <c r="BH99" s="42">
        <f t="shared" si="69"/>
        <v>0</v>
      </c>
      <c r="BI99" s="42">
        <f t="shared" si="70"/>
        <v>0</v>
      </c>
      <c r="BJ99" s="42">
        <f t="shared" si="71"/>
        <v>0</v>
      </c>
      <c r="BK99" s="42">
        <f t="shared" si="72"/>
        <v>0</v>
      </c>
      <c r="BL99" s="42">
        <f t="shared" si="73"/>
        <v>0</v>
      </c>
      <c r="BM99" s="42">
        <f t="shared" si="74"/>
        <v>0</v>
      </c>
      <c r="BN99" s="42">
        <f t="shared" si="75"/>
        <v>0</v>
      </c>
      <c r="BO99" s="42">
        <f t="shared" si="76"/>
        <v>0</v>
      </c>
      <c r="BP99" s="42">
        <f t="shared" si="77"/>
        <v>0</v>
      </c>
      <c r="BQ99" s="42">
        <f t="shared" si="78"/>
        <v>0</v>
      </c>
      <c r="BR99" s="42">
        <f t="shared" si="79"/>
        <v>0</v>
      </c>
      <c r="BS99" s="42">
        <f t="shared" si="80"/>
        <v>0</v>
      </c>
    </row>
    <row r="100" spans="1:78" s="70" customFormat="1" ht="15">
      <c r="A100" s="118" t="s">
        <v>1172</v>
      </c>
      <c r="B100" s="79" t="s">
        <v>33</v>
      </c>
      <c r="C100" s="9" t="s">
        <v>33</v>
      </c>
      <c r="D100" s="9" t="s">
        <v>163</v>
      </c>
      <c r="E100" s="10" t="s">
        <v>1311</v>
      </c>
      <c r="F100" s="13" t="s">
        <v>3</v>
      </c>
      <c r="G100" s="12" t="s">
        <v>1266</v>
      </c>
      <c r="H100" s="11">
        <v>6.02</v>
      </c>
      <c r="I100" s="279">
        <f>VLOOKUP(A:A,Souhrn!$A$2:$E$20,5,0)</f>
        <v>0</v>
      </c>
      <c r="J100" s="217">
        <f t="shared" si="82"/>
        <v>0</v>
      </c>
      <c r="K100" s="98"/>
      <c r="L100" s="102"/>
      <c r="M100" s="100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120">
        <f t="shared" si="43"/>
        <v>0</v>
      </c>
      <c r="AB100" s="120">
        <f t="shared" si="44"/>
        <v>0</v>
      </c>
      <c r="AC100" s="120">
        <f t="shared" si="45"/>
        <v>0</v>
      </c>
      <c r="AD100" s="120">
        <f t="shared" si="46"/>
        <v>0</v>
      </c>
      <c r="AE100" s="120">
        <f t="shared" si="47"/>
        <v>0</v>
      </c>
      <c r="AF100" s="120">
        <f t="shared" si="48"/>
        <v>0</v>
      </c>
      <c r="AG100" s="120">
        <f t="shared" si="49"/>
        <v>0</v>
      </c>
      <c r="AH100" s="120">
        <f t="shared" si="50"/>
        <v>0</v>
      </c>
      <c r="AI100" s="120">
        <f t="shared" si="51"/>
        <v>6.02</v>
      </c>
      <c r="AJ100" s="120">
        <f t="shared" si="52"/>
        <v>0</v>
      </c>
      <c r="AK100" s="120">
        <f t="shared" si="53"/>
        <v>0</v>
      </c>
      <c r="AL100" s="120">
        <f t="shared" si="54"/>
        <v>0</v>
      </c>
      <c r="AM100" s="120">
        <f t="shared" si="55"/>
        <v>0</v>
      </c>
      <c r="AN100" s="120">
        <f t="shared" si="56"/>
        <v>0</v>
      </c>
      <c r="AO100" s="120">
        <f t="shared" si="57"/>
        <v>0</v>
      </c>
      <c r="AP100" s="120">
        <f t="shared" si="58"/>
        <v>0</v>
      </c>
      <c r="AQ100" s="120">
        <f t="shared" si="59"/>
        <v>0</v>
      </c>
      <c r="AR100" s="120">
        <f t="shared" si="60"/>
        <v>0</v>
      </c>
      <c r="AS100" s="120">
        <f t="shared" si="61"/>
        <v>0</v>
      </c>
      <c r="AT100" s="267">
        <f t="shared" si="41"/>
        <v>0</v>
      </c>
      <c r="AU100" s="267">
        <f t="shared" si="42"/>
        <v>0</v>
      </c>
      <c r="AV100" s="120"/>
      <c r="AW100" s="120"/>
      <c r="AX100" s="120"/>
      <c r="AY100" s="120"/>
      <c r="AZ100" s="42"/>
      <c r="BA100" s="42">
        <f t="shared" si="62"/>
        <v>0</v>
      </c>
      <c r="BB100" s="42">
        <f t="shared" si="63"/>
        <v>0</v>
      </c>
      <c r="BC100" s="42">
        <f t="shared" si="64"/>
        <v>0</v>
      </c>
      <c r="BD100" s="42">
        <f t="shared" si="65"/>
        <v>0</v>
      </c>
      <c r="BE100" s="42">
        <f t="shared" si="66"/>
        <v>0</v>
      </c>
      <c r="BF100" s="42">
        <f t="shared" si="67"/>
        <v>0</v>
      </c>
      <c r="BG100" s="42">
        <f t="shared" si="68"/>
        <v>0</v>
      </c>
      <c r="BH100" s="42">
        <f t="shared" si="69"/>
        <v>0</v>
      </c>
      <c r="BI100" s="42">
        <f t="shared" si="70"/>
        <v>0</v>
      </c>
      <c r="BJ100" s="42">
        <f t="shared" si="71"/>
        <v>0</v>
      </c>
      <c r="BK100" s="42">
        <f t="shared" si="72"/>
        <v>0</v>
      </c>
      <c r="BL100" s="42">
        <f t="shared" si="73"/>
        <v>0</v>
      </c>
      <c r="BM100" s="42">
        <f t="shared" si="74"/>
        <v>0</v>
      </c>
      <c r="BN100" s="42">
        <f t="shared" si="75"/>
        <v>0</v>
      </c>
      <c r="BO100" s="42">
        <f t="shared" si="76"/>
        <v>0</v>
      </c>
      <c r="BP100" s="42">
        <f t="shared" si="77"/>
        <v>0</v>
      </c>
      <c r="BQ100" s="42">
        <f t="shared" si="78"/>
        <v>0</v>
      </c>
      <c r="BR100" s="42">
        <f t="shared" si="79"/>
        <v>0</v>
      </c>
      <c r="BS100" s="42">
        <f t="shared" si="80"/>
        <v>0</v>
      </c>
      <c r="BT100" s="42"/>
      <c r="BU100" s="42"/>
      <c r="BV100" s="42"/>
      <c r="BW100" s="42"/>
      <c r="BX100" s="42"/>
      <c r="BY100" s="42"/>
      <c r="BZ100" s="42"/>
    </row>
    <row r="101" spans="1:71" ht="15">
      <c r="A101" s="118" t="s">
        <v>1175</v>
      </c>
      <c r="B101" s="8" t="s">
        <v>227</v>
      </c>
      <c r="C101" s="9" t="s">
        <v>33</v>
      </c>
      <c r="D101" s="9" t="s">
        <v>163</v>
      </c>
      <c r="E101" s="10" t="s">
        <v>34</v>
      </c>
      <c r="F101" s="10" t="s">
        <v>3</v>
      </c>
      <c r="G101" s="12" t="s">
        <v>1268</v>
      </c>
      <c r="H101" s="11">
        <v>4.37</v>
      </c>
      <c r="I101" s="279">
        <f>VLOOKUP(A:A,Souhrn!$A$2:$E$20,5,0)</f>
        <v>0</v>
      </c>
      <c r="J101" s="217">
        <f t="shared" si="82"/>
        <v>0</v>
      </c>
      <c r="K101" s="98"/>
      <c r="L101" s="102"/>
      <c r="M101" s="100"/>
      <c r="AA101" s="120">
        <f t="shared" si="43"/>
        <v>0</v>
      </c>
      <c r="AB101" s="120">
        <f t="shared" si="44"/>
        <v>0</v>
      </c>
      <c r="AC101" s="120">
        <f t="shared" si="45"/>
        <v>0</v>
      </c>
      <c r="AD101" s="120">
        <f t="shared" si="46"/>
        <v>0</v>
      </c>
      <c r="AE101" s="120">
        <f t="shared" si="47"/>
        <v>0</v>
      </c>
      <c r="AF101" s="120">
        <f t="shared" si="48"/>
        <v>0</v>
      </c>
      <c r="AG101" s="120">
        <f t="shared" si="49"/>
        <v>0</v>
      </c>
      <c r="AH101" s="120">
        <f t="shared" si="50"/>
        <v>0</v>
      </c>
      <c r="AI101" s="120">
        <f t="shared" si="51"/>
        <v>0</v>
      </c>
      <c r="AJ101" s="120">
        <f t="shared" si="52"/>
        <v>0</v>
      </c>
      <c r="AK101" s="120">
        <f t="shared" si="53"/>
        <v>0</v>
      </c>
      <c r="AL101" s="120">
        <f t="shared" si="54"/>
        <v>4.37</v>
      </c>
      <c r="AM101" s="120">
        <f t="shared" si="55"/>
        <v>0</v>
      </c>
      <c r="AN101" s="120">
        <f t="shared" si="56"/>
        <v>0</v>
      </c>
      <c r="AO101" s="120">
        <f t="shared" si="57"/>
        <v>0</v>
      </c>
      <c r="AP101" s="120">
        <f t="shared" si="58"/>
        <v>0</v>
      </c>
      <c r="AQ101" s="120">
        <f t="shared" si="59"/>
        <v>0</v>
      </c>
      <c r="AR101" s="120">
        <f t="shared" si="60"/>
        <v>0</v>
      </c>
      <c r="AS101" s="120">
        <f t="shared" si="61"/>
        <v>0</v>
      </c>
      <c r="AT101" s="267">
        <f t="shared" si="41"/>
        <v>0</v>
      </c>
      <c r="AU101" s="267">
        <f t="shared" si="42"/>
        <v>0</v>
      </c>
      <c r="BA101" s="42">
        <f t="shared" si="62"/>
        <v>0</v>
      </c>
      <c r="BB101" s="42">
        <f t="shared" si="63"/>
        <v>0</v>
      </c>
      <c r="BC101" s="42">
        <f t="shared" si="64"/>
        <v>0</v>
      </c>
      <c r="BD101" s="42">
        <f t="shared" si="65"/>
        <v>0</v>
      </c>
      <c r="BE101" s="42">
        <f t="shared" si="66"/>
        <v>0</v>
      </c>
      <c r="BF101" s="42">
        <f t="shared" si="67"/>
        <v>0</v>
      </c>
      <c r="BG101" s="42">
        <f t="shared" si="68"/>
        <v>0</v>
      </c>
      <c r="BH101" s="42">
        <f t="shared" si="69"/>
        <v>0</v>
      </c>
      <c r="BI101" s="42">
        <f t="shared" si="70"/>
        <v>0</v>
      </c>
      <c r="BJ101" s="42">
        <f t="shared" si="71"/>
        <v>0</v>
      </c>
      <c r="BK101" s="42">
        <f t="shared" si="72"/>
        <v>0</v>
      </c>
      <c r="BL101" s="42">
        <f t="shared" si="73"/>
        <v>0</v>
      </c>
      <c r="BM101" s="42">
        <f t="shared" si="74"/>
        <v>0</v>
      </c>
      <c r="BN101" s="42">
        <f t="shared" si="75"/>
        <v>0</v>
      </c>
      <c r="BO101" s="42">
        <f t="shared" si="76"/>
        <v>0</v>
      </c>
      <c r="BP101" s="42">
        <f t="shared" si="77"/>
        <v>0</v>
      </c>
      <c r="BQ101" s="42">
        <f t="shared" si="78"/>
        <v>0</v>
      </c>
      <c r="BR101" s="42">
        <f t="shared" si="79"/>
        <v>0</v>
      </c>
      <c r="BS101" s="42">
        <f t="shared" si="80"/>
        <v>0</v>
      </c>
    </row>
    <row r="102" spans="1:71" ht="15">
      <c r="A102" s="118" t="s">
        <v>1169</v>
      </c>
      <c r="B102" s="8" t="s">
        <v>228</v>
      </c>
      <c r="C102" s="9" t="s">
        <v>229</v>
      </c>
      <c r="D102" s="9" t="s">
        <v>163</v>
      </c>
      <c r="E102" s="10" t="s">
        <v>47</v>
      </c>
      <c r="F102" s="10" t="s">
        <v>4</v>
      </c>
      <c r="G102" s="12" t="s">
        <v>1279</v>
      </c>
      <c r="H102" s="11">
        <v>2.23</v>
      </c>
      <c r="I102" s="279">
        <f>VLOOKUP(A:A,Souhrn!$A$2:$E$20,5,0)</f>
        <v>0</v>
      </c>
      <c r="J102" s="217">
        <f t="shared" si="82"/>
        <v>0</v>
      </c>
      <c r="K102" s="98"/>
      <c r="L102" s="102"/>
      <c r="M102" s="100"/>
      <c r="AA102" s="120">
        <f t="shared" si="43"/>
        <v>0</v>
      </c>
      <c r="AB102" s="120">
        <f t="shared" si="44"/>
        <v>0</v>
      </c>
      <c r="AC102" s="120">
        <f t="shared" si="45"/>
        <v>0</v>
      </c>
      <c r="AD102" s="120">
        <f t="shared" si="46"/>
        <v>0</v>
      </c>
      <c r="AE102" s="120">
        <f t="shared" si="47"/>
        <v>0</v>
      </c>
      <c r="AF102" s="120">
        <f t="shared" si="48"/>
        <v>2.23</v>
      </c>
      <c r="AG102" s="120">
        <f t="shared" si="49"/>
        <v>0</v>
      </c>
      <c r="AH102" s="120">
        <f t="shared" si="50"/>
        <v>0</v>
      </c>
      <c r="AI102" s="120">
        <f t="shared" si="51"/>
        <v>0</v>
      </c>
      <c r="AJ102" s="120">
        <f t="shared" si="52"/>
        <v>0</v>
      </c>
      <c r="AK102" s="120">
        <f t="shared" si="53"/>
        <v>0</v>
      </c>
      <c r="AL102" s="120">
        <f t="shared" si="54"/>
        <v>0</v>
      </c>
      <c r="AM102" s="120">
        <f t="shared" si="55"/>
        <v>0</v>
      </c>
      <c r="AN102" s="120">
        <f t="shared" si="56"/>
        <v>0</v>
      </c>
      <c r="AO102" s="120">
        <f t="shared" si="57"/>
        <v>0</v>
      </c>
      <c r="AP102" s="120">
        <f t="shared" si="58"/>
        <v>0</v>
      </c>
      <c r="AQ102" s="120">
        <f t="shared" si="59"/>
        <v>0</v>
      </c>
      <c r="AR102" s="120">
        <f t="shared" si="60"/>
        <v>0</v>
      </c>
      <c r="AS102" s="120">
        <f t="shared" si="61"/>
        <v>0</v>
      </c>
      <c r="AT102" s="267">
        <f t="shared" si="41"/>
        <v>0</v>
      </c>
      <c r="AU102" s="267">
        <f t="shared" si="42"/>
        <v>0</v>
      </c>
      <c r="BA102" s="42">
        <f t="shared" si="62"/>
        <v>0</v>
      </c>
      <c r="BB102" s="42">
        <f t="shared" si="63"/>
        <v>0</v>
      </c>
      <c r="BC102" s="42">
        <f t="shared" si="64"/>
        <v>0</v>
      </c>
      <c r="BD102" s="42">
        <f t="shared" si="65"/>
        <v>0</v>
      </c>
      <c r="BE102" s="42">
        <f t="shared" si="66"/>
        <v>0</v>
      </c>
      <c r="BF102" s="42">
        <f t="shared" si="67"/>
        <v>0</v>
      </c>
      <c r="BG102" s="42">
        <f t="shared" si="68"/>
        <v>0</v>
      </c>
      <c r="BH102" s="42">
        <f t="shared" si="69"/>
        <v>0</v>
      </c>
      <c r="BI102" s="42">
        <f t="shared" si="70"/>
        <v>0</v>
      </c>
      <c r="BJ102" s="42">
        <f t="shared" si="71"/>
        <v>0</v>
      </c>
      <c r="BK102" s="42">
        <f t="shared" si="72"/>
        <v>0</v>
      </c>
      <c r="BL102" s="42">
        <f t="shared" si="73"/>
        <v>0</v>
      </c>
      <c r="BM102" s="42">
        <f t="shared" si="74"/>
        <v>0</v>
      </c>
      <c r="BN102" s="42">
        <f t="shared" si="75"/>
        <v>0</v>
      </c>
      <c r="BO102" s="42">
        <f t="shared" si="76"/>
        <v>0</v>
      </c>
      <c r="BP102" s="42">
        <f t="shared" si="77"/>
        <v>0</v>
      </c>
      <c r="BQ102" s="42">
        <f t="shared" si="78"/>
        <v>0</v>
      </c>
      <c r="BR102" s="42">
        <f t="shared" si="79"/>
        <v>0</v>
      </c>
      <c r="BS102" s="42">
        <f t="shared" si="80"/>
        <v>0</v>
      </c>
    </row>
    <row r="103" spans="1:71" ht="15">
      <c r="A103" s="118" t="s">
        <v>1169</v>
      </c>
      <c r="B103" s="8" t="s">
        <v>230</v>
      </c>
      <c r="C103" s="9" t="s">
        <v>33</v>
      </c>
      <c r="D103" s="9" t="s">
        <v>163</v>
      </c>
      <c r="E103" s="10" t="s">
        <v>47</v>
      </c>
      <c r="F103" s="10" t="s">
        <v>4</v>
      </c>
      <c r="G103" s="12" t="s">
        <v>1279</v>
      </c>
      <c r="H103" s="11">
        <v>0.98</v>
      </c>
      <c r="I103" s="279">
        <f>VLOOKUP(A:A,Souhrn!$A$2:$E$20,5,0)</f>
        <v>0</v>
      </c>
      <c r="J103" s="217">
        <f t="shared" si="82"/>
        <v>0</v>
      </c>
      <c r="K103" s="98"/>
      <c r="L103" s="102"/>
      <c r="M103" s="100"/>
      <c r="AA103" s="120">
        <f t="shared" si="43"/>
        <v>0</v>
      </c>
      <c r="AB103" s="120">
        <f t="shared" si="44"/>
        <v>0</v>
      </c>
      <c r="AC103" s="120">
        <f t="shared" si="45"/>
        <v>0</v>
      </c>
      <c r="AD103" s="120">
        <f t="shared" si="46"/>
        <v>0</v>
      </c>
      <c r="AE103" s="120">
        <f t="shared" si="47"/>
        <v>0</v>
      </c>
      <c r="AF103" s="120">
        <f t="shared" si="48"/>
        <v>0.98</v>
      </c>
      <c r="AG103" s="120">
        <f t="shared" si="49"/>
        <v>0</v>
      </c>
      <c r="AH103" s="120">
        <f t="shared" si="50"/>
        <v>0</v>
      </c>
      <c r="AI103" s="120">
        <f t="shared" si="51"/>
        <v>0</v>
      </c>
      <c r="AJ103" s="120">
        <f t="shared" si="52"/>
        <v>0</v>
      </c>
      <c r="AK103" s="120">
        <f t="shared" si="53"/>
        <v>0</v>
      </c>
      <c r="AL103" s="120">
        <f t="shared" si="54"/>
        <v>0</v>
      </c>
      <c r="AM103" s="120">
        <f t="shared" si="55"/>
        <v>0</v>
      </c>
      <c r="AN103" s="120">
        <f t="shared" si="56"/>
        <v>0</v>
      </c>
      <c r="AO103" s="120">
        <f t="shared" si="57"/>
        <v>0</v>
      </c>
      <c r="AP103" s="120">
        <f t="shared" si="58"/>
        <v>0</v>
      </c>
      <c r="AQ103" s="120">
        <f t="shared" si="59"/>
        <v>0</v>
      </c>
      <c r="AR103" s="120">
        <f t="shared" si="60"/>
        <v>0</v>
      </c>
      <c r="AS103" s="120">
        <f t="shared" si="61"/>
        <v>0</v>
      </c>
      <c r="AT103" s="267">
        <f t="shared" si="41"/>
        <v>0</v>
      </c>
      <c r="AU103" s="267">
        <f t="shared" si="42"/>
        <v>0</v>
      </c>
      <c r="BA103" s="42">
        <f t="shared" si="62"/>
        <v>0</v>
      </c>
      <c r="BB103" s="42">
        <f t="shared" si="63"/>
        <v>0</v>
      </c>
      <c r="BC103" s="42">
        <f t="shared" si="64"/>
        <v>0</v>
      </c>
      <c r="BD103" s="42">
        <f t="shared" si="65"/>
        <v>0</v>
      </c>
      <c r="BE103" s="42">
        <f t="shared" si="66"/>
        <v>0</v>
      </c>
      <c r="BF103" s="42">
        <f t="shared" si="67"/>
        <v>0</v>
      </c>
      <c r="BG103" s="42">
        <f t="shared" si="68"/>
        <v>0</v>
      </c>
      <c r="BH103" s="42">
        <f t="shared" si="69"/>
        <v>0</v>
      </c>
      <c r="BI103" s="42">
        <f t="shared" si="70"/>
        <v>0</v>
      </c>
      <c r="BJ103" s="42">
        <f t="shared" si="71"/>
        <v>0</v>
      </c>
      <c r="BK103" s="42">
        <f t="shared" si="72"/>
        <v>0</v>
      </c>
      <c r="BL103" s="42">
        <f t="shared" si="73"/>
        <v>0</v>
      </c>
      <c r="BM103" s="42">
        <f t="shared" si="74"/>
        <v>0</v>
      </c>
      <c r="BN103" s="42">
        <f t="shared" si="75"/>
        <v>0</v>
      </c>
      <c r="BO103" s="42">
        <f t="shared" si="76"/>
        <v>0</v>
      </c>
      <c r="BP103" s="42">
        <f t="shared" si="77"/>
        <v>0</v>
      </c>
      <c r="BQ103" s="42">
        <f t="shared" si="78"/>
        <v>0</v>
      </c>
      <c r="BR103" s="42">
        <f t="shared" si="79"/>
        <v>0</v>
      </c>
      <c r="BS103" s="42">
        <f t="shared" si="80"/>
        <v>0</v>
      </c>
    </row>
    <row r="104" spans="1:71" ht="15">
      <c r="A104" s="118" t="s">
        <v>1169</v>
      </c>
      <c r="B104" s="8" t="s">
        <v>231</v>
      </c>
      <c r="C104" s="9" t="s">
        <v>232</v>
      </c>
      <c r="D104" s="9" t="s">
        <v>163</v>
      </c>
      <c r="E104" s="10" t="s">
        <v>47</v>
      </c>
      <c r="F104" s="10" t="s">
        <v>4</v>
      </c>
      <c r="G104" s="12" t="s">
        <v>1279</v>
      </c>
      <c r="H104" s="11">
        <v>2.73</v>
      </c>
      <c r="I104" s="279">
        <f>VLOOKUP(A:A,Souhrn!$A$2:$E$20,5,0)</f>
        <v>0</v>
      </c>
      <c r="J104" s="217">
        <f t="shared" si="82"/>
        <v>0</v>
      </c>
      <c r="K104" s="98"/>
      <c r="L104" s="102"/>
      <c r="M104" s="100"/>
      <c r="AA104" s="120">
        <f t="shared" si="43"/>
        <v>0</v>
      </c>
      <c r="AB104" s="120">
        <f t="shared" si="44"/>
        <v>0</v>
      </c>
      <c r="AC104" s="120">
        <f t="shared" si="45"/>
        <v>0</v>
      </c>
      <c r="AD104" s="120">
        <f t="shared" si="46"/>
        <v>0</v>
      </c>
      <c r="AE104" s="120">
        <f t="shared" si="47"/>
        <v>0</v>
      </c>
      <c r="AF104" s="120">
        <f t="shared" si="48"/>
        <v>2.73</v>
      </c>
      <c r="AG104" s="120">
        <f t="shared" si="49"/>
        <v>0</v>
      </c>
      <c r="AH104" s="120">
        <f t="shared" si="50"/>
        <v>0</v>
      </c>
      <c r="AI104" s="120">
        <f t="shared" si="51"/>
        <v>0</v>
      </c>
      <c r="AJ104" s="120">
        <f t="shared" si="52"/>
        <v>0</v>
      </c>
      <c r="AK104" s="120">
        <f t="shared" si="53"/>
        <v>0</v>
      </c>
      <c r="AL104" s="120">
        <f t="shared" si="54"/>
        <v>0</v>
      </c>
      <c r="AM104" s="120">
        <f t="shared" si="55"/>
        <v>0</v>
      </c>
      <c r="AN104" s="120">
        <f t="shared" si="56"/>
        <v>0</v>
      </c>
      <c r="AO104" s="120">
        <f t="shared" si="57"/>
        <v>0</v>
      </c>
      <c r="AP104" s="120">
        <f t="shared" si="58"/>
        <v>0</v>
      </c>
      <c r="AQ104" s="120">
        <f t="shared" si="59"/>
        <v>0</v>
      </c>
      <c r="AR104" s="120">
        <f t="shared" si="60"/>
        <v>0</v>
      </c>
      <c r="AS104" s="120">
        <f t="shared" si="61"/>
        <v>0</v>
      </c>
      <c r="AT104" s="267">
        <f t="shared" si="41"/>
        <v>0</v>
      </c>
      <c r="AU104" s="267">
        <f t="shared" si="42"/>
        <v>0</v>
      </c>
      <c r="BA104" s="42">
        <f t="shared" si="62"/>
        <v>0</v>
      </c>
      <c r="BB104" s="42">
        <f t="shared" si="63"/>
        <v>0</v>
      </c>
      <c r="BC104" s="42">
        <f t="shared" si="64"/>
        <v>0</v>
      </c>
      <c r="BD104" s="42">
        <f t="shared" si="65"/>
        <v>0</v>
      </c>
      <c r="BE104" s="42">
        <f t="shared" si="66"/>
        <v>0</v>
      </c>
      <c r="BF104" s="42">
        <f t="shared" si="67"/>
        <v>0</v>
      </c>
      <c r="BG104" s="42">
        <f t="shared" si="68"/>
        <v>0</v>
      </c>
      <c r="BH104" s="42">
        <f t="shared" si="69"/>
        <v>0</v>
      </c>
      <c r="BI104" s="42">
        <f t="shared" si="70"/>
        <v>0</v>
      </c>
      <c r="BJ104" s="42">
        <f t="shared" si="71"/>
        <v>0</v>
      </c>
      <c r="BK104" s="42">
        <f t="shared" si="72"/>
        <v>0</v>
      </c>
      <c r="BL104" s="42">
        <f t="shared" si="73"/>
        <v>0</v>
      </c>
      <c r="BM104" s="42">
        <f t="shared" si="74"/>
        <v>0</v>
      </c>
      <c r="BN104" s="42">
        <f t="shared" si="75"/>
        <v>0</v>
      </c>
      <c r="BO104" s="42">
        <f t="shared" si="76"/>
        <v>0</v>
      </c>
      <c r="BP104" s="42">
        <f t="shared" si="77"/>
        <v>0</v>
      </c>
      <c r="BQ104" s="42">
        <f t="shared" si="78"/>
        <v>0</v>
      </c>
      <c r="BR104" s="42">
        <f t="shared" si="79"/>
        <v>0</v>
      </c>
      <c r="BS104" s="42">
        <f t="shared" si="80"/>
        <v>0</v>
      </c>
    </row>
    <row r="105" spans="1:71" ht="15">
      <c r="A105" s="118" t="s">
        <v>1169</v>
      </c>
      <c r="B105" s="8" t="s">
        <v>233</v>
      </c>
      <c r="C105" s="9" t="s">
        <v>33</v>
      </c>
      <c r="D105" s="9" t="s">
        <v>163</v>
      </c>
      <c r="E105" s="10" t="s">
        <v>47</v>
      </c>
      <c r="F105" s="10" t="s">
        <v>4</v>
      </c>
      <c r="G105" s="12" t="s">
        <v>1279</v>
      </c>
      <c r="H105" s="11">
        <v>1.84</v>
      </c>
      <c r="I105" s="279">
        <f>VLOOKUP(A:A,Souhrn!$A$2:$E$20,5,0)</f>
        <v>0</v>
      </c>
      <c r="J105" s="217">
        <f t="shared" si="82"/>
        <v>0</v>
      </c>
      <c r="K105" s="98"/>
      <c r="L105" s="102"/>
      <c r="M105" s="100"/>
      <c r="AA105" s="120">
        <f t="shared" si="43"/>
        <v>0</v>
      </c>
      <c r="AB105" s="120">
        <f t="shared" si="44"/>
        <v>0</v>
      </c>
      <c r="AC105" s="120">
        <f t="shared" si="45"/>
        <v>0</v>
      </c>
      <c r="AD105" s="120">
        <f t="shared" si="46"/>
        <v>0</v>
      </c>
      <c r="AE105" s="120">
        <f t="shared" si="47"/>
        <v>0</v>
      </c>
      <c r="AF105" s="120">
        <f t="shared" si="48"/>
        <v>1.84</v>
      </c>
      <c r="AG105" s="120">
        <f t="shared" si="49"/>
        <v>0</v>
      </c>
      <c r="AH105" s="120">
        <f t="shared" si="50"/>
        <v>0</v>
      </c>
      <c r="AI105" s="120">
        <f t="shared" si="51"/>
        <v>0</v>
      </c>
      <c r="AJ105" s="120">
        <f t="shared" si="52"/>
        <v>0</v>
      </c>
      <c r="AK105" s="120">
        <f t="shared" si="53"/>
        <v>0</v>
      </c>
      <c r="AL105" s="120">
        <f t="shared" si="54"/>
        <v>0</v>
      </c>
      <c r="AM105" s="120">
        <f t="shared" si="55"/>
        <v>0</v>
      </c>
      <c r="AN105" s="120">
        <f t="shared" si="56"/>
        <v>0</v>
      </c>
      <c r="AO105" s="120">
        <f t="shared" si="57"/>
        <v>0</v>
      </c>
      <c r="AP105" s="120">
        <f t="shared" si="58"/>
        <v>0</v>
      </c>
      <c r="AQ105" s="120">
        <f t="shared" si="59"/>
        <v>0</v>
      </c>
      <c r="AR105" s="120">
        <f t="shared" si="60"/>
        <v>0</v>
      </c>
      <c r="AS105" s="120">
        <f t="shared" si="61"/>
        <v>0</v>
      </c>
      <c r="AT105" s="267">
        <f t="shared" si="41"/>
        <v>0</v>
      </c>
      <c r="AU105" s="267">
        <f t="shared" si="42"/>
        <v>0</v>
      </c>
      <c r="BA105" s="42">
        <f t="shared" si="62"/>
        <v>0</v>
      </c>
      <c r="BB105" s="42">
        <f t="shared" si="63"/>
        <v>0</v>
      </c>
      <c r="BC105" s="42">
        <f t="shared" si="64"/>
        <v>0</v>
      </c>
      <c r="BD105" s="42">
        <f t="shared" si="65"/>
        <v>0</v>
      </c>
      <c r="BE105" s="42">
        <f t="shared" si="66"/>
        <v>0</v>
      </c>
      <c r="BF105" s="42">
        <f t="shared" si="67"/>
        <v>0</v>
      </c>
      <c r="BG105" s="42">
        <f t="shared" si="68"/>
        <v>0</v>
      </c>
      <c r="BH105" s="42">
        <f t="shared" si="69"/>
        <v>0</v>
      </c>
      <c r="BI105" s="42">
        <f t="shared" si="70"/>
        <v>0</v>
      </c>
      <c r="BJ105" s="42">
        <f t="shared" si="71"/>
        <v>0</v>
      </c>
      <c r="BK105" s="42">
        <f t="shared" si="72"/>
        <v>0</v>
      </c>
      <c r="BL105" s="42">
        <f t="shared" si="73"/>
        <v>0</v>
      </c>
      <c r="BM105" s="42">
        <f t="shared" si="74"/>
        <v>0</v>
      </c>
      <c r="BN105" s="42">
        <f t="shared" si="75"/>
        <v>0</v>
      </c>
      <c r="BO105" s="42">
        <f t="shared" si="76"/>
        <v>0</v>
      </c>
      <c r="BP105" s="42">
        <f t="shared" si="77"/>
        <v>0</v>
      </c>
      <c r="BQ105" s="42">
        <f t="shared" si="78"/>
        <v>0</v>
      </c>
      <c r="BR105" s="42">
        <f t="shared" si="79"/>
        <v>0</v>
      </c>
      <c r="BS105" s="42">
        <f t="shared" si="80"/>
        <v>0</v>
      </c>
    </row>
    <row r="106" spans="1:71" ht="15">
      <c r="A106" s="118" t="s">
        <v>1169</v>
      </c>
      <c r="B106" s="8" t="s">
        <v>234</v>
      </c>
      <c r="C106" s="9" t="s">
        <v>33</v>
      </c>
      <c r="D106" s="9" t="s">
        <v>163</v>
      </c>
      <c r="E106" s="10" t="s">
        <v>47</v>
      </c>
      <c r="F106" s="10" t="s">
        <v>4</v>
      </c>
      <c r="G106" s="12" t="s">
        <v>1279</v>
      </c>
      <c r="H106" s="11">
        <v>0.98</v>
      </c>
      <c r="I106" s="279">
        <f>VLOOKUP(A:A,Souhrn!$A$2:$E$20,5,0)</f>
        <v>0</v>
      </c>
      <c r="J106" s="217">
        <f t="shared" si="82"/>
        <v>0</v>
      </c>
      <c r="K106" s="98"/>
      <c r="L106" s="102"/>
      <c r="M106" s="100"/>
      <c r="AA106" s="120">
        <f t="shared" si="43"/>
        <v>0</v>
      </c>
      <c r="AB106" s="120">
        <f t="shared" si="44"/>
        <v>0</v>
      </c>
      <c r="AC106" s="120">
        <f t="shared" si="45"/>
        <v>0</v>
      </c>
      <c r="AD106" s="120">
        <f t="shared" si="46"/>
        <v>0</v>
      </c>
      <c r="AE106" s="120">
        <f t="shared" si="47"/>
        <v>0</v>
      </c>
      <c r="AF106" s="120">
        <f t="shared" si="48"/>
        <v>0.98</v>
      </c>
      <c r="AG106" s="120">
        <f t="shared" si="49"/>
        <v>0</v>
      </c>
      <c r="AH106" s="120">
        <f t="shared" si="50"/>
        <v>0</v>
      </c>
      <c r="AI106" s="120">
        <f t="shared" si="51"/>
        <v>0</v>
      </c>
      <c r="AJ106" s="120">
        <f t="shared" si="52"/>
        <v>0</v>
      </c>
      <c r="AK106" s="120">
        <f t="shared" si="53"/>
        <v>0</v>
      </c>
      <c r="AL106" s="120">
        <f t="shared" si="54"/>
        <v>0</v>
      </c>
      <c r="AM106" s="120">
        <f t="shared" si="55"/>
        <v>0</v>
      </c>
      <c r="AN106" s="120">
        <f t="shared" si="56"/>
        <v>0</v>
      </c>
      <c r="AO106" s="120">
        <f t="shared" si="57"/>
        <v>0</v>
      </c>
      <c r="AP106" s="120">
        <f t="shared" si="58"/>
        <v>0</v>
      </c>
      <c r="AQ106" s="120">
        <f t="shared" si="59"/>
        <v>0</v>
      </c>
      <c r="AR106" s="120">
        <f t="shared" si="60"/>
        <v>0</v>
      </c>
      <c r="AS106" s="120">
        <f t="shared" si="61"/>
        <v>0</v>
      </c>
      <c r="AT106" s="267">
        <f t="shared" si="41"/>
        <v>0</v>
      </c>
      <c r="AU106" s="267">
        <f t="shared" si="42"/>
        <v>0</v>
      </c>
      <c r="BA106" s="42">
        <f t="shared" si="62"/>
        <v>0</v>
      </c>
      <c r="BB106" s="42">
        <f t="shared" si="63"/>
        <v>0</v>
      </c>
      <c r="BC106" s="42">
        <f t="shared" si="64"/>
        <v>0</v>
      </c>
      <c r="BD106" s="42">
        <f t="shared" si="65"/>
        <v>0</v>
      </c>
      <c r="BE106" s="42">
        <f t="shared" si="66"/>
        <v>0</v>
      </c>
      <c r="BF106" s="42">
        <f t="shared" si="67"/>
        <v>0</v>
      </c>
      <c r="BG106" s="42">
        <f t="shared" si="68"/>
        <v>0</v>
      </c>
      <c r="BH106" s="42">
        <f t="shared" si="69"/>
        <v>0</v>
      </c>
      <c r="BI106" s="42">
        <f t="shared" si="70"/>
        <v>0</v>
      </c>
      <c r="BJ106" s="42">
        <f t="shared" si="71"/>
        <v>0</v>
      </c>
      <c r="BK106" s="42">
        <f t="shared" si="72"/>
        <v>0</v>
      </c>
      <c r="BL106" s="42">
        <f t="shared" si="73"/>
        <v>0</v>
      </c>
      <c r="BM106" s="42">
        <f t="shared" si="74"/>
        <v>0</v>
      </c>
      <c r="BN106" s="42">
        <f t="shared" si="75"/>
        <v>0</v>
      </c>
      <c r="BO106" s="42">
        <f t="shared" si="76"/>
        <v>0</v>
      </c>
      <c r="BP106" s="42">
        <f t="shared" si="77"/>
        <v>0</v>
      </c>
      <c r="BQ106" s="42">
        <f t="shared" si="78"/>
        <v>0</v>
      </c>
      <c r="BR106" s="42">
        <f t="shared" si="79"/>
        <v>0</v>
      </c>
      <c r="BS106" s="42">
        <f t="shared" si="80"/>
        <v>0</v>
      </c>
    </row>
    <row r="107" spans="1:71" ht="15">
      <c r="A107" s="118" t="s">
        <v>1175</v>
      </c>
      <c r="B107" s="8" t="s">
        <v>235</v>
      </c>
      <c r="C107" s="9" t="s">
        <v>236</v>
      </c>
      <c r="D107" s="9" t="s">
        <v>163</v>
      </c>
      <c r="E107" s="10" t="s">
        <v>29</v>
      </c>
      <c r="F107" s="10" t="s">
        <v>3</v>
      </c>
      <c r="G107" s="12" t="s">
        <v>1268</v>
      </c>
      <c r="H107" s="11">
        <v>4.05</v>
      </c>
      <c r="I107" s="279">
        <f>VLOOKUP(A:A,Souhrn!$A$2:$E$20,5,0)</f>
        <v>0</v>
      </c>
      <c r="J107" s="217">
        <f t="shared" si="82"/>
        <v>0</v>
      </c>
      <c r="K107" s="98"/>
      <c r="L107" s="102"/>
      <c r="M107" s="100"/>
      <c r="AA107" s="120">
        <f t="shared" si="43"/>
        <v>0</v>
      </c>
      <c r="AB107" s="120">
        <f t="shared" si="44"/>
        <v>0</v>
      </c>
      <c r="AC107" s="120">
        <f t="shared" si="45"/>
        <v>0</v>
      </c>
      <c r="AD107" s="120">
        <f t="shared" si="46"/>
        <v>0</v>
      </c>
      <c r="AE107" s="120">
        <f t="shared" si="47"/>
        <v>0</v>
      </c>
      <c r="AF107" s="120">
        <f t="shared" si="48"/>
        <v>0</v>
      </c>
      <c r="AG107" s="120">
        <f t="shared" si="49"/>
        <v>0</v>
      </c>
      <c r="AH107" s="120">
        <f t="shared" si="50"/>
        <v>0</v>
      </c>
      <c r="AI107" s="120">
        <f t="shared" si="51"/>
        <v>0</v>
      </c>
      <c r="AJ107" s="120">
        <f t="shared" si="52"/>
        <v>0</v>
      </c>
      <c r="AK107" s="120">
        <f t="shared" si="53"/>
        <v>0</v>
      </c>
      <c r="AL107" s="120">
        <f t="shared" si="54"/>
        <v>4.05</v>
      </c>
      <c r="AM107" s="120">
        <f t="shared" si="55"/>
        <v>0</v>
      </c>
      <c r="AN107" s="120">
        <f t="shared" si="56"/>
        <v>0</v>
      </c>
      <c r="AO107" s="120">
        <f t="shared" si="57"/>
        <v>0</v>
      </c>
      <c r="AP107" s="120">
        <f t="shared" si="58"/>
        <v>0</v>
      </c>
      <c r="AQ107" s="120">
        <f t="shared" si="59"/>
        <v>0</v>
      </c>
      <c r="AR107" s="120">
        <f t="shared" si="60"/>
        <v>0</v>
      </c>
      <c r="AS107" s="120">
        <f t="shared" si="61"/>
        <v>0</v>
      </c>
      <c r="AT107" s="267">
        <f t="shared" si="41"/>
        <v>0</v>
      </c>
      <c r="AU107" s="267">
        <f t="shared" si="42"/>
        <v>0</v>
      </c>
      <c r="BA107" s="42">
        <f t="shared" si="62"/>
        <v>0</v>
      </c>
      <c r="BB107" s="42">
        <f t="shared" si="63"/>
        <v>0</v>
      </c>
      <c r="BC107" s="42">
        <f t="shared" si="64"/>
        <v>0</v>
      </c>
      <c r="BD107" s="42">
        <f t="shared" si="65"/>
        <v>0</v>
      </c>
      <c r="BE107" s="42">
        <f t="shared" si="66"/>
        <v>0</v>
      </c>
      <c r="BF107" s="42">
        <f t="shared" si="67"/>
        <v>0</v>
      </c>
      <c r="BG107" s="42">
        <f t="shared" si="68"/>
        <v>0</v>
      </c>
      <c r="BH107" s="42">
        <f t="shared" si="69"/>
        <v>0</v>
      </c>
      <c r="BI107" s="42">
        <f t="shared" si="70"/>
        <v>0</v>
      </c>
      <c r="BJ107" s="42">
        <f t="shared" si="71"/>
        <v>0</v>
      </c>
      <c r="BK107" s="42">
        <f t="shared" si="72"/>
        <v>0</v>
      </c>
      <c r="BL107" s="42">
        <f t="shared" si="73"/>
        <v>0</v>
      </c>
      <c r="BM107" s="42">
        <f t="shared" si="74"/>
        <v>0</v>
      </c>
      <c r="BN107" s="42">
        <f t="shared" si="75"/>
        <v>0</v>
      </c>
      <c r="BO107" s="42">
        <f t="shared" si="76"/>
        <v>0</v>
      </c>
      <c r="BP107" s="42">
        <f t="shared" si="77"/>
        <v>0</v>
      </c>
      <c r="BQ107" s="42">
        <f t="shared" si="78"/>
        <v>0</v>
      </c>
      <c r="BR107" s="42">
        <f t="shared" si="79"/>
        <v>0</v>
      </c>
      <c r="BS107" s="42">
        <f t="shared" si="80"/>
        <v>0</v>
      </c>
    </row>
    <row r="108" spans="1:71" ht="15">
      <c r="A108" s="118" t="s">
        <v>1175</v>
      </c>
      <c r="B108" s="8" t="s">
        <v>237</v>
      </c>
      <c r="C108" s="9" t="s">
        <v>33</v>
      </c>
      <c r="D108" s="9" t="s">
        <v>163</v>
      </c>
      <c r="E108" s="10" t="s">
        <v>34</v>
      </c>
      <c r="F108" s="10" t="s">
        <v>3</v>
      </c>
      <c r="G108" s="12" t="s">
        <v>1268</v>
      </c>
      <c r="H108" s="11">
        <v>1.86</v>
      </c>
      <c r="I108" s="279">
        <f>VLOOKUP(A:A,Souhrn!$A$2:$E$20,5,0)</f>
        <v>0</v>
      </c>
      <c r="J108" s="217">
        <f t="shared" si="82"/>
        <v>0</v>
      </c>
      <c r="K108" s="98"/>
      <c r="L108" s="102"/>
      <c r="M108" s="100"/>
      <c r="AA108" s="120">
        <f t="shared" si="43"/>
        <v>0</v>
      </c>
      <c r="AB108" s="120">
        <f t="shared" si="44"/>
        <v>0</v>
      </c>
      <c r="AC108" s="120">
        <f t="shared" si="45"/>
        <v>0</v>
      </c>
      <c r="AD108" s="120">
        <f t="shared" si="46"/>
        <v>0</v>
      </c>
      <c r="AE108" s="120">
        <f t="shared" si="47"/>
        <v>0</v>
      </c>
      <c r="AF108" s="120">
        <f t="shared" si="48"/>
        <v>0</v>
      </c>
      <c r="AG108" s="120">
        <f t="shared" si="49"/>
        <v>0</v>
      </c>
      <c r="AH108" s="120">
        <f t="shared" si="50"/>
        <v>0</v>
      </c>
      <c r="AI108" s="120">
        <f t="shared" si="51"/>
        <v>0</v>
      </c>
      <c r="AJ108" s="120">
        <f t="shared" si="52"/>
        <v>0</v>
      </c>
      <c r="AK108" s="120">
        <f t="shared" si="53"/>
        <v>0</v>
      </c>
      <c r="AL108" s="120">
        <f t="shared" si="54"/>
        <v>1.86</v>
      </c>
      <c r="AM108" s="120">
        <f t="shared" si="55"/>
        <v>0</v>
      </c>
      <c r="AN108" s="120">
        <f t="shared" si="56"/>
        <v>0</v>
      </c>
      <c r="AO108" s="120">
        <f t="shared" si="57"/>
        <v>0</v>
      </c>
      <c r="AP108" s="120">
        <f t="shared" si="58"/>
        <v>0</v>
      </c>
      <c r="AQ108" s="120">
        <f t="shared" si="59"/>
        <v>0</v>
      </c>
      <c r="AR108" s="120">
        <f t="shared" si="60"/>
        <v>0</v>
      </c>
      <c r="AS108" s="120">
        <f t="shared" si="61"/>
        <v>0</v>
      </c>
      <c r="AT108" s="267">
        <f t="shared" si="41"/>
        <v>0</v>
      </c>
      <c r="AU108" s="267">
        <f t="shared" si="42"/>
        <v>0</v>
      </c>
      <c r="BA108" s="42">
        <f t="shared" si="62"/>
        <v>0</v>
      </c>
      <c r="BB108" s="42">
        <f t="shared" si="63"/>
        <v>0</v>
      </c>
      <c r="BC108" s="42">
        <f t="shared" si="64"/>
        <v>0</v>
      </c>
      <c r="BD108" s="42">
        <f t="shared" si="65"/>
        <v>0</v>
      </c>
      <c r="BE108" s="42">
        <f t="shared" si="66"/>
        <v>0</v>
      </c>
      <c r="BF108" s="42">
        <f t="shared" si="67"/>
        <v>0</v>
      </c>
      <c r="BG108" s="42">
        <f t="shared" si="68"/>
        <v>0</v>
      </c>
      <c r="BH108" s="42">
        <f t="shared" si="69"/>
        <v>0</v>
      </c>
      <c r="BI108" s="42">
        <f t="shared" si="70"/>
        <v>0</v>
      </c>
      <c r="BJ108" s="42">
        <f t="shared" si="71"/>
        <v>0</v>
      </c>
      <c r="BK108" s="42">
        <f t="shared" si="72"/>
        <v>0</v>
      </c>
      <c r="BL108" s="42">
        <f t="shared" si="73"/>
        <v>0</v>
      </c>
      <c r="BM108" s="42">
        <f t="shared" si="74"/>
        <v>0</v>
      </c>
      <c r="BN108" s="42">
        <f t="shared" si="75"/>
        <v>0</v>
      </c>
      <c r="BO108" s="42">
        <f t="shared" si="76"/>
        <v>0</v>
      </c>
      <c r="BP108" s="42">
        <f t="shared" si="77"/>
        <v>0</v>
      </c>
      <c r="BQ108" s="42">
        <f t="shared" si="78"/>
        <v>0</v>
      </c>
      <c r="BR108" s="42">
        <f t="shared" si="79"/>
        <v>0</v>
      </c>
      <c r="BS108" s="42">
        <f t="shared" si="80"/>
        <v>0</v>
      </c>
    </row>
    <row r="109" spans="1:71" ht="15">
      <c r="A109" s="118" t="s">
        <v>1173</v>
      </c>
      <c r="B109" s="8" t="s">
        <v>238</v>
      </c>
      <c r="C109" s="9" t="s">
        <v>239</v>
      </c>
      <c r="D109" s="9" t="s">
        <v>163</v>
      </c>
      <c r="E109" s="10" t="s">
        <v>34</v>
      </c>
      <c r="F109" s="10" t="s">
        <v>5</v>
      </c>
      <c r="G109" s="12" t="s">
        <v>1267</v>
      </c>
      <c r="H109" s="11">
        <v>20.73</v>
      </c>
      <c r="I109" s="279">
        <f>VLOOKUP(A:A,Souhrn!$A$2:$E$20,5,0)</f>
        <v>0</v>
      </c>
      <c r="J109" s="217">
        <f t="shared" si="82"/>
        <v>0</v>
      </c>
      <c r="K109" s="98"/>
      <c r="L109" s="102"/>
      <c r="M109" s="100"/>
      <c r="AA109" s="120">
        <f t="shared" si="43"/>
        <v>0</v>
      </c>
      <c r="AB109" s="120">
        <f t="shared" si="44"/>
        <v>0</v>
      </c>
      <c r="AC109" s="120">
        <f t="shared" si="45"/>
        <v>0</v>
      </c>
      <c r="AD109" s="120">
        <f t="shared" si="46"/>
        <v>0</v>
      </c>
      <c r="AE109" s="120">
        <f t="shared" si="47"/>
        <v>0</v>
      </c>
      <c r="AF109" s="120">
        <f t="shared" si="48"/>
        <v>0</v>
      </c>
      <c r="AG109" s="120">
        <f t="shared" si="49"/>
        <v>0</v>
      </c>
      <c r="AH109" s="120">
        <f t="shared" si="50"/>
        <v>0</v>
      </c>
      <c r="AI109" s="120">
        <f t="shared" si="51"/>
        <v>0</v>
      </c>
      <c r="AJ109" s="120">
        <f t="shared" si="52"/>
        <v>20.73</v>
      </c>
      <c r="AK109" s="120">
        <f t="shared" si="53"/>
        <v>0</v>
      </c>
      <c r="AL109" s="120">
        <f t="shared" si="54"/>
        <v>0</v>
      </c>
      <c r="AM109" s="120">
        <f t="shared" si="55"/>
        <v>0</v>
      </c>
      <c r="AN109" s="120">
        <f t="shared" si="56"/>
        <v>0</v>
      </c>
      <c r="AO109" s="120">
        <f t="shared" si="57"/>
        <v>0</v>
      </c>
      <c r="AP109" s="120">
        <f t="shared" si="58"/>
        <v>0</v>
      </c>
      <c r="AQ109" s="120">
        <f t="shared" si="59"/>
        <v>0</v>
      </c>
      <c r="AR109" s="120">
        <f t="shared" si="60"/>
        <v>0</v>
      </c>
      <c r="AS109" s="120">
        <f t="shared" si="61"/>
        <v>0</v>
      </c>
      <c r="AT109" s="267">
        <f t="shared" si="41"/>
        <v>0</v>
      </c>
      <c r="AU109" s="267">
        <f t="shared" si="42"/>
        <v>0</v>
      </c>
      <c r="BA109" s="42">
        <f t="shared" si="62"/>
        <v>0</v>
      </c>
      <c r="BB109" s="42">
        <f t="shared" si="63"/>
        <v>0</v>
      </c>
      <c r="BC109" s="42">
        <f t="shared" si="64"/>
        <v>0</v>
      </c>
      <c r="BD109" s="42">
        <f t="shared" si="65"/>
        <v>0</v>
      </c>
      <c r="BE109" s="42">
        <f t="shared" si="66"/>
        <v>0</v>
      </c>
      <c r="BF109" s="42">
        <f t="shared" si="67"/>
        <v>0</v>
      </c>
      <c r="BG109" s="42">
        <f t="shared" si="68"/>
        <v>0</v>
      </c>
      <c r="BH109" s="42">
        <f t="shared" si="69"/>
        <v>0</v>
      </c>
      <c r="BI109" s="42">
        <f t="shared" si="70"/>
        <v>0</v>
      </c>
      <c r="BJ109" s="42">
        <f t="shared" si="71"/>
        <v>0</v>
      </c>
      <c r="BK109" s="42">
        <f t="shared" si="72"/>
        <v>0</v>
      </c>
      <c r="BL109" s="42">
        <f t="shared" si="73"/>
        <v>0</v>
      </c>
      <c r="BM109" s="42">
        <f t="shared" si="74"/>
        <v>0</v>
      </c>
      <c r="BN109" s="42">
        <f t="shared" si="75"/>
        <v>0</v>
      </c>
      <c r="BO109" s="42">
        <f t="shared" si="76"/>
        <v>0</v>
      </c>
      <c r="BP109" s="42">
        <f t="shared" si="77"/>
        <v>0</v>
      </c>
      <c r="BQ109" s="42">
        <f t="shared" si="78"/>
        <v>0</v>
      </c>
      <c r="BR109" s="42">
        <f t="shared" si="79"/>
        <v>0</v>
      </c>
      <c r="BS109" s="42">
        <f t="shared" si="80"/>
        <v>0</v>
      </c>
    </row>
    <row r="110" spans="1:71" ht="15">
      <c r="A110" s="118" t="s">
        <v>1173</v>
      </c>
      <c r="B110" s="8" t="s">
        <v>240</v>
      </c>
      <c r="C110" s="9" t="s">
        <v>241</v>
      </c>
      <c r="D110" s="9" t="s">
        <v>163</v>
      </c>
      <c r="E110" s="10" t="s">
        <v>44</v>
      </c>
      <c r="F110" s="10" t="s">
        <v>5</v>
      </c>
      <c r="G110" s="12" t="s">
        <v>1267</v>
      </c>
      <c r="H110" s="11">
        <v>45.6</v>
      </c>
      <c r="I110" s="279">
        <f>VLOOKUP(A:A,Souhrn!$A$2:$E$20,5,0)</f>
        <v>0</v>
      </c>
      <c r="J110" s="217">
        <f t="shared" si="82"/>
        <v>0</v>
      </c>
      <c r="K110" s="98"/>
      <c r="L110" s="102"/>
      <c r="M110" s="100"/>
      <c r="AA110" s="120">
        <f t="shared" si="43"/>
        <v>0</v>
      </c>
      <c r="AB110" s="120">
        <f t="shared" si="44"/>
        <v>0</v>
      </c>
      <c r="AC110" s="120">
        <f t="shared" si="45"/>
        <v>0</v>
      </c>
      <c r="AD110" s="120">
        <f t="shared" si="46"/>
        <v>0</v>
      </c>
      <c r="AE110" s="120">
        <f t="shared" si="47"/>
        <v>0</v>
      </c>
      <c r="AF110" s="120">
        <f t="shared" si="48"/>
        <v>0</v>
      </c>
      <c r="AG110" s="120">
        <f t="shared" si="49"/>
        <v>0</v>
      </c>
      <c r="AH110" s="120">
        <f t="shared" si="50"/>
        <v>0</v>
      </c>
      <c r="AI110" s="120">
        <f t="shared" si="51"/>
        <v>0</v>
      </c>
      <c r="AJ110" s="120">
        <f t="shared" si="52"/>
        <v>45.6</v>
      </c>
      <c r="AK110" s="120">
        <f t="shared" si="53"/>
        <v>0</v>
      </c>
      <c r="AL110" s="120">
        <f t="shared" si="54"/>
        <v>0</v>
      </c>
      <c r="AM110" s="120">
        <f t="shared" si="55"/>
        <v>0</v>
      </c>
      <c r="AN110" s="120">
        <f t="shared" si="56"/>
        <v>0</v>
      </c>
      <c r="AO110" s="120">
        <f t="shared" si="57"/>
        <v>0</v>
      </c>
      <c r="AP110" s="120">
        <f t="shared" si="58"/>
        <v>0</v>
      </c>
      <c r="AQ110" s="120">
        <f t="shared" si="59"/>
        <v>0</v>
      </c>
      <c r="AR110" s="120">
        <f t="shared" si="60"/>
        <v>0</v>
      </c>
      <c r="AS110" s="120">
        <f t="shared" si="61"/>
        <v>0</v>
      </c>
      <c r="AT110" s="267">
        <f t="shared" si="41"/>
        <v>0</v>
      </c>
      <c r="AU110" s="267">
        <f t="shared" si="42"/>
        <v>0</v>
      </c>
      <c r="BA110" s="42">
        <f t="shared" si="62"/>
        <v>0</v>
      </c>
      <c r="BB110" s="42">
        <f t="shared" si="63"/>
        <v>0</v>
      </c>
      <c r="BC110" s="42">
        <f t="shared" si="64"/>
        <v>0</v>
      </c>
      <c r="BD110" s="42">
        <f t="shared" si="65"/>
        <v>0</v>
      </c>
      <c r="BE110" s="42">
        <f t="shared" si="66"/>
        <v>0</v>
      </c>
      <c r="BF110" s="42">
        <f t="shared" si="67"/>
        <v>0</v>
      </c>
      <c r="BG110" s="42">
        <f t="shared" si="68"/>
        <v>0</v>
      </c>
      <c r="BH110" s="42">
        <f t="shared" si="69"/>
        <v>0</v>
      </c>
      <c r="BI110" s="42">
        <f t="shared" si="70"/>
        <v>0</v>
      </c>
      <c r="BJ110" s="42">
        <f t="shared" si="71"/>
        <v>0</v>
      </c>
      <c r="BK110" s="42">
        <f t="shared" si="72"/>
        <v>0</v>
      </c>
      <c r="BL110" s="42">
        <f t="shared" si="73"/>
        <v>0</v>
      </c>
      <c r="BM110" s="42">
        <f t="shared" si="74"/>
        <v>0</v>
      </c>
      <c r="BN110" s="42">
        <f t="shared" si="75"/>
        <v>0</v>
      </c>
      <c r="BO110" s="42">
        <f t="shared" si="76"/>
        <v>0</v>
      </c>
      <c r="BP110" s="42">
        <f t="shared" si="77"/>
        <v>0</v>
      </c>
      <c r="BQ110" s="42">
        <f t="shared" si="78"/>
        <v>0</v>
      </c>
      <c r="BR110" s="42">
        <f t="shared" si="79"/>
        <v>0</v>
      </c>
      <c r="BS110" s="42">
        <f t="shared" si="80"/>
        <v>0</v>
      </c>
    </row>
    <row r="111" spans="1:71" ht="15">
      <c r="A111" s="118" t="s">
        <v>1173</v>
      </c>
      <c r="B111" s="8" t="s">
        <v>242</v>
      </c>
      <c r="C111" s="9" t="s">
        <v>243</v>
      </c>
      <c r="D111" s="9" t="s">
        <v>163</v>
      </c>
      <c r="E111" s="10" t="s">
        <v>34</v>
      </c>
      <c r="F111" s="10" t="s">
        <v>5</v>
      </c>
      <c r="G111" s="12" t="s">
        <v>1267</v>
      </c>
      <c r="H111" s="11">
        <v>14.64</v>
      </c>
      <c r="I111" s="279">
        <f>VLOOKUP(A:A,Souhrn!$A$2:$E$20,5,0)</f>
        <v>0</v>
      </c>
      <c r="J111" s="217">
        <f t="shared" si="82"/>
        <v>0</v>
      </c>
      <c r="K111" s="98"/>
      <c r="L111" s="102"/>
      <c r="M111" s="100"/>
      <c r="AA111" s="120">
        <f t="shared" si="43"/>
        <v>0</v>
      </c>
      <c r="AB111" s="120">
        <f t="shared" si="44"/>
        <v>0</v>
      </c>
      <c r="AC111" s="120">
        <f t="shared" si="45"/>
        <v>0</v>
      </c>
      <c r="AD111" s="120">
        <f t="shared" si="46"/>
        <v>0</v>
      </c>
      <c r="AE111" s="120">
        <f t="shared" si="47"/>
        <v>0</v>
      </c>
      <c r="AF111" s="120">
        <f t="shared" si="48"/>
        <v>0</v>
      </c>
      <c r="AG111" s="120">
        <f t="shared" si="49"/>
        <v>0</v>
      </c>
      <c r="AH111" s="120">
        <f t="shared" si="50"/>
        <v>0</v>
      </c>
      <c r="AI111" s="120">
        <f t="shared" si="51"/>
        <v>0</v>
      </c>
      <c r="AJ111" s="120">
        <f t="shared" si="52"/>
        <v>14.64</v>
      </c>
      <c r="AK111" s="120">
        <f t="shared" si="53"/>
        <v>0</v>
      </c>
      <c r="AL111" s="120">
        <f t="shared" si="54"/>
        <v>0</v>
      </c>
      <c r="AM111" s="120">
        <f t="shared" si="55"/>
        <v>0</v>
      </c>
      <c r="AN111" s="120">
        <f t="shared" si="56"/>
        <v>0</v>
      </c>
      <c r="AO111" s="120">
        <f t="shared" si="57"/>
        <v>0</v>
      </c>
      <c r="AP111" s="120">
        <f t="shared" si="58"/>
        <v>0</v>
      </c>
      <c r="AQ111" s="120">
        <f t="shared" si="59"/>
        <v>0</v>
      </c>
      <c r="AR111" s="120">
        <f t="shared" si="60"/>
        <v>0</v>
      </c>
      <c r="AS111" s="120">
        <f t="shared" si="61"/>
        <v>0</v>
      </c>
      <c r="AT111" s="267">
        <f t="shared" si="41"/>
        <v>0</v>
      </c>
      <c r="AU111" s="267">
        <f t="shared" si="42"/>
        <v>0</v>
      </c>
      <c r="BA111" s="42">
        <f t="shared" si="62"/>
        <v>0</v>
      </c>
      <c r="BB111" s="42">
        <f t="shared" si="63"/>
        <v>0</v>
      </c>
      <c r="BC111" s="42">
        <f t="shared" si="64"/>
        <v>0</v>
      </c>
      <c r="BD111" s="42">
        <f t="shared" si="65"/>
        <v>0</v>
      </c>
      <c r="BE111" s="42">
        <f t="shared" si="66"/>
        <v>0</v>
      </c>
      <c r="BF111" s="42">
        <f t="shared" si="67"/>
        <v>0</v>
      </c>
      <c r="BG111" s="42">
        <f t="shared" si="68"/>
        <v>0</v>
      </c>
      <c r="BH111" s="42">
        <f t="shared" si="69"/>
        <v>0</v>
      </c>
      <c r="BI111" s="42">
        <f t="shared" si="70"/>
        <v>0</v>
      </c>
      <c r="BJ111" s="42">
        <f t="shared" si="71"/>
        <v>0</v>
      </c>
      <c r="BK111" s="42">
        <f t="shared" si="72"/>
        <v>0</v>
      </c>
      <c r="BL111" s="42">
        <f t="shared" si="73"/>
        <v>0</v>
      </c>
      <c r="BM111" s="42">
        <f t="shared" si="74"/>
        <v>0</v>
      </c>
      <c r="BN111" s="42">
        <f t="shared" si="75"/>
        <v>0</v>
      </c>
      <c r="BO111" s="42">
        <f t="shared" si="76"/>
        <v>0</v>
      </c>
      <c r="BP111" s="42">
        <f t="shared" si="77"/>
        <v>0</v>
      </c>
      <c r="BQ111" s="42">
        <f t="shared" si="78"/>
        <v>0</v>
      </c>
      <c r="BR111" s="42">
        <f t="shared" si="79"/>
        <v>0</v>
      </c>
      <c r="BS111" s="42">
        <f t="shared" si="80"/>
        <v>0</v>
      </c>
    </row>
    <row r="112" spans="1:71" ht="15">
      <c r="A112" s="118" t="s">
        <v>1175</v>
      </c>
      <c r="B112" s="8" t="s">
        <v>244</v>
      </c>
      <c r="C112" s="9" t="s">
        <v>245</v>
      </c>
      <c r="D112" s="9" t="s">
        <v>163</v>
      </c>
      <c r="E112" s="10" t="s">
        <v>29</v>
      </c>
      <c r="F112" s="10" t="s">
        <v>3</v>
      </c>
      <c r="G112" s="12" t="s">
        <v>1268</v>
      </c>
      <c r="H112" s="11">
        <v>33.56</v>
      </c>
      <c r="I112" s="279">
        <f>VLOOKUP(A:A,Souhrn!$A$2:$E$20,5,0)</f>
        <v>0</v>
      </c>
      <c r="J112" s="217">
        <f t="shared" si="82"/>
        <v>0</v>
      </c>
      <c r="K112" s="98"/>
      <c r="L112" s="102"/>
      <c r="M112" s="100"/>
      <c r="AA112" s="120">
        <f t="shared" si="43"/>
        <v>0</v>
      </c>
      <c r="AB112" s="120">
        <f t="shared" si="44"/>
        <v>0</v>
      </c>
      <c r="AC112" s="120">
        <f t="shared" si="45"/>
        <v>0</v>
      </c>
      <c r="AD112" s="120">
        <f t="shared" si="46"/>
        <v>0</v>
      </c>
      <c r="AE112" s="120">
        <f t="shared" si="47"/>
        <v>0</v>
      </c>
      <c r="AF112" s="120">
        <f t="shared" si="48"/>
        <v>0</v>
      </c>
      <c r="AG112" s="120">
        <f t="shared" si="49"/>
        <v>0</v>
      </c>
      <c r="AH112" s="120">
        <f t="shared" si="50"/>
        <v>0</v>
      </c>
      <c r="AI112" s="120">
        <f t="shared" si="51"/>
        <v>0</v>
      </c>
      <c r="AJ112" s="120">
        <f t="shared" si="52"/>
        <v>0</v>
      </c>
      <c r="AK112" s="120">
        <f t="shared" si="53"/>
        <v>0</v>
      </c>
      <c r="AL112" s="120">
        <f t="shared" si="54"/>
        <v>33.56</v>
      </c>
      <c r="AM112" s="120">
        <f t="shared" si="55"/>
        <v>0</v>
      </c>
      <c r="AN112" s="120">
        <f t="shared" si="56"/>
        <v>0</v>
      </c>
      <c r="AO112" s="120">
        <f t="shared" si="57"/>
        <v>0</v>
      </c>
      <c r="AP112" s="120">
        <f t="shared" si="58"/>
        <v>0</v>
      </c>
      <c r="AQ112" s="120">
        <f t="shared" si="59"/>
        <v>0</v>
      </c>
      <c r="AR112" s="120">
        <f t="shared" si="60"/>
        <v>0</v>
      </c>
      <c r="AS112" s="120">
        <f t="shared" si="61"/>
        <v>0</v>
      </c>
      <c r="AT112" s="267">
        <f t="shared" si="41"/>
        <v>0</v>
      </c>
      <c r="AU112" s="267">
        <f t="shared" si="42"/>
        <v>0</v>
      </c>
      <c r="BA112" s="42">
        <f t="shared" si="62"/>
        <v>0</v>
      </c>
      <c r="BB112" s="42">
        <f t="shared" si="63"/>
        <v>0</v>
      </c>
      <c r="BC112" s="42">
        <f t="shared" si="64"/>
        <v>0</v>
      </c>
      <c r="BD112" s="42">
        <f t="shared" si="65"/>
        <v>0</v>
      </c>
      <c r="BE112" s="42">
        <f t="shared" si="66"/>
        <v>0</v>
      </c>
      <c r="BF112" s="42">
        <f t="shared" si="67"/>
        <v>0</v>
      </c>
      <c r="BG112" s="42">
        <f t="shared" si="68"/>
        <v>0</v>
      </c>
      <c r="BH112" s="42">
        <f t="shared" si="69"/>
        <v>0</v>
      </c>
      <c r="BI112" s="42">
        <f t="shared" si="70"/>
        <v>0</v>
      </c>
      <c r="BJ112" s="42">
        <f t="shared" si="71"/>
        <v>0</v>
      </c>
      <c r="BK112" s="42">
        <f t="shared" si="72"/>
        <v>0</v>
      </c>
      <c r="BL112" s="42">
        <f t="shared" si="73"/>
        <v>0</v>
      </c>
      <c r="BM112" s="42">
        <f t="shared" si="74"/>
        <v>0</v>
      </c>
      <c r="BN112" s="42">
        <f t="shared" si="75"/>
        <v>0</v>
      </c>
      <c r="BO112" s="42">
        <f t="shared" si="76"/>
        <v>0</v>
      </c>
      <c r="BP112" s="42">
        <f t="shared" si="77"/>
        <v>0</v>
      </c>
      <c r="BQ112" s="42">
        <f t="shared" si="78"/>
        <v>0</v>
      </c>
      <c r="BR112" s="42">
        <f t="shared" si="79"/>
        <v>0</v>
      </c>
      <c r="BS112" s="42">
        <f t="shared" si="80"/>
        <v>0</v>
      </c>
    </row>
    <row r="113" spans="1:71" ht="15">
      <c r="A113" s="118" t="s">
        <v>1169</v>
      </c>
      <c r="B113" s="8" t="s">
        <v>246</v>
      </c>
      <c r="C113" s="9" t="s">
        <v>247</v>
      </c>
      <c r="D113" s="9" t="s">
        <v>163</v>
      </c>
      <c r="E113" s="10" t="s">
        <v>47</v>
      </c>
      <c r="F113" s="10" t="s">
        <v>4</v>
      </c>
      <c r="G113" s="12" t="s">
        <v>1279</v>
      </c>
      <c r="H113" s="11">
        <v>4.24</v>
      </c>
      <c r="I113" s="279">
        <f>VLOOKUP(A:A,Souhrn!$A$2:$E$20,5,0)</f>
        <v>0</v>
      </c>
      <c r="J113" s="217">
        <f t="shared" si="82"/>
        <v>0</v>
      </c>
      <c r="K113" s="98"/>
      <c r="L113" s="102"/>
      <c r="M113" s="100"/>
      <c r="AA113" s="120">
        <f t="shared" si="43"/>
        <v>0</v>
      </c>
      <c r="AB113" s="120">
        <f t="shared" si="44"/>
        <v>0</v>
      </c>
      <c r="AC113" s="120">
        <f t="shared" si="45"/>
        <v>0</v>
      </c>
      <c r="AD113" s="120">
        <f t="shared" si="46"/>
        <v>0</v>
      </c>
      <c r="AE113" s="120">
        <f t="shared" si="47"/>
        <v>0</v>
      </c>
      <c r="AF113" s="120">
        <f t="shared" si="48"/>
        <v>4.24</v>
      </c>
      <c r="AG113" s="120">
        <f t="shared" si="49"/>
        <v>0</v>
      </c>
      <c r="AH113" s="120">
        <f t="shared" si="50"/>
        <v>0</v>
      </c>
      <c r="AI113" s="120">
        <f t="shared" si="51"/>
        <v>0</v>
      </c>
      <c r="AJ113" s="120">
        <f t="shared" si="52"/>
        <v>0</v>
      </c>
      <c r="AK113" s="120">
        <f t="shared" si="53"/>
        <v>0</v>
      </c>
      <c r="AL113" s="120">
        <f t="shared" si="54"/>
        <v>0</v>
      </c>
      <c r="AM113" s="120">
        <f t="shared" si="55"/>
        <v>0</v>
      </c>
      <c r="AN113" s="120">
        <f t="shared" si="56"/>
        <v>0</v>
      </c>
      <c r="AO113" s="120">
        <f t="shared" si="57"/>
        <v>0</v>
      </c>
      <c r="AP113" s="120">
        <f t="shared" si="58"/>
        <v>0</v>
      </c>
      <c r="AQ113" s="120">
        <f t="shared" si="59"/>
        <v>0</v>
      </c>
      <c r="AR113" s="120">
        <f t="shared" si="60"/>
        <v>0</v>
      </c>
      <c r="AS113" s="120">
        <f t="shared" si="61"/>
        <v>0</v>
      </c>
      <c r="AT113" s="267">
        <f t="shared" si="41"/>
        <v>0</v>
      </c>
      <c r="AU113" s="267">
        <f t="shared" si="42"/>
        <v>0</v>
      </c>
      <c r="BA113" s="42">
        <f t="shared" si="62"/>
        <v>0</v>
      </c>
      <c r="BB113" s="42">
        <f t="shared" si="63"/>
        <v>0</v>
      </c>
      <c r="BC113" s="42">
        <f t="shared" si="64"/>
        <v>0</v>
      </c>
      <c r="BD113" s="42">
        <f t="shared" si="65"/>
        <v>0</v>
      </c>
      <c r="BE113" s="42">
        <f t="shared" si="66"/>
        <v>0</v>
      </c>
      <c r="BF113" s="42">
        <f t="shared" si="67"/>
        <v>0</v>
      </c>
      <c r="BG113" s="42">
        <f t="shared" si="68"/>
        <v>0</v>
      </c>
      <c r="BH113" s="42">
        <f t="shared" si="69"/>
        <v>0</v>
      </c>
      <c r="BI113" s="42">
        <f t="shared" si="70"/>
        <v>0</v>
      </c>
      <c r="BJ113" s="42">
        <f t="shared" si="71"/>
        <v>0</v>
      </c>
      <c r="BK113" s="42">
        <f t="shared" si="72"/>
        <v>0</v>
      </c>
      <c r="BL113" s="42">
        <f t="shared" si="73"/>
        <v>0</v>
      </c>
      <c r="BM113" s="42">
        <f t="shared" si="74"/>
        <v>0</v>
      </c>
      <c r="BN113" s="42">
        <f t="shared" si="75"/>
        <v>0</v>
      </c>
      <c r="BO113" s="42">
        <f t="shared" si="76"/>
        <v>0</v>
      </c>
      <c r="BP113" s="42">
        <f t="shared" si="77"/>
        <v>0</v>
      </c>
      <c r="BQ113" s="42">
        <f t="shared" si="78"/>
        <v>0</v>
      </c>
      <c r="BR113" s="42">
        <f t="shared" si="79"/>
        <v>0</v>
      </c>
      <c r="BS113" s="42">
        <f t="shared" si="80"/>
        <v>0</v>
      </c>
    </row>
    <row r="114" spans="1:71" ht="15">
      <c r="A114" s="118" t="s">
        <v>1169</v>
      </c>
      <c r="B114" s="8" t="s">
        <v>248</v>
      </c>
      <c r="C114" s="9" t="s">
        <v>249</v>
      </c>
      <c r="D114" s="9" t="s">
        <v>163</v>
      </c>
      <c r="E114" s="10" t="s">
        <v>47</v>
      </c>
      <c r="F114" s="10" t="s">
        <v>4</v>
      </c>
      <c r="G114" s="12" t="s">
        <v>1279</v>
      </c>
      <c r="H114" s="11">
        <v>1.61</v>
      </c>
      <c r="I114" s="279">
        <f>VLOOKUP(A:A,Souhrn!$A$2:$E$20,5,0)</f>
        <v>0</v>
      </c>
      <c r="J114" s="217">
        <f t="shared" si="82"/>
        <v>0</v>
      </c>
      <c r="K114" s="98"/>
      <c r="L114" s="102"/>
      <c r="M114" s="100"/>
      <c r="AA114" s="120">
        <f t="shared" si="43"/>
        <v>0</v>
      </c>
      <c r="AB114" s="120">
        <f t="shared" si="44"/>
        <v>0</v>
      </c>
      <c r="AC114" s="120">
        <f t="shared" si="45"/>
        <v>0</v>
      </c>
      <c r="AD114" s="120">
        <f t="shared" si="46"/>
        <v>0</v>
      </c>
      <c r="AE114" s="120">
        <f t="shared" si="47"/>
        <v>0</v>
      </c>
      <c r="AF114" s="120">
        <f t="shared" si="48"/>
        <v>1.61</v>
      </c>
      <c r="AG114" s="120">
        <f t="shared" si="49"/>
        <v>0</v>
      </c>
      <c r="AH114" s="120">
        <f t="shared" si="50"/>
        <v>0</v>
      </c>
      <c r="AI114" s="120">
        <f t="shared" si="51"/>
        <v>0</v>
      </c>
      <c r="AJ114" s="120">
        <f t="shared" si="52"/>
        <v>0</v>
      </c>
      <c r="AK114" s="120">
        <f t="shared" si="53"/>
        <v>0</v>
      </c>
      <c r="AL114" s="120">
        <f t="shared" si="54"/>
        <v>0</v>
      </c>
      <c r="AM114" s="120">
        <f t="shared" si="55"/>
        <v>0</v>
      </c>
      <c r="AN114" s="120">
        <f t="shared" si="56"/>
        <v>0</v>
      </c>
      <c r="AO114" s="120">
        <f t="shared" si="57"/>
        <v>0</v>
      </c>
      <c r="AP114" s="120">
        <f t="shared" si="58"/>
        <v>0</v>
      </c>
      <c r="AQ114" s="120">
        <f t="shared" si="59"/>
        <v>0</v>
      </c>
      <c r="AR114" s="120">
        <f t="shared" si="60"/>
        <v>0</v>
      </c>
      <c r="AS114" s="120">
        <f t="shared" si="61"/>
        <v>0</v>
      </c>
      <c r="AT114" s="267">
        <f t="shared" si="41"/>
        <v>0</v>
      </c>
      <c r="AU114" s="267">
        <f t="shared" si="42"/>
        <v>0</v>
      </c>
      <c r="BA114" s="42">
        <f t="shared" si="62"/>
        <v>0</v>
      </c>
      <c r="BB114" s="42">
        <f t="shared" si="63"/>
        <v>0</v>
      </c>
      <c r="BC114" s="42">
        <f t="shared" si="64"/>
        <v>0</v>
      </c>
      <c r="BD114" s="42">
        <f t="shared" si="65"/>
        <v>0</v>
      </c>
      <c r="BE114" s="42">
        <f t="shared" si="66"/>
        <v>0</v>
      </c>
      <c r="BF114" s="42">
        <f t="shared" si="67"/>
        <v>0</v>
      </c>
      <c r="BG114" s="42">
        <f t="shared" si="68"/>
        <v>0</v>
      </c>
      <c r="BH114" s="42">
        <f t="shared" si="69"/>
        <v>0</v>
      </c>
      <c r="BI114" s="42">
        <f t="shared" si="70"/>
        <v>0</v>
      </c>
      <c r="BJ114" s="42">
        <f t="shared" si="71"/>
        <v>0</v>
      </c>
      <c r="BK114" s="42">
        <f t="shared" si="72"/>
        <v>0</v>
      </c>
      <c r="BL114" s="42">
        <f t="shared" si="73"/>
        <v>0</v>
      </c>
      <c r="BM114" s="42">
        <f t="shared" si="74"/>
        <v>0</v>
      </c>
      <c r="BN114" s="42">
        <f t="shared" si="75"/>
        <v>0</v>
      </c>
      <c r="BO114" s="42">
        <f t="shared" si="76"/>
        <v>0</v>
      </c>
      <c r="BP114" s="42">
        <f t="shared" si="77"/>
        <v>0</v>
      </c>
      <c r="BQ114" s="42">
        <f t="shared" si="78"/>
        <v>0</v>
      </c>
      <c r="BR114" s="42">
        <f t="shared" si="79"/>
        <v>0</v>
      </c>
      <c r="BS114" s="42">
        <f t="shared" si="80"/>
        <v>0</v>
      </c>
    </row>
    <row r="115" spans="1:71" ht="15">
      <c r="A115" s="118" t="s">
        <v>1169</v>
      </c>
      <c r="B115" s="8" t="s">
        <v>250</v>
      </c>
      <c r="C115" s="9" t="s">
        <v>33</v>
      </c>
      <c r="D115" s="9" t="s">
        <v>163</v>
      </c>
      <c r="E115" s="10" t="s">
        <v>47</v>
      </c>
      <c r="F115" s="10" t="s">
        <v>4</v>
      </c>
      <c r="G115" s="12" t="s">
        <v>1279</v>
      </c>
      <c r="H115" s="11">
        <v>1.17</v>
      </c>
      <c r="I115" s="279">
        <f>VLOOKUP(A:A,Souhrn!$A$2:$E$20,5,0)</f>
        <v>0</v>
      </c>
      <c r="J115" s="217">
        <f t="shared" si="82"/>
        <v>0</v>
      </c>
      <c r="K115" s="98"/>
      <c r="L115" s="102"/>
      <c r="M115" s="100"/>
      <c r="AA115" s="120">
        <f t="shared" si="43"/>
        <v>0</v>
      </c>
      <c r="AB115" s="120">
        <f t="shared" si="44"/>
        <v>0</v>
      </c>
      <c r="AC115" s="120">
        <f t="shared" si="45"/>
        <v>0</v>
      </c>
      <c r="AD115" s="120">
        <f t="shared" si="46"/>
        <v>0</v>
      </c>
      <c r="AE115" s="120">
        <f t="shared" si="47"/>
        <v>0</v>
      </c>
      <c r="AF115" s="120">
        <f t="shared" si="48"/>
        <v>1.17</v>
      </c>
      <c r="AG115" s="120">
        <f t="shared" si="49"/>
        <v>0</v>
      </c>
      <c r="AH115" s="120">
        <f t="shared" si="50"/>
        <v>0</v>
      </c>
      <c r="AI115" s="120">
        <f t="shared" si="51"/>
        <v>0</v>
      </c>
      <c r="AJ115" s="120">
        <f t="shared" si="52"/>
        <v>0</v>
      </c>
      <c r="AK115" s="120">
        <f t="shared" si="53"/>
        <v>0</v>
      </c>
      <c r="AL115" s="120">
        <f t="shared" si="54"/>
        <v>0</v>
      </c>
      <c r="AM115" s="120">
        <f t="shared" si="55"/>
        <v>0</v>
      </c>
      <c r="AN115" s="120">
        <f t="shared" si="56"/>
        <v>0</v>
      </c>
      <c r="AO115" s="120">
        <f t="shared" si="57"/>
        <v>0</v>
      </c>
      <c r="AP115" s="120">
        <f t="shared" si="58"/>
        <v>0</v>
      </c>
      <c r="AQ115" s="120">
        <f t="shared" si="59"/>
        <v>0</v>
      </c>
      <c r="AR115" s="120">
        <f t="shared" si="60"/>
        <v>0</v>
      </c>
      <c r="AS115" s="120">
        <f t="shared" si="61"/>
        <v>0</v>
      </c>
      <c r="AT115" s="267">
        <f t="shared" si="41"/>
        <v>0</v>
      </c>
      <c r="AU115" s="267">
        <f t="shared" si="42"/>
        <v>0</v>
      </c>
      <c r="BA115" s="42">
        <f t="shared" si="62"/>
        <v>0</v>
      </c>
      <c r="BB115" s="42">
        <f t="shared" si="63"/>
        <v>0</v>
      </c>
      <c r="BC115" s="42">
        <f t="shared" si="64"/>
        <v>0</v>
      </c>
      <c r="BD115" s="42">
        <f t="shared" si="65"/>
        <v>0</v>
      </c>
      <c r="BE115" s="42">
        <f t="shared" si="66"/>
        <v>0</v>
      </c>
      <c r="BF115" s="42">
        <f t="shared" si="67"/>
        <v>0</v>
      </c>
      <c r="BG115" s="42">
        <f t="shared" si="68"/>
        <v>0</v>
      </c>
      <c r="BH115" s="42">
        <f t="shared" si="69"/>
        <v>0</v>
      </c>
      <c r="BI115" s="42">
        <f t="shared" si="70"/>
        <v>0</v>
      </c>
      <c r="BJ115" s="42">
        <f t="shared" si="71"/>
        <v>0</v>
      </c>
      <c r="BK115" s="42">
        <f t="shared" si="72"/>
        <v>0</v>
      </c>
      <c r="BL115" s="42">
        <f t="shared" si="73"/>
        <v>0</v>
      </c>
      <c r="BM115" s="42">
        <f t="shared" si="74"/>
        <v>0</v>
      </c>
      <c r="BN115" s="42">
        <f t="shared" si="75"/>
        <v>0</v>
      </c>
      <c r="BO115" s="42">
        <f t="shared" si="76"/>
        <v>0</v>
      </c>
      <c r="BP115" s="42">
        <f t="shared" si="77"/>
        <v>0</v>
      </c>
      <c r="BQ115" s="42">
        <f t="shared" si="78"/>
        <v>0</v>
      </c>
      <c r="BR115" s="42">
        <f t="shared" si="79"/>
        <v>0</v>
      </c>
      <c r="BS115" s="42">
        <f t="shared" si="80"/>
        <v>0</v>
      </c>
    </row>
    <row r="116" spans="1:71" ht="15">
      <c r="A116" s="118" t="s">
        <v>1169</v>
      </c>
      <c r="B116" s="8" t="s">
        <v>251</v>
      </c>
      <c r="C116" s="9" t="s">
        <v>252</v>
      </c>
      <c r="D116" s="9" t="s">
        <v>163</v>
      </c>
      <c r="E116" s="10" t="s">
        <v>47</v>
      </c>
      <c r="F116" s="10" t="s">
        <v>4</v>
      </c>
      <c r="G116" s="12" t="s">
        <v>1279</v>
      </c>
      <c r="H116" s="11">
        <v>1.8</v>
      </c>
      <c r="I116" s="279">
        <f>VLOOKUP(A:A,Souhrn!$A$2:$E$20,5,0)</f>
        <v>0</v>
      </c>
      <c r="J116" s="217">
        <f t="shared" si="82"/>
        <v>0</v>
      </c>
      <c r="K116" s="98"/>
      <c r="L116" s="102"/>
      <c r="M116" s="100"/>
      <c r="AA116" s="120">
        <f t="shared" si="43"/>
        <v>0</v>
      </c>
      <c r="AB116" s="120">
        <f t="shared" si="44"/>
        <v>0</v>
      </c>
      <c r="AC116" s="120">
        <f t="shared" si="45"/>
        <v>0</v>
      </c>
      <c r="AD116" s="120">
        <f t="shared" si="46"/>
        <v>0</v>
      </c>
      <c r="AE116" s="120">
        <f t="shared" si="47"/>
        <v>0</v>
      </c>
      <c r="AF116" s="120">
        <f t="shared" si="48"/>
        <v>1.8</v>
      </c>
      <c r="AG116" s="120">
        <f t="shared" si="49"/>
        <v>0</v>
      </c>
      <c r="AH116" s="120">
        <f t="shared" si="50"/>
        <v>0</v>
      </c>
      <c r="AI116" s="120">
        <f t="shared" si="51"/>
        <v>0</v>
      </c>
      <c r="AJ116" s="120">
        <f t="shared" si="52"/>
        <v>0</v>
      </c>
      <c r="AK116" s="120">
        <f t="shared" si="53"/>
        <v>0</v>
      </c>
      <c r="AL116" s="120">
        <f t="shared" si="54"/>
        <v>0</v>
      </c>
      <c r="AM116" s="120">
        <f t="shared" si="55"/>
        <v>0</v>
      </c>
      <c r="AN116" s="120">
        <f t="shared" si="56"/>
        <v>0</v>
      </c>
      <c r="AO116" s="120">
        <f t="shared" si="57"/>
        <v>0</v>
      </c>
      <c r="AP116" s="120">
        <f t="shared" si="58"/>
        <v>0</v>
      </c>
      <c r="AQ116" s="120">
        <f t="shared" si="59"/>
        <v>0</v>
      </c>
      <c r="AR116" s="120">
        <f t="shared" si="60"/>
        <v>0</v>
      </c>
      <c r="AS116" s="120">
        <f t="shared" si="61"/>
        <v>0</v>
      </c>
      <c r="AT116" s="267">
        <f t="shared" si="41"/>
        <v>0</v>
      </c>
      <c r="AU116" s="267">
        <f t="shared" si="42"/>
        <v>0</v>
      </c>
      <c r="BA116" s="42">
        <f t="shared" si="62"/>
        <v>0</v>
      </c>
      <c r="BB116" s="42">
        <f t="shared" si="63"/>
        <v>0</v>
      </c>
      <c r="BC116" s="42">
        <f t="shared" si="64"/>
        <v>0</v>
      </c>
      <c r="BD116" s="42">
        <f t="shared" si="65"/>
        <v>0</v>
      </c>
      <c r="BE116" s="42">
        <f t="shared" si="66"/>
        <v>0</v>
      </c>
      <c r="BF116" s="42">
        <f t="shared" si="67"/>
        <v>0</v>
      </c>
      <c r="BG116" s="42">
        <f t="shared" si="68"/>
        <v>0</v>
      </c>
      <c r="BH116" s="42">
        <f t="shared" si="69"/>
        <v>0</v>
      </c>
      <c r="BI116" s="42">
        <f t="shared" si="70"/>
        <v>0</v>
      </c>
      <c r="BJ116" s="42">
        <f t="shared" si="71"/>
        <v>0</v>
      </c>
      <c r="BK116" s="42">
        <f t="shared" si="72"/>
        <v>0</v>
      </c>
      <c r="BL116" s="42">
        <f t="shared" si="73"/>
        <v>0</v>
      </c>
      <c r="BM116" s="42">
        <f t="shared" si="74"/>
        <v>0</v>
      </c>
      <c r="BN116" s="42">
        <f t="shared" si="75"/>
        <v>0</v>
      </c>
      <c r="BO116" s="42">
        <f t="shared" si="76"/>
        <v>0</v>
      </c>
      <c r="BP116" s="42">
        <f t="shared" si="77"/>
        <v>0</v>
      </c>
      <c r="BQ116" s="42">
        <f t="shared" si="78"/>
        <v>0</v>
      </c>
      <c r="BR116" s="42">
        <f t="shared" si="79"/>
        <v>0</v>
      </c>
      <c r="BS116" s="42">
        <f t="shared" si="80"/>
        <v>0</v>
      </c>
    </row>
    <row r="117" spans="1:71" ht="15">
      <c r="A117" s="118" t="s">
        <v>1169</v>
      </c>
      <c r="B117" s="8" t="s">
        <v>253</v>
      </c>
      <c r="C117" s="9" t="s">
        <v>33</v>
      </c>
      <c r="D117" s="9" t="s">
        <v>163</v>
      </c>
      <c r="E117" s="10" t="s">
        <v>47</v>
      </c>
      <c r="F117" s="10" t="s">
        <v>4</v>
      </c>
      <c r="G117" s="12" t="s">
        <v>1279</v>
      </c>
      <c r="H117" s="11">
        <v>2.21</v>
      </c>
      <c r="I117" s="279">
        <f>VLOOKUP(A:A,Souhrn!$A$2:$E$20,5,0)</f>
        <v>0</v>
      </c>
      <c r="J117" s="217">
        <f t="shared" si="82"/>
        <v>0</v>
      </c>
      <c r="K117" s="98"/>
      <c r="L117" s="102"/>
      <c r="M117" s="100"/>
      <c r="AA117" s="120">
        <f t="shared" si="43"/>
        <v>0</v>
      </c>
      <c r="AB117" s="120">
        <f t="shared" si="44"/>
        <v>0</v>
      </c>
      <c r="AC117" s="120">
        <f t="shared" si="45"/>
        <v>0</v>
      </c>
      <c r="AD117" s="120">
        <f t="shared" si="46"/>
        <v>0</v>
      </c>
      <c r="AE117" s="120">
        <f t="shared" si="47"/>
        <v>0</v>
      </c>
      <c r="AF117" s="120">
        <f t="shared" si="48"/>
        <v>2.21</v>
      </c>
      <c r="AG117" s="120">
        <f t="shared" si="49"/>
        <v>0</v>
      </c>
      <c r="AH117" s="120">
        <f t="shared" si="50"/>
        <v>0</v>
      </c>
      <c r="AI117" s="120">
        <f t="shared" si="51"/>
        <v>0</v>
      </c>
      <c r="AJ117" s="120">
        <f t="shared" si="52"/>
        <v>0</v>
      </c>
      <c r="AK117" s="120">
        <f t="shared" si="53"/>
        <v>0</v>
      </c>
      <c r="AL117" s="120">
        <f t="shared" si="54"/>
        <v>0</v>
      </c>
      <c r="AM117" s="120">
        <f t="shared" si="55"/>
        <v>0</v>
      </c>
      <c r="AN117" s="120">
        <f t="shared" si="56"/>
        <v>0</v>
      </c>
      <c r="AO117" s="120">
        <f t="shared" si="57"/>
        <v>0</v>
      </c>
      <c r="AP117" s="120">
        <f t="shared" si="58"/>
        <v>0</v>
      </c>
      <c r="AQ117" s="120">
        <f t="shared" si="59"/>
        <v>0</v>
      </c>
      <c r="AR117" s="120">
        <f t="shared" si="60"/>
        <v>0</v>
      </c>
      <c r="AS117" s="120">
        <f t="shared" si="61"/>
        <v>0</v>
      </c>
      <c r="AT117" s="267">
        <f t="shared" si="41"/>
        <v>0</v>
      </c>
      <c r="AU117" s="267">
        <f t="shared" si="42"/>
        <v>0</v>
      </c>
      <c r="BA117" s="42">
        <f t="shared" si="62"/>
        <v>0</v>
      </c>
      <c r="BB117" s="42">
        <f t="shared" si="63"/>
        <v>0</v>
      </c>
      <c r="BC117" s="42">
        <f t="shared" si="64"/>
        <v>0</v>
      </c>
      <c r="BD117" s="42">
        <f t="shared" si="65"/>
        <v>0</v>
      </c>
      <c r="BE117" s="42">
        <f t="shared" si="66"/>
        <v>0</v>
      </c>
      <c r="BF117" s="42">
        <f t="shared" si="67"/>
        <v>0</v>
      </c>
      <c r="BG117" s="42">
        <f t="shared" si="68"/>
        <v>0</v>
      </c>
      <c r="BH117" s="42">
        <f t="shared" si="69"/>
        <v>0</v>
      </c>
      <c r="BI117" s="42">
        <f t="shared" si="70"/>
        <v>0</v>
      </c>
      <c r="BJ117" s="42">
        <f t="shared" si="71"/>
        <v>0</v>
      </c>
      <c r="BK117" s="42">
        <f t="shared" si="72"/>
        <v>0</v>
      </c>
      <c r="BL117" s="42">
        <f t="shared" si="73"/>
        <v>0</v>
      </c>
      <c r="BM117" s="42">
        <f t="shared" si="74"/>
        <v>0</v>
      </c>
      <c r="BN117" s="42">
        <f t="shared" si="75"/>
        <v>0</v>
      </c>
      <c r="BO117" s="42">
        <f t="shared" si="76"/>
        <v>0</v>
      </c>
      <c r="BP117" s="42">
        <f t="shared" si="77"/>
        <v>0</v>
      </c>
      <c r="BQ117" s="42">
        <f t="shared" si="78"/>
        <v>0</v>
      </c>
      <c r="BR117" s="42">
        <f t="shared" si="79"/>
        <v>0</v>
      </c>
      <c r="BS117" s="42">
        <f t="shared" si="80"/>
        <v>0</v>
      </c>
    </row>
    <row r="118" spans="1:71" ht="15">
      <c r="A118" s="118" t="s">
        <v>1169</v>
      </c>
      <c r="B118" s="8" t="s">
        <v>254</v>
      </c>
      <c r="C118" s="9" t="s">
        <v>33</v>
      </c>
      <c r="D118" s="9" t="s">
        <v>163</v>
      </c>
      <c r="E118" s="10" t="s">
        <v>47</v>
      </c>
      <c r="F118" s="10" t="s">
        <v>4</v>
      </c>
      <c r="G118" s="12" t="s">
        <v>1279</v>
      </c>
      <c r="H118" s="11">
        <v>0.93</v>
      </c>
      <c r="I118" s="279">
        <f>VLOOKUP(A:A,Souhrn!$A$2:$E$20,5,0)</f>
        <v>0</v>
      </c>
      <c r="J118" s="217">
        <f t="shared" si="82"/>
        <v>0</v>
      </c>
      <c r="K118" s="98"/>
      <c r="L118" s="102"/>
      <c r="M118" s="100"/>
      <c r="AA118" s="120">
        <f t="shared" si="43"/>
        <v>0</v>
      </c>
      <c r="AB118" s="120">
        <f t="shared" si="44"/>
        <v>0</v>
      </c>
      <c r="AC118" s="120">
        <f t="shared" si="45"/>
        <v>0</v>
      </c>
      <c r="AD118" s="120">
        <f t="shared" si="46"/>
        <v>0</v>
      </c>
      <c r="AE118" s="120">
        <f t="shared" si="47"/>
        <v>0</v>
      </c>
      <c r="AF118" s="120">
        <f t="shared" si="48"/>
        <v>0.93</v>
      </c>
      <c r="AG118" s="120">
        <f t="shared" si="49"/>
        <v>0</v>
      </c>
      <c r="AH118" s="120">
        <f t="shared" si="50"/>
        <v>0</v>
      </c>
      <c r="AI118" s="120">
        <f t="shared" si="51"/>
        <v>0</v>
      </c>
      <c r="AJ118" s="120">
        <f t="shared" si="52"/>
        <v>0</v>
      </c>
      <c r="AK118" s="120">
        <f t="shared" si="53"/>
        <v>0</v>
      </c>
      <c r="AL118" s="120">
        <f t="shared" si="54"/>
        <v>0</v>
      </c>
      <c r="AM118" s="120">
        <f t="shared" si="55"/>
        <v>0</v>
      </c>
      <c r="AN118" s="120">
        <f t="shared" si="56"/>
        <v>0</v>
      </c>
      <c r="AO118" s="120">
        <f t="shared" si="57"/>
        <v>0</v>
      </c>
      <c r="AP118" s="120">
        <f t="shared" si="58"/>
        <v>0</v>
      </c>
      <c r="AQ118" s="120">
        <f t="shared" si="59"/>
        <v>0</v>
      </c>
      <c r="AR118" s="120">
        <f t="shared" si="60"/>
        <v>0</v>
      </c>
      <c r="AS118" s="120">
        <f t="shared" si="61"/>
        <v>0</v>
      </c>
      <c r="AT118" s="267">
        <f t="shared" si="41"/>
        <v>0</v>
      </c>
      <c r="AU118" s="267">
        <f t="shared" si="42"/>
        <v>0</v>
      </c>
      <c r="BA118" s="42">
        <f t="shared" si="62"/>
        <v>0</v>
      </c>
      <c r="BB118" s="42">
        <f t="shared" si="63"/>
        <v>0</v>
      </c>
      <c r="BC118" s="42">
        <f t="shared" si="64"/>
        <v>0</v>
      </c>
      <c r="BD118" s="42">
        <f t="shared" si="65"/>
        <v>0</v>
      </c>
      <c r="BE118" s="42">
        <f t="shared" si="66"/>
        <v>0</v>
      </c>
      <c r="BF118" s="42">
        <f t="shared" si="67"/>
        <v>0</v>
      </c>
      <c r="BG118" s="42">
        <f t="shared" si="68"/>
        <v>0</v>
      </c>
      <c r="BH118" s="42">
        <f t="shared" si="69"/>
        <v>0</v>
      </c>
      <c r="BI118" s="42">
        <f t="shared" si="70"/>
        <v>0</v>
      </c>
      <c r="BJ118" s="42">
        <f t="shared" si="71"/>
        <v>0</v>
      </c>
      <c r="BK118" s="42">
        <f t="shared" si="72"/>
        <v>0</v>
      </c>
      <c r="BL118" s="42">
        <f t="shared" si="73"/>
        <v>0</v>
      </c>
      <c r="BM118" s="42">
        <f t="shared" si="74"/>
        <v>0</v>
      </c>
      <c r="BN118" s="42">
        <f t="shared" si="75"/>
        <v>0</v>
      </c>
      <c r="BO118" s="42">
        <f t="shared" si="76"/>
        <v>0</v>
      </c>
      <c r="BP118" s="42">
        <f t="shared" si="77"/>
        <v>0</v>
      </c>
      <c r="BQ118" s="42">
        <f t="shared" si="78"/>
        <v>0</v>
      </c>
      <c r="BR118" s="42">
        <f t="shared" si="79"/>
        <v>0</v>
      </c>
      <c r="BS118" s="42">
        <f t="shared" si="80"/>
        <v>0</v>
      </c>
    </row>
    <row r="119" spans="1:71" ht="15">
      <c r="A119" s="118" t="s">
        <v>1179</v>
      </c>
      <c r="B119" s="8" t="s">
        <v>255</v>
      </c>
      <c r="C119" s="9" t="s">
        <v>256</v>
      </c>
      <c r="D119" s="9" t="s">
        <v>163</v>
      </c>
      <c r="E119" s="10" t="s">
        <v>53</v>
      </c>
      <c r="F119" s="10" t="s">
        <v>4</v>
      </c>
      <c r="G119" s="12" t="s">
        <v>1277</v>
      </c>
      <c r="H119" s="11">
        <v>1.22</v>
      </c>
      <c r="I119" s="279">
        <f>VLOOKUP(A:A,Souhrn!$A$2:$E$20,5,0)</f>
        <v>0</v>
      </c>
      <c r="J119" s="217">
        <f t="shared" si="82"/>
        <v>0</v>
      </c>
      <c r="K119" s="98"/>
      <c r="L119" s="102"/>
      <c r="M119" s="100"/>
      <c r="AA119" s="120">
        <f t="shared" si="43"/>
        <v>0</v>
      </c>
      <c r="AB119" s="120">
        <f t="shared" si="44"/>
        <v>0</v>
      </c>
      <c r="AC119" s="120">
        <f t="shared" si="45"/>
        <v>0</v>
      </c>
      <c r="AD119" s="120">
        <f t="shared" si="46"/>
        <v>0</v>
      </c>
      <c r="AE119" s="120">
        <f t="shared" si="47"/>
        <v>0</v>
      </c>
      <c r="AF119" s="120">
        <f t="shared" si="48"/>
        <v>0</v>
      </c>
      <c r="AG119" s="120">
        <f t="shared" si="49"/>
        <v>0</v>
      </c>
      <c r="AH119" s="120">
        <f t="shared" si="50"/>
        <v>0</v>
      </c>
      <c r="AI119" s="120">
        <f t="shared" si="51"/>
        <v>0</v>
      </c>
      <c r="AJ119" s="120">
        <f t="shared" si="52"/>
        <v>0</v>
      </c>
      <c r="AK119" s="120">
        <f t="shared" si="53"/>
        <v>0</v>
      </c>
      <c r="AL119" s="120">
        <f t="shared" si="54"/>
        <v>0</v>
      </c>
      <c r="AM119" s="120">
        <f t="shared" si="55"/>
        <v>0</v>
      </c>
      <c r="AN119" s="120">
        <f t="shared" si="56"/>
        <v>0</v>
      </c>
      <c r="AO119" s="120">
        <f t="shared" si="57"/>
        <v>0</v>
      </c>
      <c r="AP119" s="120">
        <f t="shared" si="58"/>
        <v>0</v>
      </c>
      <c r="AQ119" s="120">
        <f t="shared" si="59"/>
        <v>1.22</v>
      </c>
      <c r="AR119" s="120">
        <f t="shared" si="60"/>
        <v>0</v>
      </c>
      <c r="AS119" s="120">
        <f t="shared" si="61"/>
        <v>0</v>
      </c>
      <c r="AT119" s="267">
        <f t="shared" si="41"/>
        <v>0</v>
      </c>
      <c r="AU119" s="267">
        <f t="shared" si="42"/>
        <v>0</v>
      </c>
      <c r="BA119" s="42">
        <f t="shared" si="62"/>
        <v>0</v>
      </c>
      <c r="BB119" s="42">
        <f t="shared" si="63"/>
        <v>0</v>
      </c>
      <c r="BC119" s="42">
        <f t="shared" si="64"/>
        <v>0</v>
      </c>
      <c r="BD119" s="42">
        <f t="shared" si="65"/>
        <v>0</v>
      </c>
      <c r="BE119" s="42">
        <f t="shared" si="66"/>
        <v>0</v>
      </c>
      <c r="BF119" s="42">
        <f t="shared" si="67"/>
        <v>0</v>
      </c>
      <c r="BG119" s="42">
        <f t="shared" si="68"/>
        <v>0</v>
      </c>
      <c r="BH119" s="42">
        <f t="shared" si="69"/>
        <v>0</v>
      </c>
      <c r="BI119" s="42">
        <f t="shared" si="70"/>
        <v>0</v>
      </c>
      <c r="BJ119" s="42">
        <f t="shared" si="71"/>
        <v>0</v>
      </c>
      <c r="BK119" s="42">
        <f t="shared" si="72"/>
        <v>0</v>
      </c>
      <c r="BL119" s="42">
        <f t="shared" si="73"/>
        <v>0</v>
      </c>
      <c r="BM119" s="42">
        <f t="shared" si="74"/>
        <v>0</v>
      </c>
      <c r="BN119" s="42">
        <f t="shared" si="75"/>
        <v>0</v>
      </c>
      <c r="BO119" s="42">
        <f t="shared" si="76"/>
        <v>0</v>
      </c>
      <c r="BP119" s="42">
        <f t="shared" si="77"/>
        <v>0</v>
      </c>
      <c r="BQ119" s="42">
        <f t="shared" si="78"/>
        <v>0</v>
      </c>
      <c r="BR119" s="42">
        <f t="shared" si="79"/>
        <v>0</v>
      </c>
      <c r="BS119" s="42">
        <f t="shared" si="80"/>
        <v>0</v>
      </c>
    </row>
    <row r="120" spans="1:71" ht="15">
      <c r="A120" s="118" t="s">
        <v>1181</v>
      </c>
      <c r="B120" s="8" t="s">
        <v>257</v>
      </c>
      <c r="C120" s="9" t="s">
        <v>258</v>
      </c>
      <c r="D120" s="9" t="s">
        <v>163</v>
      </c>
      <c r="E120" s="10" t="s">
        <v>97</v>
      </c>
      <c r="F120" s="10" t="s">
        <v>6</v>
      </c>
      <c r="G120" s="12" t="s">
        <v>1274</v>
      </c>
      <c r="H120" s="11">
        <v>5.92</v>
      </c>
      <c r="I120" s="279">
        <f>VLOOKUP(A:A,Souhrn!$A$2:$E$20,5,0)</f>
        <v>0</v>
      </c>
      <c r="J120" s="217">
        <f t="shared" si="82"/>
        <v>0</v>
      </c>
      <c r="K120" s="98"/>
      <c r="L120" s="102"/>
      <c r="M120" s="100"/>
      <c r="AA120" s="120">
        <f t="shared" si="43"/>
        <v>0</v>
      </c>
      <c r="AB120" s="120">
        <f t="shared" si="44"/>
        <v>0</v>
      </c>
      <c r="AC120" s="120">
        <f t="shared" si="45"/>
        <v>0</v>
      </c>
      <c r="AD120" s="120">
        <f t="shared" si="46"/>
        <v>0</v>
      </c>
      <c r="AE120" s="120">
        <f t="shared" si="47"/>
        <v>0</v>
      </c>
      <c r="AF120" s="120">
        <f t="shared" si="48"/>
        <v>0</v>
      </c>
      <c r="AG120" s="120">
        <f t="shared" si="49"/>
        <v>0</v>
      </c>
      <c r="AH120" s="120">
        <f t="shared" si="50"/>
        <v>0</v>
      </c>
      <c r="AI120" s="120">
        <f t="shared" si="51"/>
        <v>0</v>
      </c>
      <c r="AJ120" s="120">
        <f t="shared" si="52"/>
        <v>0</v>
      </c>
      <c r="AK120" s="120">
        <f t="shared" si="53"/>
        <v>0</v>
      </c>
      <c r="AL120" s="120">
        <f t="shared" si="54"/>
        <v>0</v>
      </c>
      <c r="AM120" s="120">
        <f t="shared" si="55"/>
        <v>0</v>
      </c>
      <c r="AN120" s="120">
        <f t="shared" si="56"/>
        <v>0</v>
      </c>
      <c r="AO120" s="120">
        <f t="shared" si="57"/>
        <v>0</v>
      </c>
      <c r="AP120" s="120">
        <f t="shared" si="58"/>
        <v>0</v>
      </c>
      <c r="AQ120" s="120">
        <f t="shared" si="59"/>
        <v>0</v>
      </c>
      <c r="AR120" s="120">
        <f t="shared" si="60"/>
        <v>0</v>
      </c>
      <c r="AS120" s="120">
        <f t="shared" si="61"/>
        <v>5.92</v>
      </c>
      <c r="AT120" s="267">
        <f t="shared" si="41"/>
        <v>0</v>
      </c>
      <c r="AU120" s="267">
        <f t="shared" si="42"/>
        <v>0</v>
      </c>
      <c r="BA120" s="42">
        <f t="shared" si="62"/>
        <v>0</v>
      </c>
      <c r="BB120" s="42">
        <f t="shared" si="63"/>
        <v>0</v>
      </c>
      <c r="BC120" s="42">
        <f t="shared" si="64"/>
        <v>0</v>
      </c>
      <c r="BD120" s="42">
        <f t="shared" si="65"/>
        <v>0</v>
      </c>
      <c r="BE120" s="42">
        <f t="shared" si="66"/>
        <v>0</v>
      </c>
      <c r="BF120" s="42">
        <f t="shared" si="67"/>
        <v>0</v>
      </c>
      <c r="BG120" s="42">
        <f t="shared" si="68"/>
        <v>0</v>
      </c>
      <c r="BH120" s="42">
        <f t="shared" si="69"/>
        <v>0</v>
      </c>
      <c r="BI120" s="42">
        <f t="shared" si="70"/>
        <v>0</v>
      </c>
      <c r="BJ120" s="42">
        <f t="shared" si="71"/>
        <v>0</v>
      </c>
      <c r="BK120" s="42">
        <f t="shared" si="72"/>
        <v>0</v>
      </c>
      <c r="BL120" s="42">
        <f t="shared" si="73"/>
        <v>0</v>
      </c>
      <c r="BM120" s="42">
        <f t="shared" si="74"/>
        <v>0</v>
      </c>
      <c r="BN120" s="42">
        <f t="shared" si="75"/>
        <v>0</v>
      </c>
      <c r="BO120" s="42">
        <f t="shared" si="76"/>
        <v>0</v>
      </c>
      <c r="BP120" s="42">
        <f t="shared" si="77"/>
        <v>0</v>
      </c>
      <c r="BQ120" s="42">
        <f t="shared" si="78"/>
        <v>0</v>
      </c>
      <c r="BR120" s="42">
        <f t="shared" si="79"/>
        <v>0</v>
      </c>
      <c r="BS120" s="42">
        <f t="shared" si="80"/>
        <v>0</v>
      </c>
    </row>
    <row r="121" spans="1:71" ht="15">
      <c r="A121" s="118" t="s">
        <v>1181</v>
      </c>
      <c r="B121" s="8" t="s">
        <v>259</v>
      </c>
      <c r="C121" s="9" t="s">
        <v>260</v>
      </c>
      <c r="D121" s="9" t="s">
        <v>163</v>
      </c>
      <c r="E121" s="10" t="s">
        <v>14</v>
      </c>
      <c r="F121" s="10" t="s">
        <v>6</v>
      </c>
      <c r="G121" s="12" t="s">
        <v>1274</v>
      </c>
      <c r="H121" s="11">
        <v>17.08</v>
      </c>
      <c r="I121" s="279">
        <f>VLOOKUP(A:A,Souhrn!$A$2:$E$20,5,0)</f>
        <v>0</v>
      </c>
      <c r="J121" s="217">
        <f t="shared" si="82"/>
        <v>0</v>
      </c>
      <c r="K121" s="98"/>
      <c r="L121" s="102"/>
      <c r="M121" s="100"/>
      <c r="AA121" s="120">
        <f t="shared" si="43"/>
        <v>0</v>
      </c>
      <c r="AB121" s="120">
        <f t="shared" si="44"/>
        <v>0</v>
      </c>
      <c r="AC121" s="120">
        <f t="shared" si="45"/>
        <v>0</v>
      </c>
      <c r="AD121" s="120">
        <f t="shared" si="46"/>
        <v>0</v>
      </c>
      <c r="AE121" s="120">
        <f t="shared" si="47"/>
        <v>0</v>
      </c>
      <c r="AF121" s="120">
        <f t="shared" si="48"/>
        <v>0</v>
      </c>
      <c r="AG121" s="120">
        <f t="shared" si="49"/>
        <v>0</v>
      </c>
      <c r="AH121" s="120">
        <f t="shared" si="50"/>
        <v>0</v>
      </c>
      <c r="AI121" s="120">
        <f t="shared" si="51"/>
        <v>0</v>
      </c>
      <c r="AJ121" s="120">
        <f t="shared" si="52"/>
        <v>0</v>
      </c>
      <c r="AK121" s="120">
        <f t="shared" si="53"/>
        <v>0</v>
      </c>
      <c r="AL121" s="120">
        <f t="shared" si="54"/>
        <v>0</v>
      </c>
      <c r="AM121" s="120">
        <f t="shared" si="55"/>
        <v>0</v>
      </c>
      <c r="AN121" s="120">
        <f t="shared" si="56"/>
        <v>0</v>
      </c>
      <c r="AO121" s="120">
        <f t="shared" si="57"/>
        <v>0</v>
      </c>
      <c r="AP121" s="120">
        <f t="shared" si="58"/>
        <v>0</v>
      </c>
      <c r="AQ121" s="120">
        <f t="shared" si="59"/>
        <v>0</v>
      </c>
      <c r="AR121" s="120">
        <f t="shared" si="60"/>
        <v>0</v>
      </c>
      <c r="AS121" s="120">
        <f t="shared" si="61"/>
        <v>17.08</v>
      </c>
      <c r="AT121" s="267">
        <f t="shared" si="41"/>
        <v>0</v>
      </c>
      <c r="AU121" s="267">
        <f t="shared" si="42"/>
        <v>0</v>
      </c>
      <c r="BA121" s="42">
        <f t="shared" si="62"/>
        <v>0</v>
      </c>
      <c r="BB121" s="42">
        <f t="shared" si="63"/>
        <v>0</v>
      </c>
      <c r="BC121" s="42">
        <f t="shared" si="64"/>
        <v>0</v>
      </c>
      <c r="BD121" s="42">
        <f t="shared" si="65"/>
        <v>0</v>
      </c>
      <c r="BE121" s="42">
        <f t="shared" si="66"/>
        <v>0</v>
      </c>
      <c r="BF121" s="42">
        <f t="shared" si="67"/>
        <v>0</v>
      </c>
      <c r="BG121" s="42">
        <f t="shared" si="68"/>
        <v>0</v>
      </c>
      <c r="BH121" s="42">
        <f t="shared" si="69"/>
        <v>0</v>
      </c>
      <c r="BI121" s="42">
        <f t="shared" si="70"/>
        <v>0</v>
      </c>
      <c r="BJ121" s="42">
        <f t="shared" si="71"/>
        <v>0</v>
      </c>
      <c r="BK121" s="42">
        <f t="shared" si="72"/>
        <v>0</v>
      </c>
      <c r="BL121" s="42">
        <f t="shared" si="73"/>
        <v>0</v>
      </c>
      <c r="BM121" s="42">
        <f t="shared" si="74"/>
        <v>0</v>
      </c>
      <c r="BN121" s="42">
        <f t="shared" si="75"/>
        <v>0</v>
      </c>
      <c r="BO121" s="42">
        <f t="shared" si="76"/>
        <v>0</v>
      </c>
      <c r="BP121" s="42">
        <f t="shared" si="77"/>
        <v>0</v>
      </c>
      <c r="BQ121" s="42">
        <f t="shared" si="78"/>
        <v>0</v>
      </c>
      <c r="BR121" s="42">
        <f t="shared" si="79"/>
        <v>0</v>
      </c>
      <c r="BS121" s="42">
        <f t="shared" si="80"/>
        <v>0</v>
      </c>
    </row>
    <row r="122" spans="1:71" ht="15">
      <c r="A122" s="118" t="s">
        <v>1175</v>
      </c>
      <c r="B122" s="8" t="s">
        <v>261</v>
      </c>
      <c r="C122" s="9" t="s">
        <v>262</v>
      </c>
      <c r="D122" s="9" t="s">
        <v>163</v>
      </c>
      <c r="E122" s="10" t="s">
        <v>29</v>
      </c>
      <c r="F122" s="10" t="s">
        <v>3</v>
      </c>
      <c r="G122" s="12" t="s">
        <v>1268</v>
      </c>
      <c r="H122" s="11">
        <v>8.48</v>
      </c>
      <c r="I122" s="279">
        <f>VLOOKUP(A:A,Souhrn!$A$2:$E$20,5,0)</f>
        <v>0</v>
      </c>
      <c r="J122" s="217">
        <f t="shared" si="82"/>
        <v>0</v>
      </c>
      <c r="K122" s="98"/>
      <c r="L122" s="102"/>
      <c r="M122" s="100"/>
      <c r="AA122" s="120">
        <f t="shared" si="43"/>
        <v>0</v>
      </c>
      <c r="AB122" s="120">
        <f t="shared" si="44"/>
        <v>0</v>
      </c>
      <c r="AC122" s="120">
        <f t="shared" si="45"/>
        <v>0</v>
      </c>
      <c r="AD122" s="120">
        <f t="shared" si="46"/>
        <v>0</v>
      </c>
      <c r="AE122" s="120">
        <f t="shared" si="47"/>
        <v>0</v>
      </c>
      <c r="AF122" s="120">
        <f t="shared" si="48"/>
        <v>0</v>
      </c>
      <c r="AG122" s="120">
        <f t="shared" si="49"/>
        <v>0</v>
      </c>
      <c r="AH122" s="120">
        <f t="shared" si="50"/>
        <v>0</v>
      </c>
      <c r="AI122" s="120">
        <f t="shared" si="51"/>
        <v>0</v>
      </c>
      <c r="AJ122" s="120">
        <f t="shared" si="52"/>
        <v>0</v>
      </c>
      <c r="AK122" s="120">
        <f t="shared" si="53"/>
        <v>0</v>
      </c>
      <c r="AL122" s="120">
        <f t="shared" si="54"/>
        <v>8.48</v>
      </c>
      <c r="AM122" s="120">
        <f t="shared" si="55"/>
        <v>0</v>
      </c>
      <c r="AN122" s="120">
        <f t="shared" si="56"/>
        <v>0</v>
      </c>
      <c r="AO122" s="120">
        <f t="shared" si="57"/>
        <v>0</v>
      </c>
      <c r="AP122" s="120">
        <f t="shared" si="58"/>
        <v>0</v>
      </c>
      <c r="AQ122" s="120">
        <f t="shared" si="59"/>
        <v>0</v>
      </c>
      <c r="AR122" s="120">
        <f t="shared" si="60"/>
        <v>0</v>
      </c>
      <c r="AS122" s="120">
        <f t="shared" si="61"/>
        <v>0</v>
      </c>
      <c r="AT122" s="267">
        <f t="shared" si="41"/>
        <v>0</v>
      </c>
      <c r="AU122" s="267">
        <f t="shared" si="42"/>
        <v>0</v>
      </c>
      <c r="BA122" s="42">
        <f t="shared" si="62"/>
        <v>0</v>
      </c>
      <c r="BB122" s="42">
        <f t="shared" si="63"/>
        <v>0</v>
      </c>
      <c r="BC122" s="42">
        <f t="shared" si="64"/>
        <v>0</v>
      </c>
      <c r="BD122" s="42">
        <f t="shared" si="65"/>
        <v>0</v>
      </c>
      <c r="BE122" s="42">
        <f t="shared" si="66"/>
        <v>0</v>
      </c>
      <c r="BF122" s="42">
        <f t="shared" si="67"/>
        <v>0</v>
      </c>
      <c r="BG122" s="42">
        <f t="shared" si="68"/>
        <v>0</v>
      </c>
      <c r="BH122" s="42">
        <f t="shared" si="69"/>
        <v>0</v>
      </c>
      <c r="BI122" s="42">
        <f t="shared" si="70"/>
        <v>0</v>
      </c>
      <c r="BJ122" s="42">
        <f t="shared" si="71"/>
        <v>0</v>
      </c>
      <c r="BK122" s="42">
        <f t="shared" si="72"/>
        <v>0</v>
      </c>
      <c r="BL122" s="42">
        <f t="shared" si="73"/>
        <v>0</v>
      </c>
      <c r="BM122" s="42">
        <f t="shared" si="74"/>
        <v>0</v>
      </c>
      <c r="BN122" s="42">
        <f t="shared" si="75"/>
        <v>0</v>
      </c>
      <c r="BO122" s="42">
        <f t="shared" si="76"/>
        <v>0</v>
      </c>
      <c r="BP122" s="42">
        <f t="shared" si="77"/>
        <v>0</v>
      </c>
      <c r="BQ122" s="42">
        <f t="shared" si="78"/>
        <v>0</v>
      </c>
      <c r="BR122" s="42">
        <f t="shared" si="79"/>
        <v>0</v>
      </c>
      <c r="BS122" s="42">
        <f t="shared" si="80"/>
        <v>0</v>
      </c>
    </row>
    <row r="123" spans="1:71" ht="15">
      <c r="A123" s="118" t="s">
        <v>1175</v>
      </c>
      <c r="B123" s="8" t="s">
        <v>263</v>
      </c>
      <c r="C123" s="9" t="s">
        <v>33</v>
      </c>
      <c r="D123" s="9" t="s">
        <v>163</v>
      </c>
      <c r="E123" s="10" t="s">
        <v>34</v>
      </c>
      <c r="F123" s="10" t="s">
        <v>3</v>
      </c>
      <c r="G123" s="12" t="s">
        <v>1268</v>
      </c>
      <c r="H123" s="11">
        <v>7.32</v>
      </c>
      <c r="I123" s="279">
        <f>VLOOKUP(A:A,Souhrn!$A$2:$E$20,5,0)</f>
        <v>0</v>
      </c>
      <c r="J123" s="217">
        <f t="shared" si="82"/>
        <v>0</v>
      </c>
      <c r="K123" s="98"/>
      <c r="L123" s="102"/>
      <c r="M123" s="100"/>
      <c r="AA123" s="120">
        <f t="shared" si="43"/>
        <v>0</v>
      </c>
      <c r="AB123" s="120">
        <f t="shared" si="44"/>
        <v>0</v>
      </c>
      <c r="AC123" s="120">
        <f t="shared" si="45"/>
        <v>0</v>
      </c>
      <c r="AD123" s="120">
        <f t="shared" si="46"/>
        <v>0</v>
      </c>
      <c r="AE123" s="120">
        <f t="shared" si="47"/>
        <v>0</v>
      </c>
      <c r="AF123" s="120">
        <f t="shared" si="48"/>
        <v>0</v>
      </c>
      <c r="AG123" s="120">
        <f t="shared" si="49"/>
        <v>0</v>
      </c>
      <c r="AH123" s="120">
        <f t="shared" si="50"/>
        <v>0</v>
      </c>
      <c r="AI123" s="120">
        <f t="shared" si="51"/>
        <v>0</v>
      </c>
      <c r="AJ123" s="120">
        <f t="shared" si="52"/>
        <v>0</v>
      </c>
      <c r="AK123" s="120">
        <f t="shared" si="53"/>
        <v>0</v>
      </c>
      <c r="AL123" s="120">
        <f t="shared" si="54"/>
        <v>7.32</v>
      </c>
      <c r="AM123" s="120">
        <f t="shared" si="55"/>
        <v>0</v>
      </c>
      <c r="AN123" s="120">
        <f t="shared" si="56"/>
        <v>0</v>
      </c>
      <c r="AO123" s="120">
        <f t="shared" si="57"/>
        <v>0</v>
      </c>
      <c r="AP123" s="120">
        <f t="shared" si="58"/>
        <v>0</v>
      </c>
      <c r="AQ123" s="120">
        <f t="shared" si="59"/>
        <v>0</v>
      </c>
      <c r="AR123" s="120">
        <f t="shared" si="60"/>
        <v>0</v>
      </c>
      <c r="AS123" s="120">
        <f t="shared" si="61"/>
        <v>0</v>
      </c>
      <c r="AT123" s="267">
        <f t="shared" si="41"/>
        <v>0</v>
      </c>
      <c r="AU123" s="267">
        <f t="shared" si="42"/>
        <v>0</v>
      </c>
      <c r="BA123" s="42">
        <f t="shared" si="62"/>
        <v>0</v>
      </c>
      <c r="BB123" s="42">
        <f t="shared" si="63"/>
        <v>0</v>
      </c>
      <c r="BC123" s="42">
        <f t="shared" si="64"/>
        <v>0</v>
      </c>
      <c r="BD123" s="42">
        <f t="shared" si="65"/>
        <v>0</v>
      </c>
      <c r="BE123" s="42">
        <f t="shared" si="66"/>
        <v>0</v>
      </c>
      <c r="BF123" s="42">
        <f t="shared" si="67"/>
        <v>0</v>
      </c>
      <c r="BG123" s="42">
        <f t="shared" si="68"/>
        <v>0</v>
      </c>
      <c r="BH123" s="42">
        <f t="shared" si="69"/>
        <v>0</v>
      </c>
      <c r="BI123" s="42">
        <f t="shared" si="70"/>
        <v>0</v>
      </c>
      <c r="BJ123" s="42">
        <f t="shared" si="71"/>
        <v>0</v>
      </c>
      <c r="BK123" s="42">
        <f t="shared" si="72"/>
        <v>0</v>
      </c>
      <c r="BL123" s="42">
        <f t="shared" si="73"/>
        <v>0</v>
      </c>
      <c r="BM123" s="42">
        <f t="shared" si="74"/>
        <v>0</v>
      </c>
      <c r="BN123" s="42">
        <f t="shared" si="75"/>
        <v>0</v>
      </c>
      <c r="BO123" s="42">
        <f t="shared" si="76"/>
        <v>0</v>
      </c>
      <c r="BP123" s="42">
        <f t="shared" si="77"/>
        <v>0</v>
      </c>
      <c r="BQ123" s="42">
        <f t="shared" si="78"/>
        <v>0</v>
      </c>
      <c r="BR123" s="42">
        <f t="shared" si="79"/>
        <v>0</v>
      </c>
      <c r="BS123" s="42">
        <f t="shared" si="80"/>
        <v>0</v>
      </c>
    </row>
    <row r="124" spans="1:71" ht="15">
      <c r="A124" s="118" t="s">
        <v>1169</v>
      </c>
      <c r="B124" s="8" t="s">
        <v>264</v>
      </c>
      <c r="C124" s="9" t="s">
        <v>265</v>
      </c>
      <c r="D124" s="9" t="s">
        <v>163</v>
      </c>
      <c r="E124" s="10" t="s">
        <v>47</v>
      </c>
      <c r="F124" s="10" t="s">
        <v>4</v>
      </c>
      <c r="G124" s="12" t="s">
        <v>1279</v>
      </c>
      <c r="H124" s="11">
        <v>4.09</v>
      </c>
      <c r="I124" s="279">
        <f>VLOOKUP(A:A,Souhrn!$A$2:$E$20,5,0)</f>
        <v>0</v>
      </c>
      <c r="J124" s="217">
        <f t="shared" si="82"/>
        <v>0</v>
      </c>
      <c r="K124" s="98"/>
      <c r="L124" s="102"/>
      <c r="M124" s="100"/>
      <c r="AA124" s="120">
        <f t="shared" si="43"/>
        <v>0</v>
      </c>
      <c r="AB124" s="120">
        <f t="shared" si="44"/>
        <v>0</v>
      </c>
      <c r="AC124" s="120">
        <f t="shared" si="45"/>
        <v>0</v>
      </c>
      <c r="AD124" s="120">
        <f t="shared" si="46"/>
        <v>0</v>
      </c>
      <c r="AE124" s="120">
        <f t="shared" si="47"/>
        <v>0</v>
      </c>
      <c r="AF124" s="120">
        <f t="shared" si="48"/>
        <v>4.09</v>
      </c>
      <c r="AG124" s="120">
        <f t="shared" si="49"/>
        <v>0</v>
      </c>
      <c r="AH124" s="120">
        <f t="shared" si="50"/>
        <v>0</v>
      </c>
      <c r="AI124" s="120">
        <f t="shared" si="51"/>
        <v>0</v>
      </c>
      <c r="AJ124" s="120">
        <f t="shared" si="52"/>
        <v>0</v>
      </c>
      <c r="AK124" s="120">
        <f t="shared" si="53"/>
        <v>0</v>
      </c>
      <c r="AL124" s="120">
        <f t="shared" si="54"/>
        <v>0</v>
      </c>
      <c r="AM124" s="120">
        <f t="shared" si="55"/>
        <v>0</v>
      </c>
      <c r="AN124" s="120">
        <f t="shared" si="56"/>
        <v>0</v>
      </c>
      <c r="AO124" s="120">
        <f t="shared" si="57"/>
        <v>0</v>
      </c>
      <c r="AP124" s="120">
        <f t="shared" si="58"/>
        <v>0</v>
      </c>
      <c r="AQ124" s="120">
        <f t="shared" si="59"/>
        <v>0</v>
      </c>
      <c r="AR124" s="120">
        <f t="shared" si="60"/>
        <v>0</v>
      </c>
      <c r="AS124" s="120">
        <f t="shared" si="61"/>
        <v>0</v>
      </c>
      <c r="AT124" s="267">
        <f t="shared" si="41"/>
        <v>0</v>
      </c>
      <c r="AU124" s="267">
        <f t="shared" si="42"/>
        <v>0</v>
      </c>
      <c r="BA124" s="42">
        <f t="shared" si="62"/>
        <v>0</v>
      </c>
      <c r="BB124" s="42">
        <f t="shared" si="63"/>
        <v>0</v>
      </c>
      <c r="BC124" s="42">
        <f t="shared" si="64"/>
        <v>0</v>
      </c>
      <c r="BD124" s="42">
        <f t="shared" si="65"/>
        <v>0</v>
      </c>
      <c r="BE124" s="42">
        <f t="shared" si="66"/>
        <v>0</v>
      </c>
      <c r="BF124" s="42">
        <f t="shared" si="67"/>
        <v>0</v>
      </c>
      <c r="BG124" s="42">
        <f t="shared" si="68"/>
        <v>0</v>
      </c>
      <c r="BH124" s="42">
        <f t="shared" si="69"/>
        <v>0</v>
      </c>
      <c r="BI124" s="42">
        <f t="shared" si="70"/>
        <v>0</v>
      </c>
      <c r="BJ124" s="42">
        <f t="shared" si="71"/>
        <v>0</v>
      </c>
      <c r="BK124" s="42">
        <f t="shared" si="72"/>
        <v>0</v>
      </c>
      <c r="BL124" s="42">
        <f t="shared" si="73"/>
        <v>0</v>
      </c>
      <c r="BM124" s="42">
        <f t="shared" si="74"/>
        <v>0</v>
      </c>
      <c r="BN124" s="42">
        <f t="shared" si="75"/>
        <v>0</v>
      </c>
      <c r="BO124" s="42">
        <f t="shared" si="76"/>
        <v>0</v>
      </c>
      <c r="BP124" s="42">
        <f t="shared" si="77"/>
        <v>0</v>
      </c>
      <c r="BQ124" s="42">
        <f t="shared" si="78"/>
        <v>0</v>
      </c>
      <c r="BR124" s="42">
        <f t="shared" si="79"/>
        <v>0</v>
      </c>
      <c r="BS124" s="42">
        <f t="shared" si="80"/>
        <v>0</v>
      </c>
    </row>
    <row r="125" spans="1:71" ht="15">
      <c r="A125" s="118" t="s">
        <v>1169</v>
      </c>
      <c r="B125" s="8" t="s">
        <v>266</v>
      </c>
      <c r="C125" s="9" t="s">
        <v>33</v>
      </c>
      <c r="D125" s="9" t="s">
        <v>163</v>
      </c>
      <c r="E125" s="10" t="s">
        <v>47</v>
      </c>
      <c r="F125" s="10" t="s">
        <v>4</v>
      </c>
      <c r="G125" s="12" t="s">
        <v>1279</v>
      </c>
      <c r="H125" s="11">
        <v>0.9</v>
      </c>
      <c r="I125" s="279">
        <f>VLOOKUP(A:A,Souhrn!$A$2:$E$20,5,0)</f>
        <v>0</v>
      </c>
      <c r="J125" s="217">
        <f t="shared" si="82"/>
        <v>0</v>
      </c>
      <c r="K125" s="98"/>
      <c r="L125" s="102"/>
      <c r="M125" s="100"/>
      <c r="AA125" s="120">
        <f t="shared" si="43"/>
        <v>0</v>
      </c>
      <c r="AB125" s="120">
        <f t="shared" si="44"/>
        <v>0</v>
      </c>
      <c r="AC125" s="120">
        <f t="shared" si="45"/>
        <v>0</v>
      </c>
      <c r="AD125" s="120">
        <f t="shared" si="46"/>
        <v>0</v>
      </c>
      <c r="AE125" s="120">
        <f t="shared" si="47"/>
        <v>0</v>
      </c>
      <c r="AF125" s="120">
        <f t="shared" si="48"/>
        <v>0.9</v>
      </c>
      <c r="AG125" s="120">
        <f t="shared" si="49"/>
        <v>0</v>
      </c>
      <c r="AH125" s="120">
        <f t="shared" si="50"/>
        <v>0</v>
      </c>
      <c r="AI125" s="120">
        <f t="shared" si="51"/>
        <v>0</v>
      </c>
      <c r="AJ125" s="120">
        <f t="shared" si="52"/>
        <v>0</v>
      </c>
      <c r="AK125" s="120">
        <f t="shared" si="53"/>
        <v>0</v>
      </c>
      <c r="AL125" s="120">
        <f t="shared" si="54"/>
        <v>0</v>
      </c>
      <c r="AM125" s="120">
        <f t="shared" si="55"/>
        <v>0</v>
      </c>
      <c r="AN125" s="120">
        <f t="shared" si="56"/>
        <v>0</v>
      </c>
      <c r="AO125" s="120">
        <f t="shared" si="57"/>
        <v>0</v>
      </c>
      <c r="AP125" s="120">
        <f t="shared" si="58"/>
        <v>0</v>
      </c>
      <c r="AQ125" s="120">
        <f t="shared" si="59"/>
        <v>0</v>
      </c>
      <c r="AR125" s="120">
        <f t="shared" si="60"/>
        <v>0</v>
      </c>
      <c r="AS125" s="120">
        <f t="shared" si="61"/>
        <v>0</v>
      </c>
      <c r="AT125" s="267">
        <f t="shared" si="41"/>
        <v>0</v>
      </c>
      <c r="AU125" s="267">
        <f t="shared" si="42"/>
        <v>0</v>
      </c>
      <c r="BA125" s="42">
        <f t="shared" si="62"/>
        <v>0</v>
      </c>
      <c r="BB125" s="42">
        <f t="shared" si="63"/>
        <v>0</v>
      </c>
      <c r="BC125" s="42">
        <f t="shared" si="64"/>
        <v>0</v>
      </c>
      <c r="BD125" s="42">
        <f t="shared" si="65"/>
        <v>0</v>
      </c>
      <c r="BE125" s="42">
        <f t="shared" si="66"/>
        <v>0</v>
      </c>
      <c r="BF125" s="42">
        <f t="shared" si="67"/>
        <v>0</v>
      </c>
      <c r="BG125" s="42">
        <f t="shared" si="68"/>
        <v>0</v>
      </c>
      <c r="BH125" s="42">
        <f t="shared" si="69"/>
        <v>0</v>
      </c>
      <c r="BI125" s="42">
        <f t="shared" si="70"/>
        <v>0</v>
      </c>
      <c r="BJ125" s="42">
        <f t="shared" si="71"/>
        <v>0</v>
      </c>
      <c r="BK125" s="42">
        <f t="shared" si="72"/>
        <v>0</v>
      </c>
      <c r="BL125" s="42">
        <f t="shared" si="73"/>
        <v>0</v>
      </c>
      <c r="BM125" s="42">
        <f t="shared" si="74"/>
        <v>0</v>
      </c>
      <c r="BN125" s="42">
        <f t="shared" si="75"/>
        <v>0</v>
      </c>
      <c r="BO125" s="42">
        <f t="shared" si="76"/>
        <v>0</v>
      </c>
      <c r="BP125" s="42">
        <f t="shared" si="77"/>
        <v>0</v>
      </c>
      <c r="BQ125" s="42">
        <f t="shared" si="78"/>
        <v>0</v>
      </c>
      <c r="BR125" s="42">
        <f t="shared" si="79"/>
        <v>0</v>
      </c>
      <c r="BS125" s="42">
        <f t="shared" si="80"/>
        <v>0</v>
      </c>
    </row>
    <row r="126" spans="1:71" ht="15">
      <c r="A126" s="118" t="s">
        <v>1169</v>
      </c>
      <c r="B126" s="8" t="s">
        <v>267</v>
      </c>
      <c r="C126" s="9" t="s">
        <v>33</v>
      </c>
      <c r="D126" s="9" t="s">
        <v>163</v>
      </c>
      <c r="E126" s="10" t="s">
        <v>47</v>
      </c>
      <c r="F126" s="10" t="s">
        <v>4</v>
      </c>
      <c r="G126" s="12" t="s">
        <v>1279</v>
      </c>
      <c r="H126" s="11">
        <v>0.91</v>
      </c>
      <c r="I126" s="279">
        <f>VLOOKUP(A:A,Souhrn!$A$2:$E$20,5,0)</f>
        <v>0</v>
      </c>
      <c r="J126" s="217">
        <f t="shared" si="82"/>
        <v>0</v>
      </c>
      <c r="K126" s="98"/>
      <c r="L126" s="102"/>
      <c r="M126" s="100"/>
      <c r="AA126" s="120">
        <f t="shared" si="43"/>
        <v>0</v>
      </c>
      <c r="AB126" s="120">
        <f t="shared" si="44"/>
        <v>0</v>
      </c>
      <c r="AC126" s="120">
        <f t="shared" si="45"/>
        <v>0</v>
      </c>
      <c r="AD126" s="120">
        <f t="shared" si="46"/>
        <v>0</v>
      </c>
      <c r="AE126" s="120">
        <f t="shared" si="47"/>
        <v>0</v>
      </c>
      <c r="AF126" s="120">
        <f t="shared" si="48"/>
        <v>0.91</v>
      </c>
      <c r="AG126" s="120">
        <f t="shared" si="49"/>
        <v>0</v>
      </c>
      <c r="AH126" s="120">
        <f t="shared" si="50"/>
        <v>0</v>
      </c>
      <c r="AI126" s="120">
        <f t="shared" si="51"/>
        <v>0</v>
      </c>
      <c r="AJ126" s="120">
        <f t="shared" si="52"/>
        <v>0</v>
      </c>
      <c r="AK126" s="120">
        <f t="shared" si="53"/>
        <v>0</v>
      </c>
      <c r="AL126" s="120">
        <f t="shared" si="54"/>
        <v>0</v>
      </c>
      <c r="AM126" s="120">
        <f t="shared" si="55"/>
        <v>0</v>
      </c>
      <c r="AN126" s="120">
        <f t="shared" si="56"/>
        <v>0</v>
      </c>
      <c r="AO126" s="120">
        <f t="shared" si="57"/>
        <v>0</v>
      </c>
      <c r="AP126" s="120">
        <f t="shared" si="58"/>
        <v>0</v>
      </c>
      <c r="AQ126" s="120">
        <f t="shared" si="59"/>
        <v>0</v>
      </c>
      <c r="AR126" s="120">
        <f t="shared" si="60"/>
        <v>0</v>
      </c>
      <c r="AS126" s="120">
        <f t="shared" si="61"/>
        <v>0</v>
      </c>
      <c r="AT126" s="267">
        <f t="shared" si="41"/>
        <v>0</v>
      </c>
      <c r="AU126" s="267">
        <f t="shared" si="42"/>
        <v>0</v>
      </c>
      <c r="BA126" s="42">
        <f t="shared" si="62"/>
        <v>0</v>
      </c>
      <c r="BB126" s="42">
        <f t="shared" si="63"/>
        <v>0</v>
      </c>
      <c r="BC126" s="42">
        <f t="shared" si="64"/>
        <v>0</v>
      </c>
      <c r="BD126" s="42">
        <f t="shared" si="65"/>
        <v>0</v>
      </c>
      <c r="BE126" s="42">
        <f t="shared" si="66"/>
        <v>0</v>
      </c>
      <c r="BF126" s="42">
        <f t="shared" si="67"/>
        <v>0</v>
      </c>
      <c r="BG126" s="42">
        <f t="shared" si="68"/>
        <v>0</v>
      </c>
      <c r="BH126" s="42">
        <f t="shared" si="69"/>
        <v>0</v>
      </c>
      <c r="BI126" s="42">
        <f t="shared" si="70"/>
        <v>0</v>
      </c>
      <c r="BJ126" s="42">
        <f t="shared" si="71"/>
        <v>0</v>
      </c>
      <c r="BK126" s="42">
        <f t="shared" si="72"/>
        <v>0</v>
      </c>
      <c r="BL126" s="42">
        <f t="shared" si="73"/>
        <v>0</v>
      </c>
      <c r="BM126" s="42">
        <f t="shared" si="74"/>
        <v>0</v>
      </c>
      <c r="BN126" s="42">
        <f t="shared" si="75"/>
        <v>0</v>
      </c>
      <c r="BO126" s="42">
        <f t="shared" si="76"/>
        <v>0</v>
      </c>
      <c r="BP126" s="42">
        <f t="shared" si="77"/>
        <v>0</v>
      </c>
      <c r="BQ126" s="42">
        <f t="shared" si="78"/>
        <v>0</v>
      </c>
      <c r="BR126" s="42">
        <f t="shared" si="79"/>
        <v>0</v>
      </c>
      <c r="BS126" s="42">
        <f t="shared" si="80"/>
        <v>0</v>
      </c>
    </row>
    <row r="127" spans="1:71" ht="15">
      <c r="A127" s="118" t="s">
        <v>1169</v>
      </c>
      <c r="B127" s="8" t="s">
        <v>268</v>
      </c>
      <c r="C127" s="9" t="s">
        <v>269</v>
      </c>
      <c r="D127" s="9" t="s">
        <v>163</v>
      </c>
      <c r="E127" s="10" t="s">
        <v>47</v>
      </c>
      <c r="F127" s="10" t="s">
        <v>4</v>
      </c>
      <c r="G127" s="12" t="s">
        <v>1279</v>
      </c>
      <c r="H127" s="11">
        <v>4.01</v>
      </c>
      <c r="I127" s="279">
        <f>VLOOKUP(A:A,Souhrn!$A$2:$E$20,5,0)</f>
        <v>0</v>
      </c>
      <c r="J127" s="217">
        <f t="shared" si="82"/>
        <v>0</v>
      </c>
      <c r="K127" s="98"/>
      <c r="L127" s="102"/>
      <c r="M127" s="100"/>
      <c r="AA127" s="120">
        <f t="shared" si="43"/>
        <v>0</v>
      </c>
      <c r="AB127" s="120">
        <f t="shared" si="44"/>
        <v>0</v>
      </c>
      <c r="AC127" s="120">
        <f t="shared" si="45"/>
        <v>0</v>
      </c>
      <c r="AD127" s="120">
        <f t="shared" si="46"/>
        <v>0</v>
      </c>
      <c r="AE127" s="120">
        <f t="shared" si="47"/>
        <v>0</v>
      </c>
      <c r="AF127" s="120">
        <f t="shared" si="48"/>
        <v>4.01</v>
      </c>
      <c r="AG127" s="120">
        <f t="shared" si="49"/>
        <v>0</v>
      </c>
      <c r="AH127" s="120">
        <f t="shared" si="50"/>
        <v>0</v>
      </c>
      <c r="AI127" s="120">
        <f t="shared" si="51"/>
        <v>0</v>
      </c>
      <c r="AJ127" s="120">
        <f t="shared" si="52"/>
        <v>0</v>
      </c>
      <c r="AK127" s="120">
        <f t="shared" si="53"/>
        <v>0</v>
      </c>
      <c r="AL127" s="120">
        <f t="shared" si="54"/>
        <v>0</v>
      </c>
      <c r="AM127" s="120">
        <f t="shared" si="55"/>
        <v>0</v>
      </c>
      <c r="AN127" s="120">
        <f t="shared" si="56"/>
        <v>0</v>
      </c>
      <c r="AO127" s="120">
        <f t="shared" si="57"/>
        <v>0</v>
      </c>
      <c r="AP127" s="120">
        <f t="shared" si="58"/>
        <v>0</v>
      </c>
      <c r="AQ127" s="120">
        <f t="shared" si="59"/>
        <v>0</v>
      </c>
      <c r="AR127" s="120">
        <f t="shared" si="60"/>
        <v>0</v>
      </c>
      <c r="AS127" s="120">
        <f t="shared" si="61"/>
        <v>0</v>
      </c>
      <c r="AT127" s="267">
        <f t="shared" si="41"/>
        <v>0</v>
      </c>
      <c r="AU127" s="267">
        <f t="shared" si="42"/>
        <v>0</v>
      </c>
      <c r="BA127" s="42">
        <f t="shared" si="62"/>
        <v>0</v>
      </c>
      <c r="BB127" s="42">
        <f t="shared" si="63"/>
        <v>0</v>
      </c>
      <c r="BC127" s="42">
        <f t="shared" si="64"/>
        <v>0</v>
      </c>
      <c r="BD127" s="42">
        <f t="shared" si="65"/>
        <v>0</v>
      </c>
      <c r="BE127" s="42">
        <f t="shared" si="66"/>
        <v>0</v>
      </c>
      <c r="BF127" s="42">
        <f t="shared" si="67"/>
        <v>0</v>
      </c>
      <c r="BG127" s="42">
        <f t="shared" si="68"/>
        <v>0</v>
      </c>
      <c r="BH127" s="42">
        <f t="shared" si="69"/>
        <v>0</v>
      </c>
      <c r="BI127" s="42">
        <f t="shared" si="70"/>
        <v>0</v>
      </c>
      <c r="BJ127" s="42">
        <f t="shared" si="71"/>
        <v>0</v>
      </c>
      <c r="BK127" s="42">
        <f t="shared" si="72"/>
        <v>0</v>
      </c>
      <c r="BL127" s="42">
        <f t="shared" si="73"/>
        <v>0</v>
      </c>
      <c r="BM127" s="42">
        <f t="shared" si="74"/>
        <v>0</v>
      </c>
      <c r="BN127" s="42">
        <f t="shared" si="75"/>
        <v>0</v>
      </c>
      <c r="BO127" s="42">
        <f t="shared" si="76"/>
        <v>0</v>
      </c>
      <c r="BP127" s="42">
        <f t="shared" si="77"/>
        <v>0</v>
      </c>
      <c r="BQ127" s="42">
        <f t="shared" si="78"/>
        <v>0</v>
      </c>
      <c r="BR127" s="42">
        <f t="shared" si="79"/>
        <v>0</v>
      </c>
      <c r="BS127" s="42">
        <f t="shared" si="80"/>
        <v>0</v>
      </c>
    </row>
    <row r="128" spans="1:71" ht="15">
      <c r="A128" s="118" t="s">
        <v>1169</v>
      </c>
      <c r="B128" s="8" t="s">
        <v>270</v>
      </c>
      <c r="C128" s="9" t="s">
        <v>33</v>
      </c>
      <c r="D128" s="9" t="s">
        <v>163</v>
      </c>
      <c r="E128" s="10" t="s">
        <v>47</v>
      </c>
      <c r="F128" s="10" t="s">
        <v>4</v>
      </c>
      <c r="G128" s="12" t="s">
        <v>1279</v>
      </c>
      <c r="H128" s="11">
        <v>0.92</v>
      </c>
      <c r="I128" s="279">
        <f>VLOOKUP(A:A,Souhrn!$A$2:$E$20,5,0)</f>
        <v>0</v>
      </c>
      <c r="J128" s="217">
        <f t="shared" si="82"/>
        <v>0</v>
      </c>
      <c r="K128" s="98"/>
      <c r="L128" s="102"/>
      <c r="M128" s="100"/>
      <c r="AA128" s="120">
        <f t="shared" si="43"/>
        <v>0</v>
      </c>
      <c r="AB128" s="120">
        <f t="shared" si="44"/>
        <v>0</v>
      </c>
      <c r="AC128" s="120">
        <f t="shared" si="45"/>
        <v>0</v>
      </c>
      <c r="AD128" s="120">
        <f t="shared" si="46"/>
        <v>0</v>
      </c>
      <c r="AE128" s="120">
        <f t="shared" si="47"/>
        <v>0</v>
      </c>
      <c r="AF128" s="120">
        <f t="shared" si="48"/>
        <v>0.92</v>
      </c>
      <c r="AG128" s="120">
        <f t="shared" si="49"/>
        <v>0</v>
      </c>
      <c r="AH128" s="120">
        <f t="shared" si="50"/>
        <v>0</v>
      </c>
      <c r="AI128" s="120">
        <f t="shared" si="51"/>
        <v>0</v>
      </c>
      <c r="AJ128" s="120">
        <f t="shared" si="52"/>
        <v>0</v>
      </c>
      <c r="AK128" s="120">
        <f t="shared" si="53"/>
        <v>0</v>
      </c>
      <c r="AL128" s="120">
        <f t="shared" si="54"/>
        <v>0</v>
      </c>
      <c r="AM128" s="120">
        <f t="shared" si="55"/>
        <v>0</v>
      </c>
      <c r="AN128" s="120">
        <f t="shared" si="56"/>
        <v>0</v>
      </c>
      <c r="AO128" s="120">
        <f t="shared" si="57"/>
        <v>0</v>
      </c>
      <c r="AP128" s="120">
        <f t="shared" si="58"/>
        <v>0</v>
      </c>
      <c r="AQ128" s="120">
        <f t="shared" si="59"/>
        <v>0</v>
      </c>
      <c r="AR128" s="120">
        <f t="shared" si="60"/>
        <v>0</v>
      </c>
      <c r="AS128" s="120">
        <f t="shared" si="61"/>
        <v>0</v>
      </c>
      <c r="AT128" s="267">
        <f t="shared" si="41"/>
        <v>0</v>
      </c>
      <c r="AU128" s="267">
        <f t="shared" si="42"/>
        <v>0</v>
      </c>
      <c r="BA128" s="42">
        <f t="shared" si="62"/>
        <v>0</v>
      </c>
      <c r="BB128" s="42">
        <f t="shared" si="63"/>
        <v>0</v>
      </c>
      <c r="BC128" s="42">
        <f t="shared" si="64"/>
        <v>0</v>
      </c>
      <c r="BD128" s="42">
        <f t="shared" si="65"/>
        <v>0</v>
      </c>
      <c r="BE128" s="42">
        <f t="shared" si="66"/>
        <v>0</v>
      </c>
      <c r="BF128" s="42">
        <f t="shared" si="67"/>
        <v>0</v>
      </c>
      <c r="BG128" s="42">
        <f t="shared" si="68"/>
        <v>0</v>
      </c>
      <c r="BH128" s="42">
        <f t="shared" si="69"/>
        <v>0</v>
      </c>
      <c r="BI128" s="42">
        <f t="shared" si="70"/>
        <v>0</v>
      </c>
      <c r="BJ128" s="42">
        <f t="shared" si="71"/>
        <v>0</v>
      </c>
      <c r="BK128" s="42">
        <f t="shared" si="72"/>
        <v>0</v>
      </c>
      <c r="BL128" s="42">
        <f t="shared" si="73"/>
        <v>0</v>
      </c>
      <c r="BM128" s="42">
        <f t="shared" si="74"/>
        <v>0</v>
      </c>
      <c r="BN128" s="42">
        <f t="shared" si="75"/>
        <v>0</v>
      </c>
      <c r="BO128" s="42">
        <f t="shared" si="76"/>
        <v>0</v>
      </c>
      <c r="BP128" s="42">
        <f t="shared" si="77"/>
        <v>0</v>
      </c>
      <c r="BQ128" s="42">
        <f t="shared" si="78"/>
        <v>0</v>
      </c>
      <c r="BR128" s="42">
        <f t="shared" si="79"/>
        <v>0</v>
      </c>
      <c r="BS128" s="42">
        <f t="shared" si="80"/>
        <v>0</v>
      </c>
    </row>
    <row r="129" spans="1:71" ht="15">
      <c r="A129" s="118" t="s">
        <v>1169</v>
      </c>
      <c r="B129" s="8" t="s">
        <v>271</v>
      </c>
      <c r="C129" s="9" t="s">
        <v>33</v>
      </c>
      <c r="D129" s="9" t="s">
        <v>163</v>
      </c>
      <c r="E129" s="10" t="s">
        <v>47</v>
      </c>
      <c r="F129" s="10" t="s">
        <v>4</v>
      </c>
      <c r="G129" s="12" t="s">
        <v>1279</v>
      </c>
      <c r="H129" s="11">
        <v>0.91</v>
      </c>
      <c r="I129" s="279">
        <f>VLOOKUP(A:A,Souhrn!$A$2:$E$20,5,0)</f>
        <v>0</v>
      </c>
      <c r="J129" s="217">
        <f t="shared" si="82"/>
        <v>0</v>
      </c>
      <c r="K129" s="98"/>
      <c r="L129" s="102"/>
      <c r="M129" s="100"/>
      <c r="AA129" s="120">
        <f t="shared" si="43"/>
        <v>0</v>
      </c>
      <c r="AB129" s="120">
        <f t="shared" si="44"/>
        <v>0</v>
      </c>
      <c r="AC129" s="120">
        <f t="shared" si="45"/>
        <v>0</v>
      </c>
      <c r="AD129" s="120">
        <f t="shared" si="46"/>
        <v>0</v>
      </c>
      <c r="AE129" s="120">
        <f t="shared" si="47"/>
        <v>0</v>
      </c>
      <c r="AF129" s="120">
        <f t="shared" si="48"/>
        <v>0.91</v>
      </c>
      <c r="AG129" s="120">
        <f t="shared" si="49"/>
        <v>0</v>
      </c>
      <c r="AH129" s="120">
        <f t="shared" si="50"/>
        <v>0</v>
      </c>
      <c r="AI129" s="120">
        <f t="shared" si="51"/>
        <v>0</v>
      </c>
      <c r="AJ129" s="120">
        <f t="shared" si="52"/>
        <v>0</v>
      </c>
      <c r="AK129" s="120">
        <f t="shared" si="53"/>
        <v>0</v>
      </c>
      <c r="AL129" s="120">
        <f t="shared" si="54"/>
        <v>0</v>
      </c>
      <c r="AM129" s="120">
        <f t="shared" si="55"/>
        <v>0</v>
      </c>
      <c r="AN129" s="120">
        <f t="shared" si="56"/>
        <v>0</v>
      </c>
      <c r="AO129" s="120">
        <f t="shared" si="57"/>
        <v>0</v>
      </c>
      <c r="AP129" s="120">
        <f t="shared" si="58"/>
        <v>0</v>
      </c>
      <c r="AQ129" s="120">
        <f t="shared" si="59"/>
        <v>0</v>
      </c>
      <c r="AR129" s="120">
        <f t="shared" si="60"/>
        <v>0</v>
      </c>
      <c r="AS129" s="120">
        <f t="shared" si="61"/>
        <v>0</v>
      </c>
      <c r="AT129" s="267">
        <f t="shared" si="41"/>
        <v>0</v>
      </c>
      <c r="AU129" s="267">
        <f t="shared" si="42"/>
        <v>0</v>
      </c>
      <c r="BA129" s="42">
        <f t="shared" si="62"/>
        <v>0</v>
      </c>
      <c r="BB129" s="42">
        <f t="shared" si="63"/>
        <v>0</v>
      </c>
      <c r="BC129" s="42">
        <f t="shared" si="64"/>
        <v>0</v>
      </c>
      <c r="BD129" s="42">
        <f t="shared" si="65"/>
        <v>0</v>
      </c>
      <c r="BE129" s="42">
        <f t="shared" si="66"/>
        <v>0</v>
      </c>
      <c r="BF129" s="42">
        <f t="shared" si="67"/>
        <v>0</v>
      </c>
      <c r="BG129" s="42">
        <f t="shared" si="68"/>
        <v>0</v>
      </c>
      <c r="BH129" s="42">
        <f t="shared" si="69"/>
        <v>0</v>
      </c>
      <c r="BI129" s="42">
        <f t="shared" si="70"/>
        <v>0</v>
      </c>
      <c r="BJ129" s="42">
        <f t="shared" si="71"/>
        <v>0</v>
      </c>
      <c r="BK129" s="42">
        <f t="shared" si="72"/>
        <v>0</v>
      </c>
      <c r="BL129" s="42">
        <f t="shared" si="73"/>
        <v>0</v>
      </c>
      <c r="BM129" s="42">
        <f t="shared" si="74"/>
        <v>0</v>
      </c>
      <c r="BN129" s="42">
        <f t="shared" si="75"/>
        <v>0</v>
      </c>
      <c r="BO129" s="42">
        <f t="shared" si="76"/>
        <v>0</v>
      </c>
      <c r="BP129" s="42">
        <f t="shared" si="77"/>
        <v>0</v>
      </c>
      <c r="BQ129" s="42">
        <f t="shared" si="78"/>
        <v>0</v>
      </c>
      <c r="BR129" s="42">
        <f t="shared" si="79"/>
        <v>0</v>
      </c>
      <c r="BS129" s="42">
        <f t="shared" si="80"/>
        <v>0</v>
      </c>
    </row>
    <row r="130" spans="1:71" ht="15">
      <c r="A130" s="118" t="s">
        <v>1180</v>
      </c>
      <c r="B130" s="8" t="s">
        <v>272</v>
      </c>
      <c r="C130" s="9" t="s">
        <v>273</v>
      </c>
      <c r="D130" s="9" t="s">
        <v>163</v>
      </c>
      <c r="E130" s="10" t="s">
        <v>97</v>
      </c>
      <c r="F130" s="10" t="s">
        <v>3</v>
      </c>
      <c r="G130" s="12" t="s">
        <v>1273</v>
      </c>
      <c r="H130" s="11">
        <v>4.13</v>
      </c>
      <c r="I130" s="279">
        <f>VLOOKUP(A:A,Souhrn!$A$2:$E$20,5,0)</f>
        <v>0</v>
      </c>
      <c r="J130" s="217">
        <f t="shared" si="82"/>
        <v>0</v>
      </c>
      <c r="K130" s="98"/>
      <c r="L130" s="102"/>
      <c r="M130" s="100"/>
      <c r="AA130" s="120">
        <f t="shared" si="43"/>
        <v>0</v>
      </c>
      <c r="AB130" s="120">
        <f t="shared" si="44"/>
        <v>0</v>
      </c>
      <c r="AC130" s="120">
        <f t="shared" si="45"/>
        <v>0</v>
      </c>
      <c r="AD130" s="120">
        <f t="shared" si="46"/>
        <v>0</v>
      </c>
      <c r="AE130" s="120">
        <f t="shared" si="47"/>
        <v>0</v>
      </c>
      <c r="AF130" s="120">
        <f t="shared" si="48"/>
        <v>0</v>
      </c>
      <c r="AG130" s="120">
        <f t="shared" si="49"/>
        <v>0</v>
      </c>
      <c r="AH130" s="120">
        <f t="shared" si="50"/>
        <v>0</v>
      </c>
      <c r="AI130" s="120">
        <f t="shared" si="51"/>
        <v>0</v>
      </c>
      <c r="AJ130" s="120">
        <f t="shared" si="52"/>
        <v>0</v>
      </c>
      <c r="AK130" s="120">
        <f t="shared" si="53"/>
        <v>0</v>
      </c>
      <c r="AL130" s="120">
        <f t="shared" si="54"/>
        <v>0</v>
      </c>
      <c r="AM130" s="120">
        <f t="shared" si="55"/>
        <v>0</v>
      </c>
      <c r="AN130" s="120">
        <f t="shared" si="56"/>
        <v>0</v>
      </c>
      <c r="AO130" s="120">
        <f t="shared" si="57"/>
        <v>0</v>
      </c>
      <c r="AP130" s="120">
        <f t="shared" si="58"/>
        <v>0</v>
      </c>
      <c r="AQ130" s="120">
        <f t="shared" si="59"/>
        <v>0</v>
      </c>
      <c r="AR130" s="120">
        <f t="shared" si="60"/>
        <v>4.13</v>
      </c>
      <c r="AS130" s="120">
        <f t="shared" si="61"/>
        <v>0</v>
      </c>
      <c r="AT130" s="267">
        <f aca="true" t="shared" si="83" ref="AT130:AT193">IF(L130="A",SUM(AA130:AS130),0)</f>
        <v>0</v>
      </c>
      <c r="AU130" s="267">
        <f aca="true" t="shared" si="84" ref="AU130:AU193">IF(M130="A",SUM(AA130:AS130),0)</f>
        <v>0</v>
      </c>
      <c r="BA130" s="42">
        <f t="shared" si="62"/>
        <v>0</v>
      </c>
      <c r="BB130" s="42">
        <f t="shared" si="63"/>
        <v>0</v>
      </c>
      <c r="BC130" s="42">
        <f t="shared" si="64"/>
        <v>0</v>
      </c>
      <c r="BD130" s="42">
        <f t="shared" si="65"/>
        <v>0</v>
      </c>
      <c r="BE130" s="42">
        <f t="shared" si="66"/>
        <v>0</v>
      </c>
      <c r="BF130" s="42">
        <f t="shared" si="67"/>
        <v>0</v>
      </c>
      <c r="BG130" s="42">
        <f t="shared" si="68"/>
        <v>0</v>
      </c>
      <c r="BH130" s="42">
        <f t="shared" si="69"/>
        <v>0</v>
      </c>
      <c r="BI130" s="42">
        <f t="shared" si="70"/>
        <v>0</v>
      </c>
      <c r="BJ130" s="42">
        <f t="shared" si="71"/>
        <v>0</v>
      </c>
      <c r="BK130" s="42">
        <f t="shared" si="72"/>
        <v>0</v>
      </c>
      <c r="BL130" s="42">
        <f t="shared" si="73"/>
        <v>0</v>
      </c>
      <c r="BM130" s="42">
        <f t="shared" si="74"/>
        <v>0</v>
      </c>
      <c r="BN130" s="42">
        <f t="shared" si="75"/>
        <v>0</v>
      </c>
      <c r="BO130" s="42">
        <f t="shared" si="76"/>
        <v>0</v>
      </c>
      <c r="BP130" s="42">
        <f t="shared" si="77"/>
        <v>0</v>
      </c>
      <c r="BQ130" s="42">
        <f t="shared" si="78"/>
        <v>0</v>
      </c>
      <c r="BR130" s="42">
        <f t="shared" si="79"/>
        <v>0</v>
      </c>
      <c r="BS130" s="42">
        <f t="shared" si="80"/>
        <v>0</v>
      </c>
    </row>
    <row r="131" spans="1:71" ht="15">
      <c r="A131" s="118" t="s">
        <v>1180</v>
      </c>
      <c r="B131" s="8" t="s">
        <v>274</v>
      </c>
      <c r="C131" s="9" t="s">
        <v>275</v>
      </c>
      <c r="D131" s="9" t="s">
        <v>163</v>
      </c>
      <c r="E131" s="10" t="s">
        <v>166</v>
      </c>
      <c r="F131" s="10" t="s">
        <v>3</v>
      </c>
      <c r="G131" s="12" t="s">
        <v>1273</v>
      </c>
      <c r="H131" s="11">
        <v>10.77</v>
      </c>
      <c r="I131" s="279">
        <f>VLOOKUP(A:A,Souhrn!$A$2:$E$20,5,0)</f>
        <v>0</v>
      </c>
      <c r="J131" s="217">
        <f t="shared" si="82"/>
        <v>0</v>
      </c>
      <c r="K131" s="98"/>
      <c r="L131" s="102"/>
      <c r="M131" s="100"/>
      <c r="AA131" s="120">
        <f aca="true" t="shared" si="85" ref="AA131:AA194">IF($AA$1=$A131,$H131,0)</f>
        <v>0</v>
      </c>
      <c r="AB131" s="120">
        <f aca="true" t="shared" si="86" ref="AB131:AB194">IF($AB$1=$A131,$H131,0)</f>
        <v>0</v>
      </c>
      <c r="AC131" s="120">
        <f aca="true" t="shared" si="87" ref="AC131:AC194">IF($AC$1=$A131,$H131,0)</f>
        <v>0</v>
      </c>
      <c r="AD131" s="120">
        <f aca="true" t="shared" si="88" ref="AD131:AD194">IF($AD$1=$A131,$H131,0)</f>
        <v>0</v>
      </c>
      <c r="AE131" s="120">
        <f aca="true" t="shared" si="89" ref="AE131:AE194">IF($AE$1=$A131,$H131,0)</f>
        <v>0</v>
      </c>
      <c r="AF131" s="120">
        <f aca="true" t="shared" si="90" ref="AF131:AF194">IF($AF$1=$A131,$H131,0)</f>
        <v>0</v>
      </c>
      <c r="AG131" s="120">
        <f aca="true" t="shared" si="91" ref="AG131:AG194">IF($AG$1=$A131,$H131,0)</f>
        <v>0</v>
      </c>
      <c r="AH131" s="120">
        <f aca="true" t="shared" si="92" ref="AH131:AH194">IF($AH$1=$A131,$H131,0)</f>
        <v>0</v>
      </c>
      <c r="AI131" s="120">
        <f aca="true" t="shared" si="93" ref="AI131:AI194">IF($AI$1=$A131,$H131,0)</f>
        <v>0</v>
      </c>
      <c r="AJ131" s="120">
        <f aca="true" t="shared" si="94" ref="AJ131:AJ194">IF($AJ$1=$A131,$H131,0)</f>
        <v>0</v>
      </c>
      <c r="AK131" s="120">
        <f aca="true" t="shared" si="95" ref="AK131:AK194">IF($AK$1=$A131,$H131,0)</f>
        <v>0</v>
      </c>
      <c r="AL131" s="120">
        <f aca="true" t="shared" si="96" ref="AL131:AL194">IF($AL$1=$A131,$H131,0)</f>
        <v>0</v>
      </c>
      <c r="AM131" s="120">
        <f aca="true" t="shared" si="97" ref="AM131:AM194">IF($AM$1=$A131,$H131,0)</f>
        <v>0</v>
      </c>
      <c r="AN131" s="120">
        <f aca="true" t="shared" si="98" ref="AN131:AN194">IF($AN$1=$A131,$H131,0)</f>
        <v>0</v>
      </c>
      <c r="AO131" s="120">
        <f aca="true" t="shared" si="99" ref="AO131:AO194">IF($AO$1=$A131,$H131,0)</f>
        <v>0</v>
      </c>
      <c r="AP131" s="120">
        <f aca="true" t="shared" si="100" ref="AP131:AP194">IF($AP$1=$A131,$H131,0)</f>
        <v>0</v>
      </c>
      <c r="AQ131" s="120">
        <f aca="true" t="shared" si="101" ref="AQ131:AQ194">IF($AQ$1=$A131,$H131,0)</f>
        <v>0</v>
      </c>
      <c r="AR131" s="120">
        <f aca="true" t="shared" si="102" ref="AR131:AR194">IF($AR$1=$A131,$H131,0)</f>
        <v>10.77</v>
      </c>
      <c r="AS131" s="120">
        <f aca="true" t="shared" si="103" ref="AS131:AS194">IF($AS$1=$A131,$H131,0)</f>
        <v>0</v>
      </c>
      <c r="AT131" s="267">
        <f t="shared" si="83"/>
        <v>0</v>
      </c>
      <c r="AU131" s="267">
        <f t="shared" si="84"/>
        <v>0</v>
      </c>
      <c r="BA131" s="42">
        <f aca="true" t="shared" si="104" ref="BA131:BA194">IF($K131="A",IF($BA$1=$A131,$H131,0),0)</f>
        <v>0</v>
      </c>
      <c r="BB131" s="42">
        <f aca="true" t="shared" si="105" ref="BB131:BB194">IF($K131="A",IF($BB$1=$A131,$H131,0),0)</f>
        <v>0</v>
      </c>
      <c r="BC131" s="42">
        <f aca="true" t="shared" si="106" ref="BC131:BC194">IF($K131="A",IF($BC$1=$A131,$H131,0),0)</f>
        <v>0</v>
      </c>
      <c r="BD131" s="42">
        <f aca="true" t="shared" si="107" ref="BD131:BD194">IF($K131="A",IF($BD$1=$A131,$H131,0),0)</f>
        <v>0</v>
      </c>
      <c r="BE131" s="42">
        <f aca="true" t="shared" si="108" ref="BE131:BE194">IF($K131="A",IF($BE$1=$A131,$H131,0),0)</f>
        <v>0</v>
      </c>
      <c r="BF131" s="42">
        <f aca="true" t="shared" si="109" ref="BF131:BF194">IF($K131="A",IF($BF$1=$A131,$H131,0),0)</f>
        <v>0</v>
      </c>
      <c r="BG131" s="42">
        <f aca="true" t="shared" si="110" ref="BG131:BG194">IF($K131="A",IF($BG$1=$A131,$H131,0),0)</f>
        <v>0</v>
      </c>
      <c r="BH131" s="42">
        <f aca="true" t="shared" si="111" ref="BH131:BH194">IF($K131="A",IF($BH$1=$A131,$H131,0),0)</f>
        <v>0</v>
      </c>
      <c r="BI131" s="42">
        <f aca="true" t="shared" si="112" ref="BI131:BI194">IF($K131="A",IF($BI$1=$A131,$H131,0),0)</f>
        <v>0</v>
      </c>
      <c r="BJ131" s="42">
        <f aca="true" t="shared" si="113" ref="BJ131:BJ194">IF($K131="A",IF($BJ$1=$A131,$H131,0),0)</f>
        <v>0</v>
      </c>
      <c r="BK131" s="42">
        <f aca="true" t="shared" si="114" ref="BK131:BK194">IF($K131="A",IF($BK$1=$A131,$H131,0),0)</f>
        <v>0</v>
      </c>
      <c r="BL131" s="42">
        <f aca="true" t="shared" si="115" ref="BL131:BL194">IF($K131="A",IF($BL$1=$A131,$H131,0),0)</f>
        <v>0</v>
      </c>
      <c r="BM131" s="42">
        <f aca="true" t="shared" si="116" ref="BM131:BM194">IF($K131="A",IF($BM$1=$A131,$H131,0),0)</f>
        <v>0</v>
      </c>
      <c r="BN131" s="42">
        <f aca="true" t="shared" si="117" ref="BN131:BN194">IF($K131="A",IF($BN$1=$A131,$H131,0),0)</f>
        <v>0</v>
      </c>
      <c r="BO131" s="42">
        <f aca="true" t="shared" si="118" ref="BO131:BO194">IF($K131="A",IF($BO$1=$A131,$H131,0),0)</f>
        <v>0</v>
      </c>
      <c r="BP131" s="42">
        <f aca="true" t="shared" si="119" ref="BP131:BP194">IF($K131="A",IF($BP$1=$A131,$H131,0),0)</f>
        <v>0</v>
      </c>
      <c r="BQ131" s="42">
        <f aca="true" t="shared" si="120" ref="BQ131:BQ194">IF($K131="A",IF($BQ$1=$A131,$H131,0),0)</f>
        <v>0</v>
      </c>
      <c r="BR131" s="42">
        <f aca="true" t="shared" si="121" ref="BR131:BR194">IF($K131="A",IF($BR$1=$A131,$H131,0),0)</f>
        <v>0</v>
      </c>
      <c r="BS131" s="42">
        <f aca="true" t="shared" si="122" ref="BS131:BS194">IF($K131="A",IF($BS$1=$A131,$H131,0),0)</f>
        <v>0</v>
      </c>
    </row>
    <row r="132" spans="1:71" ht="15">
      <c r="A132" s="118" t="s">
        <v>1169</v>
      </c>
      <c r="B132" s="8" t="s">
        <v>276</v>
      </c>
      <c r="C132" s="9" t="s">
        <v>277</v>
      </c>
      <c r="D132" s="9" t="s">
        <v>163</v>
      </c>
      <c r="E132" s="10" t="s">
        <v>47</v>
      </c>
      <c r="F132" s="10" t="s">
        <v>4</v>
      </c>
      <c r="G132" s="12" t="s">
        <v>1279</v>
      </c>
      <c r="H132" s="11">
        <v>4.57</v>
      </c>
      <c r="I132" s="279">
        <f>VLOOKUP(A:A,Souhrn!$A$2:$E$20,5,0)</f>
        <v>0</v>
      </c>
      <c r="J132" s="217">
        <f t="shared" si="82"/>
        <v>0</v>
      </c>
      <c r="K132" s="98"/>
      <c r="L132" s="102"/>
      <c r="M132" s="100"/>
      <c r="AA132" s="120">
        <f t="shared" si="85"/>
        <v>0</v>
      </c>
      <c r="AB132" s="120">
        <f t="shared" si="86"/>
        <v>0</v>
      </c>
      <c r="AC132" s="120">
        <f t="shared" si="87"/>
        <v>0</v>
      </c>
      <c r="AD132" s="120">
        <f t="shared" si="88"/>
        <v>0</v>
      </c>
      <c r="AE132" s="120">
        <f t="shared" si="89"/>
        <v>0</v>
      </c>
      <c r="AF132" s="120">
        <f t="shared" si="90"/>
        <v>4.57</v>
      </c>
      <c r="AG132" s="120">
        <f t="shared" si="91"/>
        <v>0</v>
      </c>
      <c r="AH132" s="120">
        <f t="shared" si="92"/>
        <v>0</v>
      </c>
      <c r="AI132" s="120">
        <f t="shared" si="93"/>
        <v>0</v>
      </c>
      <c r="AJ132" s="120">
        <f t="shared" si="94"/>
        <v>0</v>
      </c>
      <c r="AK132" s="120">
        <f t="shared" si="95"/>
        <v>0</v>
      </c>
      <c r="AL132" s="120">
        <f t="shared" si="96"/>
        <v>0</v>
      </c>
      <c r="AM132" s="120">
        <f t="shared" si="97"/>
        <v>0</v>
      </c>
      <c r="AN132" s="120">
        <f t="shared" si="98"/>
        <v>0</v>
      </c>
      <c r="AO132" s="120">
        <f t="shared" si="99"/>
        <v>0</v>
      </c>
      <c r="AP132" s="120">
        <f t="shared" si="100"/>
        <v>0</v>
      </c>
      <c r="AQ132" s="120">
        <f t="shared" si="101"/>
        <v>0</v>
      </c>
      <c r="AR132" s="120">
        <f t="shared" si="102"/>
        <v>0</v>
      </c>
      <c r="AS132" s="120">
        <f t="shared" si="103"/>
        <v>0</v>
      </c>
      <c r="AT132" s="267">
        <f t="shared" si="83"/>
        <v>0</v>
      </c>
      <c r="AU132" s="267">
        <f t="shared" si="84"/>
        <v>0</v>
      </c>
      <c r="BA132" s="42">
        <f t="shared" si="104"/>
        <v>0</v>
      </c>
      <c r="BB132" s="42">
        <f t="shared" si="105"/>
        <v>0</v>
      </c>
      <c r="BC132" s="42">
        <f t="shared" si="106"/>
        <v>0</v>
      </c>
      <c r="BD132" s="42">
        <f t="shared" si="107"/>
        <v>0</v>
      </c>
      <c r="BE132" s="42">
        <f t="shared" si="108"/>
        <v>0</v>
      </c>
      <c r="BF132" s="42">
        <f t="shared" si="109"/>
        <v>0</v>
      </c>
      <c r="BG132" s="42">
        <f t="shared" si="110"/>
        <v>0</v>
      </c>
      <c r="BH132" s="42">
        <f t="shared" si="111"/>
        <v>0</v>
      </c>
      <c r="BI132" s="42">
        <f t="shared" si="112"/>
        <v>0</v>
      </c>
      <c r="BJ132" s="42">
        <f t="shared" si="113"/>
        <v>0</v>
      </c>
      <c r="BK132" s="42">
        <f t="shared" si="114"/>
        <v>0</v>
      </c>
      <c r="BL132" s="42">
        <f t="shared" si="115"/>
        <v>0</v>
      </c>
      <c r="BM132" s="42">
        <f t="shared" si="116"/>
        <v>0</v>
      </c>
      <c r="BN132" s="42">
        <f t="shared" si="117"/>
        <v>0</v>
      </c>
      <c r="BO132" s="42">
        <f t="shared" si="118"/>
        <v>0</v>
      </c>
      <c r="BP132" s="42">
        <f t="shared" si="119"/>
        <v>0</v>
      </c>
      <c r="BQ132" s="42">
        <f t="shared" si="120"/>
        <v>0</v>
      </c>
      <c r="BR132" s="42">
        <f t="shared" si="121"/>
        <v>0</v>
      </c>
      <c r="BS132" s="42">
        <f t="shared" si="122"/>
        <v>0</v>
      </c>
    </row>
    <row r="133" spans="1:71" ht="15">
      <c r="A133" s="118" t="s">
        <v>1169</v>
      </c>
      <c r="B133" s="8" t="s">
        <v>278</v>
      </c>
      <c r="C133" s="9" t="s">
        <v>279</v>
      </c>
      <c r="D133" s="9" t="s">
        <v>163</v>
      </c>
      <c r="E133" s="10" t="s">
        <v>47</v>
      </c>
      <c r="F133" s="10" t="s">
        <v>4</v>
      </c>
      <c r="G133" s="12" t="s">
        <v>1279</v>
      </c>
      <c r="H133" s="11">
        <v>3.25</v>
      </c>
      <c r="I133" s="279">
        <f>VLOOKUP(A:A,Souhrn!$A$2:$E$20,5,0)</f>
        <v>0</v>
      </c>
      <c r="J133" s="217">
        <f t="shared" si="82"/>
        <v>0</v>
      </c>
      <c r="K133" s="98"/>
      <c r="L133" s="102"/>
      <c r="M133" s="100"/>
      <c r="AA133" s="120">
        <f t="shared" si="85"/>
        <v>0</v>
      </c>
      <c r="AB133" s="120">
        <f t="shared" si="86"/>
        <v>0</v>
      </c>
      <c r="AC133" s="120">
        <f t="shared" si="87"/>
        <v>0</v>
      </c>
      <c r="AD133" s="120">
        <f t="shared" si="88"/>
        <v>0</v>
      </c>
      <c r="AE133" s="120">
        <f t="shared" si="89"/>
        <v>0</v>
      </c>
      <c r="AF133" s="120">
        <f t="shared" si="90"/>
        <v>3.25</v>
      </c>
      <c r="AG133" s="120">
        <f t="shared" si="91"/>
        <v>0</v>
      </c>
      <c r="AH133" s="120">
        <f t="shared" si="92"/>
        <v>0</v>
      </c>
      <c r="AI133" s="120">
        <f t="shared" si="93"/>
        <v>0</v>
      </c>
      <c r="AJ133" s="120">
        <f t="shared" si="94"/>
        <v>0</v>
      </c>
      <c r="AK133" s="120">
        <f t="shared" si="95"/>
        <v>0</v>
      </c>
      <c r="AL133" s="120">
        <f t="shared" si="96"/>
        <v>0</v>
      </c>
      <c r="AM133" s="120">
        <f t="shared" si="97"/>
        <v>0</v>
      </c>
      <c r="AN133" s="120">
        <f t="shared" si="98"/>
        <v>0</v>
      </c>
      <c r="AO133" s="120">
        <f t="shared" si="99"/>
        <v>0</v>
      </c>
      <c r="AP133" s="120">
        <f t="shared" si="100"/>
        <v>0</v>
      </c>
      <c r="AQ133" s="120">
        <f t="shared" si="101"/>
        <v>0</v>
      </c>
      <c r="AR133" s="120">
        <f t="shared" si="102"/>
        <v>0</v>
      </c>
      <c r="AS133" s="120">
        <f t="shared" si="103"/>
        <v>0</v>
      </c>
      <c r="AT133" s="267">
        <f t="shared" si="83"/>
        <v>0</v>
      </c>
      <c r="AU133" s="267">
        <f t="shared" si="84"/>
        <v>0</v>
      </c>
      <c r="BA133" s="42">
        <f t="shared" si="104"/>
        <v>0</v>
      </c>
      <c r="BB133" s="42">
        <f t="shared" si="105"/>
        <v>0</v>
      </c>
      <c r="BC133" s="42">
        <f t="shared" si="106"/>
        <v>0</v>
      </c>
      <c r="BD133" s="42">
        <f t="shared" si="107"/>
        <v>0</v>
      </c>
      <c r="BE133" s="42">
        <f t="shared" si="108"/>
        <v>0</v>
      </c>
      <c r="BF133" s="42">
        <f t="shared" si="109"/>
        <v>0</v>
      </c>
      <c r="BG133" s="42">
        <f t="shared" si="110"/>
        <v>0</v>
      </c>
      <c r="BH133" s="42">
        <f t="shared" si="111"/>
        <v>0</v>
      </c>
      <c r="BI133" s="42">
        <f t="shared" si="112"/>
        <v>0</v>
      </c>
      <c r="BJ133" s="42">
        <f t="shared" si="113"/>
        <v>0</v>
      </c>
      <c r="BK133" s="42">
        <f t="shared" si="114"/>
        <v>0</v>
      </c>
      <c r="BL133" s="42">
        <f t="shared" si="115"/>
        <v>0</v>
      </c>
      <c r="BM133" s="42">
        <f t="shared" si="116"/>
        <v>0</v>
      </c>
      <c r="BN133" s="42">
        <f t="shared" si="117"/>
        <v>0</v>
      </c>
      <c r="BO133" s="42">
        <f t="shared" si="118"/>
        <v>0</v>
      </c>
      <c r="BP133" s="42">
        <f t="shared" si="119"/>
        <v>0</v>
      </c>
      <c r="BQ133" s="42">
        <f t="shared" si="120"/>
        <v>0</v>
      </c>
      <c r="BR133" s="42">
        <f t="shared" si="121"/>
        <v>0</v>
      </c>
      <c r="BS133" s="42">
        <f t="shared" si="122"/>
        <v>0</v>
      </c>
    </row>
    <row r="134" spans="1:71" ht="15">
      <c r="A134" s="118" t="s">
        <v>1174</v>
      </c>
      <c r="B134" s="8" t="s">
        <v>280</v>
      </c>
      <c r="C134" s="9" t="s">
        <v>281</v>
      </c>
      <c r="D134" s="9" t="s">
        <v>163</v>
      </c>
      <c r="E134" s="10" t="s">
        <v>20</v>
      </c>
      <c r="F134" s="10" t="s">
        <v>4</v>
      </c>
      <c r="G134" s="12" t="s">
        <v>1278</v>
      </c>
      <c r="H134" s="11">
        <v>6.18</v>
      </c>
      <c r="I134" s="279">
        <f>VLOOKUP(A:A,Souhrn!$A$2:$E$20,5,0)</f>
        <v>0</v>
      </c>
      <c r="J134" s="217">
        <f t="shared" si="82"/>
        <v>0</v>
      </c>
      <c r="K134" s="98"/>
      <c r="L134" s="102"/>
      <c r="M134" s="100"/>
      <c r="AA134" s="120">
        <f t="shared" si="85"/>
        <v>0</v>
      </c>
      <c r="AB134" s="120">
        <f t="shared" si="86"/>
        <v>0</v>
      </c>
      <c r="AC134" s="120">
        <f t="shared" si="87"/>
        <v>0</v>
      </c>
      <c r="AD134" s="120">
        <f t="shared" si="88"/>
        <v>0</v>
      </c>
      <c r="AE134" s="120">
        <f t="shared" si="89"/>
        <v>0</v>
      </c>
      <c r="AF134" s="120">
        <f t="shared" si="90"/>
        <v>0</v>
      </c>
      <c r="AG134" s="120">
        <f t="shared" si="91"/>
        <v>0</v>
      </c>
      <c r="AH134" s="120">
        <f t="shared" si="92"/>
        <v>0</v>
      </c>
      <c r="AI134" s="120">
        <f t="shared" si="93"/>
        <v>0</v>
      </c>
      <c r="AJ134" s="120">
        <f t="shared" si="94"/>
        <v>0</v>
      </c>
      <c r="AK134" s="120">
        <f t="shared" si="95"/>
        <v>6.18</v>
      </c>
      <c r="AL134" s="120">
        <f t="shared" si="96"/>
        <v>0</v>
      </c>
      <c r="AM134" s="120">
        <f t="shared" si="97"/>
        <v>0</v>
      </c>
      <c r="AN134" s="120">
        <f t="shared" si="98"/>
        <v>0</v>
      </c>
      <c r="AO134" s="120">
        <f t="shared" si="99"/>
        <v>0</v>
      </c>
      <c r="AP134" s="120">
        <f t="shared" si="100"/>
        <v>0</v>
      </c>
      <c r="AQ134" s="120">
        <f t="shared" si="101"/>
        <v>0</v>
      </c>
      <c r="AR134" s="120">
        <f t="shared" si="102"/>
        <v>0</v>
      </c>
      <c r="AS134" s="120">
        <f t="shared" si="103"/>
        <v>0</v>
      </c>
      <c r="AT134" s="267">
        <f t="shared" si="83"/>
        <v>0</v>
      </c>
      <c r="AU134" s="267">
        <f t="shared" si="84"/>
        <v>0</v>
      </c>
      <c r="BA134" s="42">
        <f t="shared" si="104"/>
        <v>0</v>
      </c>
      <c r="BB134" s="42">
        <f t="shared" si="105"/>
        <v>0</v>
      </c>
      <c r="BC134" s="42">
        <f t="shared" si="106"/>
        <v>0</v>
      </c>
      <c r="BD134" s="42">
        <f t="shared" si="107"/>
        <v>0</v>
      </c>
      <c r="BE134" s="42">
        <f t="shared" si="108"/>
        <v>0</v>
      </c>
      <c r="BF134" s="42">
        <f t="shared" si="109"/>
        <v>0</v>
      </c>
      <c r="BG134" s="42">
        <f t="shared" si="110"/>
        <v>0</v>
      </c>
      <c r="BH134" s="42">
        <f t="shared" si="111"/>
        <v>0</v>
      </c>
      <c r="BI134" s="42">
        <f t="shared" si="112"/>
        <v>0</v>
      </c>
      <c r="BJ134" s="42">
        <f t="shared" si="113"/>
        <v>0</v>
      </c>
      <c r="BK134" s="42">
        <f t="shared" si="114"/>
        <v>0</v>
      </c>
      <c r="BL134" s="42">
        <f t="shared" si="115"/>
        <v>0</v>
      </c>
      <c r="BM134" s="42">
        <f t="shared" si="116"/>
        <v>0</v>
      </c>
      <c r="BN134" s="42">
        <f t="shared" si="117"/>
        <v>0</v>
      </c>
      <c r="BO134" s="42">
        <f t="shared" si="118"/>
        <v>0</v>
      </c>
      <c r="BP134" s="42">
        <f t="shared" si="119"/>
        <v>0</v>
      </c>
      <c r="BQ134" s="42">
        <f t="shared" si="120"/>
        <v>0</v>
      </c>
      <c r="BR134" s="42">
        <f t="shared" si="121"/>
        <v>0</v>
      </c>
      <c r="BS134" s="42">
        <f t="shared" si="122"/>
        <v>0</v>
      </c>
    </row>
    <row r="135" spans="1:71" ht="15.75" thickBot="1">
      <c r="A135" s="118" t="s">
        <v>1171</v>
      </c>
      <c r="B135" s="17" t="s">
        <v>282</v>
      </c>
      <c r="C135" s="14" t="s">
        <v>283</v>
      </c>
      <c r="D135" s="14" t="s">
        <v>163</v>
      </c>
      <c r="E135" s="18" t="s">
        <v>23</v>
      </c>
      <c r="F135" s="18" t="s">
        <v>2</v>
      </c>
      <c r="G135" s="35" t="s">
        <v>1265</v>
      </c>
      <c r="H135" s="16">
        <v>13.83</v>
      </c>
      <c r="I135" s="279">
        <f>VLOOKUP(A:A,Souhrn!$A$2:$E$20,5,0)</f>
        <v>0</v>
      </c>
      <c r="J135" s="217">
        <f t="shared" si="82"/>
        <v>0</v>
      </c>
      <c r="K135" s="108"/>
      <c r="L135" s="109"/>
      <c r="M135" s="110" t="s">
        <v>1246</v>
      </c>
      <c r="AA135" s="120">
        <f t="shared" si="85"/>
        <v>0</v>
      </c>
      <c r="AB135" s="120">
        <f t="shared" si="86"/>
        <v>0</v>
      </c>
      <c r="AC135" s="120">
        <f t="shared" si="87"/>
        <v>0</v>
      </c>
      <c r="AD135" s="120">
        <f t="shared" si="88"/>
        <v>0</v>
      </c>
      <c r="AE135" s="120">
        <f t="shared" si="89"/>
        <v>0</v>
      </c>
      <c r="AF135" s="120">
        <f t="shared" si="90"/>
        <v>0</v>
      </c>
      <c r="AG135" s="120">
        <f t="shared" si="91"/>
        <v>0</v>
      </c>
      <c r="AH135" s="120">
        <f t="shared" si="92"/>
        <v>13.83</v>
      </c>
      <c r="AI135" s="120">
        <f t="shared" si="93"/>
        <v>0</v>
      </c>
      <c r="AJ135" s="120">
        <f t="shared" si="94"/>
        <v>0</v>
      </c>
      <c r="AK135" s="120">
        <f t="shared" si="95"/>
        <v>0</v>
      </c>
      <c r="AL135" s="120">
        <f t="shared" si="96"/>
        <v>0</v>
      </c>
      <c r="AM135" s="120">
        <f t="shared" si="97"/>
        <v>0</v>
      </c>
      <c r="AN135" s="120">
        <f t="shared" si="98"/>
        <v>0</v>
      </c>
      <c r="AO135" s="120">
        <f t="shared" si="99"/>
        <v>0</v>
      </c>
      <c r="AP135" s="120">
        <f t="shared" si="100"/>
        <v>0</v>
      </c>
      <c r="AQ135" s="120">
        <f t="shared" si="101"/>
        <v>0</v>
      </c>
      <c r="AR135" s="120">
        <f t="shared" si="102"/>
        <v>0</v>
      </c>
      <c r="AS135" s="120">
        <f t="shared" si="103"/>
        <v>0</v>
      </c>
      <c r="AT135" s="267">
        <f t="shared" si="83"/>
        <v>0</v>
      </c>
      <c r="AU135" s="267">
        <f t="shared" si="84"/>
        <v>13.83</v>
      </c>
      <c r="BA135" s="42">
        <f t="shared" si="104"/>
        <v>0</v>
      </c>
      <c r="BB135" s="42">
        <f t="shared" si="105"/>
        <v>0</v>
      </c>
      <c r="BC135" s="42">
        <f t="shared" si="106"/>
        <v>0</v>
      </c>
      <c r="BD135" s="42">
        <f t="shared" si="107"/>
        <v>0</v>
      </c>
      <c r="BE135" s="42">
        <f t="shared" si="108"/>
        <v>0</v>
      </c>
      <c r="BF135" s="42">
        <f t="shared" si="109"/>
        <v>0</v>
      </c>
      <c r="BG135" s="42">
        <f t="shared" si="110"/>
        <v>0</v>
      </c>
      <c r="BH135" s="42">
        <f t="shared" si="111"/>
        <v>0</v>
      </c>
      <c r="BI135" s="42">
        <f t="shared" si="112"/>
        <v>0</v>
      </c>
      <c r="BJ135" s="42">
        <f t="shared" si="113"/>
        <v>0</v>
      </c>
      <c r="BK135" s="42">
        <f t="shared" si="114"/>
        <v>0</v>
      </c>
      <c r="BL135" s="42">
        <f t="shared" si="115"/>
        <v>0</v>
      </c>
      <c r="BM135" s="42">
        <f t="shared" si="116"/>
        <v>0</v>
      </c>
      <c r="BN135" s="42">
        <f t="shared" si="117"/>
        <v>0</v>
      </c>
      <c r="BO135" s="42">
        <f t="shared" si="118"/>
        <v>0</v>
      </c>
      <c r="BP135" s="42">
        <f t="shared" si="119"/>
        <v>0</v>
      </c>
      <c r="BQ135" s="42">
        <f t="shared" si="120"/>
        <v>0</v>
      </c>
      <c r="BR135" s="42">
        <f t="shared" si="121"/>
        <v>0</v>
      </c>
      <c r="BS135" s="42">
        <f t="shared" si="122"/>
        <v>0</v>
      </c>
    </row>
    <row r="136" spans="1:71" ht="15.75" thickBot="1">
      <c r="A136" s="118"/>
      <c r="B136" s="353" t="s">
        <v>284</v>
      </c>
      <c r="C136" s="354"/>
      <c r="D136" s="354"/>
      <c r="E136" s="354"/>
      <c r="F136" s="354"/>
      <c r="G136" s="354"/>
      <c r="H136" s="218">
        <f>SUM(H71:H135)</f>
        <v>1901.8700000000001</v>
      </c>
      <c r="I136" s="346">
        <f>SUM(J71:J135)</f>
        <v>0</v>
      </c>
      <c r="J136" s="352"/>
      <c r="K136" s="340"/>
      <c r="L136" s="341"/>
      <c r="M136" s="342"/>
      <c r="AA136" s="120">
        <f t="shared" si="85"/>
        <v>0</v>
      </c>
      <c r="AB136" s="120">
        <f t="shared" si="86"/>
        <v>0</v>
      </c>
      <c r="AC136" s="120">
        <f t="shared" si="87"/>
        <v>0</v>
      </c>
      <c r="AD136" s="120">
        <f t="shared" si="88"/>
        <v>0</v>
      </c>
      <c r="AE136" s="120">
        <f t="shared" si="89"/>
        <v>0</v>
      </c>
      <c r="AF136" s="120">
        <f t="shared" si="90"/>
        <v>0</v>
      </c>
      <c r="AG136" s="120">
        <f t="shared" si="91"/>
        <v>0</v>
      </c>
      <c r="AH136" s="120">
        <f t="shared" si="92"/>
        <v>0</v>
      </c>
      <c r="AI136" s="120">
        <f t="shared" si="93"/>
        <v>0</v>
      </c>
      <c r="AJ136" s="120">
        <f t="shared" si="94"/>
        <v>0</v>
      </c>
      <c r="AK136" s="120">
        <f t="shared" si="95"/>
        <v>0</v>
      </c>
      <c r="AL136" s="120">
        <f t="shared" si="96"/>
        <v>0</v>
      </c>
      <c r="AM136" s="120">
        <f t="shared" si="97"/>
        <v>0</v>
      </c>
      <c r="AN136" s="120">
        <f t="shared" si="98"/>
        <v>0</v>
      </c>
      <c r="AO136" s="120">
        <f t="shared" si="99"/>
        <v>0</v>
      </c>
      <c r="AP136" s="120">
        <f t="shared" si="100"/>
        <v>0</v>
      </c>
      <c r="AQ136" s="120">
        <f t="shared" si="101"/>
        <v>0</v>
      </c>
      <c r="AR136" s="120">
        <f t="shared" si="102"/>
        <v>0</v>
      </c>
      <c r="AS136" s="120">
        <f t="shared" si="103"/>
        <v>0</v>
      </c>
      <c r="AT136" s="267">
        <f t="shared" si="83"/>
        <v>0</v>
      </c>
      <c r="AU136" s="267">
        <f t="shared" si="84"/>
        <v>0</v>
      </c>
      <c r="BA136" s="42">
        <f t="shared" si="104"/>
        <v>0</v>
      </c>
      <c r="BB136" s="42">
        <f t="shared" si="105"/>
        <v>0</v>
      </c>
      <c r="BC136" s="42">
        <f t="shared" si="106"/>
        <v>0</v>
      </c>
      <c r="BD136" s="42">
        <f t="shared" si="107"/>
        <v>0</v>
      </c>
      <c r="BE136" s="42">
        <f t="shared" si="108"/>
        <v>0</v>
      </c>
      <c r="BF136" s="42">
        <f t="shared" si="109"/>
        <v>0</v>
      </c>
      <c r="BG136" s="42">
        <f t="shared" si="110"/>
        <v>0</v>
      </c>
      <c r="BH136" s="42">
        <f t="shared" si="111"/>
        <v>0</v>
      </c>
      <c r="BI136" s="42">
        <f t="shared" si="112"/>
        <v>0</v>
      </c>
      <c r="BJ136" s="42">
        <f t="shared" si="113"/>
        <v>0</v>
      </c>
      <c r="BK136" s="42">
        <f t="shared" si="114"/>
        <v>0</v>
      </c>
      <c r="BL136" s="42">
        <f t="shared" si="115"/>
        <v>0</v>
      </c>
      <c r="BM136" s="42">
        <f t="shared" si="116"/>
        <v>0</v>
      </c>
      <c r="BN136" s="42">
        <f t="shared" si="117"/>
        <v>0</v>
      </c>
      <c r="BO136" s="42">
        <f t="shared" si="118"/>
        <v>0</v>
      </c>
      <c r="BP136" s="42">
        <f t="shared" si="119"/>
        <v>0</v>
      </c>
      <c r="BQ136" s="42">
        <f t="shared" si="120"/>
        <v>0</v>
      </c>
      <c r="BR136" s="42">
        <f t="shared" si="121"/>
        <v>0</v>
      </c>
      <c r="BS136" s="42">
        <f t="shared" si="122"/>
        <v>0</v>
      </c>
    </row>
    <row r="137" spans="1:71" ht="15">
      <c r="A137" s="118" t="s">
        <v>1166</v>
      </c>
      <c r="B137" s="3" t="s">
        <v>285</v>
      </c>
      <c r="C137" s="4" t="s">
        <v>286</v>
      </c>
      <c r="D137" s="4" t="s">
        <v>287</v>
      </c>
      <c r="E137" s="5" t="s">
        <v>288</v>
      </c>
      <c r="F137" s="5" t="s">
        <v>2</v>
      </c>
      <c r="G137" s="39" t="s">
        <v>1261</v>
      </c>
      <c r="H137" s="7">
        <v>14.57</v>
      </c>
      <c r="I137" s="279">
        <f>VLOOKUP(A:A,Souhrn!$A$2:$E$20,5,0)</f>
        <v>0</v>
      </c>
      <c r="J137" s="217">
        <f>ROUND(H137*ROUND(I137,2),2)</f>
        <v>0</v>
      </c>
      <c r="K137" s="104"/>
      <c r="L137" s="105" t="s">
        <v>1246</v>
      </c>
      <c r="M137" s="106"/>
      <c r="AA137" s="120">
        <f t="shared" si="85"/>
        <v>0</v>
      </c>
      <c r="AB137" s="120">
        <f t="shared" si="86"/>
        <v>0</v>
      </c>
      <c r="AC137" s="120">
        <f t="shared" si="87"/>
        <v>14.57</v>
      </c>
      <c r="AD137" s="120">
        <f t="shared" si="88"/>
        <v>0</v>
      </c>
      <c r="AE137" s="120">
        <f t="shared" si="89"/>
        <v>0</v>
      </c>
      <c r="AF137" s="120">
        <f t="shared" si="90"/>
        <v>0</v>
      </c>
      <c r="AG137" s="120">
        <f t="shared" si="91"/>
        <v>0</v>
      </c>
      <c r="AH137" s="120">
        <f t="shared" si="92"/>
        <v>0</v>
      </c>
      <c r="AI137" s="120">
        <f t="shared" si="93"/>
        <v>0</v>
      </c>
      <c r="AJ137" s="120">
        <f t="shared" si="94"/>
        <v>0</v>
      </c>
      <c r="AK137" s="120">
        <f t="shared" si="95"/>
        <v>0</v>
      </c>
      <c r="AL137" s="120">
        <f t="shared" si="96"/>
        <v>0</v>
      </c>
      <c r="AM137" s="120">
        <f t="shared" si="97"/>
        <v>0</v>
      </c>
      <c r="AN137" s="120">
        <f t="shared" si="98"/>
        <v>0</v>
      </c>
      <c r="AO137" s="120">
        <f t="shared" si="99"/>
        <v>0</v>
      </c>
      <c r="AP137" s="120">
        <f t="shared" si="100"/>
        <v>0</v>
      </c>
      <c r="AQ137" s="120">
        <f t="shared" si="101"/>
        <v>0</v>
      </c>
      <c r="AR137" s="120">
        <f t="shared" si="102"/>
        <v>0</v>
      </c>
      <c r="AS137" s="120">
        <f t="shared" si="103"/>
        <v>0</v>
      </c>
      <c r="AT137" s="267">
        <f t="shared" si="83"/>
        <v>14.57</v>
      </c>
      <c r="AU137" s="267">
        <f t="shared" si="84"/>
        <v>0</v>
      </c>
      <c r="BA137" s="42">
        <f t="shared" si="104"/>
        <v>0</v>
      </c>
      <c r="BB137" s="42">
        <f t="shared" si="105"/>
        <v>0</v>
      </c>
      <c r="BC137" s="42">
        <f t="shared" si="106"/>
        <v>0</v>
      </c>
      <c r="BD137" s="42">
        <f t="shared" si="107"/>
        <v>0</v>
      </c>
      <c r="BE137" s="42">
        <f t="shared" si="108"/>
        <v>0</v>
      </c>
      <c r="BF137" s="42">
        <f t="shared" si="109"/>
        <v>0</v>
      </c>
      <c r="BG137" s="42">
        <f t="shared" si="110"/>
        <v>0</v>
      </c>
      <c r="BH137" s="42">
        <f t="shared" si="111"/>
        <v>0</v>
      </c>
      <c r="BI137" s="42">
        <f t="shared" si="112"/>
        <v>0</v>
      </c>
      <c r="BJ137" s="42">
        <f t="shared" si="113"/>
        <v>0</v>
      </c>
      <c r="BK137" s="42">
        <f t="shared" si="114"/>
        <v>0</v>
      </c>
      <c r="BL137" s="42">
        <f t="shared" si="115"/>
        <v>0</v>
      </c>
      <c r="BM137" s="42">
        <f t="shared" si="116"/>
        <v>0</v>
      </c>
      <c r="BN137" s="42">
        <f t="shared" si="117"/>
        <v>0</v>
      </c>
      <c r="BO137" s="42">
        <f t="shared" si="118"/>
        <v>0</v>
      </c>
      <c r="BP137" s="42">
        <f t="shared" si="119"/>
        <v>0</v>
      </c>
      <c r="BQ137" s="42">
        <f t="shared" si="120"/>
        <v>0</v>
      </c>
      <c r="BR137" s="42">
        <f t="shared" si="121"/>
        <v>0</v>
      </c>
      <c r="BS137" s="42">
        <f t="shared" si="122"/>
        <v>0</v>
      </c>
    </row>
    <row r="138" spans="1:71" ht="15">
      <c r="A138" s="118" t="s">
        <v>1166</v>
      </c>
      <c r="B138" s="8" t="s">
        <v>289</v>
      </c>
      <c r="C138" s="9" t="s">
        <v>290</v>
      </c>
      <c r="D138" s="9" t="s">
        <v>287</v>
      </c>
      <c r="E138" s="10" t="s">
        <v>288</v>
      </c>
      <c r="F138" s="10" t="s">
        <v>2</v>
      </c>
      <c r="G138" s="12" t="s">
        <v>1261</v>
      </c>
      <c r="H138" s="11">
        <v>36.19</v>
      </c>
      <c r="I138" s="279">
        <f>VLOOKUP(A:A,Souhrn!$A$2:$E$20,5,0)</f>
        <v>0</v>
      </c>
      <c r="J138" s="217">
        <f>ROUND(H138*ROUND(I138,2),2)</f>
        <v>0</v>
      </c>
      <c r="K138" s="98"/>
      <c r="L138" s="102" t="s">
        <v>1246</v>
      </c>
      <c r="M138" s="100"/>
      <c r="AA138" s="120">
        <f t="shared" si="85"/>
        <v>0</v>
      </c>
      <c r="AB138" s="120">
        <f t="shared" si="86"/>
        <v>0</v>
      </c>
      <c r="AC138" s="120">
        <f t="shared" si="87"/>
        <v>36.19</v>
      </c>
      <c r="AD138" s="120">
        <f t="shared" si="88"/>
        <v>0</v>
      </c>
      <c r="AE138" s="120">
        <f t="shared" si="89"/>
        <v>0</v>
      </c>
      <c r="AF138" s="120">
        <f t="shared" si="90"/>
        <v>0</v>
      </c>
      <c r="AG138" s="120">
        <f t="shared" si="91"/>
        <v>0</v>
      </c>
      <c r="AH138" s="120">
        <f t="shared" si="92"/>
        <v>0</v>
      </c>
      <c r="AI138" s="120">
        <f t="shared" si="93"/>
        <v>0</v>
      </c>
      <c r="AJ138" s="120">
        <f t="shared" si="94"/>
        <v>0</v>
      </c>
      <c r="AK138" s="120">
        <f t="shared" si="95"/>
        <v>0</v>
      </c>
      <c r="AL138" s="120">
        <f t="shared" si="96"/>
        <v>0</v>
      </c>
      <c r="AM138" s="120">
        <f t="shared" si="97"/>
        <v>0</v>
      </c>
      <c r="AN138" s="120">
        <f t="shared" si="98"/>
        <v>0</v>
      </c>
      <c r="AO138" s="120">
        <f t="shared" si="99"/>
        <v>0</v>
      </c>
      <c r="AP138" s="120">
        <f t="shared" si="100"/>
        <v>0</v>
      </c>
      <c r="AQ138" s="120">
        <f t="shared" si="101"/>
        <v>0</v>
      </c>
      <c r="AR138" s="120">
        <f t="shared" si="102"/>
        <v>0</v>
      </c>
      <c r="AS138" s="120">
        <f t="shared" si="103"/>
        <v>0</v>
      </c>
      <c r="AT138" s="267">
        <f t="shared" si="83"/>
        <v>36.19</v>
      </c>
      <c r="AU138" s="267">
        <f t="shared" si="84"/>
        <v>0</v>
      </c>
      <c r="BA138" s="42">
        <f t="shared" si="104"/>
        <v>0</v>
      </c>
      <c r="BB138" s="42">
        <f t="shared" si="105"/>
        <v>0</v>
      </c>
      <c r="BC138" s="42">
        <f t="shared" si="106"/>
        <v>0</v>
      </c>
      <c r="BD138" s="42">
        <f t="shared" si="107"/>
        <v>0</v>
      </c>
      <c r="BE138" s="42">
        <f t="shared" si="108"/>
        <v>0</v>
      </c>
      <c r="BF138" s="42">
        <f t="shared" si="109"/>
        <v>0</v>
      </c>
      <c r="BG138" s="42">
        <f t="shared" si="110"/>
        <v>0</v>
      </c>
      <c r="BH138" s="42">
        <f t="shared" si="111"/>
        <v>0</v>
      </c>
      <c r="BI138" s="42">
        <f t="shared" si="112"/>
        <v>0</v>
      </c>
      <c r="BJ138" s="42">
        <f t="shared" si="113"/>
        <v>0</v>
      </c>
      <c r="BK138" s="42">
        <f t="shared" si="114"/>
        <v>0</v>
      </c>
      <c r="BL138" s="42">
        <f t="shared" si="115"/>
        <v>0</v>
      </c>
      <c r="BM138" s="42">
        <f t="shared" si="116"/>
        <v>0</v>
      </c>
      <c r="BN138" s="42">
        <f t="shared" si="117"/>
        <v>0</v>
      </c>
      <c r="BO138" s="42">
        <f t="shared" si="118"/>
        <v>0</v>
      </c>
      <c r="BP138" s="42">
        <f t="shared" si="119"/>
        <v>0</v>
      </c>
      <c r="BQ138" s="42">
        <f t="shared" si="120"/>
        <v>0</v>
      </c>
      <c r="BR138" s="42">
        <f t="shared" si="121"/>
        <v>0</v>
      </c>
      <c r="BS138" s="42">
        <f t="shared" si="122"/>
        <v>0</v>
      </c>
    </row>
    <row r="139" spans="1:71" ht="15">
      <c r="A139" s="118" t="s">
        <v>1167</v>
      </c>
      <c r="B139" s="8" t="s">
        <v>291</v>
      </c>
      <c r="C139" s="9" t="s">
        <v>292</v>
      </c>
      <c r="D139" s="9" t="s">
        <v>287</v>
      </c>
      <c r="E139" s="10" t="s">
        <v>288</v>
      </c>
      <c r="F139" s="10" t="s">
        <v>3</v>
      </c>
      <c r="G139" s="12" t="s">
        <v>1262</v>
      </c>
      <c r="H139" s="11">
        <v>35.62</v>
      </c>
      <c r="I139" s="279">
        <f>VLOOKUP(A:A,Souhrn!$A$2:$E$20,5,0)</f>
        <v>0</v>
      </c>
      <c r="J139" s="217">
        <f aca="true" t="shared" si="123" ref="J139:J202">ROUND(H139*ROUND(I139,2),2)</f>
        <v>0</v>
      </c>
      <c r="K139" s="98"/>
      <c r="L139" s="102"/>
      <c r="M139" s="100"/>
      <c r="AA139" s="120">
        <f t="shared" si="85"/>
        <v>0</v>
      </c>
      <c r="AB139" s="120">
        <f t="shared" si="86"/>
        <v>0</v>
      </c>
      <c r="AC139" s="120">
        <f t="shared" si="87"/>
        <v>0</v>
      </c>
      <c r="AD139" s="120">
        <f t="shared" si="88"/>
        <v>35.62</v>
      </c>
      <c r="AE139" s="120">
        <f t="shared" si="89"/>
        <v>0</v>
      </c>
      <c r="AF139" s="120">
        <f t="shared" si="90"/>
        <v>0</v>
      </c>
      <c r="AG139" s="120">
        <f t="shared" si="91"/>
        <v>0</v>
      </c>
      <c r="AH139" s="120">
        <f t="shared" si="92"/>
        <v>0</v>
      </c>
      <c r="AI139" s="120">
        <f t="shared" si="93"/>
        <v>0</v>
      </c>
      <c r="AJ139" s="120">
        <f t="shared" si="94"/>
        <v>0</v>
      </c>
      <c r="AK139" s="120">
        <f t="shared" si="95"/>
        <v>0</v>
      </c>
      <c r="AL139" s="120">
        <f t="shared" si="96"/>
        <v>0</v>
      </c>
      <c r="AM139" s="120">
        <f t="shared" si="97"/>
        <v>0</v>
      </c>
      <c r="AN139" s="120">
        <f t="shared" si="98"/>
        <v>0</v>
      </c>
      <c r="AO139" s="120">
        <f t="shared" si="99"/>
        <v>0</v>
      </c>
      <c r="AP139" s="120">
        <f t="shared" si="100"/>
        <v>0</v>
      </c>
      <c r="AQ139" s="120">
        <f t="shared" si="101"/>
        <v>0</v>
      </c>
      <c r="AR139" s="120">
        <f t="shared" si="102"/>
        <v>0</v>
      </c>
      <c r="AS139" s="120">
        <f t="shared" si="103"/>
        <v>0</v>
      </c>
      <c r="AT139" s="267">
        <f t="shared" si="83"/>
        <v>0</v>
      </c>
      <c r="AU139" s="267">
        <f t="shared" si="84"/>
        <v>0</v>
      </c>
      <c r="BA139" s="42">
        <f t="shared" si="104"/>
        <v>0</v>
      </c>
      <c r="BB139" s="42">
        <f t="shared" si="105"/>
        <v>0</v>
      </c>
      <c r="BC139" s="42">
        <f t="shared" si="106"/>
        <v>0</v>
      </c>
      <c r="BD139" s="42">
        <f t="shared" si="107"/>
        <v>0</v>
      </c>
      <c r="BE139" s="42">
        <f t="shared" si="108"/>
        <v>0</v>
      </c>
      <c r="BF139" s="42">
        <f t="shared" si="109"/>
        <v>0</v>
      </c>
      <c r="BG139" s="42">
        <f t="shared" si="110"/>
        <v>0</v>
      </c>
      <c r="BH139" s="42">
        <f t="shared" si="111"/>
        <v>0</v>
      </c>
      <c r="BI139" s="42">
        <f t="shared" si="112"/>
        <v>0</v>
      </c>
      <c r="BJ139" s="42">
        <f t="shared" si="113"/>
        <v>0</v>
      </c>
      <c r="BK139" s="42">
        <f t="shared" si="114"/>
        <v>0</v>
      </c>
      <c r="BL139" s="42">
        <f t="shared" si="115"/>
        <v>0</v>
      </c>
      <c r="BM139" s="42">
        <f t="shared" si="116"/>
        <v>0</v>
      </c>
      <c r="BN139" s="42">
        <f t="shared" si="117"/>
        <v>0</v>
      </c>
      <c r="BO139" s="42">
        <f t="shared" si="118"/>
        <v>0</v>
      </c>
      <c r="BP139" s="42">
        <f t="shared" si="119"/>
        <v>0</v>
      </c>
      <c r="BQ139" s="42">
        <f t="shared" si="120"/>
        <v>0</v>
      </c>
      <c r="BR139" s="42">
        <f t="shared" si="121"/>
        <v>0</v>
      </c>
      <c r="BS139" s="42">
        <f t="shared" si="122"/>
        <v>0</v>
      </c>
    </row>
    <row r="140" spans="1:71" ht="15">
      <c r="A140" s="118" t="s">
        <v>1167</v>
      </c>
      <c r="B140" s="8" t="s">
        <v>293</v>
      </c>
      <c r="C140" s="9" t="s">
        <v>294</v>
      </c>
      <c r="D140" s="9" t="s">
        <v>287</v>
      </c>
      <c r="E140" s="10" t="s">
        <v>288</v>
      </c>
      <c r="F140" s="10" t="s">
        <v>3</v>
      </c>
      <c r="G140" s="12" t="s">
        <v>1262</v>
      </c>
      <c r="H140" s="11">
        <v>55.29</v>
      </c>
      <c r="I140" s="279">
        <f>VLOOKUP(A:A,Souhrn!$A$2:$E$20,5,0)</f>
        <v>0</v>
      </c>
      <c r="J140" s="217">
        <f t="shared" si="123"/>
        <v>0</v>
      </c>
      <c r="K140" s="98"/>
      <c r="L140" s="102"/>
      <c r="M140" s="100"/>
      <c r="AA140" s="120">
        <f t="shared" si="85"/>
        <v>0</v>
      </c>
      <c r="AB140" s="120">
        <f t="shared" si="86"/>
        <v>0</v>
      </c>
      <c r="AC140" s="120">
        <f t="shared" si="87"/>
        <v>0</v>
      </c>
      <c r="AD140" s="120">
        <f t="shared" si="88"/>
        <v>55.29</v>
      </c>
      <c r="AE140" s="120">
        <f t="shared" si="89"/>
        <v>0</v>
      </c>
      <c r="AF140" s="120">
        <f t="shared" si="90"/>
        <v>0</v>
      </c>
      <c r="AG140" s="120">
        <f t="shared" si="91"/>
        <v>0</v>
      </c>
      <c r="AH140" s="120">
        <f t="shared" si="92"/>
        <v>0</v>
      </c>
      <c r="AI140" s="120">
        <f t="shared" si="93"/>
        <v>0</v>
      </c>
      <c r="AJ140" s="120">
        <f t="shared" si="94"/>
        <v>0</v>
      </c>
      <c r="AK140" s="120">
        <f t="shared" si="95"/>
        <v>0</v>
      </c>
      <c r="AL140" s="120">
        <f t="shared" si="96"/>
        <v>0</v>
      </c>
      <c r="AM140" s="120">
        <f t="shared" si="97"/>
        <v>0</v>
      </c>
      <c r="AN140" s="120">
        <f t="shared" si="98"/>
        <v>0</v>
      </c>
      <c r="AO140" s="120">
        <f t="shared" si="99"/>
        <v>0</v>
      </c>
      <c r="AP140" s="120">
        <f t="shared" si="100"/>
        <v>0</v>
      </c>
      <c r="AQ140" s="120">
        <f t="shared" si="101"/>
        <v>0</v>
      </c>
      <c r="AR140" s="120">
        <f t="shared" si="102"/>
        <v>0</v>
      </c>
      <c r="AS140" s="120">
        <f t="shared" si="103"/>
        <v>0</v>
      </c>
      <c r="AT140" s="267">
        <f t="shared" si="83"/>
        <v>0</v>
      </c>
      <c r="AU140" s="267">
        <f t="shared" si="84"/>
        <v>0</v>
      </c>
      <c r="BA140" s="42">
        <f t="shared" si="104"/>
        <v>0</v>
      </c>
      <c r="BB140" s="42">
        <f t="shared" si="105"/>
        <v>0</v>
      </c>
      <c r="BC140" s="42">
        <f t="shared" si="106"/>
        <v>0</v>
      </c>
      <c r="BD140" s="42">
        <f t="shared" si="107"/>
        <v>0</v>
      </c>
      <c r="BE140" s="42">
        <f t="shared" si="108"/>
        <v>0</v>
      </c>
      <c r="BF140" s="42">
        <f t="shared" si="109"/>
        <v>0</v>
      </c>
      <c r="BG140" s="42">
        <f t="shared" si="110"/>
        <v>0</v>
      </c>
      <c r="BH140" s="42">
        <f t="shared" si="111"/>
        <v>0</v>
      </c>
      <c r="BI140" s="42">
        <f t="shared" si="112"/>
        <v>0</v>
      </c>
      <c r="BJ140" s="42">
        <f t="shared" si="113"/>
        <v>0</v>
      </c>
      <c r="BK140" s="42">
        <f t="shared" si="114"/>
        <v>0</v>
      </c>
      <c r="BL140" s="42">
        <f t="shared" si="115"/>
        <v>0</v>
      </c>
      <c r="BM140" s="42">
        <f t="shared" si="116"/>
        <v>0</v>
      </c>
      <c r="BN140" s="42">
        <f t="shared" si="117"/>
        <v>0</v>
      </c>
      <c r="BO140" s="42">
        <f t="shared" si="118"/>
        <v>0</v>
      </c>
      <c r="BP140" s="42">
        <f t="shared" si="119"/>
        <v>0</v>
      </c>
      <c r="BQ140" s="42">
        <f t="shared" si="120"/>
        <v>0</v>
      </c>
      <c r="BR140" s="42">
        <f t="shared" si="121"/>
        <v>0</v>
      </c>
      <c r="BS140" s="42">
        <f t="shared" si="122"/>
        <v>0</v>
      </c>
    </row>
    <row r="141" spans="1:71" ht="15">
      <c r="A141" s="118" t="s">
        <v>1167</v>
      </c>
      <c r="B141" s="8" t="s">
        <v>295</v>
      </c>
      <c r="C141" s="9" t="s">
        <v>296</v>
      </c>
      <c r="D141" s="9" t="s">
        <v>287</v>
      </c>
      <c r="E141" s="10" t="s">
        <v>297</v>
      </c>
      <c r="F141" s="10" t="s">
        <v>3</v>
      </c>
      <c r="G141" s="12" t="s">
        <v>1262</v>
      </c>
      <c r="H141" s="11">
        <v>78.55</v>
      </c>
      <c r="I141" s="279">
        <f>VLOOKUP(A:A,Souhrn!$A$2:$E$20,5,0)</f>
        <v>0</v>
      </c>
      <c r="J141" s="217">
        <f t="shared" si="123"/>
        <v>0</v>
      </c>
      <c r="K141" s="98" t="s">
        <v>1246</v>
      </c>
      <c r="L141" s="102"/>
      <c r="M141" s="100"/>
      <c r="AA141" s="120">
        <f t="shared" si="85"/>
        <v>0</v>
      </c>
      <c r="AB141" s="120">
        <f t="shared" si="86"/>
        <v>0</v>
      </c>
      <c r="AC141" s="120">
        <f t="shared" si="87"/>
        <v>0</v>
      </c>
      <c r="AD141" s="120">
        <f t="shared" si="88"/>
        <v>78.55</v>
      </c>
      <c r="AE141" s="120">
        <f t="shared" si="89"/>
        <v>0</v>
      </c>
      <c r="AF141" s="120">
        <f t="shared" si="90"/>
        <v>0</v>
      </c>
      <c r="AG141" s="120">
        <f t="shared" si="91"/>
        <v>0</v>
      </c>
      <c r="AH141" s="120">
        <f t="shared" si="92"/>
        <v>0</v>
      </c>
      <c r="AI141" s="120">
        <f t="shared" si="93"/>
        <v>0</v>
      </c>
      <c r="AJ141" s="120">
        <f t="shared" si="94"/>
        <v>0</v>
      </c>
      <c r="AK141" s="120">
        <f t="shared" si="95"/>
        <v>0</v>
      </c>
      <c r="AL141" s="120">
        <f t="shared" si="96"/>
        <v>0</v>
      </c>
      <c r="AM141" s="120">
        <f t="shared" si="97"/>
        <v>0</v>
      </c>
      <c r="AN141" s="120">
        <f t="shared" si="98"/>
        <v>0</v>
      </c>
      <c r="AO141" s="120">
        <f t="shared" si="99"/>
        <v>0</v>
      </c>
      <c r="AP141" s="120">
        <f t="shared" si="100"/>
        <v>0</v>
      </c>
      <c r="AQ141" s="120">
        <f t="shared" si="101"/>
        <v>0</v>
      </c>
      <c r="AR141" s="120">
        <f t="shared" si="102"/>
        <v>0</v>
      </c>
      <c r="AS141" s="120">
        <f t="shared" si="103"/>
        <v>0</v>
      </c>
      <c r="AT141" s="267">
        <f t="shared" si="83"/>
        <v>0</v>
      </c>
      <c r="AU141" s="267">
        <f t="shared" si="84"/>
        <v>0</v>
      </c>
      <c r="BA141" s="42">
        <f t="shared" si="104"/>
        <v>0</v>
      </c>
      <c r="BB141" s="42">
        <f t="shared" si="105"/>
        <v>0</v>
      </c>
      <c r="BC141" s="42">
        <f t="shared" si="106"/>
        <v>0</v>
      </c>
      <c r="BD141" s="42">
        <f t="shared" si="107"/>
        <v>78.55</v>
      </c>
      <c r="BE141" s="42">
        <f t="shared" si="108"/>
        <v>0</v>
      </c>
      <c r="BF141" s="42">
        <f t="shared" si="109"/>
        <v>0</v>
      </c>
      <c r="BG141" s="42">
        <f t="shared" si="110"/>
        <v>0</v>
      </c>
      <c r="BH141" s="42">
        <f t="shared" si="111"/>
        <v>0</v>
      </c>
      <c r="BI141" s="42">
        <f t="shared" si="112"/>
        <v>0</v>
      </c>
      <c r="BJ141" s="42">
        <f t="shared" si="113"/>
        <v>0</v>
      </c>
      <c r="BK141" s="42">
        <f t="shared" si="114"/>
        <v>0</v>
      </c>
      <c r="BL141" s="42">
        <f t="shared" si="115"/>
        <v>0</v>
      </c>
      <c r="BM141" s="42">
        <f t="shared" si="116"/>
        <v>0</v>
      </c>
      <c r="BN141" s="42">
        <f t="shared" si="117"/>
        <v>0</v>
      </c>
      <c r="BO141" s="42">
        <f t="shared" si="118"/>
        <v>0</v>
      </c>
      <c r="BP141" s="42">
        <f t="shared" si="119"/>
        <v>0</v>
      </c>
      <c r="BQ141" s="42">
        <f t="shared" si="120"/>
        <v>0</v>
      </c>
      <c r="BR141" s="42">
        <f t="shared" si="121"/>
        <v>0</v>
      </c>
      <c r="BS141" s="42">
        <f t="shared" si="122"/>
        <v>0</v>
      </c>
    </row>
    <row r="142" spans="1:71" ht="15">
      <c r="A142" s="118" t="s">
        <v>1164</v>
      </c>
      <c r="B142" s="8" t="s">
        <v>298</v>
      </c>
      <c r="C142" s="9" t="s">
        <v>299</v>
      </c>
      <c r="D142" s="9" t="s">
        <v>287</v>
      </c>
      <c r="E142" s="10" t="s">
        <v>26</v>
      </c>
      <c r="F142" s="10" t="s">
        <v>2</v>
      </c>
      <c r="G142" s="12" t="s">
        <v>1259</v>
      </c>
      <c r="H142" s="11">
        <v>17.69</v>
      </c>
      <c r="I142" s="279">
        <f>VLOOKUP(A:A,Souhrn!$A$2:$E$20,5,0)</f>
        <v>0</v>
      </c>
      <c r="J142" s="217">
        <f t="shared" si="123"/>
        <v>0</v>
      </c>
      <c r="K142" s="98"/>
      <c r="L142" s="102" t="s">
        <v>1246</v>
      </c>
      <c r="M142" s="100"/>
      <c r="AA142" s="120">
        <f t="shared" si="85"/>
        <v>17.69</v>
      </c>
      <c r="AB142" s="120">
        <f t="shared" si="86"/>
        <v>0</v>
      </c>
      <c r="AC142" s="120">
        <f t="shared" si="87"/>
        <v>0</v>
      </c>
      <c r="AD142" s="120">
        <f t="shared" si="88"/>
        <v>0</v>
      </c>
      <c r="AE142" s="120">
        <f t="shared" si="89"/>
        <v>0</v>
      </c>
      <c r="AF142" s="120">
        <f t="shared" si="90"/>
        <v>0</v>
      </c>
      <c r="AG142" s="120">
        <f t="shared" si="91"/>
        <v>0</v>
      </c>
      <c r="AH142" s="120">
        <f t="shared" si="92"/>
        <v>0</v>
      </c>
      <c r="AI142" s="120">
        <f t="shared" si="93"/>
        <v>0</v>
      </c>
      <c r="AJ142" s="120">
        <f t="shared" si="94"/>
        <v>0</v>
      </c>
      <c r="AK142" s="120">
        <f t="shared" si="95"/>
        <v>0</v>
      </c>
      <c r="AL142" s="120">
        <f t="shared" si="96"/>
        <v>0</v>
      </c>
      <c r="AM142" s="120">
        <f t="shared" si="97"/>
        <v>0</v>
      </c>
      <c r="AN142" s="120">
        <f t="shared" si="98"/>
        <v>0</v>
      </c>
      <c r="AO142" s="120">
        <f t="shared" si="99"/>
        <v>0</v>
      </c>
      <c r="AP142" s="120">
        <f t="shared" si="100"/>
        <v>0</v>
      </c>
      <c r="AQ142" s="120">
        <f t="shared" si="101"/>
        <v>0</v>
      </c>
      <c r="AR142" s="120">
        <f t="shared" si="102"/>
        <v>0</v>
      </c>
      <c r="AS142" s="120">
        <f t="shared" si="103"/>
        <v>0</v>
      </c>
      <c r="AT142" s="267">
        <f t="shared" si="83"/>
        <v>17.69</v>
      </c>
      <c r="AU142" s="267">
        <f t="shared" si="84"/>
        <v>0</v>
      </c>
      <c r="BA142" s="42">
        <f t="shared" si="104"/>
        <v>0</v>
      </c>
      <c r="BB142" s="42">
        <f t="shared" si="105"/>
        <v>0</v>
      </c>
      <c r="BC142" s="42">
        <f t="shared" si="106"/>
        <v>0</v>
      </c>
      <c r="BD142" s="42">
        <f t="shared" si="107"/>
        <v>0</v>
      </c>
      <c r="BE142" s="42">
        <f t="shared" si="108"/>
        <v>0</v>
      </c>
      <c r="BF142" s="42">
        <f t="shared" si="109"/>
        <v>0</v>
      </c>
      <c r="BG142" s="42">
        <f t="shared" si="110"/>
        <v>0</v>
      </c>
      <c r="BH142" s="42">
        <f t="shared" si="111"/>
        <v>0</v>
      </c>
      <c r="BI142" s="42">
        <f t="shared" si="112"/>
        <v>0</v>
      </c>
      <c r="BJ142" s="42">
        <f t="shared" si="113"/>
        <v>0</v>
      </c>
      <c r="BK142" s="42">
        <f t="shared" si="114"/>
        <v>0</v>
      </c>
      <c r="BL142" s="42">
        <f t="shared" si="115"/>
        <v>0</v>
      </c>
      <c r="BM142" s="42">
        <f t="shared" si="116"/>
        <v>0</v>
      </c>
      <c r="BN142" s="42">
        <f t="shared" si="117"/>
        <v>0</v>
      </c>
      <c r="BO142" s="42">
        <f t="shared" si="118"/>
        <v>0</v>
      </c>
      <c r="BP142" s="42">
        <f t="shared" si="119"/>
        <v>0</v>
      </c>
      <c r="BQ142" s="42">
        <f t="shared" si="120"/>
        <v>0</v>
      </c>
      <c r="BR142" s="42">
        <f t="shared" si="121"/>
        <v>0</v>
      </c>
      <c r="BS142" s="42">
        <f t="shared" si="122"/>
        <v>0</v>
      </c>
    </row>
    <row r="143" spans="1:71" ht="15">
      <c r="A143" s="118" t="s">
        <v>1164</v>
      </c>
      <c r="B143" s="8" t="s">
        <v>300</v>
      </c>
      <c r="C143" s="9" t="s">
        <v>301</v>
      </c>
      <c r="D143" s="9" t="s">
        <v>287</v>
      </c>
      <c r="E143" s="10" t="s">
        <v>26</v>
      </c>
      <c r="F143" s="10" t="s">
        <v>2</v>
      </c>
      <c r="G143" s="12" t="s">
        <v>1259</v>
      </c>
      <c r="H143" s="11">
        <v>24.24</v>
      </c>
      <c r="I143" s="279">
        <f>VLOOKUP(A:A,Souhrn!$A$2:$E$20,5,0)</f>
        <v>0</v>
      </c>
      <c r="J143" s="217">
        <f t="shared" si="123"/>
        <v>0</v>
      </c>
      <c r="K143" s="98"/>
      <c r="L143" s="102" t="s">
        <v>1246</v>
      </c>
      <c r="M143" s="100"/>
      <c r="AA143" s="120">
        <f t="shared" si="85"/>
        <v>24.24</v>
      </c>
      <c r="AB143" s="120">
        <f t="shared" si="86"/>
        <v>0</v>
      </c>
      <c r="AC143" s="120">
        <f t="shared" si="87"/>
        <v>0</v>
      </c>
      <c r="AD143" s="120">
        <f t="shared" si="88"/>
        <v>0</v>
      </c>
      <c r="AE143" s="120">
        <f t="shared" si="89"/>
        <v>0</v>
      </c>
      <c r="AF143" s="120">
        <f t="shared" si="90"/>
        <v>0</v>
      </c>
      <c r="AG143" s="120">
        <f t="shared" si="91"/>
        <v>0</v>
      </c>
      <c r="AH143" s="120">
        <f t="shared" si="92"/>
        <v>0</v>
      </c>
      <c r="AI143" s="120">
        <f t="shared" si="93"/>
        <v>0</v>
      </c>
      <c r="AJ143" s="120">
        <f t="shared" si="94"/>
        <v>0</v>
      </c>
      <c r="AK143" s="120">
        <f t="shared" si="95"/>
        <v>0</v>
      </c>
      <c r="AL143" s="120">
        <f t="shared" si="96"/>
        <v>0</v>
      </c>
      <c r="AM143" s="120">
        <f t="shared" si="97"/>
        <v>0</v>
      </c>
      <c r="AN143" s="120">
        <f t="shared" si="98"/>
        <v>0</v>
      </c>
      <c r="AO143" s="120">
        <f t="shared" si="99"/>
        <v>0</v>
      </c>
      <c r="AP143" s="120">
        <f t="shared" si="100"/>
        <v>0</v>
      </c>
      <c r="AQ143" s="120">
        <f t="shared" si="101"/>
        <v>0</v>
      </c>
      <c r="AR143" s="120">
        <f t="shared" si="102"/>
        <v>0</v>
      </c>
      <c r="AS143" s="120">
        <f t="shared" si="103"/>
        <v>0</v>
      </c>
      <c r="AT143" s="267">
        <f t="shared" si="83"/>
        <v>24.24</v>
      </c>
      <c r="AU143" s="267">
        <f t="shared" si="84"/>
        <v>0</v>
      </c>
      <c r="BA143" s="42">
        <f t="shared" si="104"/>
        <v>0</v>
      </c>
      <c r="BB143" s="42">
        <f t="shared" si="105"/>
        <v>0</v>
      </c>
      <c r="BC143" s="42">
        <f t="shared" si="106"/>
        <v>0</v>
      </c>
      <c r="BD143" s="42">
        <f t="shared" si="107"/>
        <v>0</v>
      </c>
      <c r="BE143" s="42">
        <f t="shared" si="108"/>
        <v>0</v>
      </c>
      <c r="BF143" s="42">
        <f t="shared" si="109"/>
        <v>0</v>
      </c>
      <c r="BG143" s="42">
        <f t="shared" si="110"/>
        <v>0</v>
      </c>
      <c r="BH143" s="42">
        <f t="shared" si="111"/>
        <v>0</v>
      </c>
      <c r="BI143" s="42">
        <f t="shared" si="112"/>
        <v>0</v>
      </c>
      <c r="BJ143" s="42">
        <f t="shared" si="113"/>
        <v>0</v>
      </c>
      <c r="BK143" s="42">
        <f t="shared" si="114"/>
        <v>0</v>
      </c>
      <c r="BL143" s="42">
        <f t="shared" si="115"/>
        <v>0</v>
      </c>
      <c r="BM143" s="42">
        <f t="shared" si="116"/>
        <v>0</v>
      </c>
      <c r="BN143" s="42">
        <f t="shared" si="117"/>
        <v>0</v>
      </c>
      <c r="BO143" s="42">
        <f t="shared" si="118"/>
        <v>0</v>
      </c>
      <c r="BP143" s="42">
        <f t="shared" si="119"/>
        <v>0</v>
      </c>
      <c r="BQ143" s="42">
        <f t="shared" si="120"/>
        <v>0</v>
      </c>
      <c r="BR143" s="42">
        <f t="shared" si="121"/>
        <v>0</v>
      </c>
      <c r="BS143" s="42">
        <f t="shared" si="122"/>
        <v>0</v>
      </c>
    </row>
    <row r="144" spans="1:71" ht="15">
      <c r="A144" s="118" t="s">
        <v>1164</v>
      </c>
      <c r="B144" s="8" t="s">
        <v>302</v>
      </c>
      <c r="C144" s="9" t="s">
        <v>303</v>
      </c>
      <c r="D144" s="9" t="s">
        <v>287</v>
      </c>
      <c r="E144" s="10" t="s">
        <v>26</v>
      </c>
      <c r="F144" s="10" t="s">
        <v>2</v>
      </c>
      <c r="G144" s="12" t="s">
        <v>1259</v>
      </c>
      <c r="H144" s="11">
        <v>24.11</v>
      </c>
      <c r="I144" s="279">
        <f>VLOOKUP(A:A,Souhrn!$A$2:$E$20,5,0)</f>
        <v>0</v>
      </c>
      <c r="J144" s="217">
        <f t="shared" si="123"/>
        <v>0</v>
      </c>
      <c r="K144" s="98"/>
      <c r="L144" s="102" t="s">
        <v>1246</v>
      </c>
      <c r="M144" s="100"/>
      <c r="AA144" s="120">
        <f t="shared" si="85"/>
        <v>24.11</v>
      </c>
      <c r="AB144" s="120">
        <f t="shared" si="86"/>
        <v>0</v>
      </c>
      <c r="AC144" s="120">
        <f t="shared" si="87"/>
        <v>0</v>
      </c>
      <c r="AD144" s="120">
        <f t="shared" si="88"/>
        <v>0</v>
      </c>
      <c r="AE144" s="120">
        <f t="shared" si="89"/>
        <v>0</v>
      </c>
      <c r="AF144" s="120">
        <f t="shared" si="90"/>
        <v>0</v>
      </c>
      <c r="AG144" s="120">
        <f t="shared" si="91"/>
        <v>0</v>
      </c>
      <c r="AH144" s="120">
        <f t="shared" si="92"/>
        <v>0</v>
      </c>
      <c r="AI144" s="120">
        <f t="shared" si="93"/>
        <v>0</v>
      </c>
      <c r="AJ144" s="120">
        <f t="shared" si="94"/>
        <v>0</v>
      </c>
      <c r="AK144" s="120">
        <f t="shared" si="95"/>
        <v>0</v>
      </c>
      <c r="AL144" s="120">
        <f t="shared" si="96"/>
        <v>0</v>
      </c>
      <c r="AM144" s="120">
        <f t="shared" si="97"/>
        <v>0</v>
      </c>
      <c r="AN144" s="120">
        <f t="shared" si="98"/>
        <v>0</v>
      </c>
      <c r="AO144" s="120">
        <f t="shared" si="99"/>
        <v>0</v>
      </c>
      <c r="AP144" s="120">
        <f t="shared" si="100"/>
        <v>0</v>
      </c>
      <c r="AQ144" s="120">
        <f t="shared" si="101"/>
        <v>0</v>
      </c>
      <c r="AR144" s="120">
        <f t="shared" si="102"/>
        <v>0</v>
      </c>
      <c r="AS144" s="120">
        <f t="shared" si="103"/>
        <v>0</v>
      </c>
      <c r="AT144" s="267">
        <f t="shared" si="83"/>
        <v>24.11</v>
      </c>
      <c r="AU144" s="267">
        <f t="shared" si="84"/>
        <v>0</v>
      </c>
      <c r="BA144" s="42">
        <f t="shared" si="104"/>
        <v>0</v>
      </c>
      <c r="BB144" s="42">
        <f t="shared" si="105"/>
        <v>0</v>
      </c>
      <c r="BC144" s="42">
        <f t="shared" si="106"/>
        <v>0</v>
      </c>
      <c r="BD144" s="42">
        <f t="shared" si="107"/>
        <v>0</v>
      </c>
      <c r="BE144" s="42">
        <f t="shared" si="108"/>
        <v>0</v>
      </c>
      <c r="BF144" s="42">
        <f t="shared" si="109"/>
        <v>0</v>
      </c>
      <c r="BG144" s="42">
        <f t="shared" si="110"/>
        <v>0</v>
      </c>
      <c r="BH144" s="42">
        <f t="shared" si="111"/>
        <v>0</v>
      </c>
      <c r="BI144" s="42">
        <f t="shared" si="112"/>
        <v>0</v>
      </c>
      <c r="BJ144" s="42">
        <f t="shared" si="113"/>
        <v>0</v>
      </c>
      <c r="BK144" s="42">
        <f t="shared" si="114"/>
        <v>0</v>
      </c>
      <c r="BL144" s="42">
        <f t="shared" si="115"/>
        <v>0</v>
      </c>
      <c r="BM144" s="42">
        <f t="shared" si="116"/>
        <v>0</v>
      </c>
      <c r="BN144" s="42">
        <f t="shared" si="117"/>
        <v>0</v>
      </c>
      <c r="BO144" s="42">
        <f t="shared" si="118"/>
        <v>0</v>
      </c>
      <c r="BP144" s="42">
        <f t="shared" si="119"/>
        <v>0</v>
      </c>
      <c r="BQ144" s="42">
        <f t="shared" si="120"/>
        <v>0</v>
      </c>
      <c r="BR144" s="42">
        <f t="shared" si="121"/>
        <v>0</v>
      </c>
      <c r="BS144" s="42">
        <f t="shared" si="122"/>
        <v>0</v>
      </c>
    </row>
    <row r="145" spans="1:71" ht="15">
      <c r="A145" s="118" t="s">
        <v>1164</v>
      </c>
      <c r="B145" s="8" t="s">
        <v>304</v>
      </c>
      <c r="C145" s="9" t="s">
        <v>305</v>
      </c>
      <c r="D145" s="9" t="s">
        <v>287</v>
      </c>
      <c r="E145" s="10" t="s">
        <v>26</v>
      </c>
      <c r="F145" s="10" t="s">
        <v>2</v>
      </c>
      <c r="G145" s="12" t="s">
        <v>1259</v>
      </c>
      <c r="H145" s="11">
        <v>18.03</v>
      </c>
      <c r="I145" s="279">
        <f>VLOOKUP(A:A,Souhrn!$A$2:$E$20,5,0)</f>
        <v>0</v>
      </c>
      <c r="J145" s="217">
        <f t="shared" si="123"/>
        <v>0</v>
      </c>
      <c r="K145" s="98"/>
      <c r="L145" s="102" t="s">
        <v>1246</v>
      </c>
      <c r="M145" s="100"/>
      <c r="AA145" s="120">
        <f t="shared" si="85"/>
        <v>18.03</v>
      </c>
      <c r="AB145" s="120">
        <f t="shared" si="86"/>
        <v>0</v>
      </c>
      <c r="AC145" s="120">
        <f t="shared" si="87"/>
        <v>0</v>
      </c>
      <c r="AD145" s="120">
        <f t="shared" si="88"/>
        <v>0</v>
      </c>
      <c r="AE145" s="120">
        <f t="shared" si="89"/>
        <v>0</v>
      </c>
      <c r="AF145" s="120">
        <f t="shared" si="90"/>
        <v>0</v>
      </c>
      <c r="AG145" s="120">
        <f t="shared" si="91"/>
        <v>0</v>
      </c>
      <c r="AH145" s="120">
        <f t="shared" si="92"/>
        <v>0</v>
      </c>
      <c r="AI145" s="120">
        <f t="shared" si="93"/>
        <v>0</v>
      </c>
      <c r="AJ145" s="120">
        <f t="shared" si="94"/>
        <v>0</v>
      </c>
      <c r="AK145" s="120">
        <f t="shared" si="95"/>
        <v>0</v>
      </c>
      <c r="AL145" s="120">
        <f t="shared" si="96"/>
        <v>0</v>
      </c>
      <c r="AM145" s="120">
        <f t="shared" si="97"/>
        <v>0</v>
      </c>
      <c r="AN145" s="120">
        <f t="shared" si="98"/>
        <v>0</v>
      </c>
      <c r="AO145" s="120">
        <f t="shared" si="99"/>
        <v>0</v>
      </c>
      <c r="AP145" s="120">
        <f t="shared" si="100"/>
        <v>0</v>
      </c>
      <c r="AQ145" s="120">
        <f t="shared" si="101"/>
        <v>0</v>
      </c>
      <c r="AR145" s="120">
        <f t="shared" si="102"/>
        <v>0</v>
      </c>
      <c r="AS145" s="120">
        <f t="shared" si="103"/>
        <v>0</v>
      </c>
      <c r="AT145" s="267">
        <f t="shared" si="83"/>
        <v>18.03</v>
      </c>
      <c r="AU145" s="267">
        <f t="shared" si="84"/>
        <v>0</v>
      </c>
      <c r="BA145" s="42">
        <f t="shared" si="104"/>
        <v>0</v>
      </c>
      <c r="BB145" s="42">
        <f t="shared" si="105"/>
        <v>0</v>
      </c>
      <c r="BC145" s="42">
        <f t="shared" si="106"/>
        <v>0</v>
      </c>
      <c r="BD145" s="42">
        <f t="shared" si="107"/>
        <v>0</v>
      </c>
      <c r="BE145" s="42">
        <f t="shared" si="108"/>
        <v>0</v>
      </c>
      <c r="BF145" s="42">
        <f t="shared" si="109"/>
        <v>0</v>
      </c>
      <c r="BG145" s="42">
        <f t="shared" si="110"/>
        <v>0</v>
      </c>
      <c r="BH145" s="42">
        <f t="shared" si="111"/>
        <v>0</v>
      </c>
      <c r="BI145" s="42">
        <f t="shared" si="112"/>
        <v>0</v>
      </c>
      <c r="BJ145" s="42">
        <f t="shared" si="113"/>
        <v>0</v>
      </c>
      <c r="BK145" s="42">
        <f t="shared" si="114"/>
        <v>0</v>
      </c>
      <c r="BL145" s="42">
        <f t="shared" si="115"/>
        <v>0</v>
      </c>
      <c r="BM145" s="42">
        <f t="shared" si="116"/>
        <v>0</v>
      </c>
      <c r="BN145" s="42">
        <f t="shared" si="117"/>
        <v>0</v>
      </c>
      <c r="BO145" s="42">
        <f t="shared" si="118"/>
        <v>0</v>
      </c>
      <c r="BP145" s="42">
        <f t="shared" si="119"/>
        <v>0</v>
      </c>
      <c r="BQ145" s="42">
        <f t="shared" si="120"/>
        <v>0</v>
      </c>
      <c r="BR145" s="42">
        <f t="shared" si="121"/>
        <v>0</v>
      </c>
      <c r="BS145" s="42">
        <f t="shared" si="122"/>
        <v>0</v>
      </c>
    </row>
    <row r="146" spans="1:71" ht="15">
      <c r="A146" s="118" t="s">
        <v>1180</v>
      </c>
      <c r="B146" s="8" t="s">
        <v>306</v>
      </c>
      <c r="C146" s="9" t="s">
        <v>307</v>
      </c>
      <c r="D146" s="9" t="s">
        <v>287</v>
      </c>
      <c r="E146" s="10" t="s">
        <v>14</v>
      </c>
      <c r="F146" s="10" t="s">
        <v>3</v>
      </c>
      <c r="G146" s="12" t="s">
        <v>1273</v>
      </c>
      <c r="H146" s="11">
        <v>3.31</v>
      </c>
      <c r="I146" s="279">
        <f>VLOOKUP(A:A,Souhrn!$A$2:$E$20,5,0)</f>
        <v>0</v>
      </c>
      <c r="J146" s="217">
        <f t="shared" si="123"/>
        <v>0</v>
      </c>
      <c r="K146" s="98"/>
      <c r="L146" s="102"/>
      <c r="M146" s="100"/>
      <c r="AA146" s="120">
        <f t="shared" si="85"/>
        <v>0</v>
      </c>
      <c r="AB146" s="120">
        <f t="shared" si="86"/>
        <v>0</v>
      </c>
      <c r="AC146" s="120">
        <f t="shared" si="87"/>
        <v>0</v>
      </c>
      <c r="AD146" s="120">
        <f t="shared" si="88"/>
        <v>0</v>
      </c>
      <c r="AE146" s="120">
        <f t="shared" si="89"/>
        <v>0</v>
      </c>
      <c r="AF146" s="120">
        <f t="shared" si="90"/>
        <v>0</v>
      </c>
      <c r="AG146" s="120">
        <f t="shared" si="91"/>
        <v>0</v>
      </c>
      <c r="AH146" s="120">
        <f t="shared" si="92"/>
        <v>0</v>
      </c>
      <c r="AI146" s="120">
        <f t="shared" si="93"/>
        <v>0</v>
      </c>
      <c r="AJ146" s="120">
        <f t="shared" si="94"/>
        <v>0</v>
      </c>
      <c r="AK146" s="120">
        <f t="shared" si="95"/>
        <v>0</v>
      </c>
      <c r="AL146" s="120">
        <f t="shared" si="96"/>
        <v>0</v>
      </c>
      <c r="AM146" s="120">
        <f t="shared" si="97"/>
        <v>0</v>
      </c>
      <c r="AN146" s="120">
        <f t="shared" si="98"/>
        <v>0</v>
      </c>
      <c r="AO146" s="120">
        <f t="shared" si="99"/>
        <v>0</v>
      </c>
      <c r="AP146" s="120">
        <f t="shared" si="100"/>
        <v>0</v>
      </c>
      <c r="AQ146" s="120">
        <f t="shared" si="101"/>
        <v>0</v>
      </c>
      <c r="AR146" s="120">
        <f t="shared" si="102"/>
        <v>3.31</v>
      </c>
      <c r="AS146" s="120">
        <f t="shared" si="103"/>
        <v>0</v>
      </c>
      <c r="AT146" s="267">
        <f t="shared" si="83"/>
        <v>0</v>
      </c>
      <c r="AU146" s="267">
        <f t="shared" si="84"/>
        <v>0</v>
      </c>
      <c r="BA146" s="42">
        <f t="shared" si="104"/>
        <v>0</v>
      </c>
      <c r="BB146" s="42">
        <f t="shared" si="105"/>
        <v>0</v>
      </c>
      <c r="BC146" s="42">
        <f t="shared" si="106"/>
        <v>0</v>
      </c>
      <c r="BD146" s="42">
        <f t="shared" si="107"/>
        <v>0</v>
      </c>
      <c r="BE146" s="42">
        <f t="shared" si="108"/>
        <v>0</v>
      </c>
      <c r="BF146" s="42">
        <f t="shared" si="109"/>
        <v>0</v>
      </c>
      <c r="BG146" s="42">
        <f t="shared" si="110"/>
        <v>0</v>
      </c>
      <c r="BH146" s="42">
        <f t="shared" si="111"/>
        <v>0</v>
      </c>
      <c r="BI146" s="42">
        <f t="shared" si="112"/>
        <v>0</v>
      </c>
      <c r="BJ146" s="42">
        <f t="shared" si="113"/>
        <v>0</v>
      </c>
      <c r="BK146" s="42">
        <f t="shared" si="114"/>
        <v>0</v>
      </c>
      <c r="BL146" s="42">
        <f t="shared" si="115"/>
        <v>0</v>
      </c>
      <c r="BM146" s="42">
        <f t="shared" si="116"/>
        <v>0</v>
      </c>
      <c r="BN146" s="42">
        <f t="shared" si="117"/>
        <v>0</v>
      </c>
      <c r="BO146" s="42">
        <f t="shared" si="118"/>
        <v>0</v>
      </c>
      <c r="BP146" s="42">
        <f t="shared" si="119"/>
        <v>0</v>
      </c>
      <c r="BQ146" s="42">
        <f t="shared" si="120"/>
        <v>0</v>
      </c>
      <c r="BR146" s="42">
        <f t="shared" si="121"/>
        <v>0</v>
      </c>
      <c r="BS146" s="42">
        <f t="shared" si="122"/>
        <v>0</v>
      </c>
    </row>
    <row r="147" spans="1:71" ht="15">
      <c r="A147" s="118" t="s">
        <v>1172</v>
      </c>
      <c r="B147" s="8" t="s">
        <v>308</v>
      </c>
      <c r="C147" s="9" t="s">
        <v>309</v>
      </c>
      <c r="D147" s="9" t="s">
        <v>287</v>
      </c>
      <c r="E147" s="10" t="s">
        <v>20</v>
      </c>
      <c r="F147" s="10" t="s">
        <v>3</v>
      </c>
      <c r="G147" s="12" t="s">
        <v>1266</v>
      </c>
      <c r="H147" s="11">
        <v>5.82</v>
      </c>
      <c r="I147" s="279">
        <f>VLOOKUP(A:A,Souhrn!$A$2:$E$20,5,0)</f>
        <v>0</v>
      </c>
      <c r="J147" s="217">
        <f t="shared" si="123"/>
        <v>0</v>
      </c>
      <c r="K147" s="98"/>
      <c r="L147" s="102"/>
      <c r="M147" s="100"/>
      <c r="AA147" s="120">
        <f t="shared" si="85"/>
        <v>0</v>
      </c>
      <c r="AB147" s="120">
        <f t="shared" si="86"/>
        <v>0</v>
      </c>
      <c r="AC147" s="120">
        <f t="shared" si="87"/>
        <v>0</v>
      </c>
      <c r="AD147" s="120">
        <f t="shared" si="88"/>
        <v>0</v>
      </c>
      <c r="AE147" s="120">
        <f t="shared" si="89"/>
        <v>0</v>
      </c>
      <c r="AF147" s="120">
        <f t="shared" si="90"/>
        <v>0</v>
      </c>
      <c r="AG147" s="120">
        <f t="shared" si="91"/>
        <v>0</v>
      </c>
      <c r="AH147" s="120">
        <f t="shared" si="92"/>
        <v>0</v>
      </c>
      <c r="AI147" s="120">
        <f t="shared" si="93"/>
        <v>5.82</v>
      </c>
      <c r="AJ147" s="120">
        <f t="shared" si="94"/>
        <v>0</v>
      </c>
      <c r="AK147" s="120">
        <f t="shared" si="95"/>
        <v>0</v>
      </c>
      <c r="AL147" s="120">
        <f t="shared" si="96"/>
        <v>0</v>
      </c>
      <c r="AM147" s="120">
        <f t="shared" si="97"/>
        <v>0</v>
      </c>
      <c r="AN147" s="120">
        <f t="shared" si="98"/>
        <v>0</v>
      </c>
      <c r="AO147" s="120">
        <f t="shared" si="99"/>
        <v>0</v>
      </c>
      <c r="AP147" s="120">
        <f t="shared" si="100"/>
        <v>0</v>
      </c>
      <c r="AQ147" s="120">
        <f t="shared" si="101"/>
        <v>0</v>
      </c>
      <c r="AR147" s="120">
        <f t="shared" si="102"/>
        <v>0</v>
      </c>
      <c r="AS147" s="120">
        <f t="shared" si="103"/>
        <v>0</v>
      </c>
      <c r="AT147" s="267">
        <f t="shared" si="83"/>
        <v>0</v>
      </c>
      <c r="AU147" s="267">
        <f t="shared" si="84"/>
        <v>0</v>
      </c>
      <c r="BA147" s="42">
        <f t="shared" si="104"/>
        <v>0</v>
      </c>
      <c r="BB147" s="42">
        <f t="shared" si="105"/>
        <v>0</v>
      </c>
      <c r="BC147" s="42">
        <f t="shared" si="106"/>
        <v>0</v>
      </c>
      <c r="BD147" s="42">
        <f t="shared" si="107"/>
        <v>0</v>
      </c>
      <c r="BE147" s="42">
        <f t="shared" si="108"/>
        <v>0</v>
      </c>
      <c r="BF147" s="42">
        <f t="shared" si="109"/>
        <v>0</v>
      </c>
      <c r="BG147" s="42">
        <f t="shared" si="110"/>
        <v>0</v>
      </c>
      <c r="BH147" s="42">
        <f t="shared" si="111"/>
        <v>0</v>
      </c>
      <c r="BI147" s="42">
        <f t="shared" si="112"/>
        <v>0</v>
      </c>
      <c r="BJ147" s="42">
        <f t="shared" si="113"/>
        <v>0</v>
      </c>
      <c r="BK147" s="42">
        <f t="shared" si="114"/>
        <v>0</v>
      </c>
      <c r="BL147" s="42">
        <f t="shared" si="115"/>
        <v>0</v>
      </c>
      <c r="BM147" s="42">
        <f t="shared" si="116"/>
        <v>0</v>
      </c>
      <c r="BN147" s="42">
        <f t="shared" si="117"/>
        <v>0</v>
      </c>
      <c r="BO147" s="42">
        <f t="shared" si="118"/>
        <v>0</v>
      </c>
      <c r="BP147" s="42">
        <f t="shared" si="119"/>
        <v>0</v>
      </c>
      <c r="BQ147" s="42">
        <f t="shared" si="120"/>
        <v>0</v>
      </c>
      <c r="BR147" s="42">
        <f t="shared" si="121"/>
        <v>0</v>
      </c>
      <c r="BS147" s="42">
        <f t="shared" si="122"/>
        <v>0</v>
      </c>
    </row>
    <row r="148" spans="1:71" ht="15">
      <c r="A148" s="118" t="s">
        <v>1175</v>
      </c>
      <c r="B148" s="8" t="s">
        <v>310</v>
      </c>
      <c r="C148" s="9" t="s">
        <v>311</v>
      </c>
      <c r="D148" s="9" t="s">
        <v>287</v>
      </c>
      <c r="E148" s="10" t="s">
        <v>29</v>
      </c>
      <c r="F148" s="10" t="s">
        <v>3</v>
      </c>
      <c r="G148" s="12" t="s">
        <v>1268</v>
      </c>
      <c r="H148" s="11">
        <v>34.77</v>
      </c>
      <c r="I148" s="279">
        <f>VLOOKUP(A:A,Souhrn!$A$2:$E$20,5,0)</f>
        <v>0</v>
      </c>
      <c r="J148" s="217">
        <f t="shared" si="123"/>
        <v>0</v>
      </c>
      <c r="K148" s="98"/>
      <c r="L148" s="102"/>
      <c r="M148" s="100"/>
      <c r="AA148" s="120">
        <f t="shared" si="85"/>
        <v>0</v>
      </c>
      <c r="AB148" s="120">
        <f t="shared" si="86"/>
        <v>0</v>
      </c>
      <c r="AC148" s="120">
        <f t="shared" si="87"/>
        <v>0</v>
      </c>
      <c r="AD148" s="120">
        <f t="shared" si="88"/>
        <v>0</v>
      </c>
      <c r="AE148" s="120">
        <f t="shared" si="89"/>
        <v>0</v>
      </c>
      <c r="AF148" s="120">
        <f t="shared" si="90"/>
        <v>0</v>
      </c>
      <c r="AG148" s="120">
        <f t="shared" si="91"/>
        <v>0</v>
      </c>
      <c r="AH148" s="120">
        <f t="shared" si="92"/>
        <v>0</v>
      </c>
      <c r="AI148" s="120">
        <f t="shared" si="93"/>
        <v>0</v>
      </c>
      <c r="AJ148" s="120">
        <f t="shared" si="94"/>
        <v>0</v>
      </c>
      <c r="AK148" s="120">
        <f t="shared" si="95"/>
        <v>0</v>
      </c>
      <c r="AL148" s="120">
        <f t="shared" si="96"/>
        <v>34.77</v>
      </c>
      <c r="AM148" s="120">
        <f t="shared" si="97"/>
        <v>0</v>
      </c>
      <c r="AN148" s="120">
        <f t="shared" si="98"/>
        <v>0</v>
      </c>
      <c r="AO148" s="120">
        <f t="shared" si="99"/>
        <v>0</v>
      </c>
      <c r="AP148" s="120">
        <f t="shared" si="100"/>
        <v>0</v>
      </c>
      <c r="AQ148" s="120">
        <f t="shared" si="101"/>
        <v>0</v>
      </c>
      <c r="AR148" s="120">
        <f t="shared" si="102"/>
        <v>0</v>
      </c>
      <c r="AS148" s="120">
        <f t="shared" si="103"/>
        <v>0</v>
      </c>
      <c r="AT148" s="267">
        <f t="shared" si="83"/>
        <v>0</v>
      </c>
      <c r="AU148" s="267">
        <f t="shared" si="84"/>
        <v>0</v>
      </c>
      <c r="BA148" s="42">
        <f t="shared" si="104"/>
        <v>0</v>
      </c>
      <c r="BB148" s="42">
        <f t="shared" si="105"/>
        <v>0</v>
      </c>
      <c r="BC148" s="42">
        <f t="shared" si="106"/>
        <v>0</v>
      </c>
      <c r="BD148" s="42">
        <f t="shared" si="107"/>
        <v>0</v>
      </c>
      <c r="BE148" s="42">
        <f t="shared" si="108"/>
        <v>0</v>
      </c>
      <c r="BF148" s="42">
        <f t="shared" si="109"/>
        <v>0</v>
      </c>
      <c r="BG148" s="42">
        <f t="shared" si="110"/>
        <v>0</v>
      </c>
      <c r="BH148" s="42">
        <f t="shared" si="111"/>
        <v>0</v>
      </c>
      <c r="BI148" s="42">
        <f t="shared" si="112"/>
        <v>0</v>
      </c>
      <c r="BJ148" s="42">
        <f t="shared" si="113"/>
        <v>0</v>
      </c>
      <c r="BK148" s="42">
        <f t="shared" si="114"/>
        <v>0</v>
      </c>
      <c r="BL148" s="42">
        <f t="shared" si="115"/>
        <v>0</v>
      </c>
      <c r="BM148" s="42">
        <f t="shared" si="116"/>
        <v>0</v>
      </c>
      <c r="BN148" s="42">
        <f t="shared" si="117"/>
        <v>0</v>
      </c>
      <c r="BO148" s="42">
        <f t="shared" si="118"/>
        <v>0</v>
      </c>
      <c r="BP148" s="42">
        <f t="shared" si="119"/>
        <v>0</v>
      </c>
      <c r="BQ148" s="42">
        <f t="shared" si="120"/>
        <v>0</v>
      </c>
      <c r="BR148" s="42">
        <f t="shared" si="121"/>
        <v>0</v>
      </c>
      <c r="BS148" s="42">
        <f t="shared" si="122"/>
        <v>0</v>
      </c>
    </row>
    <row r="149" spans="1:71" ht="15">
      <c r="A149" s="118" t="s">
        <v>1175</v>
      </c>
      <c r="B149" s="8" t="s">
        <v>312</v>
      </c>
      <c r="C149" s="9" t="s">
        <v>33</v>
      </c>
      <c r="D149" s="9" t="s">
        <v>287</v>
      </c>
      <c r="E149" s="10" t="s">
        <v>29</v>
      </c>
      <c r="F149" s="10" t="s">
        <v>3</v>
      </c>
      <c r="G149" s="12" t="s">
        <v>1268</v>
      </c>
      <c r="H149" s="11">
        <v>47.46</v>
      </c>
      <c r="I149" s="279">
        <f>VLOOKUP(A:A,Souhrn!$A$2:$E$20,5,0)</f>
        <v>0</v>
      </c>
      <c r="J149" s="217">
        <f t="shared" si="123"/>
        <v>0</v>
      </c>
      <c r="K149" s="98"/>
      <c r="L149" s="102"/>
      <c r="M149" s="100"/>
      <c r="AA149" s="120">
        <f t="shared" si="85"/>
        <v>0</v>
      </c>
      <c r="AB149" s="120">
        <f t="shared" si="86"/>
        <v>0</v>
      </c>
      <c r="AC149" s="120">
        <f t="shared" si="87"/>
        <v>0</v>
      </c>
      <c r="AD149" s="120">
        <f t="shared" si="88"/>
        <v>0</v>
      </c>
      <c r="AE149" s="120">
        <f t="shared" si="89"/>
        <v>0</v>
      </c>
      <c r="AF149" s="120">
        <f t="shared" si="90"/>
        <v>0</v>
      </c>
      <c r="AG149" s="120">
        <f t="shared" si="91"/>
        <v>0</v>
      </c>
      <c r="AH149" s="120">
        <f t="shared" si="92"/>
        <v>0</v>
      </c>
      <c r="AI149" s="120">
        <f t="shared" si="93"/>
        <v>0</v>
      </c>
      <c r="AJ149" s="120">
        <f t="shared" si="94"/>
        <v>0</v>
      </c>
      <c r="AK149" s="120">
        <f t="shared" si="95"/>
        <v>0</v>
      </c>
      <c r="AL149" s="120">
        <f t="shared" si="96"/>
        <v>47.46</v>
      </c>
      <c r="AM149" s="120">
        <f t="shared" si="97"/>
        <v>0</v>
      </c>
      <c r="AN149" s="120">
        <f t="shared" si="98"/>
        <v>0</v>
      </c>
      <c r="AO149" s="120">
        <f t="shared" si="99"/>
        <v>0</v>
      </c>
      <c r="AP149" s="120">
        <f t="shared" si="100"/>
        <v>0</v>
      </c>
      <c r="AQ149" s="120">
        <f t="shared" si="101"/>
        <v>0</v>
      </c>
      <c r="AR149" s="120">
        <f t="shared" si="102"/>
        <v>0</v>
      </c>
      <c r="AS149" s="120">
        <f t="shared" si="103"/>
        <v>0</v>
      </c>
      <c r="AT149" s="267">
        <f t="shared" si="83"/>
        <v>0</v>
      </c>
      <c r="AU149" s="267">
        <f t="shared" si="84"/>
        <v>0</v>
      </c>
      <c r="BA149" s="42">
        <f t="shared" si="104"/>
        <v>0</v>
      </c>
      <c r="BB149" s="42">
        <f t="shared" si="105"/>
        <v>0</v>
      </c>
      <c r="BC149" s="42">
        <f t="shared" si="106"/>
        <v>0</v>
      </c>
      <c r="BD149" s="42">
        <f t="shared" si="107"/>
        <v>0</v>
      </c>
      <c r="BE149" s="42">
        <f t="shared" si="108"/>
        <v>0</v>
      </c>
      <c r="BF149" s="42">
        <f t="shared" si="109"/>
        <v>0</v>
      </c>
      <c r="BG149" s="42">
        <f t="shared" si="110"/>
        <v>0</v>
      </c>
      <c r="BH149" s="42">
        <f t="shared" si="111"/>
        <v>0</v>
      </c>
      <c r="BI149" s="42">
        <f t="shared" si="112"/>
        <v>0</v>
      </c>
      <c r="BJ149" s="42">
        <f t="shared" si="113"/>
        <v>0</v>
      </c>
      <c r="BK149" s="42">
        <f t="shared" si="114"/>
        <v>0</v>
      </c>
      <c r="BL149" s="42">
        <f t="shared" si="115"/>
        <v>0</v>
      </c>
      <c r="BM149" s="42">
        <f t="shared" si="116"/>
        <v>0</v>
      </c>
      <c r="BN149" s="42">
        <f t="shared" si="117"/>
        <v>0</v>
      </c>
      <c r="BO149" s="42">
        <f t="shared" si="118"/>
        <v>0</v>
      </c>
      <c r="BP149" s="42">
        <f t="shared" si="119"/>
        <v>0</v>
      </c>
      <c r="BQ149" s="42">
        <f t="shared" si="120"/>
        <v>0</v>
      </c>
      <c r="BR149" s="42">
        <f t="shared" si="121"/>
        <v>0</v>
      </c>
      <c r="BS149" s="42">
        <f t="shared" si="122"/>
        <v>0</v>
      </c>
    </row>
    <row r="150" spans="1:71" ht="15">
      <c r="A150" s="118" t="s">
        <v>1173</v>
      </c>
      <c r="B150" s="8" t="s">
        <v>313</v>
      </c>
      <c r="C150" s="9" t="s">
        <v>314</v>
      </c>
      <c r="D150" s="9" t="s">
        <v>287</v>
      </c>
      <c r="E150" s="10" t="s">
        <v>34</v>
      </c>
      <c r="F150" s="10" t="s">
        <v>5</v>
      </c>
      <c r="G150" s="12" t="s">
        <v>1267</v>
      </c>
      <c r="H150" s="11">
        <v>14.28</v>
      </c>
      <c r="I150" s="279">
        <f>VLOOKUP(A:A,Souhrn!$A$2:$E$20,5,0)</f>
        <v>0</v>
      </c>
      <c r="J150" s="217">
        <f t="shared" si="123"/>
        <v>0</v>
      </c>
      <c r="K150" s="98"/>
      <c r="L150" s="102"/>
      <c r="M150" s="100"/>
      <c r="AA150" s="120">
        <f t="shared" si="85"/>
        <v>0</v>
      </c>
      <c r="AB150" s="120">
        <f t="shared" si="86"/>
        <v>0</v>
      </c>
      <c r="AC150" s="120">
        <f t="shared" si="87"/>
        <v>0</v>
      </c>
      <c r="AD150" s="120">
        <f t="shared" si="88"/>
        <v>0</v>
      </c>
      <c r="AE150" s="120">
        <f t="shared" si="89"/>
        <v>0</v>
      </c>
      <c r="AF150" s="120">
        <f t="shared" si="90"/>
        <v>0</v>
      </c>
      <c r="AG150" s="120">
        <f t="shared" si="91"/>
        <v>0</v>
      </c>
      <c r="AH150" s="120">
        <f t="shared" si="92"/>
        <v>0</v>
      </c>
      <c r="AI150" s="120">
        <f t="shared" si="93"/>
        <v>0</v>
      </c>
      <c r="AJ150" s="120">
        <f t="shared" si="94"/>
        <v>14.28</v>
      </c>
      <c r="AK150" s="120">
        <f t="shared" si="95"/>
        <v>0</v>
      </c>
      <c r="AL150" s="120">
        <f t="shared" si="96"/>
        <v>0</v>
      </c>
      <c r="AM150" s="120">
        <f t="shared" si="97"/>
        <v>0</v>
      </c>
      <c r="AN150" s="120">
        <f t="shared" si="98"/>
        <v>0</v>
      </c>
      <c r="AO150" s="120">
        <f t="shared" si="99"/>
        <v>0</v>
      </c>
      <c r="AP150" s="120">
        <f t="shared" si="100"/>
        <v>0</v>
      </c>
      <c r="AQ150" s="120">
        <f t="shared" si="101"/>
        <v>0</v>
      </c>
      <c r="AR150" s="120">
        <f t="shared" si="102"/>
        <v>0</v>
      </c>
      <c r="AS150" s="120">
        <f t="shared" si="103"/>
        <v>0</v>
      </c>
      <c r="AT150" s="267">
        <f t="shared" si="83"/>
        <v>0</v>
      </c>
      <c r="AU150" s="267">
        <f t="shared" si="84"/>
        <v>0</v>
      </c>
      <c r="BA150" s="42">
        <f t="shared" si="104"/>
        <v>0</v>
      </c>
      <c r="BB150" s="42">
        <f t="shared" si="105"/>
        <v>0</v>
      </c>
      <c r="BC150" s="42">
        <f t="shared" si="106"/>
        <v>0</v>
      </c>
      <c r="BD150" s="42">
        <f t="shared" si="107"/>
        <v>0</v>
      </c>
      <c r="BE150" s="42">
        <f t="shared" si="108"/>
        <v>0</v>
      </c>
      <c r="BF150" s="42">
        <f t="shared" si="109"/>
        <v>0</v>
      </c>
      <c r="BG150" s="42">
        <f t="shared" si="110"/>
        <v>0</v>
      </c>
      <c r="BH150" s="42">
        <f t="shared" si="111"/>
        <v>0</v>
      </c>
      <c r="BI150" s="42">
        <f t="shared" si="112"/>
        <v>0</v>
      </c>
      <c r="BJ150" s="42">
        <f t="shared" si="113"/>
        <v>0</v>
      </c>
      <c r="BK150" s="42">
        <f t="shared" si="114"/>
        <v>0</v>
      </c>
      <c r="BL150" s="42">
        <f t="shared" si="115"/>
        <v>0</v>
      </c>
      <c r="BM150" s="42">
        <f t="shared" si="116"/>
        <v>0</v>
      </c>
      <c r="BN150" s="42">
        <f t="shared" si="117"/>
        <v>0</v>
      </c>
      <c r="BO150" s="42">
        <f t="shared" si="118"/>
        <v>0</v>
      </c>
      <c r="BP150" s="42">
        <f t="shared" si="119"/>
        <v>0</v>
      </c>
      <c r="BQ150" s="42">
        <f t="shared" si="120"/>
        <v>0</v>
      </c>
      <c r="BR150" s="42">
        <f t="shared" si="121"/>
        <v>0</v>
      </c>
      <c r="BS150" s="42">
        <f t="shared" si="122"/>
        <v>0</v>
      </c>
    </row>
    <row r="151" spans="1:71" ht="15">
      <c r="A151" s="118" t="s">
        <v>1175</v>
      </c>
      <c r="B151" s="8" t="s">
        <v>315</v>
      </c>
      <c r="C151" s="9" t="s">
        <v>316</v>
      </c>
      <c r="D151" s="9" t="s">
        <v>287</v>
      </c>
      <c r="E151" s="10" t="s">
        <v>29</v>
      </c>
      <c r="F151" s="10" t="s">
        <v>3</v>
      </c>
      <c r="G151" s="12" t="s">
        <v>1268</v>
      </c>
      <c r="H151" s="11">
        <v>4.73</v>
      </c>
      <c r="I151" s="279">
        <f>VLOOKUP(A:A,Souhrn!$A$2:$E$20,5,0)</f>
        <v>0</v>
      </c>
      <c r="J151" s="217">
        <f t="shared" si="123"/>
        <v>0</v>
      </c>
      <c r="K151" s="98"/>
      <c r="L151" s="102"/>
      <c r="M151" s="100"/>
      <c r="AA151" s="120">
        <f t="shared" si="85"/>
        <v>0</v>
      </c>
      <c r="AB151" s="120">
        <f t="shared" si="86"/>
        <v>0</v>
      </c>
      <c r="AC151" s="120">
        <f t="shared" si="87"/>
        <v>0</v>
      </c>
      <c r="AD151" s="120">
        <f t="shared" si="88"/>
        <v>0</v>
      </c>
      <c r="AE151" s="120">
        <f t="shared" si="89"/>
        <v>0</v>
      </c>
      <c r="AF151" s="120">
        <f t="shared" si="90"/>
        <v>0</v>
      </c>
      <c r="AG151" s="120">
        <f t="shared" si="91"/>
        <v>0</v>
      </c>
      <c r="AH151" s="120">
        <f t="shared" si="92"/>
        <v>0</v>
      </c>
      <c r="AI151" s="120">
        <f t="shared" si="93"/>
        <v>0</v>
      </c>
      <c r="AJ151" s="120">
        <f t="shared" si="94"/>
        <v>0</v>
      </c>
      <c r="AK151" s="120">
        <f t="shared" si="95"/>
        <v>0</v>
      </c>
      <c r="AL151" s="120">
        <f t="shared" si="96"/>
        <v>4.73</v>
      </c>
      <c r="AM151" s="120">
        <f t="shared" si="97"/>
        <v>0</v>
      </c>
      <c r="AN151" s="120">
        <f t="shared" si="98"/>
        <v>0</v>
      </c>
      <c r="AO151" s="120">
        <f t="shared" si="99"/>
        <v>0</v>
      </c>
      <c r="AP151" s="120">
        <f t="shared" si="100"/>
        <v>0</v>
      </c>
      <c r="AQ151" s="120">
        <f t="shared" si="101"/>
        <v>0</v>
      </c>
      <c r="AR151" s="120">
        <f t="shared" si="102"/>
        <v>0</v>
      </c>
      <c r="AS151" s="120">
        <f t="shared" si="103"/>
        <v>0</v>
      </c>
      <c r="AT151" s="267">
        <f t="shared" si="83"/>
        <v>0</v>
      </c>
      <c r="AU151" s="267">
        <f t="shared" si="84"/>
        <v>0</v>
      </c>
      <c r="BA151" s="42">
        <f t="shared" si="104"/>
        <v>0</v>
      </c>
      <c r="BB151" s="42">
        <f t="shared" si="105"/>
        <v>0</v>
      </c>
      <c r="BC151" s="42">
        <f t="shared" si="106"/>
        <v>0</v>
      </c>
      <c r="BD151" s="42">
        <f t="shared" si="107"/>
        <v>0</v>
      </c>
      <c r="BE151" s="42">
        <f t="shared" si="108"/>
        <v>0</v>
      </c>
      <c r="BF151" s="42">
        <f t="shared" si="109"/>
        <v>0</v>
      </c>
      <c r="BG151" s="42">
        <f t="shared" si="110"/>
        <v>0</v>
      </c>
      <c r="BH151" s="42">
        <f t="shared" si="111"/>
        <v>0</v>
      </c>
      <c r="BI151" s="42">
        <f t="shared" si="112"/>
        <v>0</v>
      </c>
      <c r="BJ151" s="42">
        <f t="shared" si="113"/>
        <v>0</v>
      </c>
      <c r="BK151" s="42">
        <f t="shared" si="114"/>
        <v>0</v>
      </c>
      <c r="BL151" s="42">
        <f t="shared" si="115"/>
        <v>0</v>
      </c>
      <c r="BM151" s="42">
        <f t="shared" si="116"/>
        <v>0</v>
      </c>
      <c r="BN151" s="42">
        <f t="shared" si="117"/>
        <v>0</v>
      </c>
      <c r="BO151" s="42">
        <f t="shared" si="118"/>
        <v>0</v>
      </c>
      <c r="BP151" s="42">
        <f t="shared" si="119"/>
        <v>0</v>
      </c>
      <c r="BQ151" s="42">
        <f t="shared" si="120"/>
        <v>0</v>
      </c>
      <c r="BR151" s="42">
        <f t="shared" si="121"/>
        <v>0</v>
      </c>
      <c r="BS151" s="42">
        <f t="shared" si="122"/>
        <v>0</v>
      </c>
    </row>
    <row r="152" spans="1:71" ht="15">
      <c r="A152" s="118" t="s">
        <v>1179</v>
      </c>
      <c r="B152" s="8" t="s">
        <v>317</v>
      </c>
      <c r="C152" s="9" t="s">
        <v>318</v>
      </c>
      <c r="D152" s="9" t="s">
        <v>287</v>
      </c>
      <c r="E152" s="10" t="s">
        <v>14</v>
      </c>
      <c r="F152" s="10" t="s">
        <v>4</v>
      </c>
      <c r="G152" s="12" t="s">
        <v>1277</v>
      </c>
      <c r="H152" s="11">
        <v>6.08</v>
      </c>
      <c r="I152" s="279">
        <f>VLOOKUP(A:A,Souhrn!$A$2:$E$20,5,0)</f>
        <v>0</v>
      </c>
      <c r="J152" s="217">
        <f t="shared" si="123"/>
        <v>0</v>
      </c>
      <c r="K152" s="98"/>
      <c r="L152" s="102"/>
      <c r="M152" s="100"/>
      <c r="AA152" s="120">
        <f t="shared" si="85"/>
        <v>0</v>
      </c>
      <c r="AB152" s="120">
        <f t="shared" si="86"/>
        <v>0</v>
      </c>
      <c r="AC152" s="120">
        <f t="shared" si="87"/>
        <v>0</v>
      </c>
      <c r="AD152" s="120">
        <f t="shared" si="88"/>
        <v>0</v>
      </c>
      <c r="AE152" s="120">
        <f t="shared" si="89"/>
        <v>0</v>
      </c>
      <c r="AF152" s="120">
        <f t="shared" si="90"/>
        <v>0</v>
      </c>
      <c r="AG152" s="120">
        <f t="shared" si="91"/>
        <v>0</v>
      </c>
      <c r="AH152" s="120">
        <f t="shared" si="92"/>
        <v>0</v>
      </c>
      <c r="AI152" s="120">
        <f t="shared" si="93"/>
        <v>0</v>
      </c>
      <c r="AJ152" s="120">
        <f t="shared" si="94"/>
        <v>0</v>
      </c>
      <c r="AK152" s="120">
        <f t="shared" si="95"/>
        <v>0</v>
      </c>
      <c r="AL152" s="120">
        <f t="shared" si="96"/>
        <v>0</v>
      </c>
      <c r="AM152" s="120">
        <f t="shared" si="97"/>
        <v>0</v>
      </c>
      <c r="AN152" s="120">
        <f t="shared" si="98"/>
        <v>0</v>
      </c>
      <c r="AO152" s="120">
        <f t="shared" si="99"/>
        <v>0</v>
      </c>
      <c r="AP152" s="120">
        <f t="shared" si="100"/>
        <v>0</v>
      </c>
      <c r="AQ152" s="120">
        <f t="shared" si="101"/>
        <v>6.08</v>
      </c>
      <c r="AR152" s="120">
        <f t="shared" si="102"/>
        <v>0</v>
      </c>
      <c r="AS152" s="120">
        <f t="shared" si="103"/>
        <v>0</v>
      </c>
      <c r="AT152" s="267">
        <f t="shared" si="83"/>
        <v>0</v>
      </c>
      <c r="AU152" s="267">
        <f t="shared" si="84"/>
        <v>0</v>
      </c>
      <c r="BA152" s="42">
        <f t="shared" si="104"/>
        <v>0</v>
      </c>
      <c r="BB152" s="42">
        <f t="shared" si="105"/>
        <v>0</v>
      </c>
      <c r="BC152" s="42">
        <f t="shared" si="106"/>
        <v>0</v>
      </c>
      <c r="BD152" s="42">
        <f t="shared" si="107"/>
        <v>0</v>
      </c>
      <c r="BE152" s="42">
        <f t="shared" si="108"/>
        <v>0</v>
      </c>
      <c r="BF152" s="42">
        <f t="shared" si="109"/>
        <v>0</v>
      </c>
      <c r="BG152" s="42">
        <f t="shared" si="110"/>
        <v>0</v>
      </c>
      <c r="BH152" s="42">
        <f t="shared" si="111"/>
        <v>0</v>
      </c>
      <c r="BI152" s="42">
        <f t="shared" si="112"/>
        <v>0</v>
      </c>
      <c r="BJ152" s="42">
        <f t="shared" si="113"/>
        <v>0</v>
      </c>
      <c r="BK152" s="42">
        <f t="shared" si="114"/>
        <v>0</v>
      </c>
      <c r="BL152" s="42">
        <f t="shared" si="115"/>
        <v>0</v>
      </c>
      <c r="BM152" s="42">
        <f t="shared" si="116"/>
        <v>0</v>
      </c>
      <c r="BN152" s="42">
        <f t="shared" si="117"/>
        <v>0</v>
      </c>
      <c r="BO152" s="42">
        <f t="shared" si="118"/>
        <v>0</v>
      </c>
      <c r="BP152" s="42">
        <f t="shared" si="119"/>
        <v>0</v>
      </c>
      <c r="BQ152" s="42">
        <f t="shared" si="120"/>
        <v>0</v>
      </c>
      <c r="BR152" s="42">
        <f t="shared" si="121"/>
        <v>0</v>
      </c>
      <c r="BS152" s="42">
        <f t="shared" si="122"/>
        <v>0</v>
      </c>
    </row>
    <row r="153" spans="1:71" ht="15">
      <c r="A153" s="118" t="s">
        <v>1180</v>
      </c>
      <c r="B153" s="8" t="s">
        <v>319</v>
      </c>
      <c r="C153" s="9" t="s">
        <v>320</v>
      </c>
      <c r="D153" s="9" t="s">
        <v>287</v>
      </c>
      <c r="E153" s="10" t="s">
        <v>14</v>
      </c>
      <c r="F153" s="10" t="s">
        <v>3</v>
      </c>
      <c r="G153" s="12" t="s">
        <v>1273</v>
      </c>
      <c r="H153" s="11">
        <v>3.37</v>
      </c>
      <c r="I153" s="279">
        <f>VLOOKUP(A:A,Souhrn!$A$2:$E$20,5,0)</f>
        <v>0</v>
      </c>
      <c r="J153" s="217">
        <f t="shared" si="123"/>
        <v>0</v>
      </c>
      <c r="K153" s="98"/>
      <c r="L153" s="102"/>
      <c r="M153" s="100"/>
      <c r="AA153" s="120">
        <f t="shared" si="85"/>
        <v>0</v>
      </c>
      <c r="AB153" s="120">
        <f t="shared" si="86"/>
        <v>0</v>
      </c>
      <c r="AC153" s="120">
        <f t="shared" si="87"/>
        <v>0</v>
      </c>
      <c r="AD153" s="120">
        <f t="shared" si="88"/>
        <v>0</v>
      </c>
      <c r="AE153" s="120">
        <f t="shared" si="89"/>
        <v>0</v>
      </c>
      <c r="AF153" s="120">
        <f t="shared" si="90"/>
        <v>0</v>
      </c>
      <c r="AG153" s="120">
        <f t="shared" si="91"/>
        <v>0</v>
      </c>
      <c r="AH153" s="120">
        <f t="shared" si="92"/>
        <v>0</v>
      </c>
      <c r="AI153" s="120">
        <f t="shared" si="93"/>
        <v>0</v>
      </c>
      <c r="AJ153" s="120">
        <f t="shared" si="94"/>
        <v>0</v>
      </c>
      <c r="AK153" s="120">
        <f t="shared" si="95"/>
        <v>0</v>
      </c>
      <c r="AL153" s="120">
        <f t="shared" si="96"/>
        <v>0</v>
      </c>
      <c r="AM153" s="120">
        <f t="shared" si="97"/>
        <v>0</v>
      </c>
      <c r="AN153" s="120">
        <f t="shared" si="98"/>
        <v>0</v>
      </c>
      <c r="AO153" s="120">
        <f t="shared" si="99"/>
        <v>0</v>
      </c>
      <c r="AP153" s="120">
        <f t="shared" si="100"/>
        <v>0</v>
      </c>
      <c r="AQ153" s="120">
        <f t="shared" si="101"/>
        <v>0</v>
      </c>
      <c r="AR153" s="120">
        <f t="shared" si="102"/>
        <v>3.37</v>
      </c>
      <c r="AS153" s="120">
        <f t="shared" si="103"/>
        <v>0</v>
      </c>
      <c r="AT153" s="267">
        <f t="shared" si="83"/>
        <v>0</v>
      </c>
      <c r="AU153" s="267">
        <f t="shared" si="84"/>
        <v>0</v>
      </c>
      <c r="BA153" s="42">
        <f t="shared" si="104"/>
        <v>0</v>
      </c>
      <c r="BB153" s="42">
        <f t="shared" si="105"/>
        <v>0</v>
      </c>
      <c r="BC153" s="42">
        <f t="shared" si="106"/>
        <v>0</v>
      </c>
      <c r="BD153" s="42">
        <f t="shared" si="107"/>
        <v>0</v>
      </c>
      <c r="BE153" s="42">
        <f t="shared" si="108"/>
        <v>0</v>
      </c>
      <c r="BF153" s="42">
        <f t="shared" si="109"/>
        <v>0</v>
      </c>
      <c r="BG153" s="42">
        <f t="shared" si="110"/>
        <v>0</v>
      </c>
      <c r="BH153" s="42">
        <f t="shared" si="111"/>
        <v>0</v>
      </c>
      <c r="BI153" s="42">
        <f t="shared" si="112"/>
        <v>0</v>
      </c>
      <c r="BJ153" s="42">
        <f t="shared" si="113"/>
        <v>0</v>
      </c>
      <c r="BK153" s="42">
        <f t="shared" si="114"/>
        <v>0</v>
      </c>
      <c r="BL153" s="42">
        <f t="shared" si="115"/>
        <v>0</v>
      </c>
      <c r="BM153" s="42">
        <f t="shared" si="116"/>
        <v>0</v>
      </c>
      <c r="BN153" s="42">
        <f t="shared" si="117"/>
        <v>0</v>
      </c>
      <c r="BO153" s="42">
        <f t="shared" si="118"/>
        <v>0</v>
      </c>
      <c r="BP153" s="42">
        <f t="shared" si="119"/>
        <v>0</v>
      </c>
      <c r="BQ153" s="42">
        <f t="shared" si="120"/>
        <v>0</v>
      </c>
      <c r="BR153" s="42">
        <f t="shared" si="121"/>
        <v>0</v>
      </c>
      <c r="BS153" s="42">
        <f t="shared" si="122"/>
        <v>0</v>
      </c>
    </row>
    <row r="154" spans="1:71" ht="15">
      <c r="A154" s="118" t="s">
        <v>1175</v>
      </c>
      <c r="B154" s="8" t="s">
        <v>321</v>
      </c>
      <c r="C154" s="9" t="s">
        <v>33</v>
      </c>
      <c r="D154" s="9" t="s">
        <v>287</v>
      </c>
      <c r="E154" s="10" t="s">
        <v>29</v>
      </c>
      <c r="F154" s="10" t="s">
        <v>3</v>
      </c>
      <c r="G154" s="12" t="s">
        <v>1268</v>
      </c>
      <c r="H154" s="11">
        <v>4.61</v>
      </c>
      <c r="I154" s="279">
        <f>VLOOKUP(A:A,Souhrn!$A$2:$E$20,5,0)</f>
        <v>0</v>
      </c>
      <c r="J154" s="217">
        <f t="shared" si="123"/>
        <v>0</v>
      </c>
      <c r="K154" s="98"/>
      <c r="L154" s="102"/>
      <c r="M154" s="100"/>
      <c r="AA154" s="120">
        <f t="shared" si="85"/>
        <v>0</v>
      </c>
      <c r="AB154" s="120">
        <f t="shared" si="86"/>
        <v>0</v>
      </c>
      <c r="AC154" s="120">
        <f t="shared" si="87"/>
        <v>0</v>
      </c>
      <c r="AD154" s="120">
        <f t="shared" si="88"/>
        <v>0</v>
      </c>
      <c r="AE154" s="120">
        <f t="shared" si="89"/>
        <v>0</v>
      </c>
      <c r="AF154" s="120">
        <f t="shared" si="90"/>
        <v>0</v>
      </c>
      <c r="AG154" s="120">
        <f t="shared" si="91"/>
        <v>0</v>
      </c>
      <c r="AH154" s="120">
        <f t="shared" si="92"/>
        <v>0</v>
      </c>
      <c r="AI154" s="120">
        <f t="shared" si="93"/>
        <v>0</v>
      </c>
      <c r="AJ154" s="120">
        <f t="shared" si="94"/>
        <v>0</v>
      </c>
      <c r="AK154" s="120">
        <f t="shared" si="95"/>
        <v>0</v>
      </c>
      <c r="AL154" s="120">
        <f t="shared" si="96"/>
        <v>4.61</v>
      </c>
      <c r="AM154" s="120">
        <f t="shared" si="97"/>
        <v>0</v>
      </c>
      <c r="AN154" s="120">
        <f t="shared" si="98"/>
        <v>0</v>
      </c>
      <c r="AO154" s="120">
        <f t="shared" si="99"/>
        <v>0</v>
      </c>
      <c r="AP154" s="120">
        <f t="shared" si="100"/>
        <v>0</v>
      </c>
      <c r="AQ154" s="120">
        <f t="shared" si="101"/>
        <v>0</v>
      </c>
      <c r="AR154" s="120">
        <f t="shared" si="102"/>
        <v>0</v>
      </c>
      <c r="AS154" s="120">
        <f t="shared" si="103"/>
        <v>0</v>
      </c>
      <c r="AT154" s="267">
        <f t="shared" si="83"/>
        <v>0</v>
      </c>
      <c r="AU154" s="267">
        <f t="shared" si="84"/>
        <v>0</v>
      </c>
      <c r="BA154" s="42">
        <f t="shared" si="104"/>
        <v>0</v>
      </c>
      <c r="BB154" s="42">
        <f t="shared" si="105"/>
        <v>0</v>
      </c>
      <c r="BC154" s="42">
        <f t="shared" si="106"/>
        <v>0</v>
      </c>
      <c r="BD154" s="42">
        <f t="shared" si="107"/>
        <v>0</v>
      </c>
      <c r="BE154" s="42">
        <f t="shared" si="108"/>
        <v>0</v>
      </c>
      <c r="BF154" s="42">
        <f t="shared" si="109"/>
        <v>0</v>
      </c>
      <c r="BG154" s="42">
        <f t="shared" si="110"/>
        <v>0</v>
      </c>
      <c r="BH154" s="42">
        <f t="shared" si="111"/>
        <v>0</v>
      </c>
      <c r="BI154" s="42">
        <f t="shared" si="112"/>
        <v>0</v>
      </c>
      <c r="BJ154" s="42">
        <f t="shared" si="113"/>
        <v>0</v>
      </c>
      <c r="BK154" s="42">
        <f t="shared" si="114"/>
        <v>0</v>
      </c>
      <c r="BL154" s="42">
        <f t="shared" si="115"/>
        <v>0</v>
      </c>
      <c r="BM154" s="42">
        <f t="shared" si="116"/>
        <v>0</v>
      </c>
      <c r="BN154" s="42">
        <f t="shared" si="117"/>
        <v>0</v>
      </c>
      <c r="BO154" s="42">
        <f t="shared" si="118"/>
        <v>0</v>
      </c>
      <c r="BP154" s="42">
        <f t="shared" si="119"/>
        <v>0</v>
      </c>
      <c r="BQ154" s="42">
        <f t="shared" si="120"/>
        <v>0</v>
      </c>
      <c r="BR154" s="42">
        <f t="shared" si="121"/>
        <v>0</v>
      </c>
      <c r="BS154" s="42">
        <f t="shared" si="122"/>
        <v>0</v>
      </c>
    </row>
    <row r="155" spans="1:71" ht="15">
      <c r="A155" s="118" t="s">
        <v>1175</v>
      </c>
      <c r="B155" s="8" t="s">
        <v>322</v>
      </c>
      <c r="C155" s="9" t="s">
        <v>323</v>
      </c>
      <c r="D155" s="9" t="s">
        <v>287</v>
      </c>
      <c r="E155" s="10" t="s">
        <v>29</v>
      </c>
      <c r="F155" s="10" t="s">
        <v>3</v>
      </c>
      <c r="G155" s="12" t="s">
        <v>1268</v>
      </c>
      <c r="H155" s="11">
        <v>20.68</v>
      </c>
      <c r="I155" s="279">
        <f>VLOOKUP(A:A,Souhrn!$A$2:$E$20,5,0)</f>
        <v>0</v>
      </c>
      <c r="J155" s="217">
        <f t="shared" si="123"/>
        <v>0</v>
      </c>
      <c r="K155" s="98"/>
      <c r="L155" s="102"/>
      <c r="M155" s="100"/>
      <c r="AA155" s="120">
        <f t="shared" si="85"/>
        <v>0</v>
      </c>
      <c r="AB155" s="120">
        <f t="shared" si="86"/>
        <v>0</v>
      </c>
      <c r="AC155" s="120">
        <f t="shared" si="87"/>
        <v>0</v>
      </c>
      <c r="AD155" s="120">
        <f t="shared" si="88"/>
        <v>0</v>
      </c>
      <c r="AE155" s="120">
        <f t="shared" si="89"/>
        <v>0</v>
      </c>
      <c r="AF155" s="120">
        <f t="shared" si="90"/>
        <v>0</v>
      </c>
      <c r="AG155" s="120">
        <f t="shared" si="91"/>
        <v>0</v>
      </c>
      <c r="AH155" s="120">
        <f t="shared" si="92"/>
        <v>0</v>
      </c>
      <c r="AI155" s="120">
        <f t="shared" si="93"/>
        <v>0</v>
      </c>
      <c r="AJ155" s="120">
        <f t="shared" si="94"/>
        <v>0</v>
      </c>
      <c r="AK155" s="120">
        <f t="shared" si="95"/>
        <v>0</v>
      </c>
      <c r="AL155" s="120">
        <f t="shared" si="96"/>
        <v>20.68</v>
      </c>
      <c r="AM155" s="120">
        <f t="shared" si="97"/>
        <v>0</v>
      </c>
      <c r="AN155" s="120">
        <f t="shared" si="98"/>
        <v>0</v>
      </c>
      <c r="AO155" s="120">
        <f t="shared" si="99"/>
        <v>0</v>
      </c>
      <c r="AP155" s="120">
        <f t="shared" si="100"/>
        <v>0</v>
      </c>
      <c r="AQ155" s="120">
        <f t="shared" si="101"/>
        <v>0</v>
      </c>
      <c r="AR155" s="120">
        <f t="shared" si="102"/>
        <v>0</v>
      </c>
      <c r="AS155" s="120">
        <f t="shared" si="103"/>
        <v>0</v>
      </c>
      <c r="AT155" s="267">
        <f t="shared" si="83"/>
        <v>0</v>
      </c>
      <c r="AU155" s="267">
        <f t="shared" si="84"/>
        <v>0</v>
      </c>
      <c r="BA155" s="42">
        <f t="shared" si="104"/>
        <v>0</v>
      </c>
      <c r="BB155" s="42">
        <f t="shared" si="105"/>
        <v>0</v>
      </c>
      <c r="BC155" s="42">
        <f t="shared" si="106"/>
        <v>0</v>
      </c>
      <c r="BD155" s="42">
        <f t="shared" si="107"/>
        <v>0</v>
      </c>
      <c r="BE155" s="42">
        <f t="shared" si="108"/>
        <v>0</v>
      </c>
      <c r="BF155" s="42">
        <f t="shared" si="109"/>
        <v>0</v>
      </c>
      <c r="BG155" s="42">
        <f t="shared" si="110"/>
        <v>0</v>
      </c>
      <c r="BH155" s="42">
        <f t="shared" si="111"/>
        <v>0</v>
      </c>
      <c r="BI155" s="42">
        <f t="shared" si="112"/>
        <v>0</v>
      </c>
      <c r="BJ155" s="42">
        <f t="shared" si="113"/>
        <v>0</v>
      </c>
      <c r="BK155" s="42">
        <f t="shared" si="114"/>
        <v>0</v>
      </c>
      <c r="BL155" s="42">
        <f t="shared" si="115"/>
        <v>0</v>
      </c>
      <c r="BM155" s="42">
        <f t="shared" si="116"/>
        <v>0</v>
      </c>
      <c r="BN155" s="42">
        <f t="shared" si="117"/>
        <v>0</v>
      </c>
      <c r="BO155" s="42">
        <f t="shared" si="118"/>
        <v>0</v>
      </c>
      <c r="BP155" s="42">
        <f t="shared" si="119"/>
        <v>0</v>
      </c>
      <c r="BQ155" s="42">
        <f t="shared" si="120"/>
        <v>0</v>
      </c>
      <c r="BR155" s="42">
        <f t="shared" si="121"/>
        <v>0</v>
      </c>
      <c r="BS155" s="42">
        <f t="shared" si="122"/>
        <v>0</v>
      </c>
    </row>
    <row r="156" spans="1:71" ht="15">
      <c r="A156" s="118" t="s">
        <v>1169</v>
      </c>
      <c r="B156" s="8" t="s">
        <v>324</v>
      </c>
      <c r="C156" s="9" t="s">
        <v>325</v>
      </c>
      <c r="D156" s="9" t="s">
        <v>287</v>
      </c>
      <c r="E156" s="10" t="s">
        <v>47</v>
      </c>
      <c r="F156" s="10" t="s">
        <v>4</v>
      </c>
      <c r="G156" s="12" t="s">
        <v>1279</v>
      </c>
      <c r="H156" s="11">
        <v>8.3</v>
      </c>
      <c r="I156" s="279">
        <f>VLOOKUP(A:A,Souhrn!$A$2:$E$20,5,0)</f>
        <v>0</v>
      </c>
      <c r="J156" s="217">
        <f t="shared" si="123"/>
        <v>0</v>
      </c>
      <c r="K156" s="98"/>
      <c r="L156" s="102"/>
      <c r="M156" s="100"/>
      <c r="AA156" s="120">
        <f t="shared" si="85"/>
        <v>0</v>
      </c>
      <c r="AB156" s="120">
        <f t="shared" si="86"/>
        <v>0</v>
      </c>
      <c r="AC156" s="120">
        <f t="shared" si="87"/>
        <v>0</v>
      </c>
      <c r="AD156" s="120">
        <f t="shared" si="88"/>
        <v>0</v>
      </c>
      <c r="AE156" s="120">
        <f t="shared" si="89"/>
        <v>0</v>
      </c>
      <c r="AF156" s="120">
        <f t="shared" si="90"/>
        <v>8.3</v>
      </c>
      <c r="AG156" s="120">
        <f t="shared" si="91"/>
        <v>0</v>
      </c>
      <c r="AH156" s="120">
        <f t="shared" si="92"/>
        <v>0</v>
      </c>
      <c r="AI156" s="120">
        <f t="shared" si="93"/>
        <v>0</v>
      </c>
      <c r="AJ156" s="120">
        <f t="shared" si="94"/>
        <v>0</v>
      </c>
      <c r="AK156" s="120">
        <f t="shared" si="95"/>
        <v>0</v>
      </c>
      <c r="AL156" s="120">
        <f t="shared" si="96"/>
        <v>0</v>
      </c>
      <c r="AM156" s="120">
        <f t="shared" si="97"/>
        <v>0</v>
      </c>
      <c r="AN156" s="120">
        <f t="shared" si="98"/>
        <v>0</v>
      </c>
      <c r="AO156" s="120">
        <f t="shared" si="99"/>
        <v>0</v>
      </c>
      <c r="AP156" s="120">
        <f t="shared" si="100"/>
        <v>0</v>
      </c>
      <c r="AQ156" s="120">
        <f t="shared" si="101"/>
        <v>0</v>
      </c>
      <c r="AR156" s="120">
        <f t="shared" si="102"/>
        <v>0</v>
      </c>
      <c r="AS156" s="120">
        <f t="shared" si="103"/>
        <v>0</v>
      </c>
      <c r="AT156" s="267">
        <f t="shared" si="83"/>
        <v>0</v>
      </c>
      <c r="AU156" s="267">
        <f t="shared" si="84"/>
        <v>0</v>
      </c>
      <c r="BA156" s="42">
        <f t="shared" si="104"/>
        <v>0</v>
      </c>
      <c r="BB156" s="42">
        <f t="shared" si="105"/>
        <v>0</v>
      </c>
      <c r="BC156" s="42">
        <f t="shared" si="106"/>
        <v>0</v>
      </c>
      <c r="BD156" s="42">
        <f t="shared" si="107"/>
        <v>0</v>
      </c>
      <c r="BE156" s="42">
        <f t="shared" si="108"/>
        <v>0</v>
      </c>
      <c r="BF156" s="42">
        <f t="shared" si="109"/>
        <v>0</v>
      </c>
      <c r="BG156" s="42">
        <f t="shared" si="110"/>
        <v>0</v>
      </c>
      <c r="BH156" s="42">
        <f t="shared" si="111"/>
        <v>0</v>
      </c>
      <c r="BI156" s="42">
        <f t="shared" si="112"/>
        <v>0</v>
      </c>
      <c r="BJ156" s="42">
        <f t="shared" si="113"/>
        <v>0</v>
      </c>
      <c r="BK156" s="42">
        <f t="shared" si="114"/>
        <v>0</v>
      </c>
      <c r="BL156" s="42">
        <f t="shared" si="115"/>
        <v>0</v>
      </c>
      <c r="BM156" s="42">
        <f t="shared" si="116"/>
        <v>0</v>
      </c>
      <c r="BN156" s="42">
        <f t="shared" si="117"/>
        <v>0</v>
      </c>
      <c r="BO156" s="42">
        <f t="shared" si="118"/>
        <v>0</v>
      </c>
      <c r="BP156" s="42">
        <f t="shared" si="119"/>
        <v>0</v>
      </c>
      <c r="BQ156" s="42">
        <f t="shared" si="120"/>
        <v>0</v>
      </c>
      <c r="BR156" s="42">
        <f t="shared" si="121"/>
        <v>0</v>
      </c>
      <c r="BS156" s="42">
        <f t="shared" si="122"/>
        <v>0</v>
      </c>
    </row>
    <row r="157" spans="1:71" ht="15">
      <c r="A157" s="118" t="s">
        <v>1169</v>
      </c>
      <c r="B157" s="8" t="s">
        <v>326</v>
      </c>
      <c r="C157" s="9" t="s">
        <v>327</v>
      </c>
      <c r="D157" s="9" t="s">
        <v>287</v>
      </c>
      <c r="E157" s="10" t="s">
        <v>47</v>
      </c>
      <c r="F157" s="10" t="s">
        <v>4</v>
      </c>
      <c r="G157" s="12" t="s">
        <v>1279</v>
      </c>
      <c r="H157" s="11">
        <v>6.9</v>
      </c>
      <c r="I157" s="279">
        <f>VLOOKUP(A:A,Souhrn!$A$2:$E$20,5,0)</f>
        <v>0</v>
      </c>
      <c r="J157" s="217">
        <f t="shared" si="123"/>
        <v>0</v>
      </c>
      <c r="K157" s="98"/>
      <c r="L157" s="102"/>
      <c r="M157" s="100"/>
      <c r="AA157" s="120">
        <f t="shared" si="85"/>
        <v>0</v>
      </c>
      <c r="AB157" s="120">
        <f t="shared" si="86"/>
        <v>0</v>
      </c>
      <c r="AC157" s="120">
        <f t="shared" si="87"/>
        <v>0</v>
      </c>
      <c r="AD157" s="120">
        <f t="shared" si="88"/>
        <v>0</v>
      </c>
      <c r="AE157" s="120">
        <f t="shared" si="89"/>
        <v>0</v>
      </c>
      <c r="AF157" s="120">
        <f t="shared" si="90"/>
        <v>6.9</v>
      </c>
      <c r="AG157" s="120">
        <f t="shared" si="91"/>
        <v>0</v>
      </c>
      <c r="AH157" s="120">
        <f t="shared" si="92"/>
        <v>0</v>
      </c>
      <c r="AI157" s="120">
        <f t="shared" si="93"/>
        <v>0</v>
      </c>
      <c r="AJ157" s="120">
        <f t="shared" si="94"/>
        <v>0</v>
      </c>
      <c r="AK157" s="120">
        <f t="shared" si="95"/>
        <v>0</v>
      </c>
      <c r="AL157" s="120">
        <f t="shared" si="96"/>
        <v>0</v>
      </c>
      <c r="AM157" s="120">
        <f t="shared" si="97"/>
        <v>0</v>
      </c>
      <c r="AN157" s="120">
        <f t="shared" si="98"/>
        <v>0</v>
      </c>
      <c r="AO157" s="120">
        <f t="shared" si="99"/>
        <v>0</v>
      </c>
      <c r="AP157" s="120">
        <f t="shared" si="100"/>
        <v>0</v>
      </c>
      <c r="AQ157" s="120">
        <f t="shared" si="101"/>
        <v>0</v>
      </c>
      <c r="AR157" s="120">
        <f t="shared" si="102"/>
        <v>0</v>
      </c>
      <c r="AS157" s="120">
        <f t="shared" si="103"/>
        <v>0</v>
      </c>
      <c r="AT157" s="267">
        <f t="shared" si="83"/>
        <v>0</v>
      </c>
      <c r="AU157" s="267">
        <f t="shared" si="84"/>
        <v>0</v>
      </c>
      <c r="BA157" s="42">
        <f t="shared" si="104"/>
        <v>0</v>
      </c>
      <c r="BB157" s="42">
        <f t="shared" si="105"/>
        <v>0</v>
      </c>
      <c r="BC157" s="42">
        <f t="shared" si="106"/>
        <v>0</v>
      </c>
      <c r="BD157" s="42">
        <f t="shared" si="107"/>
        <v>0</v>
      </c>
      <c r="BE157" s="42">
        <f t="shared" si="108"/>
        <v>0</v>
      </c>
      <c r="BF157" s="42">
        <f t="shared" si="109"/>
        <v>0</v>
      </c>
      <c r="BG157" s="42">
        <f t="shared" si="110"/>
        <v>0</v>
      </c>
      <c r="BH157" s="42">
        <f t="shared" si="111"/>
        <v>0</v>
      </c>
      <c r="BI157" s="42">
        <f t="shared" si="112"/>
        <v>0</v>
      </c>
      <c r="BJ157" s="42">
        <f t="shared" si="113"/>
        <v>0</v>
      </c>
      <c r="BK157" s="42">
        <f t="shared" si="114"/>
        <v>0</v>
      </c>
      <c r="BL157" s="42">
        <f t="shared" si="115"/>
        <v>0</v>
      </c>
      <c r="BM157" s="42">
        <f t="shared" si="116"/>
        <v>0</v>
      </c>
      <c r="BN157" s="42">
        <f t="shared" si="117"/>
        <v>0</v>
      </c>
      <c r="BO157" s="42">
        <f t="shared" si="118"/>
        <v>0</v>
      </c>
      <c r="BP157" s="42">
        <f t="shared" si="119"/>
        <v>0</v>
      </c>
      <c r="BQ157" s="42">
        <f t="shared" si="120"/>
        <v>0</v>
      </c>
      <c r="BR157" s="42">
        <f t="shared" si="121"/>
        <v>0</v>
      </c>
      <c r="BS157" s="42">
        <f t="shared" si="122"/>
        <v>0</v>
      </c>
    </row>
    <row r="158" spans="1:71" ht="15">
      <c r="A158" s="118" t="s">
        <v>1179</v>
      </c>
      <c r="B158" s="8" t="s">
        <v>328</v>
      </c>
      <c r="C158" s="9" t="s">
        <v>329</v>
      </c>
      <c r="D158" s="9" t="s">
        <v>287</v>
      </c>
      <c r="E158" s="10" t="s">
        <v>166</v>
      </c>
      <c r="F158" s="10" t="s">
        <v>4</v>
      </c>
      <c r="G158" s="12" t="s">
        <v>1277</v>
      </c>
      <c r="H158" s="11">
        <v>1.73</v>
      </c>
      <c r="I158" s="279">
        <f>VLOOKUP(A:A,Souhrn!$A$2:$E$20,5,0)</f>
        <v>0</v>
      </c>
      <c r="J158" s="217">
        <f t="shared" si="123"/>
        <v>0</v>
      </c>
      <c r="K158" s="98"/>
      <c r="L158" s="102"/>
      <c r="M158" s="100"/>
      <c r="AA158" s="120">
        <f t="shared" si="85"/>
        <v>0</v>
      </c>
      <c r="AB158" s="120">
        <f t="shared" si="86"/>
        <v>0</v>
      </c>
      <c r="AC158" s="120">
        <f t="shared" si="87"/>
        <v>0</v>
      </c>
      <c r="AD158" s="120">
        <f t="shared" si="88"/>
        <v>0</v>
      </c>
      <c r="AE158" s="120">
        <f t="shared" si="89"/>
        <v>0</v>
      </c>
      <c r="AF158" s="120">
        <f t="shared" si="90"/>
        <v>0</v>
      </c>
      <c r="AG158" s="120">
        <f t="shared" si="91"/>
        <v>0</v>
      </c>
      <c r="AH158" s="120">
        <f t="shared" si="92"/>
        <v>0</v>
      </c>
      <c r="AI158" s="120">
        <f t="shared" si="93"/>
        <v>0</v>
      </c>
      <c r="AJ158" s="120">
        <f t="shared" si="94"/>
        <v>0</v>
      </c>
      <c r="AK158" s="120">
        <f t="shared" si="95"/>
        <v>0</v>
      </c>
      <c r="AL158" s="120">
        <f t="shared" si="96"/>
        <v>0</v>
      </c>
      <c r="AM158" s="120">
        <f t="shared" si="97"/>
        <v>0</v>
      </c>
      <c r="AN158" s="120">
        <f t="shared" si="98"/>
        <v>0</v>
      </c>
      <c r="AO158" s="120">
        <f t="shared" si="99"/>
        <v>0</v>
      </c>
      <c r="AP158" s="120">
        <f t="shared" si="100"/>
        <v>0</v>
      </c>
      <c r="AQ158" s="120">
        <f t="shared" si="101"/>
        <v>1.73</v>
      </c>
      <c r="AR158" s="120">
        <f t="shared" si="102"/>
        <v>0</v>
      </c>
      <c r="AS158" s="120">
        <f t="shared" si="103"/>
        <v>0</v>
      </c>
      <c r="AT158" s="267">
        <f t="shared" si="83"/>
        <v>0</v>
      </c>
      <c r="AU158" s="267">
        <f t="shared" si="84"/>
        <v>0</v>
      </c>
      <c r="BA158" s="42">
        <f t="shared" si="104"/>
        <v>0</v>
      </c>
      <c r="BB158" s="42">
        <f t="shared" si="105"/>
        <v>0</v>
      </c>
      <c r="BC158" s="42">
        <f t="shared" si="106"/>
        <v>0</v>
      </c>
      <c r="BD158" s="42">
        <f t="shared" si="107"/>
        <v>0</v>
      </c>
      <c r="BE158" s="42">
        <f t="shared" si="108"/>
        <v>0</v>
      </c>
      <c r="BF158" s="42">
        <f t="shared" si="109"/>
        <v>0</v>
      </c>
      <c r="BG158" s="42">
        <f t="shared" si="110"/>
        <v>0</v>
      </c>
      <c r="BH158" s="42">
        <f t="shared" si="111"/>
        <v>0</v>
      </c>
      <c r="BI158" s="42">
        <f t="shared" si="112"/>
        <v>0</v>
      </c>
      <c r="BJ158" s="42">
        <f t="shared" si="113"/>
        <v>0</v>
      </c>
      <c r="BK158" s="42">
        <f t="shared" si="114"/>
        <v>0</v>
      </c>
      <c r="BL158" s="42">
        <f t="shared" si="115"/>
        <v>0</v>
      </c>
      <c r="BM158" s="42">
        <f t="shared" si="116"/>
        <v>0</v>
      </c>
      <c r="BN158" s="42">
        <f t="shared" si="117"/>
        <v>0</v>
      </c>
      <c r="BO158" s="42">
        <f t="shared" si="118"/>
        <v>0</v>
      </c>
      <c r="BP158" s="42">
        <f t="shared" si="119"/>
        <v>0</v>
      </c>
      <c r="BQ158" s="42">
        <f t="shared" si="120"/>
        <v>0</v>
      </c>
      <c r="BR158" s="42">
        <f t="shared" si="121"/>
        <v>0</v>
      </c>
      <c r="BS158" s="42">
        <f t="shared" si="122"/>
        <v>0</v>
      </c>
    </row>
    <row r="159" spans="1:71" ht="15">
      <c r="A159" s="118" t="s">
        <v>1181</v>
      </c>
      <c r="B159" s="8" t="s">
        <v>330</v>
      </c>
      <c r="C159" s="9" t="s">
        <v>331</v>
      </c>
      <c r="D159" s="9" t="s">
        <v>287</v>
      </c>
      <c r="E159" s="10" t="s">
        <v>89</v>
      </c>
      <c r="F159" s="10" t="s">
        <v>6</v>
      </c>
      <c r="G159" s="12" t="s">
        <v>1274</v>
      </c>
      <c r="H159" s="11">
        <v>34.53</v>
      </c>
      <c r="I159" s="279">
        <f>VLOOKUP(A:A,Souhrn!$A$2:$E$20,5,0)</f>
        <v>0</v>
      </c>
      <c r="J159" s="217">
        <f t="shared" si="123"/>
        <v>0</v>
      </c>
      <c r="K159" s="98"/>
      <c r="L159" s="102"/>
      <c r="M159" s="100"/>
      <c r="AA159" s="120">
        <f t="shared" si="85"/>
        <v>0</v>
      </c>
      <c r="AB159" s="120">
        <f t="shared" si="86"/>
        <v>0</v>
      </c>
      <c r="AC159" s="120">
        <f t="shared" si="87"/>
        <v>0</v>
      </c>
      <c r="AD159" s="120">
        <f t="shared" si="88"/>
        <v>0</v>
      </c>
      <c r="AE159" s="120">
        <f t="shared" si="89"/>
        <v>0</v>
      </c>
      <c r="AF159" s="120">
        <f t="shared" si="90"/>
        <v>0</v>
      </c>
      <c r="AG159" s="120">
        <f t="shared" si="91"/>
        <v>0</v>
      </c>
      <c r="AH159" s="120">
        <f t="shared" si="92"/>
        <v>0</v>
      </c>
      <c r="AI159" s="120">
        <f t="shared" si="93"/>
        <v>0</v>
      </c>
      <c r="AJ159" s="120">
        <f t="shared" si="94"/>
        <v>0</v>
      </c>
      <c r="AK159" s="120">
        <f t="shared" si="95"/>
        <v>0</v>
      </c>
      <c r="AL159" s="120">
        <f t="shared" si="96"/>
        <v>0</v>
      </c>
      <c r="AM159" s="120">
        <f t="shared" si="97"/>
        <v>0</v>
      </c>
      <c r="AN159" s="120">
        <f t="shared" si="98"/>
        <v>0</v>
      </c>
      <c r="AO159" s="120">
        <f t="shared" si="99"/>
        <v>0</v>
      </c>
      <c r="AP159" s="120">
        <f t="shared" si="100"/>
        <v>0</v>
      </c>
      <c r="AQ159" s="120">
        <f t="shared" si="101"/>
        <v>0</v>
      </c>
      <c r="AR159" s="120">
        <f t="shared" si="102"/>
        <v>0</v>
      </c>
      <c r="AS159" s="120">
        <f t="shared" si="103"/>
        <v>34.53</v>
      </c>
      <c r="AT159" s="267">
        <f t="shared" si="83"/>
        <v>0</v>
      </c>
      <c r="AU159" s="267">
        <f t="shared" si="84"/>
        <v>0</v>
      </c>
      <c r="BA159" s="42">
        <f t="shared" si="104"/>
        <v>0</v>
      </c>
      <c r="BB159" s="42">
        <f t="shared" si="105"/>
        <v>0</v>
      </c>
      <c r="BC159" s="42">
        <f t="shared" si="106"/>
        <v>0</v>
      </c>
      <c r="BD159" s="42">
        <f t="shared" si="107"/>
        <v>0</v>
      </c>
      <c r="BE159" s="42">
        <f t="shared" si="108"/>
        <v>0</v>
      </c>
      <c r="BF159" s="42">
        <f t="shared" si="109"/>
        <v>0</v>
      </c>
      <c r="BG159" s="42">
        <f t="shared" si="110"/>
        <v>0</v>
      </c>
      <c r="BH159" s="42">
        <f t="shared" si="111"/>
        <v>0</v>
      </c>
      <c r="BI159" s="42">
        <f t="shared" si="112"/>
        <v>0</v>
      </c>
      <c r="BJ159" s="42">
        <f t="shared" si="113"/>
        <v>0</v>
      </c>
      <c r="BK159" s="42">
        <f t="shared" si="114"/>
        <v>0</v>
      </c>
      <c r="BL159" s="42">
        <f t="shared" si="115"/>
        <v>0</v>
      </c>
      <c r="BM159" s="42">
        <f t="shared" si="116"/>
        <v>0</v>
      </c>
      <c r="BN159" s="42">
        <f t="shared" si="117"/>
        <v>0</v>
      </c>
      <c r="BO159" s="42">
        <f t="shared" si="118"/>
        <v>0</v>
      </c>
      <c r="BP159" s="42">
        <f t="shared" si="119"/>
        <v>0</v>
      </c>
      <c r="BQ159" s="42">
        <f t="shared" si="120"/>
        <v>0</v>
      </c>
      <c r="BR159" s="42">
        <f t="shared" si="121"/>
        <v>0</v>
      </c>
      <c r="BS159" s="42">
        <f t="shared" si="122"/>
        <v>0</v>
      </c>
    </row>
    <row r="160" spans="1:71" ht="15">
      <c r="A160" s="118" t="s">
        <v>1181</v>
      </c>
      <c r="B160" s="8" t="s">
        <v>332</v>
      </c>
      <c r="C160" s="9" t="s">
        <v>33</v>
      </c>
      <c r="D160" s="9" t="s">
        <v>287</v>
      </c>
      <c r="E160" s="10" t="s">
        <v>89</v>
      </c>
      <c r="F160" s="10" t="s">
        <v>6</v>
      </c>
      <c r="G160" s="12" t="s">
        <v>1274</v>
      </c>
      <c r="H160" s="11">
        <v>130.2</v>
      </c>
      <c r="I160" s="279">
        <f>VLOOKUP(A:A,Souhrn!$A$2:$E$20,5,0)</f>
        <v>0</v>
      </c>
      <c r="J160" s="217">
        <f t="shared" si="123"/>
        <v>0</v>
      </c>
      <c r="K160" s="98"/>
      <c r="L160" s="102"/>
      <c r="M160" s="100"/>
      <c r="AA160" s="120">
        <f t="shared" si="85"/>
        <v>0</v>
      </c>
      <c r="AB160" s="120">
        <f t="shared" si="86"/>
        <v>0</v>
      </c>
      <c r="AC160" s="120">
        <f t="shared" si="87"/>
        <v>0</v>
      </c>
      <c r="AD160" s="120">
        <f t="shared" si="88"/>
        <v>0</v>
      </c>
      <c r="AE160" s="120">
        <f t="shared" si="89"/>
        <v>0</v>
      </c>
      <c r="AF160" s="120">
        <f t="shared" si="90"/>
        <v>0</v>
      </c>
      <c r="AG160" s="120">
        <f t="shared" si="91"/>
        <v>0</v>
      </c>
      <c r="AH160" s="120">
        <f t="shared" si="92"/>
        <v>0</v>
      </c>
      <c r="AI160" s="120">
        <f t="shared" si="93"/>
        <v>0</v>
      </c>
      <c r="AJ160" s="120">
        <f t="shared" si="94"/>
        <v>0</v>
      </c>
      <c r="AK160" s="120">
        <f t="shared" si="95"/>
        <v>0</v>
      </c>
      <c r="AL160" s="120">
        <f t="shared" si="96"/>
        <v>0</v>
      </c>
      <c r="AM160" s="120">
        <f t="shared" si="97"/>
        <v>0</v>
      </c>
      <c r="AN160" s="120">
        <f t="shared" si="98"/>
        <v>0</v>
      </c>
      <c r="AO160" s="120">
        <f t="shared" si="99"/>
        <v>0</v>
      </c>
      <c r="AP160" s="120">
        <f t="shared" si="100"/>
        <v>0</v>
      </c>
      <c r="AQ160" s="120">
        <f t="shared" si="101"/>
        <v>0</v>
      </c>
      <c r="AR160" s="120">
        <f t="shared" si="102"/>
        <v>0</v>
      </c>
      <c r="AS160" s="120">
        <f t="shared" si="103"/>
        <v>130.2</v>
      </c>
      <c r="AT160" s="267">
        <f t="shared" si="83"/>
        <v>0</v>
      </c>
      <c r="AU160" s="267">
        <f t="shared" si="84"/>
        <v>0</v>
      </c>
      <c r="BA160" s="42">
        <f t="shared" si="104"/>
        <v>0</v>
      </c>
      <c r="BB160" s="42">
        <f t="shared" si="105"/>
        <v>0</v>
      </c>
      <c r="BC160" s="42">
        <f t="shared" si="106"/>
        <v>0</v>
      </c>
      <c r="BD160" s="42">
        <f t="shared" si="107"/>
        <v>0</v>
      </c>
      <c r="BE160" s="42">
        <f t="shared" si="108"/>
        <v>0</v>
      </c>
      <c r="BF160" s="42">
        <f t="shared" si="109"/>
        <v>0</v>
      </c>
      <c r="BG160" s="42">
        <f t="shared" si="110"/>
        <v>0</v>
      </c>
      <c r="BH160" s="42">
        <f t="shared" si="111"/>
        <v>0</v>
      </c>
      <c r="BI160" s="42">
        <f t="shared" si="112"/>
        <v>0</v>
      </c>
      <c r="BJ160" s="42">
        <f t="shared" si="113"/>
        <v>0</v>
      </c>
      <c r="BK160" s="42">
        <f t="shared" si="114"/>
        <v>0</v>
      </c>
      <c r="BL160" s="42">
        <f t="shared" si="115"/>
        <v>0</v>
      </c>
      <c r="BM160" s="42">
        <f t="shared" si="116"/>
        <v>0</v>
      </c>
      <c r="BN160" s="42">
        <f t="shared" si="117"/>
        <v>0</v>
      </c>
      <c r="BO160" s="42">
        <f t="shared" si="118"/>
        <v>0</v>
      </c>
      <c r="BP160" s="42">
        <f t="shared" si="119"/>
        <v>0</v>
      </c>
      <c r="BQ160" s="42">
        <f t="shared" si="120"/>
        <v>0</v>
      </c>
      <c r="BR160" s="42">
        <f t="shared" si="121"/>
        <v>0</v>
      </c>
      <c r="BS160" s="42">
        <f t="shared" si="122"/>
        <v>0</v>
      </c>
    </row>
    <row r="161" spans="1:71" ht="15">
      <c r="A161" s="118" t="s">
        <v>1173</v>
      </c>
      <c r="B161" s="8" t="s">
        <v>333</v>
      </c>
      <c r="C161" s="9" t="s">
        <v>33</v>
      </c>
      <c r="D161" s="9" t="s">
        <v>287</v>
      </c>
      <c r="E161" s="10" t="s">
        <v>34</v>
      </c>
      <c r="F161" s="10" t="s">
        <v>5</v>
      </c>
      <c r="G161" s="12" t="s">
        <v>1267</v>
      </c>
      <c r="H161" s="11">
        <v>18.5</v>
      </c>
      <c r="I161" s="279">
        <f>VLOOKUP(A:A,Souhrn!$A$2:$E$20,5,0)</f>
        <v>0</v>
      </c>
      <c r="J161" s="217">
        <f t="shared" si="123"/>
        <v>0</v>
      </c>
      <c r="K161" s="98" t="s">
        <v>1246</v>
      </c>
      <c r="L161" s="102"/>
      <c r="M161" s="100"/>
      <c r="AA161" s="120">
        <f t="shared" si="85"/>
        <v>0</v>
      </c>
      <c r="AB161" s="120">
        <f t="shared" si="86"/>
        <v>0</v>
      </c>
      <c r="AC161" s="120">
        <f t="shared" si="87"/>
        <v>0</v>
      </c>
      <c r="AD161" s="120">
        <f t="shared" si="88"/>
        <v>0</v>
      </c>
      <c r="AE161" s="120">
        <f t="shared" si="89"/>
        <v>0</v>
      </c>
      <c r="AF161" s="120">
        <f t="shared" si="90"/>
        <v>0</v>
      </c>
      <c r="AG161" s="120">
        <f t="shared" si="91"/>
        <v>0</v>
      </c>
      <c r="AH161" s="120">
        <f t="shared" si="92"/>
        <v>0</v>
      </c>
      <c r="AI161" s="120">
        <f t="shared" si="93"/>
        <v>0</v>
      </c>
      <c r="AJ161" s="120">
        <f t="shared" si="94"/>
        <v>18.5</v>
      </c>
      <c r="AK161" s="120">
        <f t="shared" si="95"/>
        <v>0</v>
      </c>
      <c r="AL161" s="120">
        <f t="shared" si="96"/>
        <v>0</v>
      </c>
      <c r="AM161" s="120">
        <f t="shared" si="97"/>
        <v>0</v>
      </c>
      <c r="AN161" s="120">
        <f t="shared" si="98"/>
        <v>0</v>
      </c>
      <c r="AO161" s="120">
        <f t="shared" si="99"/>
        <v>0</v>
      </c>
      <c r="AP161" s="120">
        <f t="shared" si="100"/>
        <v>0</v>
      </c>
      <c r="AQ161" s="120">
        <f t="shared" si="101"/>
        <v>0</v>
      </c>
      <c r="AR161" s="120">
        <f t="shared" si="102"/>
        <v>0</v>
      </c>
      <c r="AS161" s="120">
        <f t="shared" si="103"/>
        <v>0</v>
      </c>
      <c r="AT161" s="267">
        <f t="shared" si="83"/>
        <v>0</v>
      </c>
      <c r="AU161" s="267">
        <f t="shared" si="84"/>
        <v>0</v>
      </c>
      <c r="BA161" s="42">
        <f t="shared" si="104"/>
        <v>0</v>
      </c>
      <c r="BB161" s="42">
        <f t="shared" si="105"/>
        <v>0</v>
      </c>
      <c r="BC161" s="42">
        <f t="shared" si="106"/>
        <v>0</v>
      </c>
      <c r="BD161" s="42">
        <f t="shared" si="107"/>
        <v>0</v>
      </c>
      <c r="BE161" s="42">
        <f t="shared" si="108"/>
        <v>0</v>
      </c>
      <c r="BF161" s="42">
        <f t="shared" si="109"/>
        <v>0</v>
      </c>
      <c r="BG161" s="42">
        <f t="shared" si="110"/>
        <v>0</v>
      </c>
      <c r="BH161" s="42">
        <f t="shared" si="111"/>
        <v>0</v>
      </c>
      <c r="BI161" s="42">
        <f t="shared" si="112"/>
        <v>0</v>
      </c>
      <c r="BJ161" s="42">
        <f t="shared" si="113"/>
        <v>18.5</v>
      </c>
      <c r="BK161" s="42">
        <f t="shared" si="114"/>
        <v>0</v>
      </c>
      <c r="BL161" s="42">
        <f t="shared" si="115"/>
        <v>0</v>
      </c>
      <c r="BM161" s="42">
        <f t="shared" si="116"/>
        <v>0</v>
      </c>
      <c r="BN161" s="42">
        <f t="shared" si="117"/>
        <v>0</v>
      </c>
      <c r="BO161" s="42">
        <f t="shared" si="118"/>
        <v>0</v>
      </c>
      <c r="BP161" s="42">
        <f t="shared" si="119"/>
        <v>0</v>
      </c>
      <c r="BQ161" s="42">
        <f t="shared" si="120"/>
        <v>0</v>
      </c>
      <c r="BR161" s="42">
        <f t="shared" si="121"/>
        <v>0</v>
      </c>
      <c r="BS161" s="42">
        <f t="shared" si="122"/>
        <v>0</v>
      </c>
    </row>
    <row r="162" spans="1:71" ht="15">
      <c r="A162" s="118" t="s">
        <v>1174</v>
      </c>
      <c r="B162" s="8" t="s">
        <v>334</v>
      </c>
      <c r="C162" s="9" t="s">
        <v>33</v>
      </c>
      <c r="D162" s="9" t="s">
        <v>287</v>
      </c>
      <c r="E162" s="10" t="s">
        <v>34</v>
      </c>
      <c r="F162" s="10" t="s">
        <v>4</v>
      </c>
      <c r="G162" s="12" t="s">
        <v>1278</v>
      </c>
      <c r="H162" s="11">
        <v>15.08</v>
      </c>
      <c r="I162" s="279">
        <f>VLOOKUP(A:A,Souhrn!$A$2:$E$20,5,0)</f>
        <v>0</v>
      </c>
      <c r="J162" s="217">
        <f t="shared" si="123"/>
        <v>0</v>
      </c>
      <c r="K162" s="98" t="s">
        <v>1246</v>
      </c>
      <c r="L162" s="102"/>
      <c r="M162" s="100"/>
      <c r="AA162" s="120">
        <f t="shared" si="85"/>
        <v>0</v>
      </c>
      <c r="AB162" s="120">
        <f t="shared" si="86"/>
        <v>0</v>
      </c>
      <c r="AC162" s="120">
        <f t="shared" si="87"/>
        <v>0</v>
      </c>
      <c r="AD162" s="120">
        <f t="shared" si="88"/>
        <v>0</v>
      </c>
      <c r="AE162" s="120">
        <f t="shared" si="89"/>
        <v>0</v>
      </c>
      <c r="AF162" s="120">
        <f t="shared" si="90"/>
        <v>0</v>
      </c>
      <c r="AG162" s="120">
        <f t="shared" si="91"/>
        <v>0</v>
      </c>
      <c r="AH162" s="120">
        <f t="shared" si="92"/>
        <v>0</v>
      </c>
      <c r="AI162" s="120">
        <f t="shared" si="93"/>
        <v>0</v>
      </c>
      <c r="AJ162" s="120">
        <f t="shared" si="94"/>
        <v>0</v>
      </c>
      <c r="AK162" s="120">
        <f t="shared" si="95"/>
        <v>15.08</v>
      </c>
      <c r="AL162" s="120">
        <f t="shared" si="96"/>
        <v>0</v>
      </c>
      <c r="AM162" s="120">
        <f t="shared" si="97"/>
        <v>0</v>
      </c>
      <c r="AN162" s="120">
        <f t="shared" si="98"/>
        <v>0</v>
      </c>
      <c r="AO162" s="120">
        <f t="shared" si="99"/>
        <v>0</v>
      </c>
      <c r="AP162" s="120">
        <f t="shared" si="100"/>
        <v>0</v>
      </c>
      <c r="AQ162" s="120">
        <f t="shared" si="101"/>
        <v>0</v>
      </c>
      <c r="AR162" s="120">
        <f t="shared" si="102"/>
        <v>0</v>
      </c>
      <c r="AS162" s="120">
        <f t="shared" si="103"/>
        <v>0</v>
      </c>
      <c r="AT162" s="267">
        <f t="shared" si="83"/>
        <v>0</v>
      </c>
      <c r="AU162" s="267">
        <f t="shared" si="84"/>
        <v>0</v>
      </c>
      <c r="BA162" s="42">
        <f t="shared" si="104"/>
        <v>0</v>
      </c>
      <c r="BB162" s="42">
        <f t="shared" si="105"/>
        <v>0</v>
      </c>
      <c r="BC162" s="42">
        <f t="shared" si="106"/>
        <v>0</v>
      </c>
      <c r="BD162" s="42">
        <f t="shared" si="107"/>
        <v>0</v>
      </c>
      <c r="BE162" s="42">
        <f t="shared" si="108"/>
        <v>0</v>
      </c>
      <c r="BF162" s="42">
        <f t="shared" si="109"/>
        <v>0</v>
      </c>
      <c r="BG162" s="42">
        <f t="shared" si="110"/>
        <v>0</v>
      </c>
      <c r="BH162" s="42">
        <f t="shared" si="111"/>
        <v>0</v>
      </c>
      <c r="BI162" s="42">
        <f t="shared" si="112"/>
        <v>0</v>
      </c>
      <c r="BJ162" s="42">
        <f t="shared" si="113"/>
        <v>0</v>
      </c>
      <c r="BK162" s="42">
        <f t="shared" si="114"/>
        <v>15.08</v>
      </c>
      <c r="BL162" s="42">
        <f t="shared" si="115"/>
        <v>0</v>
      </c>
      <c r="BM162" s="42">
        <f t="shared" si="116"/>
        <v>0</v>
      </c>
      <c r="BN162" s="42">
        <f t="shared" si="117"/>
        <v>0</v>
      </c>
      <c r="BO162" s="42">
        <f t="shared" si="118"/>
        <v>0</v>
      </c>
      <c r="BP162" s="42">
        <f t="shared" si="119"/>
        <v>0</v>
      </c>
      <c r="BQ162" s="42">
        <f t="shared" si="120"/>
        <v>0</v>
      </c>
      <c r="BR162" s="42">
        <f t="shared" si="121"/>
        <v>0</v>
      </c>
      <c r="BS162" s="42">
        <f t="shared" si="122"/>
        <v>0</v>
      </c>
    </row>
    <row r="163" spans="1:71" ht="15">
      <c r="A163" s="118" t="s">
        <v>1166</v>
      </c>
      <c r="B163" s="8" t="s">
        <v>335</v>
      </c>
      <c r="C163" s="9" t="s">
        <v>33</v>
      </c>
      <c r="D163" s="9" t="s">
        <v>287</v>
      </c>
      <c r="E163" s="10" t="s">
        <v>336</v>
      </c>
      <c r="F163" s="10" t="s">
        <v>2</v>
      </c>
      <c r="G163" s="12" t="s">
        <v>1261</v>
      </c>
      <c r="H163" s="11">
        <v>3.04</v>
      </c>
      <c r="I163" s="279">
        <f>VLOOKUP(A:A,Souhrn!$A$2:$E$20,5,0)</f>
        <v>0</v>
      </c>
      <c r="J163" s="217">
        <f t="shared" si="123"/>
        <v>0</v>
      </c>
      <c r="K163" s="98" t="s">
        <v>1246</v>
      </c>
      <c r="L163" s="102" t="s">
        <v>1246</v>
      </c>
      <c r="M163" s="100"/>
      <c r="AA163" s="120">
        <f t="shared" si="85"/>
        <v>0</v>
      </c>
      <c r="AB163" s="120">
        <f t="shared" si="86"/>
        <v>0</v>
      </c>
      <c r="AC163" s="120">
        <f t="shared" si="87"/>
        <v>3.04</v>
      </c>
      <c r="AD163" s="120">
        <f t="shared" si="88"/>
        <v>0</v>
      </c>
      <c r="AE163" s="120">
        <f t="shared" si="89"/>
        <v>0</v>
      </c>
      <c r="AF163" s="120">
        <f t="shared" si="90"/>
        <v>0</v>
      </c>
      <c r="AG163" s="120">
        <f t="shared" si="91"/>
        <v>0</v>
      </c>
      <c r="AH163" s="120">
        <f t="shared" si="92"/>
        <v>0</v>
      </c>
      <c r="AI163" s="120">
        <f t="shared" si="93"/>
        <v>0</v>
      </c>
      <c r="AJ163" s="120">
        <f t="shared" si="94"/>
        <v>0</v>
      </c>
      <c r="AK163" s="120">
        <f t="shared" si="95"/>
        <v>0</v>
      </c>
      <c r="AL163" s="120">
        <f t="shared" si="96"/>
        <v>0</v>
      </c>
      <c r="AM163" s="120">
        <f t="shared" si="97"/>
        <v>0</v>
      </c>
      <c r="AN163" s="120">
        <f t="shared" si="98"/>
        <v>0</v>
      </c>
      <c r="AO163" s="120">
        <f t="shared" si="99"/>
        <v>0</v>
      </c>
      <c r="AP163" s="120">
        <f t="shared" si="100"/>
        <v>0</v>
      </c>
      <c r="AQ163" s="120">
        <f t="shared" si="101"/>
        <v>0</v>
      </c>
      <c r="AR163" s="120">
        <f t="shared" si="102"/>
        <v>0</v>
      </c>
      <c r="AS163" s="120">
        <f t="shared" si="103"/>
        <v>0</v>
      </c>
      <c r="AT163" s="267">
        <f t="shared" si="83"/>
        <v>3.04</v>
      </c>
      <c r="AU163" s="267">
        <f t="shared" si="84"/>
        <v>0</v>
      </c>
      <c r="BA163" s="42">
        <f t="shared" si="104"/>
        <v>0</v>
      </c>
      <c r="BB163" s="42">
        <f t="shared" si="105"/>
        <v>0</v>
      </c>
      <c r="BC163" s="42">
        <f t="shared" si="106"/>
        <v>3.04</v>
      </c>
      <c r="BD163" s="42">
        <f t="shared" si="107"/>
        <v>0</v>
      </c>
      <c r="BE163" s="42">
        <f t="shared" si="108"/>
        <v>0</v>
      </c>
      <c r="BF163" s="42">
        <f t="shared" si="109"/>
        <v>0</v>
      </c>
      <c r="BG163" s="42">
        <f t="shared" si="110"/>
        <v>0</v>
      </c>
      <c r="BH163" s="42">
        <f t="shared" si="111"/>
        <v>0</v>
      </c>
      <c r="BI163" s="42">
        <f t="shared" si="112"/>
        <v>0</v>
      </c>
      <c r="BJ163" s="42">
        <f t="shared" si="113"/>
        <v>0</v>
      </c>
      <c r="BK163" s="42">
        <f t="shared" si="114"/>
        <v>0</v>
      </c>
      <c r="BL163" s="42">
        <f t="shared" si="115"/>
        <v>0</v>
      </c>
      <c r="BM163" s="42">
        <f t="shared" si="116"/>
        <v>0</v>
      </c>
      <c r="BN163" s="42">
        <f t="shared" si="117"/>
        <v>0</v>
      </c>
      <c r="BO163" s="42">
        <f t="shared" si="118"/>
        <v>0</v>
      </c>
      <c r="BP163" s="42">
        <f t="shared" si="119"/>
        <v>0</v>
      </c>
      <c r="BQ163" s="42">
        <f t="shared" si="120"/>
        <v>0</v>
      </c>
      <c r="BR163" s="42">
        <f t="shared" si="121"/>
        <v>0</v>
      </c>
      <c r="BS163" s="42">
        <f t="shared" si="122"/>
        <v>0</v>
      </c>
    </row>
    <row r="164" spans="1:71" ht="15">
      <c r="A164" s="118" t="s">
        <v>1174</v>
      </c>
      <c r="B164" s="8" t="s">
        <v>337</v>
      </c>
      <c r="C164" s="9" t="s">
        <v>33</v>
      </c>
      <c r="D164" s="9" t="s">
        <v>287</v>
      </c>
      <c r="E164" s="10" t="s">
        <v>34</v>
      </c>
      <c r="F164" s="10" t="s">
        <v>4</v>
      </c>
      <c r="G164" s="12" t="s">
        <v>1278</v>
      </c>
      <c r="H164" s="11">
        <v>3.35</v>
      </c>
      <c r="I164" s="279">
        <f>VLOOKUP(A:A,Souhrn!$A$2:$E$20,5,0)</f>
        <v>0</v>
      </c>
      <c r="J164" s="217">
        <f t="shared" si="123"/>
        <v>0</v>
      </c>
      <c r="K164" s="98" t="s">
        <v>1246</v>
      </c>
      <c r="L164" s="102"/>
      <c r="M164" s="100"/>
      <c r="AA164" s="120">
        <f t="shared" si="85"/>
        <v>0</v>
      </c>
      <c r="AB164" s="120">
        <f t="shared" si="86"/>
        <v>0</v>
      </c>
      <c r="AC164" s="120">
        <f t="shared" si="87"/>
        <v>0</v>
      </c>
      <c r="AD164" s="120">
        <f t="shared" si="88"/>
        <v>0</v>
      </c>
      <c r="AE164" s="120">
        <f t="shared" si="89"/>
        <v>0</v>
      </c>
      <c r="AF164" s="120">
        <f t="shared" si="90"/>
        <v>0</v>
      </c>
      <c r="AG164" s="120">
        <f t="shared" si="91"/>
        <v>0</v>
      </c>
      <c r="AH164" s="120">
        <f t="shared" si="92"/>
        <v>0</v>
      </c>
      <c r="AI164" s="120">
        <f t="shared" si="93"/>
        <v>0</v>
      </c>
      <c r="AJ164" s="120">
        <f t="shared" si="94"/>
        <v>0</v>
      </c>
      <c r="AK164" s="120">
        <f t="shared" si="95"/>
        <v>3.35</v>
      </c>
      <c r="AL164" s="120">
        <f t="shared" si="96"/>
        <v>0</v>
      </c>
      <c r="AM164" s="120">
        <f t="shared" si="97"/>
        <v>0</v>
      </c>
      <c r="AN164" s="120">
        <f t="shared" si="98"/>
        <v>0</v>
      </c>
      <c r="AO164" s="120">
        <f t="shared" si="99"/>
        <v>0</v>
      </c>
      <c r="AP164" s="120">
        <f t="shared" si="100"/>
        <v>0</v>
      </c>
      <c r="AQ164" s="120">
        <f t="shared" si="101"/>
        <v>0</v>
      </c>
      <c r="AR164" s="120">
        <f t="shared" si="102"/>
        <v>0</v>
      </c>
      <c r="AS164" s="120">
        <f t="shared" si="103"/>
        <v>0</v>
      </c>
      <c r="AT164" s="267">
        <f t="shared" si="83"/>
        <v>0</v>
      </c>
      <c r="AU164" s="267">
        <f t="shared" si="84"/>
        <v>0</v>
      </c>
      <c r="BA164" s="42">
        <f t="shared" si="104"/>
        <v>0</v>
      </c>
      <c r="BB164" s="42">
        <f t="shared" si="105"/>
        <v>0</v>
      </c>
      <c r="BC164" s="42">
        <f t="shared" si="106"/>
        <v>0</v>
      </c>
      <c r="BD164" s="42">
        <f t="shared" si="107"/>
        <v>0</v>
      </c>
      <c r="BE164" s="42">
        <f t="shared" si="108"/>
        <v>0</v>
      </c>
      <c r="BF164" s="42">
        <f t="shared" si="109"/>
        <v>0</v>
      </c>
      <c r="BG164" s="42">
        <f t="shared" si="110"/>
        <v>0</v>
      </c>
      <c r="BH164" s="42">
        <f t="shared" si="111"/>
        <v>0</v>
      </c>
      <c r="BI164" s="42">
        <f t="shared" si="112"/>
        <v>0</v>
      </c>
      <c r="BJ164" s="42">
        <f t="shared" si="113"/>
        <v>0</v>
      </c>
      <c r="BK164" s="42">
        <f t="shared" si="114"/>
        <v>3.35</v>
      </c>
      <c r="BL164" s="42">
        <f t="shared" si="115"/>
        <v>0</v>
      </c>
      <c r="BM164" s="42">
        <f t="shared" si="116"/>
        <v>0</v>
      </c>
      <c r="BN164" s="42">
        <f t="shared" si="117"/>
        <v>0</v>
      </c>
      <c r="BO164" s="42">
        <f t="shared" si="118"/>
        <v>0</v>
      </c>
      <c r="BP164" s="42">
        <f t="shared" si="119"/>
        <v>0</v>
      </c>
      <c r="BQ164" s="42">
        <f t="shared" si="120"/>
        <v>0</v>
      </c>
      <c r="BR164" s="42">
        <f t="shared" si="121"/>
        <v>0</v>
      </c>
      <c r="BS164" s="42">
        <f t="shared" si="122"/>
        <v>0</v>
      </c>
    </row>
    <row r="165" spans="1:71" ht="15">
      <c r="A165" s="118" t="s">
        <v>1166</v>
      </c>
      <c r="B165" s="8" t="s">
        <v>338</v>
      </c>
      <c r="C165" s="9" t="s">
        <v>339</v>
      </c>
      <c r="D165" s="9" t="s">
        <v>287</v>
      </c>
      <c r="E165" s="10" t="s">
        <v>336</v>
      </c>
      <c r="F165" s="10" t="s">
        <v>2</v>
      </c>
      <c r="G165" s="12" t="s">
        <v>1261</v>
      </c>
      <c r="H165" s="11">
        <v>190.5</v>
      </c>
      <c r="I165" s="279">
        <f>VLOOKUP(A:A,Souhrn!$A$2:$E$20,5,0)</f>
        <v>0</v>
      </c>
      <c r="J165" s="217">
        <f t="shared" si="123"/>
        <v>0</v>
      </c>
      <c r="K165" s="98" t="s">
        <v>1246</v>
      </c>
      <c r="L165" s="102" t="s">
        <v>1246</v>
      </c>
      <c r="M165" s="100"/>
      <c r="AA165" s="120">
        <f t="shared" si="85"/>
        <v>0</v>
      </c>
      <c r="AB165" s="120">
        <f t="shared" si="86"/>
        <v>0</v>
      </c>
      <c r="AC165" s="120">
        <f t="shared" si="87"/>
        <v>190.5</v>
      </c>
      <c r="AD165" s="120">
        <f t="shared" si="88"/>
        <v>0</v>
      </c>
      <c r="AE165" s="120">
        <f t="shared" si="89"/>
        <v>0</v>
      </c>
      <c r="AF165" s="120">
        <f t="shared" si="90"/>
        <v>0</v>
      </c>
      <c r="AG165" s="120">
        <f t="shared" si="91"/>
        <v>0</v>
      </c>
      <c r="AH165" s="120">
        <f t="shared" si="92"/>
        <v>0</v>
      </c>
      <c r="AI165" s="120">
        <f t="shared" si="93"/>
        <v>0</v>
      </c>
      <c r="AJ165" s="120">
        <f t="shared" si="94"/>
        <v>0</v>
      </c>
      <c r="AK165" s="120">
        <f t="shared" si="95"/>
        <v>0</v>
      </c>
      <c r="AL165" s="120">
        <f t="shared" si="96"/>
        <v>0</v>
      </c>
      <c r="AM165" s="120">
        <f t="shared" si="97"/>
        <v>0</v>
      </c>
      <c r="AN165" s="120">
        <f t="shared" si="98"/>
        <v>0</v>
      </c>
      <c r="AO165" s="120">
        <f t="shared" si="99"/>
        <v>0</v>
      </c>
      <c r="AP165" s="120">
        <f t="shared" si="100"/>
        <v>0</v>
      </c>
      <c r="AQ165" s="120">
        <f t="shared" si="101"/>
        <v>0</v>
      </c>
      <c r="AR165" s="120">
        <f t="shared" si="102"/>
        <v>0</v>
      </c>
      <c r="AS165" s="120">
        <f t="shared" si="103"/>
        <v>0</v>
      </c>
      <c r="AT165" s="267">
        <f t="shared" si="83"/>
        <v>190.5</v>
      </c>
      <c r="AU165" s="267">
        <f t="shared" si="84"/>
        <v>0</v>
      </c>
      <c r="BA165" s="42">
        <f t="shared" si="104"/>
        <v>0</v>
      </c>
      <c r="BB165" s="42">
        <f t="shared" si="105"/>
        <v>0</v>
      </c>
      <c r="BC165" s="42">
        <f t="shared" si="106"/>
        <v>190.5</v>
      </c>
      <c r="BD165" s="42">
        <f t="shared" si="107"/>
        <v>0</v>
      </c>
      <c r="BE165" s="42">
        <f t="shared" si="108"/>
        <v>0</v>
      </c>
      <c r="BF165" s="42">
        <f t="shared" si="109"/>
        <v>0</v>
      </c>
      <c r="BG165" s="42">
        <f t="shared" si="110"/>
        <v>0</v>
      </c>
      <c r="BH165" s="42">
        <f t="shared" si="111"/>
        <v>0</v>
      </c>
      <c r="BI165" s="42">
        <f t="shared" si="112"/>
        <v>0</v>
      </c>
      <c r="BJ165" s="42">
        <f t="shared" si="113"/>
        <v>0</v>
      </c>
      <c r="BK165" s="42">
        <f t="shared" si="114"/>
        <v>0</v>
      </c>
      <c r="BL165" s="42">
        <f t="shared" si="115"/>
        <v>0</v>
      </c>
      <c r="BM165" s="42">
        <f t="shared" si="116"/>
        <v>0</v>
      </c>
      <c r="BN165" s="42">
        <f t="shared" si="117"/>
        <v>0</v>
      </c>
      <c r="BO165" s="42">
        <f t="shared" si="118"/>
        <v>0</v>
      </c>
      <c r="BP165" s="42">
        <f t="shared" si="119"/>
        <v>0</v>
      </c>
      <c r="BQ165" s="42">
        <f t="shared" si="120"/>
        <v>0</v>
      </c>
      <c r="BR165" s="42">
        <f t="shared" si="121"/>
        <v>0</v>
      </c>
      <c r="BS165" s="42">
        <f t="shared" si="122"/>
        <v>0</v>
      </c>
    </row>
    <row r="166" spans="1:71" ht="15">
      <c r="A166" s="118" t="s">
        <v>1166</v>
      </c>
      <c r="B166" s="8" t="s">
        <v>340</v>
      </c>
      <c r="C166" s="9" t="s">
        <v>33</v>
      </c>
      <c r="D166" s="9" t="s">
        <v>287</v>
      </c>
      <c r="E166" s="10" t="s">
        <v>203</v>
      </c>
      <c r="F166" s="10" t="s">
        <v>2</v>
      </c>
      <c r="G166" s="12" t="s">
        <v>1261</v>
      </c>
      <c r="H166" s="11">
        <v>25.59</v>
      </c>
      <c r="I166" s="279">
        <f>VLOOKUP(A:A,Souhrn!$A$2:$E$20,5,0)</f>
        <v>0</v>
      </c>
      <c r="J166" s="217">
        <f t="shared" si="123"/>
        <v>0</v>
      </c>
      <c r="K166" s="98" t="s">
        <v>1246</v>
      </c>
      <c r="L166" s="102" t="s">
        <v>1246</v>
      </c>
      <c r="M166" s="100"/>
      <c r="AA166" s="120">
        <f t="shared" si="85"/>
        <v>0</v>
      </c>
      <c r="AB166" s="120">
        <f t="shared" si="86"/>
        <v>0</v>
      </c>
      <c r="AC166" s="120">
        <f t="shared" si="87"/>
        <v>25.59</v>
      </c>
      <c r="AD166" s="120">
        <f t="shared" si="88"/>
        <v>0</v>
      </c>
      <c r="AE166" s="120">
        <f t="shared" si="89"/>
        <v>0</v>
      </c>
      <c r="AF166" s="120">
        <f t="shared" si="90"/>
        <v>0</v>
      </c>
      <c r="AG166" s="120">
        <f t="shared" si="91"/>
        <v>0</v>
      </c>
      <c r="AH166" s="120">
        <f t="shared" si="92"/>
        <v>0</v>
      </c>
      <c r="AI166" s="120">
        <f t="shared" si="93"/>
        <v>0</v>
      </c>
      <c r="AJ166" s="120">
        <f t="shared" si="94"/>
        <v>0</v>
      </c>
      <c r="AK166" s="120">
        <f t="shared" si="95"/>
        <v>0</v>
      </c>
      <c r="AL166" s="120">
        <f t="shared" si="96"/>
        <v>0</v>
      </c>
      <c r="AM166" s="120">
        <f t="shared" si="97"/>
        <v>0</v>
      </c>
      <c r="AN166" s="120">
        <f t="shared" si="98"/>
        <v>0</v>
      </c>
      <c r="AO166" s="120">
        <f t="shared" si="99"/>
        <v>0</v>
      </c>
      <c r="AP166" s="120">
        <f t="shared" si="100"/>
        <v>0</v>
      </c>
      <c r="AQ166" s="120">
        <f t="shared" si="101"/>
        <v>0</v>
      </c>
      <c r="AR166" s="120">
        <f t="shared" si="102"/>
        <v>0</v>
      </c>
      <c r="AS166" s="120">
        <f t="shared" si="103"/>
        <v>0</v>
      </c>
      <c r="AT166" s="267">
        <f t="shared" si="83"/>
        <v>25.59</v>
      </c>
      <c r="AU166" s="267">
        <f t="shared" si="84"/>
        <v>0</v>
      </c>
      <c r="BA166" s="42">
        <f t="shared" si="104"/>
        <v>0</v>
      </c>
      <c r="BB166" s="42">
        <f t="shared" si="105"/>
        <v>0</v>
      </c>
      <c r="BC166" s="42">
        <f t="shared" si="106"/>
        <v>25.59</v>
      </c>
      <c r="BD166" s="42">
        <f t="shared" si="107"/>
        <v>0</v>
      </c>
      <c r="BE166" s="42">
        <f t="shared" si="108"/>
        <v>0</v>
      </c>
      <c r="BF166" s="42">
        <f t="shared" si="109"/>
        <v>0</v>
      </c>
      <c r="BG166" s="42">
        <f t="shared" si="110"/>
        <v>0</v>
      </c>
      <c r="BH166" s="42">
        <f t="shared" si="111"/>
        <v>0</v>
      </c>
      <c r="BI166" s="42">
        <f t="shared" si="112"/>
        <v>0</v>
      </c>
      <c r="BJ166" s="42">
        <f t="shared" si="113"/>
        <v>0</v>
      </c>
      <c r="BK166" s="42">
        <f t="shared" si="114"/>
        <v>0</v>
      </c>
      <c r="BL166" s="42">
        <f t="shared" si="115"/>
        <v>0</v>
      </c>
      <c r="BM166" s="42">
        <f t="shared" si="116"/>
        <v>0</v>
      </c>
      <c r="BN166" s="42">
        <f t="shared" si="117"/>
        <v>0</v>
      </c>
      <c r="BO166" s="42">
        <f t="shared" si="118"/>
        <v>0</v>
      </c>
      <c r="BP166" s="42">
        <f t="shared" si="119"/>
        <v>0</v>
      </c>
      <c r="BQ166" s="42">
        <f t="shared" si="120"/>
        <v>0</v>
      </c>
      <c r="BR166" s="42">
        <f t="shared" si="121"/>
        <v>0</v>
      </c>
      <c r="BS166" s="42">
        <f t="shared" si="122"/>
        <v>0</v>
      </c>
    </row>
    <row r="167" spans="1:71" ht="15">
      <c r="A167" s="118" t="s">
        <v>1175</v>
      </c>
      <c r="B167" s="8" t="s">
        <v>341</v>
      </c>
      <c r="C167" s="9" t="s">
        <v>342</v>
      </c>
      <c r="D167" s="9" t="s">
        <v>287</v>
      </c>
      <c r="E167" s="10" t="s">
        <v>29</v>
      </c>
      <c r="F167" s="10" t="s">
        <v>3</v>
      </c>
      <c r="G167" s="12" t="s">
        <v>1268</v>
      </c>
      <c r="H167" s="11">
        <v>23.73</v>
      </c>
      <c r="I167" s="279">
        <f>VLOOKUP(A:A,Souhrn!$A$2:$E$20,5,0)</f>
        <v>0</v>
      </c>
      <c r="J167" s="217">
        <f t="shared" si="123"/>
        <v>0</v>
      </c>
      <c r="K167" s="98"/>
      <c r="L167" s="102"/>
      <c r="M167" s="100"/>
      <c r="AA167" s="120">
        <f t="shared" si="85"/>
        <v>0</v>
      </c>
      <c r="AB167" s="120">
        <f t="shared" si="86"/>
        <v>0</v>
      </c>
      <c r="AC167" s="120">
        <f t="shared" si="87"/>
        <v>0</v>
      </c>
      <c r="AD167" s="120">
        <f t="shared" si="88"/>
        <v>0</v>
      </c>
      <c r="AE167" s="120">
        <f t="shared" si="89"/>
        <v>0</v>
      </c>
      <c r="AF167" s="120">
        <f t="shared" si="90"/>
        <v>0</v>
      </c>
      <c r="AG167" s="120">
        <f t="shared" si="91"/>
        <v>0</v>
      </c>
      <c r="AH167" s="120">
        <f t="shared" si="92"/>
        <v>0</v>
      </c>
      <c r="AI167" s="120">
        <f t="shared" si="93"/>
        <v>0</v>
      </c>
      <c r="AJ167" s="120">
        <f t="shared" si="94"/>
        <v>0</v>
      </c>
      <c r="AK167" s="120">
        <f t="shared" si="95"/>
        <v>0</v>
      </c>
      <c r="AL167" s="120">
        <f t="shared" si="96"/>
        <v>23.73</v>
      </c>
      <c r="AM167" s="120">
        <f t="shared" si="97"/>
        <v>0</v>
      </c>
      <c r="AN167" s="120">
        <f t="shared" si="98"/>
        <v>0</v>
      </c>
      <c r="AO167" s="120">
        <f t="shared" si="99"/>
        <v>0</v>
      </c>
      <c r="AP167" s="120">
        <f t="shared" si="100"/>
        <v>0</v>
      </c>
      <c r="AQ167" s="120">
        <f t="shared" si="101"/>
        <v>0</v>
      </c>
      <c r="AR167" s="120">
        <f t="shared" si="102"/>
        <v>0</v>
      </c>
      <c r="AS167" s="120">
        <f t="shared" si="103"/>
        <v>0</v>
      </c>
      <c r="AT167" s="267">
        <f t="shared" si="83"/>
        <v>0</v>
      </c>
      <c r="AU167" s="267">
        <f t="shared" si="84"/>
        <v>0</v>
      </c>
      <c r="BA167" s="42">
        <f t="shared" si="104"/>
        <v>0</v>
      </c>
      <c r="BB167" s="42">
        <f t="shared" si="105"/>
        <v>0</v>
      </c>
      <c r="BC167" s="42">
        <f t="shared" si="106"/>
        <v>0</v>
      </c>
      <c r="BD167" s="42">
        <f t="shared" si="107"/>
        <v>0</v>
      </c>
      <c r="BE167" s="42">
        <f t="shared" si="108"/>
        <v>0</v>
      </c>
      <c r="BF167" s="42">
        <f t="shared" si="109"/>
        <v>0</v>
      </c>
      <c r="BG167" s="42">
        <f t="shared" si="110"/>
        <v>0</v>
      </c>
      <c r="BH167" s="42">
        <f t="shared" si="111"/>
        <v>0</v>
      </c>
      <c r="BI167" s="42">
        <f t="shared" si="112"/>
        <v>0</v>
      </c>
      <c r="BJ167" s="42">
        <f t="shared" si="113"/>
        <v>0</v>
      </c>
      <c r="BK167" s="42">
        <f t="shared" si="114"/>
        <v>0</v>
      </c>
      <c r="BL167" s="42">
        <f t="shared" si="115"/>
        <v>0</v>
      </c>
      <c r="BM167" s="42">
        <f t="shared" si="116"/>
        <v>0</v>
      </c>
      <c r="BN167" s="42">
        <f t="shared" si="117"/>
        <v>0</v>
      </c>
      <c r="BO167" s="42">
        <f t="shared" si="118"/>
        <v>0</v>
      </c>
      <c r="BP167" s="42">
        <f t="shared" si="119"/>
        <v>0</v>
      </c>
      <c r="BQ167" s="42">
        <f t="shared" si="120"/>
        <v>0</v>
      </c>
      <c r="BR167" s="42">
        <f t="shared" si="121"/>
        <v>0</v>
      </c>
      <c r="BS167" s="42">
        <f t="shared" si="122"/>
        <v>0</v>
      </c>
    </row>
    <row r="168" spans="1:71" ht="15">
      <c r="A168" s="118" t="s">
        <v>1175</v>
      </c>
      <c r="B168" s="8" t="s">
        <v>343</v>
      </c>
      <c r="C168" s="9" t="s">
        <v>344</v>
      </c>
      <c r="D168" s="9" t="s">
        <v>287</v>
      </c>
      <c r="E168" s="10" t="s">
        <v>29</v>
      </c>
      <c r="F168" s="10" t="s">
        <v>3</v>
      </c>
      <c r="G168" s="12" t="s">
        <v>1268</v>
      </c>
      <c r="H168" s="11">
        <v>124.02</v>
      </c>
      <c r="I168" s="279">
        <f>VLOOKUP(A:A,Souhrn!$A$2:$E$20,5,0)</f>
        <v>0</v>
      </c>
      <c r="J168" s="217">
        <f t="shared" si="123"/>
        <v>0</v>
      </c>
      <c r="K168" s="98"/>
      <c r="L168" s="102"/>
      <c r="M168" s="100"/>
      <c r="AA168" s="120">
        <f t="shared" si="85"/>
        <v>0</v>
      </c>
      <c r="AB168" s="120">
        <f t="shared" si="86"/>
        <v>0</v>
      </c>
      <c r="AC168" s="120">
        <f t="shared" si="87"/>
        <v>0</v>
      </c>
      <c r="AD168" s="120">
        <f t="shared" si="88"/>
        <v>0</v>
      </c>
      <c r="AE168" s="120">
        <f t="shared" si="89"/>
        <v>0</v>
      </c>
      <c r="AF168" s="120">
        <f t="shared" si="90"/>
        <v>0</v>
      </c>
      <c r="AG168" s="120">
        <f t="shared" si="91"/>
        <v>0</v>
      </c>
      <c r="AH168" s="120">
        <f t="shared" si="92"/>
        <v>0</v>
      </c>
      <c r="AI168" s="120">
        <f t="shared" si="93"/>
        <v>0</v>
      </c>
      <c r="AJ168" s="120">
        <f t="shared" si="94"/>
        <v>0</v>
      </c>
      <c r="AK168" s="120">
        <f t="shared" si="95"/>
        <v>0</v>
      </c>
      <c r="AL168" s="120">
        <f t="shared" si="96"/>
        <v>124.02</v>
      </c>
      <c r="AM168" s="120">
        <f t="shared" si="97"/>
        <v>0</v>
      </c>
      <c r="AN168" s="120">
        <f t="shared" si="98"/>
        <v>0</v>
      </c>
      <c r="AO168" s="120">
        <f t="shared" si="99"/>
        <v>0</v>
      </c>
      <c r="AP168" s="120">
        <f t="shared" si="100"/>
        <v>0</v>
      </c>
      <c r="AQ168" s="120">
        <f t="shared" si="101"/>
        <v>0</v>
      </c>
      <c r="AR168" s="120">
        <f t="shared" si="102"/>
        <v>0</v>
      </c>
      <c r="AS168" s="120">
        <f t="shared" si="103"/>
        <v>0</v>
      </c>
      <c r="AT168" s="267">
        <f t="shared" si="83"/>
        <v>0</v>
      </c>
      <c r="AU168" s="267">
        <f t="shared" si="84"/>
        <v>0</v>
      </c>
      <c r="BA168" s="42">
        <f t="shared" si="104"/>
        <v>0</v>
      </c>
      <c r="BB168" s="42">
        <f t="shared" si="105"/>
        <v>0</v>
      </c>
      <c r="BC168" s="42">
        <f t="shared" si="106"/>
        <v>0</v>
      </c>
      <c r="BD168" s="42">
        <f t="shared" si="107"/>
        <v>0</v>
      </c>
      <c r="BE168" s="42">
        <f t="shared" si="108"/>
        <v>0</v>
      </c>
      <c r="BF168" s="42">
        <f t="shared" si="109"/>
        <v>0</v>
      </c>
      <c r="BG168" s="42">
        <f t="shared" si="110"/>
        <v>0</v>
      </c>
      <c r="BH168" s="42">
        <f t="shared" si="111"/>
        <v>0</v>
      </c>
      <c r="BI168" s="42">
        <f t="shared" si="112"/>
        <v>0</v>
      </c>
      <c r="BJ168" s="42">
        <f t="shared" si="113"/>
        <v>0</v>
      </c>
      <c r="BK168" s="42">
        <f t="shared" si="114"/>
        <v>0</v>
      </c>
      <c r="BL168" s="42">
        <f t="shared" si="115"/>
        <v>0</v>
      </c>
      <c r="BM168" s="42">
        <f t="shared" si="116"/>
        <v>0</v>
      </c>
      <c r="BN168" s="42">
        <f t="shared" si="117"/>
        <v>0</v>
      </c>
      <c r="BO168" s="42">
        <f t="shared" si="118"/>
        <v>0</v>
      </c>
      <c r="BP168" s="42">
        <f t="shared" si="119"/>
        <v>0</v>
      </c>
      <c r="BQ168" s="42">
        <f t="shared" si="120"/>
        <v>0</v>
      </c>
      <c r="BR168" s="42">
        <f t="shared" si="121"/>
        <v>0</v>
      </c>
      <c r="BS168" s="42">
        <f t="shared" si="122"/>
        <v>0</v>
      </c>
    </row>
    <row r="169" spans="1:71" ht="15">
      <c r="A169" s="118" t="s">
        <v>1166</v>
      </c>
      <c r="B169" s="8" t="s">
        <v>345</v>
      </c>
      <c r="C169" s="9" t="s">
        <v>346</v>
      </c>
      <c r="D169" s="9" t="s">
        <v>287</v>
      </c>
      <c r="E169" s="10" t="s">
        <v>347</v>
      </c>
      <c r="F169" s="10" t="s">
        <v>2</v>
      </c>
      <c r="G169" s="12" t="s">
        <v>1261</v>
      </c>
      <c r="H169" s="11">
        <v>92.87</v>
      </c>
      <c r="I169" s="279">
        <f>VLOOKUP(A:A,Souhrn!$A$2:$E$20,5,0)</f>
        <v>0</v>
      </c>
      <c r="J169" s="217">
        <f t="shared" si="123"/>
        <v>0</v>
      </c>
      <c r="K169" s="98" t="s">
        <v>1246</v>
      </c>
      <c r="L169" s="102"/>
      <c r="M169" s="100" t="s">
        <v>1246</v>
      </c>
      <c r="AA169" s="120">
        <f t="shared" si="85"/>
        <v>0</v>
      </c>
      <c r="AB169" s="120">
        <f t="shared" si="86"/>
        <v>0</v>
      </c>
      <c r="AC169" s="120">
        <f t="shared" si="87"/>
        <v>92.87</v>
      </c>
      <c r="AD169" s="120">
        <f t="shared" si="88"/>
        <v>0</v>
      </c>
      <c r="AE169" s="120">
        <f t="shared" si="89"/>
        <v>0</v>
      </c>
      <c r="AF169" s="120">
        <f t="shared" si="90"/>
        <v>0</v>
      </c>
      <c r="AG169" s="120">
        <f t="shared" si="91"/>
        <v>0</v>
      </c>
      <c r="AH169" s="120">
        <f t="shared" si="92"/>
        <v>0</v>
      </c>
      <c r="AI169" s="120">
        <f t="shared" si="93"/>
        <v>0</v>
      </c>
      <c r="AJ169" s="120">
        <f t="shared" si="94"/>
        <v>0</v>
      </c>
      <c r="AK169" s="120">
        <f t="shared" si="95"/>
        <v>0</v>
      </c>
      <c r="AL169" s="120">
        <f t="shared" si="96"/>
        <v>0</v>
      </c>
      <c r="AM169" s="120">
        <f t="shared" si="97"/>
        <v>0</v>
      </c>
      <c r="AN169" s="120">
        <f t="shared" si="98"/>
        <v>0</v>
      </c>
      <c r="AO169" s="120">
        <f t="shared" si="99"/>
        <v>0</v>
      </c>
      <c r="AP169" s="120">
        <f t="shared" si="100"/>
        <v>0</v>
      </c>
      <c r="AQ169" s="120">
        <f t="shared" si="101"/>
        <v>0</v>
      </c>
      <c r="AR169" s="120">
        <f t="shared" si="102"/>
        <v>0</v>
      </c>
      <c r="AS169" s="120">
        <f t="shared" si="103"/>
        <v>0</v>
      </c>
      <c r="AT169" s="267">
        <f t="shared" si="83"/>
        <v>0</v>
      </c>
      <c r="AU169" s="267">
        <f t="shared" si="84"/>
        <v>92.87</v>
      </c>
      <c r="BA169" s="42">
        <f t="shared" si="104"/>
        <v>0</v>
      </c>
      <c r="BB169" s="42">
        <f t="shared" si="105"/>
        <v>0</v>
      </c>
      <c r="BC169" s="42">
        <f t="shared" si="106"/>
        <v>92.87</v>
      </c>
      <c r="BD169" s="42">
        <f t="shared" si="107"/>
        <v>0</v>
      </c>
      <c r="BE169" s="42">
        <f t="shared" si="108"/>
        <v>0</v>
      </c>
      <c r="BF169" s="42">
        <f t="shared" si="109"/>
        <v>0</v>
      </c>
      <c r="BG169" s="42">
        <f t="shared" si="110"/>
        <v>0</v>
      </c>
      <c r="BH169" s="42">
        <f t="shared" si="111"/>
        <v>0</v>
      </c>
      <c r="BI169" s="42">
        <f t="shared" si="112"/>
        <v>0</v>
      </c>
      <c r="BJ169" s="42">
        <f t="shared" si="113"/>
        <v>0</v>
      </c>
      <c r="BK169" s="42">
        <f t="shared" si="114"/>
        <v>0</v>
      </c>
      <c r="BL169" s="42">
        <f t="shared" si="115"/>
        <v>0</v>
      </c>
      <c r="BM169" s="42">
        <f t="shared" si="116"/>
        <v>0</v>
      </c>
      <c r="BN169" s="42">
        <f t="shared" si="117"/>
        <v>0</v>
      </c>
      <c r="BO169" s="42">
        <f t="shared" si="118"/>
        <v>0</v>
      </c>
      <c r="BP169" s="42">
        <f t="shared" si="119"/>
        <v>0</v>
      </c>
      <c r="BQ169" s="42">
        <f t="shared" si="120"/>
        <v>0</v>
      </c>
      <c r="BR169" s="42">
        <f t="shared" si="121"/>
        <v>0</v>
      </c>
      <c r="BS169" s="42">
        <f t="shared" si="122"/>
        <v>0</v>
      </c>
    </row>
    <row r="170" spans="1:71" ht="15">
      <c r="A170" s="118" t="s">
        <v>1166</v>
      </c>
      <c r="B170" s="8" t="s">
        <v>348</v>
      </c>
      <c r="C170" s="9" t="s">
        <v>349</v>
      </c>
      <c r="D170" s="9" t="s">
        <v>287</v>
      </c>
      <c r="E170" s="10" t="s">
        <v>350</v>
      </c>
      <c r="F170" s="10" t="s">
        <v>2</v>
      </c>
      <c r="G170" s="12" t="s">
        <v>1261</v>
      </c>
      <c r="H170" s="11">
        <v>56.13</v>
      </c>
      <c r="I170" s="279">
        <f>VLOOKUP(A:A,Souhrn!$A$2:$E$20,5,0)</f>
        <v>0</v>
      </c>
      <c r="J170" s="217">
        <f t="shared" si="123"/>
        <v>0</v>
      </c>
      <c r="K170" s="98" t="s">
        <v>1246</v>
      </c>
      <c r="L170" s="102"/>
      <c r="M170" s="100" t="s">
        <v>1246</v>
      </c>
      <c r="AA170" s="120">
        <f t="shared" si="85"/>
        <v>0</v>
      </c>
      <c r="AB170" s="120">
        <f t="shared" si="86"/>
        <v>0</v>
      </c>
      <c r="AC170" s="120">
        <f t="shared" si="87"/>
        <v>56.13</v>
      </c>
      <c r="AD170" s="120">
        <f t="shared" si="88"/>
        <v>0</v>
      </c>
      <c r="AE170" s="120">
        <f t="shared" si="89"/>
        <v>0</v>
      </c>
      <c r="AF170" s="120">
        <f t="shared" si="90"/>
        <v>0</v>
      </c>
      <c r="AG170" s="120">
        <f t="shared" si="91"/>
        <v>0</v>
      </c>
      <c r="AH170" s="120">
        <f t="shared" si="92"/>
        <v>0</v>
      </c>
      <c r="AI170" s="120">
        <f t="shared" si="93"/>
        <v>0</v>
      </c>
      <c r="AJ170" s="120">
        <f t="shared" si="94"/>
        <v>0</v>
      </c>
      <c r="AK170" s="120">
        <f t="shared" si="95"/>
        <v>0</v>
      </c>
      <c r="AL170" s="120">
        <f t="shared" si="96"/>
        <v>0</v>
      </c>
      <c r="AM170" s="120">
        <f t="shared" si="97"/>
        <v>0</v>
      </c>
      <c r="AN170" s="120">
        <f t="shared" si="98"/>
        <v>0</v>
      </c>
      <c r="AO170" s="120">
        <f t="shared" si="99"/>
        <v>0</v>
      </c>
      <c r="AP170" s="120">
        <f t="shared" si="100"/>
        <v>0</v>
      </c>
      <c r="AQ170" s="120">
        <f t="shared" si="101"/>
        <v>0</v>
      </c>
      <c r="AR170" s="120">
        <f t="shared" si="102"/>
        <v>0</v>
      </c>
      <c r="AS170" s="120">
        <f t="shared" si="103"/>
        <v>0</v>
      </c>
      <c r="AT170" s="267">
        <f t="shared" si="83"/>
        <v>0</v>
      </c>
      <c r="AU170" s="267">
        <f t="shared" si="84"/>
        <v>56.13</v>
      </c>
      <c r="BA170" s="42">
        <f t="shared" si="104"/>
        <v>0</v>
      </c>
      <c r="BB170" s="42">
        <f t="shared" si="105"/>
        <v>0</v>
      </c>
      <c r="BC170" s="42">
        <f t="shared" si="106"/>
        <v>56.13</v>
      </c>
      <c r="BD170" s="42">
        <f t="shared" si="107"/>
        <v>0</v>
      </c>
      <c r="BE170" s="42">
        <f t="shared" si="108"/>
        <v>0</v>
      </c>
      <c r="BF170" s="42">
        <f t="shared" si="109"/>
        <v>0</v>
      </c>
      <c r="BG170" s="42">
        <f t="shared" si="110"/>
        <v>0</v>
      </c>
      <c r="BH170" s="42">
        <f t="shared" si="111"/>
        <v>0</v>
      </c>
      <c r="BI170" s="42">
        <f t="shared" si="112"/>
        <v>0</v>
      </c>
      <c r="BJ170" s="42">
        <f t="shared" si="113"/>
        <v>0</v>
      </c>
      <c r="BK170" s="42">
        <f t="shared" si="114"/>
        <v>0</v>
      </c>
      <c r="BL170" s="42">
        <f t="shared" si="115"/>
        <v>0</v>
      </c>
      <c r="BM170" s="42">
        <f t="shared" si="116"/>
        <v>0</v>
      </c>
      <c r="BN170" s="42">
        <f t="shared" si="117"/>
        <v>0</v>
      </c>
      <c r="BO170" s="42">
        <f t="shared" si="118"/>
        <v>0</v>
      </c>
      <c r="BP170" s="42">
        <f t="shared" si="119"/>
        <v>0</v>
      </c>
      <c r="BQ170" s="42">
        <f t="shared" si="120"/>
        <v>0</v>
      </c>
      <c r="BR170" s="42">
        <f t="shared" si="121"/>
        <v>0</v>
      </c>
      <c r="BS170" s="42">
        <f t="shared" si="122"/>
        <v>0</v>
      </c>
    </row>
    <row r="171" spans="1:71" ht="15">
      <c r="A171" s="118" t="s">
        <v>1166</v>
      </c>
      <c r="B171" s="8" t="s">
        <v>351</v>
      </c>
      <c r="C171" s="9" t="s">
        <v>352</v>
      </c>
      <c r="D171" s="9" t="s">
        <v>287</v>
      </c>
      <c r="E171" s="10" t="s">
        <v>353</v>
      </c>
      <c r="F171" s="10" t="s">
        <v>2</v>
      </c>
      <c r="G171" s="12" t="s">
        <v>1261</v>
      </c>
      <c r="H171" s="11">
        <v>56.08</v>
      </c>
      <c r="I171" s="279">
        <f>VLOOKUP(A:A,Souhrn!$A$2:$E$20,5,0)</f>
        <v>0</v>
      </c>
      <c r="J171" s="217">
        <f t="shared" si="123"/>
        <v>0</v>
      </c>
      <c r="K171" s="98" t="s">
        <v>1246</v>
      </c>
      <c r="L171" s="102"/>
      <c r="M171" s="100" t="s">
        <v>1246</v>
      </c>
      <c r="AA171" s="120">
        <f t="shared" si="85"/>
        <v>0</v>
      </c>
      <c r="AB171" s="120">
        <f t="shared" si="86"/>
        <v>0</v>
      </c>
      <c r="AC171" s="120">
        <f t="shared" si="87"/>
        <v>56.08</v>
      </c>
      <c r="AD171" s="120">
        <f t="shared" si="88"/>
        <v>0</v>
      </c>
      <c r="AE171" s="120">
        <f t="shared" si="89"/>
        <v>0</v>
      </c>
      <c r="AF171" s="120">
        <f t="shared" si="90"/>
        <v>0</v>
      </c>
      <c r="AG171" s="120">
        <f t="shared" si="91"/>
        <v>0</v>
      </c>
      <c r="AH171" s="120">
        <f t="shared" si="92"/>
        <v>0</v>
      </c>
      <c r="AI171" s="120">
        <f t="shared" si="93"/>
        <v>0</v>
      </c>
      <c r="AJ171" s="120">
        <f t="shared" si="94"/>
        <v>0</v>
      </c>
      <c r="AK171" s="120">
        <f t="shared" si="95"/>
        <v>0</v>
      </c>
      <c r="AL171" s="120">
        <f t="shared" si="96"/>
        <v>0</v>
      </c>
      <c r="AM171" s="120">
        <f t="shared" si="97"/>
        <v>0</v>
      </c>
      <c r="AN171" s="120">
        <f t="shared" si="98"/>
        <v>0</v>
      </c>
      <c r="AO171" s="120">
        <f t="shared" si="99"/>
        <v>0</v>
      </c>
      <c r="AP171" s="120">
        <f t="shared" si="100"/>
        <v>0</v>
      </c>
      <c r="AQ171" s="120">
        <f t="shared" si="101"/>
        <v>0</v>
      </c>
      <c r="AR171" s="120">
        <f t="shared" si="102"/>
        <v>0</v>
      </c>
      <c r="AS171" s="120">
        <f t="shared" si="103"/>
        <v>0</v>
      </c>
      <c r="AT171" s="267">
        <f t="shared" si="83"/>
        <v>0</v>
      </c>
      <c r="AU171" s="267">
        <f t="shared" si="84"/>
        <v>56.08</v>
      </c>
      <c r="BA171" s="42">
        <f t="shared" si="104"/>
        <v>0</v>
      </c>
      <c r="BB171" s="42">
        <f t="shared" si="105"/>
        <v>0</v>
      </c>
      <c r="BC171" s="42">
        <f t="shared" si="106"/>
        <v>56.08</v>
      </c>
      <c r="BD171" s="42">
        <f t="shared" si="107"/>
        <v>0</v>
      </c>
      <c r="BE171" s="42">
        <f t="shared" si="108"/>
        <v>0</v>
      </c>
      <c r="BF171" s="42">
        <f t="shared" si="109"/>
        <v>0</v>
      </c>
      <c r="BG171" s="42">
        <f t="shared" si="110"/>
        <v>0</v>
      </c>
      <c r="BH171" s="42">
        <f t="shared" si="111"/>
        <v>0</v>
      </c>
      <c r="BI171" s="42">
        <f t="shared" si="112"/>
        <v>0</v>
      </c>
      <c r="BJ171" s="42">
        <f t="shared" si="113"/>
        <v>0</v>
      </c>
      <c r="BK171" s="42">
        <f t="shared" si="114"/>
        <v>0</v>
      </c>
      <c r="BL171" s="42">
        <f t="shared" si="115"/>
        <v>0</v>
      </c>
      <c r="BM171" s="42">
        <f t="shared" si="116"/>
        <v>0</v>
      </c>
      <c r="BN171" s="42">
        <f t="shared" si="117"/>
        <v>0</v>
      </c>
      <c r="BO171" s="42">
        <f t="shared" si="118"/>
        <v>0</v>
      </c>
      <c r="BP171" s="42">
        <f t="shared" si="119"/>
        <v>0</v>
      </c>
      <c r="BQ171" s="42">
        <f t="shared" si="120"/>
        <v>0</v>
      </c>
      <c r="BR171" s="42">
        <f t="shared" si="121"/>
        <v>0</v>
      </c>
      <c r="BS171" s="42">
        <f t="shared" si="122"/>
        <v>0</v>
      </c>
    </row>
    <row r="172" spans="1:71" ht="15">
      <c r="A172" s="118" t="s">
        <v>1166</v>
      </c>
      <c r="B172" s="8" t="s">
        <v>354</v>
      </c>
      <c r="C172" s="9" t="s">
        <v>355</v>
      </c>
      <c r="D172" s="9" t="s">
        <v>287</v>
      </c>
      <c r="E172" s="10" t="s">
        <v>356</v>
      </c>
      <c r="F172" s="10" t="s">
        <v>2</v>
      </c>
      <c r="G172" s="12" t="s">
        <v>1261</v>
      </c>
      <c r="H172" s="11">
        <v>38.08</v>
      </c>
      <c r="I172" s="279">
        <f>VLOOKUP(A:A,Souhrn!$A$2:$E$20,5,0)</f>
        <v>0</v>
      </c>
      <c r="J172" s="217">
        <f t="shared" si="123"/>
        <v>0</v>
      </c>
      <c r="K172" s="98" t="s">
        <v>1246</v>
      </c>
      <c r="L172" s="102"/>
      <c r="M172" s="100" t="s">
        <v>1246</v>
      </c>
      <c r="AA172" s="120">
        <f t="shared" si="85"/>
        <v>0</v>
      </c>
      <c r="AB172" s="120">
        <f t="shared" si="86"/>
        <v>0</v>
      </c>
      <c r="AC172" s="120">
        <f t="shared" si="87"/>
        <v>38.08</v>
      </c>
      <c r="AD172" s="120">
        <f t="shared" si="88"/>
        <v>0</v>
      </c>
      <c r="AE172" s="120">
        <f t="shared" si="89"/>
        <v>0</v>
      </c>
      <c r="AF172" s="120">
        <f t="shared" si="90"/>
        <v>0</v>
      </c>
      <c r="AG172" s="120">
        <f t="shared" si="91"/>
        <v>0</v>
      </c>
      <c r="AH172" s="120">
        <f t="shared" si="92"/>
        <v>0</v>
      </c>
      <c r="AI172" s="120">
        <f t="shared" si="93"/>
        <v>0</v>
      </c>
      <c r="AJ172" s="120">
        <f t="shared" si="94"/>
        <v>0</v>
      </c>
      <c r="AK172" s="120">
        <f t="shared" si="95"/>
        <v>0</v>
      </c>
      <c r="AL172" s="120">
        <f t="shared" si="96"/>
        <v>0</v>
      </c>
      <c r="AM172" s="120">
        <f t="shared" si="97"/>
        <v>0</v>
      </c>
      <c r="AN172" s="120">
        <f t="shared" si="98"/>
        <v>0</v>
      </c>
      <c r="AO172" s="120">
        <f t="shared" si="99"/>
        <v>0</v>
      </c>
      <c r="AP172" s="120">
        <f t="shared" si="100"/>
        <v>0</v>
      </c>
      <c r="AQ172" s="120">
        <f t="shared" si="101"/>
        <v>0</v>
      </c>
      <c r="AR172" s="120">
        <f t="shared" si="102"/>
        <v>0</v>
      </c>
      <c r="AS172" s="120">
        <f t="shared" si="103"/>
        <v>0</v>
      </c>
      <c r="AT172" s="267">
        <f t="shared" si="83"/>
        <v>0</v>
      </c>
      <c r="AU172" s="267">
        <f t="shared" si="84"/>
        <v>38.08</v>
      </c>
      <c r="BA172" s="42">
        <f t="shared" si="104"/>
        <v>0</v>
      </c>
      <c r="BB172" s="42">
        <f t="shared" si="105"/>
        <v>0</v>
      </c>
      <c r="BC172" s="42">
        <f t="shared" si="106"/>
        <v>38.08</v>
      </c>
      <c r="BD172" s="42">
        <f t="shared" si="107"/>
        <v>0</v>
      </c>
      <c r="BE172" s="42">
        <f t="shared" si="108"/>
        <v>0</v>
      </c>
      <c r="BF172" s="42">
        <f t="shared" si="109"/>
        <v>0</v>
      </c>
      <c r="BG172" s="42">
        <f t="shared" si="110"/>
        <v>0</v>
      </c>
      <c r="BH172" s="42">
        <f t="shared" si="111"/>
        <v>0</v>
      </c>
      <c r="BI172" s="42">
        <f t="shared" si="112"/>
        <v>0</v>
      </c>
      <c r="BJ172" s="42">
        <f t="shared" si="113"/>
        <v>0</v>
      </c>
      <c r="BK172" s="42">
        <f t="shared" si="114"/>
        <v>0</v>
      </c>
      <c r="BL172" s="42">
        <f t="shared" si="115"/>
        <v>0</v>
      </c>
      <c r="BM172" s="42">
        <f t="shared" si="116"/>
        <v>0</v>
      </c>
      <c r="BN172" s="42">
        <f t="shared" si="117"/>
        <v>0</v>
      </c>
      <c r="BO172" s="42">
        <f t="shared" si="118"/>
        <v>0</v>
      </c>
      <c r="BP172" s="42">
        <f t="shared" si="119"/>
        <v>0</v>
      </c>
      <c r="BQ172" s="42">
        <f t="shared" si="120"/>
        <v>0</v>
      </c>
      <c r="BR172" s="42">
        <f t="shared" si="121"/>
        <v>0</v>
      </c>
      <c r="BS172" s="42">
        <f t="shared" si="122"/>
        <v>0</v>
      </c>
    </row>
    <row r="173" spans="1:71" ht="15">
      <c r="A173" s="118" t="s">
        <v>1172</v>
      </c>
      <c r="B173" s="8" t="s">
        <v>357</v>
      </c>
      <c r="C173" s="9" t="s">
        <v>358</v>
      </c>
      <c r="D173" s="9" t="s">
        <v>287</v>
      </c>
      <c r="E173" s="10" t="s">
        <v>20</v>
      </c>
      <c r="F173" s="10" t="s">
        <v>3</v>
      </c>
      <c r="G173" s="12" t="s">
        <v>1266</v>
      </c>
      <c r="H173" s="11">
        <v>18.02</v>
      </c>
      <c r="I173" s="279">
        <f>VLOOKUP(A:A,Souhrn!$A$2:$E$20,5,0)</f>
        <v>0</v>
      </c>
      <c r="J173" s="217">
        <f t="shared" si="123"/>
        <v>0</v>
      </c>
      <c r="K173" s="98"/>
      <c r="L173" s="102"/>
      <c r="M173" s="100"/>
      <c r="AA173" s="120">
        <f t="shared" si="85"/>
        <v>0</v>
      </c>
      <c r="AB173" s="120">
        <f t="shared" si="86"/>
        <v>0</v>
      </c>
      <c r="AC173" s="120">
        <f t="shared" si="87"/>
        <v>0</v>
      </c>
      <c r="AD173" s="120">
        <f t="shared" si="88"/>
        <v>0</v>
      </c>
      <c r="AE173" s="120">
        <f t="shared" si="89"/>
        <v>0</v>
      </c>
      <c r="AF173" s="120">
        <f t="shared" si="90"/>
        <v>0</v>
      </c>
      <c r="AG173" s="120">
        <f t="shared" si="91"/>
        <v>0</v>
      </c>
      <c r="AH173" s="120">
        <f t="shared" si="92"/>
        <v>0</v>
      </c>
      <c r="AI173" s="120">
        <f t="shared" si="93"/>
        <v>18.02</v>
      </c>
      <c r="AJ173" s="120">
        <f t="shared" si="94"/>
        <v>0</v>
      </c>
      <c r="AK173" s="120">
        <f t="shared" si="95"/>
        <v>0</v>
      </c>
      <c r="AL173" s="120">
        <f t="shared" si="96"/>
        <v>0</v>
      </c>
      <c r="AM173" s="120">
        <f t="shared" si="97"/>
        <v>0</v>
      </c>
      <c r="AN173" s="120">
        <f t="shared" si="98"/>
        <v>0</v>
      </c>
      <c r="AO173" s="120">
        <f t="shared" si="99"/>
        <v>0</v>
      </c>
      <c r="AP173" s="120">
        <f t="shared" si="100"/>
        <v>0</v>
      </c>
      <c r="AQ173" s="120">
        <f t="shared" si="101"/>
        <v>0</v>
      </c>
      <c r="AR173" s="120">
        <f t="shared" si="102"/>
        <v>0</v>
      </c>
      <c r="AS173" s="120">
        <f t="shared" si="103"/>
        <v>0</v>
      </c>
      <c r="AT173" s="267">
        <f t="shared" si="83"/>
        <v>0</v>
      </c>
      <c r="AU173" s="267">
        <f t="shared" si="84"/>
        <v>0</v>
      </c>
      <c r="BA173" s="42">
        <f t="shared" si="104"/>
        <v>0</v>
      </c>
      <c r="BB173" s="42">
        <f t="shared" si="105"/>
        <v>0</v>
      </c>
      <c r="BC173" s="42">
        <f t="shared" si="106"/>
        <v>0</v>
      </c>
      <c r="BD173" s="42">
        <f t="shared" si="107"/>
        <v>0</v>
      </c>
      <c r="BE173" s="42">
        <f t="shared" si="108"/>
        <v>0</v>
      </c>
      <c r="BF173" s="42">
        <f t="shared" si="109"/>
        <v>0</v>
      </c>
      <c r="BG173" s="42">
        <f t="shared" si="110"/>
        <v>0</v>
      </c>
      <c r="BH173" s="42">
        <f t="shared" si="111"/>
        <v>0</v>
      </c>
      <c r="BI173" s="42">
        <f t="shared" si="112"/>
        <v>0</v>
      </c>
      <c r="BJ173" s="42">
        <f t="shared" si="113"/>
        <v>0</v>
      </c>
      <c r="BK173" s="42">
        <f t="shared" si="114"/>
        <v>0</v>
      </c>
      <c r="BL173" s="42">
        <f t="shared" si="115"/>
        <v>0</v>
      </c>
      <c r="BM173" s="42">
        <f t="shared" si="116"/>
        <v>0</v>
      </c>
      <c r="BN173" s="42">
        <f t="shared" si="117"/>
        <v>0</v>
      </c>
      <c r="BO173" s="42">
        <f t="shared" si="118"/>
        <v>0</v>
      </c>
      <c r="BP173" s="42">
        <f t="shared" si="119"/>
        <v>0</v>
      </c>
      <c r="BQ173" s="42">
        <f t="shared" si="120"/>
        <v>0</v>
      </c>
      <c r="BR173" s="42">
        <f t="shared" si="121"/>
        <v>0</v>
      </c>
      <c r="BS173" s="42">
        <f t="shared" si="122"/>
        <v>0</v>
      </c>
    </row>
    <row r="174" spans="1:71" ht="15">
      <c r="A174" s="118" t="s">
        <v>1164</v>
      </c>
      <c r="B174" s="8" t="s">
        <v>359</v>
      </c>
      <c r="C174" s="9" t="s">
        <v>360</v>
      </c>
      <c r="D174" s="9" t="s">
        <v>287</v>
      </c>
      <c r="E174" s="10" t="s">
        <v>26</v>
      </c>
      <c r="F174" s="10" t="s">
        <v>2</v>
      </c>
      <c r="G174" s="40" t="s">
        <v>1259</v>
      </c>
      <c r="H174" s="11">
        <v>12.68</v>
      </c>
      <c r="I174" s="279">
        <f>VLOOKUP(A:A,Souhrn!$A$2:$E$20,5,0)</f>
        <v>0</v>
      </c>
      <c r="J174" s="217">
        <f t="shared" si="123"/>
        <v>0</v>
      </c>
      <c r="K174" s="98"/>
      <c r="L174" s="102"/>
      <c r="M174" s="100" t="s">
        <v>1246</v>
      </c>
      <c r="AA174" s="120">
        <f t="shared" si="85"/>
        <v>12.68</v>
      </c>
      <c r="AB174" s="120">
        <f t="shared" si="86"/>
        <v>0</v>
      </c>
      <c r="AC174" s="120">
        <f t="shared" si="87"/>
        <v>0</v>
      </c>
      <c r="AD174" s="120">
        <f t="shared" si="88"/>
        <v>0</v>
      </c>
      <c r="AE174" s="120">
        <f t="shared" si="89"/>
        <v>0</v>
      </c>
      <c r="AF174" s="120">
        <f t="shared" si="90"/>
        <v>0</v>
      </c>
      <c r="AG174" s="120">
        <f t="shared" si="91"/>
        <v>0</v>
      </c>
      <c r="AH174" s="120">
        <f t="shared" si="92"/>
        <v>0</v>
      </c>
      <c r="AI174" s="120">
        <f t="shared" si="93"/>
        <v>0</v>
      </c>
      <c r="AJ174" s="120">
        <f t="shared" si="94"/>
        <v>0</v>
      </c>
      <c r="AK174" s="120">
        <f t="shared" si="95"/>
        <v>0</v>
      </c>
      <c r="AL174" s="120">
        <f t="shared" si="96"/>
        <v>0</v>
      </c>
      <c r="AM174" s="120">
        <f t="shared" si="97"/>
        <v>0</v>
      </c>
      <c r="AN174" s="120">
        <f t="shared" si="98"/>
        <v>0</v>
      </c>
      <c r="AO174" s="120">
        <f t="shared" si="99"/>
        <v>0</v>
      </c>
      <c r="AP174" s="120">
        <f t="shared" si="100"/>
        <v>0</v>
      </c>
      <c r="AQ174" s="120">
        <f t="shared" si="101"/>
        <v>0</v>
      </c>
      <c r="AR174" s="120">
        <f t="shared" si="102"/>
        <v>0</v>
      </c>
      <c r="AS174" s="120">
        <f t="shared" si="103"/>
        <v>0</v>
      </c>
      <c r="AT174" s="267">
        <f t="shared" si="83"/>
        <v>0</v>
      </c>
      <c r="AU174" s="267">
        <f t="shared" si="84"/>
        <v>12.68</v>
      </c>
      <c r="BA174" s="42">
        <f t="shared" si="104"/>
        <v>0</v>
      </c>
      <c r="BB174" s="42">
        <f t="shared" si="105"/>
        <v>0</v>
      </c>
      <c r="BC174" s="42">
        <f t="shared" si="106"/>
        <v>0</v>
      </c>
      <c r="BD174" s="42">
        <f t="shared" si="107"/>
        <v>0</v>
      </c>
      <c r="BE174" s="42">
        <f t="shared" si="108"/>
        <v>0</v>
      </c>
      <c r="BF174" s="42">
        <f t="shared" si="109"/>
        <v>0</v>
      </c>
      <c r="BG174" s="42">
        <f t="shared" si="110"/>
        <v>0</v>
      </c>
      <c r="BH174" s="42">
        <f t="shared" si="111"/>
        <v>0</v>
      </c>
      <c r="BI174" s="42">
        <f t="shared" si="112"/>
        <v>0</v>
      </c>
      <c r="BJ174" s="42">
        <f t="shared" si="113"/>
        <v>0</v>
      </c>
      <c r="BK174" s="42">
        <f t="shared" si="114"/>
        <v>0</v>
      </c>
      <c r="BL174" s="42">
        <f t="shared" si="115"/>
        <v>0</v>
      </c>
      <c r="BM174" s="42">
        <f t="shared" si="116"/>
        <v>0</v>
      </c>
      <c r="BN174" s="42">
        <f t="shared" si="117"/>
        <v>0</v>
      </c>
      <c r="BO174" s="42">
        <f t="shared" si="118"/>
        <v>0</v>
      </c>
      <c r="BP174" s="42">
        <f t="shared" si="119"/>
        <v>0</v>
      </c>
      <c r="BQ174" s="42">
        <f t="shared" si="120"/>
        <v>0</v>
      </c>
      <c r="BR174" s="42">
        <f t="shared" si="121"/>
        <v>0</v>
      </c>
      <c r="BS174" s="42">
        <f t="shared" si="122"/>
        <v>0</v>
      </c>
    </row>
    <row r="175" spans="1:71" ht="15">
      <c r="A175" s="118" t="s">
        <v>1164</v>
      </c>
      <c r="B175" s="8" t="s">
        <v>361</v>
      </c>
      <c r="C175" s="9" t="s">
        <v>362</v>
      </c>
      <c r="D175" s="9" t="s">
        <v>287</v>
      </c>
      <c r="E175" s="10" t="s">
        <v>26</v>
      </c>
      <c r="F175" s="10" t="s">
        <v>2</v>
      </c>
      <c r="G175" s="40" t="s">
        <v>1259</v>
      </c>
      <c r="H175" s="11">
        <v>13.04</v>
      </c>
      <c r="I175" s="279">
        <f>VLOOKUP(A:A,Souhrn!$A$2:$E$20,5,0)</f>
        <v>0</v>
      </c>
      <c r="J175" s="217">
        <f t="shared" si="123"/>
        <v>0</v>
      </c>
      <c r="K175" s="98"/>
      <c r="L175" s="102"/>
      <c r="M175" s="100" t="s">
        <v>1246</v>
      </c>
      <c r="AA175" s="120">
        <f t="shared" si="85"/>
        <v>13.04</v>
      </c>
      <c r="AB175" s="120">
        <f t="shared" si="86"/>
        <v>0</v>
      </c>
      <c r="AC175" s="120">
        <f t="shared" si="87"/>
        <v>0</v>
      </c>
      <c r="AD175" s="120">
        <f t="shared" si="88"/>
        <v>0</v>
      </c>
      <c r="AE175" s="120">
        <f t="shared" si="89"/>
        <v>0</v>
      </c>
      <c r="AF175" s="120">
        <f t="shared" si="90"/>
        <v>0</v>
      </c>
      <c r="AG175" s="120">
        <f t="shared" si="91"/>
        <v>0</v>
      </c>
      <c r="AH175" s="120">
        <f t="shared" si="92"/>
        <v>0</v>
      </c>
      <c r="AI175" s="120">
        <f t="shared" si="93"/>
        <v>0</v>
      </c>
      <c r="AJ175" s="120">
        <f t="shared" si="94"/>
        <v>0</v>
      </c>
      <c r="AK175" s="120">
        <f t="shared" si="95"/>
        <v>0</v>
      </c>
      <c r="AL175" s="120">
        <f t="shared" si="96"/>
        <v>0</v>
      </c>
      <c r="AM175" s="120">
        <f t="shared" si="97"/>
        <v>0</v>
      </c>
      <c r="AN175" s="120">
        <f t="shared" si="98"/>
        <v>0</v>
      </c>
      <c r="AO175" s="120">
        <f t="shared" si="99"/>
        <v>0</v>
      </c>
      <c r="AP175" s="120">
        <f t="shared" si="100"/>
        <v>0</v>
      </c>
      <c r="AQ175" s="120">
        <f t="shared" si="101"/>
        <v>0</v>
      </c>
      <c r="AR175" s="120">
        <f t="shared" si="102"/>
        <v>0</v>
      </c>
      <c r="AS175" s="120">
        <f t="shared" si="103"/>
        <v>0</v>
      </c>
      <c r="AT175" s="267">
        <f t="shared" si="83"/>
        <v>0</v>
      </c>
      <c r="AU175" s="267">
        <f t="shared" si="84"/>
        <v>13.04</v>
      </c>
      <c r="BA175" s="42">
        <f t="shared" si="104"/>
        <v>0</v>
      </c>
      <c r="BB175" s="42">
        <f t="shared" si="105"/>
        <v>0</v>
      </c>
      <c r="BC175" s="42">
        <f t="shared" si="106"/>
        <v>0</v>
      </c>
      <c r="BD175" s="42">
        <f t="shared" si="107"/>
        <v>0</v>
      </c>
      <c r="BE175" s="42">
        <f t="shared" si="108"/>
        <v>0</v>
      </c>
      <c r="BF175" s="42">
        <f t="shared" si="109"/>
        <v>0</v>
      </c>
      <c r="BG175" s="42">
        <f t="shared" si="110"/>
        <v>0</v>
      </c>
      <c r="BH175" s="42">
        <f t="shared" si="111"/>
        <v>0</v>
      </c>
      <c r="BI175" s="42">
        <f t="shared" si="112"/>
        <v>0</v>
      </c>
      <c r="BJ175" s="42">
        <f t="shared" si="113"/>
        <v>0</v>
      </c>
      <c r="BK175" s="42">
        <f t="shared" si="114"/>
        <v>0</v>
      </c>
      <c r="BL175" s="42">
        <f t="shared" si="115"/>
        <v>0</v>
      </c>
      <c r="BM175" s="42">
        <f t="shared" si="116"/>
        <v>0</v>
      </c>
      <c r="BN175" s="42">
        <f t="shared" si="117"/>
        <v>0</v>
      </c>
      <c r="BO175" s="42">
        <f t="shared" si="118"/>
        <v>0</v>
      </c>
      <c r="BP175" s="42">
        <f t="shared" si="119"/>
        <v>0</v>
      </c>
      <c r="BQ175" s="42">
        <f t="shared" si="120"/>
        <v>0</v>
      </c>
      <c r="BR175" s="42">
        <f t="shared" si="121"/>
        <v>0</v>
      </c>
      <c r="BS175" s="42">
        <f t="shared" si="122"/>
        <v>0</v>
      </c>
    </row>
    <row r="176" spans="1:71" ht="15">
      <c r="A176" s="118" t="s">
        <v>1164</v>
      </c>
      <c r="B176" s="8" t="s">
        <v>363</v>
      </c>
      <c r="C176" s="9" t="s">
        <v>364</v>
      </c>
      <c r="D176" s="9" t="s">
        <v>287</v>
      </c>
      <c r="E176" s="10" t="s">
        <v>26</v>
      </c>
      <c r="F176" s="10" t="s">
        <v>2</v>
      </c>
      <c r="G176" s="40" t="s">
        <v>1259</v>
      </c>
      <c r="H176" s="11">
        <v>15.15</v>
      </c>
      <c r="I176" s="279">
        <f>VLOOKUP(A:A,Souhrn!$A$2:$E$20,5,0)</f>
        <v>0</v>
      </c>
      <c r="J176" s="217">
        <f t="shared" si="123"/>
        <v>0</v>
      </c>
      <c r="K176" s="98"/>
      <c r="L176" s="102"/>
      <c r="M176" s="100" t="s">
        <v>1246</v>
      </c>
      <c r="AA176" s="120">
        <f t="shared" si="85"/>
        <v>15.15</v>
      </c>
      <c r="AB176" s="120">
        <f t="shared" si="86"/>
        <v>0</v>
      </c>
      <c r="AC176" s="120">
        <f t="shared" si="87"/>
        <v>0</v>
      </c>
      <c r="AD176" s="120">
        <f t="shared" si="88"/>
        <v>0</v>
      </c>
      <c r="AE176" s="120">
        <f t="shared" si="89"/>
        <v>0</v>
      </c>
      <c r="AF176" s="120">
        <f t="shared" si="90"/>
        <v>0</v>
      </c>
      <c r="AG176" s="120">
        <f t="shared" si="91"/>
        <v>0</v>
      </c>
      <c r="AH176" s="120">
        <f t="shared" si="92"/>
        <v>0</v>
      </c>
      <c r="AI176" s="120">
        <f t="shared" si="93"/>
        <v>0</v>
      </c>
      <c r="AJ176" s="120">
        <f t="shared" si="94"/>
        <v>0</v>
      </c>
      <c r="AK176" s="120">
        <f t="shared" si="95"/>
        <v>0</v>
      </c>
      <c r="AL176" s="120">
        <f t="shared" si="96"/>
        <v>0</v>
      </c>
      <c r="AM176" s="120">
        <f t="shared" si="97"/>
        <v>0</v>
      </c>
      <c r="AN176" s="120">
        <f t="shared" si="98"/>
        <v>0</v>
      </c>
      <c r="AO176" s="120">
        <f t="shared" si="99"/>
        <v>0</v>
      </c>
      <c r="AP176" s="120">
        <f t="shared" si="100"/>
        <v>0</v>
      </c>
      <c r="AQ176" s="120">
        <f t="shared" si="101"/>
        <v>0</v>
      </c>
      <c r="AR176" s="120">
        <f t="shared" si="102"/>
        <v>0</v>
      </c>
      <c r="AS176" s="120">
        <f t="shared" si="103"/>
        <v>0</v>
      </c>
      <c r="AT176" s="267">
        <f t="shared" si="83"/>
        <v>0</v>
      </c>
      <c r="AU176" s="267">
        <f t="shared" si="84"/>
        <v>15.15</v>
      </c>
      <c r="BA176" s="42">
        <f t="shared" si="104"/>
        <v>0</v>
      </c>
      <c r="BB176" s="42">
        <f t="shared" si="105"/>
        <v>0</v>
      </c>
      <c r="BC176" s="42">
        <f t="shared" si="106"/>
        <v>0</v>
      </c>
      <c r="BD176" s="42">
        <f t="shared" si="107"/>
        <v>0</v>
      </c>
      <c r="BE176" s="42">
        <f t="shared" si="108"/>
        <v>0</v>
      </c>
      <c r="BF176" s="42">
        <f t="shared" si="109"/>
        <v>0</v>
      </c>
      <c r="BG176" s="42">
        <f t="shared" si="110"/>
        <v>0</v>
      </c>
      <c r="BH176" s="42">
        <f t="shared" si="111"/>
        <v>0</v>
      </c>
      <c r="BI176" s="42">
        <f t="shared" si="112"/>
        <v>0</v>
      </c>
      <c r="BJ176" s="42">
        <f t="shared" si="113"/>
        <v>0</v>
      </c>
      <c r="BK176" s="42">
        <f t="shared" si="114"/>
        <v>0</v>
      </c>
      <c r="BL176" s="42">
        <f t="shared" si="115"/>
        <v>0</v>
      </c>
      <c r="BM176" s="42">
        <f t="shared" si="116"/>
        <v>0</v>
      </c>
      <c r="BN176" s="42">
        <f t="shared" si="117"/>
        <v>0</v>
      </c>
      <c r="BO176" s="42">
        <f t="shared" si="118"/>
        <v>0</v>
      </c>
      <c r="BP176" s="42">
        <f t="shared" si="119"/>
        <v>0</v>
      </c>
      <c r="BQ176" s="42">
        <f t="shared" si="120"/>
        <v>0</v>
      </c>
      <c r="BR176" s="42">
        <f t="shared" si="121"/>
        <v>0</v>
      </c>
      <c r="BS176" s="42">
        <f t="shared" si="122"/>
        <v>0</v>
      </c>
    </row>
    <row r="177" spans="1:71" ht="15">
      <c r="A177" s="118" t="s">
        <v>1164</v>
      </c>
      <c r="B177" s="8" t="s">
        <v>365</v>
      </c>
      <c r="C177" s="9" t="s">
        <v>366</v>
      </c>
      <c r="D177" s="9" t="s">
        <v>287</v>
      </c>
      <c r="E177" s="10" t="s">
        <v>26</v>
      </c>
      <c r="F177" s="10" t="s">
        <v>2</v>
      </c>
      <c r="G177" s="40" t="s">
        <v>1259</v>
      </c>
      <c r="H177" s="11">
        <v>21.05</v>
      </c>
      <c r="I177" s="279">
        <f>VLOOKUP(A:A,Souhrn!$A$2:$E$20,5,0)</f>
        <v>0</v>
      </c>
      <c r="J177" s="217">
        <f t="shared" si="123"/>
        <v>0</v>
      </c>
      <c r="K177" s="98"/>
      <c r="L177" s="102"/>
      <c r="M177" s="100" t="s">
        <v>1246</v>
      </c>
      <c r="AA177" s="120">
        <f t="shared" si="85"/>
        <v>21.05</v>
      </c>
      <c r="AB177" s="120">
        <f t="shared" si="86"/>
        <v>0</v>
      </c>
      <c r="AC177" s="120">
        <f t="shared" si="87"/>
        <v>0</v>
      </c>
      <c r="AD177" s="120">
        <f t="shared" si="88"/>
        <v>0</v>
      </c>
      <c r="AE177" s="120">
        <f t="shared" si="89"/>
        <v>0</v>
      </c>
      <c r="AF177" s="120">
        <f t="shared" si="90"/>
        <v>0</v>
      </c>
      <c r="AG177" s="120">
        <f t="shared" si="91"/>
        <v>0</v>
      </c>
      <c r="AH177" s="120">
        <f t="shared" si="92"/>
        <v>0</v>
      </c>
      <c r="AI177" s="120">
        <f t="shared" si="93"/>
        <v>0</v>
      </c>
      <c r="AJ177" s="120">
        <f t="shared" si="94"/>
        <v>0</v>
      </c>
      <c r="AK177" s="120">
        <f t="shared" si="95"/>
        <v>0</v>
      </c>
      <c r="AL177" s="120">
        <f t="shared" si="96"/>
        <v>0</v>
      </c>
      <c r="AM177" s="120">
        <f t="shared" si="97"/>
        <v>0</v>
      </c>
      <c r="AN177" s="120">
        <f t="shared" si="98"/>
        <v>0</v>
      </c>
      <c r="AO177" s="120">
        <f t="shared" si="99"/>
        <v>0</v>
      </c>
      <c r="AP177" s="120">
        <f t="shared" si="100"/>
        <v>0</v>
      </c>
      <c r="AQ177" s="120">
        <f t="shared" si="101"/>
        <v>0</v>
      </c>
      <c r="AR177" s="120">
        <f t="shared" si="102"/>
        <v>0</v>
      </c>
      <c r="AS177" s="120">
        <f t="shared" si="103"/>
        <v>0</v>
      </c>
      <c r="AT177" s="267">
        <f t="shared" si="83"/>
        <v>0</v>
      </c>
      <c r="AU177" s="267">
        <f t="shared" si="84"/>
        <v>21.05</v>
      </c>
      <c r="BA177" s="42">
        <f t="shared" si="104"/>
        <v>0</v>
      </c>
      <c r="BB177" s="42">
        <f t="shared" si="105"/>
        <v>0</v>
      </c>
      <c r="BC177" s="42">
        <f t="shared" si="106"/>
        <v>0</v>
      </c>
      <c r="BD177" s="42">
        <f t="shared" si="107"/>
        <v>0</v>
      </c>
      <c r="BE177" s="42">
        <f t="shared" si="108"/>
        <v>0</v>
      </c>
      <c r="BF177" s="42">
        <f t="shared" si="109"/>
        <v>0</v>
      </c>
      <c r="BG177" s="42">
        <f t="shared" si="110"/>
        <v>0</v>
      </c>
      <c r="BH177" s="42">
        <f t="shared" si="111"/>
        <v>0</v>
      </c>
      <c r="BI177" s="42">
        <f t="shared" si="112"/>
        <v>0</v>
      </c>
      <c r="BJ177" s="42">
        <f t="shared" si="113"/>
        <v>0</v>
      </c>
      <c r="BK177" s="42">
        <f t="shared" si="114"/>
        <v>0</v>
      </c>
      <c r="BL177" s="42">
        <f t="shared" si="115"/>
        <v>0</v>
      </c>
      <c r="BM177" s="42">
        <f t="shared" si="116"/>
        <v>0</v>
      </c>
      <c r="BN177" s="42">
        <f t="shared" si="117"/>
        <v>0</v>
      </c>
      <c r="BO177" s="42">
        <f t="shared" si="118"/>
        <v>0</v>
      </c>
      <c r="BP177" s="42">
        <f t="shared" si="119"/>
        <v>0</v>
      </c>
      <c r="BQ177" s="42">
        <f t="shared" si="120"/>
        <v>0</v>
      </c>
      <c r="BR177" s="42">
        <f t="shared" si="121"/>
        <v>0</v>
      </c>
      <c r="BS177" s="42">
        <f t="shared" si="122"/>
        <v>0</v>
      </c>
    </row>
    <row r="178" spans="1:71" ht="15">
      <c r="A178" s="118" t="s">
        <v>1164</v>
      </c>
      <c r="B178" s="8" t="s">
        <v>367</v>
      </c>
      <c r="C178" s="9" t="s">
        <v>368</v>
      </c>
      <c r="D178" s="9" t="s">
        <v>287</v>
      </c>
      <c r="E178" s="10" t="s">
        <v>26</v>
      </c>
      <c r="F178" s="10" t="s">
        <v>2</v>
      </c>
      <c r="G178" s="40" t="s">
        <v>1259</v>
      </c>
      <c r="H178" s="11">
        <v>15.23</v>
      </c>
      <c r="I178" s="279">
        <f>VLOOKUP(A:A,Souhrn!$A$2:$E$20,5,0)</f>
        <v>0</v>
      </c>
      <c r="J178" s="217">
        <f t="shared" si="123"/>
        <v>0</v>
      </c>
      <c r="K178" s="98"/>
      <c r="L178" s="102"/>
      <c r="M178" s="100" t="s">
        <v>1246</v>
      </c>
      <c r="AA178" s="120">
        <f t="shared" si="85"/>
        <v>15.23</v>
      </c>
      <c r="AB178" s="120">
        <f t="shared" si="86"/>
        <v>0</v>
      </c>
      <c r="AC178" s="120">
        <f t="shared" si="87"/>
        <v>0</v>
      </c>
      <c r="AD178" s="120">
        <f t="shared" si="88"/>
        <v>0</v>
      </c>
      <c r="AE178" s="120">
        <f t="shared" si="89"/>
        <v>0</v>
      </c>
      <c r="AF178" s="120">
        <f t="shared" si="90"/>
        <v>0</v>
      </c>
      <c r="AG178" s="120">
        <f t="shared" si="91"/>
        <v>0</v>
      </c>
      <c r="AH178" s="120">
        <f t="shared" si="92"/>
        <v>0</v>
      </c>
      <c r="AI178" s="120">
        <f t="shared" si="93"/>
        <v>0</v>
      </c>
      <c r="AJ178" s="120">
        <f t="shared" si="94"/>
        <v>0</v>
      </c>
      <c r="AK178" s="120">
        <f t="shared" si="95"/>
        <v>0</v>
      </c>
      <c r="AL178" s="120">
        <f t="shared" si="96"/>
        <v>0</v>
      </c>
      <c r="AM178" s="120">
        <f t="shared" si="97"/>
        <v>0</v>
      </c>
      <c r="AN178" s="120">
        <f t="shared" si="98"/>
        <v>0</v>
      </c>
      <c r="AO178" s="120">
        <f t="shared" si="99"/>
        <v>0</v>
      </c>
      <c r="AP178" s="120">
        <f t="shared" si="100"/>
        <v>0</v>
      </c>
      <c r="AQ178" s="120">
        <f t="shared" si="101"/>
        <v>0</v>
      </c>
      <c r="AR178" s="120">
        <f t="shared" si="102"/>
        <v>0</v>
      </c>
      <c r="AS178" s="120">
        <f t="shared" si="103"/>
        <v>0</v>
      </c>
      <c r="AT178" s="267">
        <f t="shared" si="83"/>
        <v>0</v>
      </c>
      <c r="AU178" s="267">
        <f t="shared" si="84"/>
        <v>15.23</v>
      </c>
      <c r="BA178" s="42">
        <f t="shared" si="104"/>
        <v>0</v>
      </c>
      <c r="BB178" s="42">
        <f t="shared" si="105"/>
        <v>0</v>
      </c>
      <c r="BC178" s="42">
        <f t="shared" si="106"/>
        <v>0</v>
      </c>
      <c r="BD178" s="42">
        <f t="shared" si="107"/>
        <v>0</v>
      </c>
      <c r="BE178" s="42">
        <f t="shared" si="108"/>
        <v>0</v>
      </c>
      <c r="BF178" s="42">
        <f t="shared" si="109"/>
        <v>0</v>
      </c>
      <c r="BG178" s="42">
        <f t="shared" si="110"/>
        <v>0</v>
      </c>
      <c r="BH178" s="42">
        <f t="shared" si="111"/>
        <v>0</v>
      </c>
      <c r="BI178" s="42">
        <f t="shared" si="112"/>
        <v>0</v>
      </c>
      <c r="BJ178" s="42">
        <f t="shared" si="113"/>
        <v>0</v>
      </c>
      <c r="BK178" s="42">
        <f t="shared" si="114"/>
        <v>0</v>
      </c>
      <c r="BL178" s="42">
        <f t="shared" si="115"/>
        <v>0</v>
      </c>
      <c r="BM178" s="42">
        <f t="shared" si="116"/>
        <v>0</v>
      </c>
      <c r="BN178" s="42">
        <f t="shared" si="117"/>
        <v>0</v>
      </c>
      <c r="BO178" s="42">
        <f t="shared" si="118"/>
        <v>0</v>
      </c>
      <c r="BP178" s="42">
        <f t="shared" si="119"/>
        <v>0</v>
      </c>
      <c r="BQ178" s="42">
        <f t="shared" si="120"/>
        <v>0</v>
      </c>
      <c r="BR178" s="42">
        <f t="shared" si="121"/>
        <v>0</v>
      </c>
      <c r="BS178" s="42">
        <f t="shared" si="122"/>
        <v>0</v>
      </c>
    </row>
    <row r="179" spans="1:71" ht="15">
      <c r="A179" s="118" t="s">
        <v>1164</v>
      </c>
      <c r="B179" s="8" t="s">
        <v>369</v>
      </c>
      <c r="C179" s="9" t="s">
        <v>370</v>
      </c>
      <c r="D179" s="9" t="s">
        <v>287</v>
      </c>
      <c r="E179" s="10" t="s">
        <v>26</v>
      </c>
      <c r="F179" s="10" t="s">
        <v>2</v>
      </c>
      <c r="G179" s="12" t="s">
        <v>1259</v>
      </c>
      <c r="H179" s="11">
        <v>13.08</v>
      </c>
      <c r="I179" s="279">
        <f>VLOOKUP(A:A,Souhrn!$A$2:$E$20,5,0)</f>
        <v>0</v>
      </c>
      <c r="J179" s="217">
        <f t="shared" si="123"/>
        <v>0</v>
      </c>
      <c r="K179" s="98"/>
      <c r="L179" s="102"/>
      <c r="M179" s="100" t="s">
        <v>1246</v>
      </c>
      <c r="AA179" s="120">
        <f t="shared" si="85"/>
        <v>13.08</v>
      </c>
      <c r="AB179" s="120">
        <f t="shared" si="86"/>
        <v>0</v>
      </c>
      <c r="AC179" s="120">
        <f t="shared" si="87"/>
        <v>0</v>
      </c>
      <c r="AD179" s="120">
        <f t="shared" si="88"/>
        <v>0</v>
      </c>
      <c r="AE179" s="120">
        <f t="shared" si="89"/>
        <v>0</v>
      </c>
      <c r="AF179" s="120">
        <f t="shared" si="90"/>
        <v>0</v>
      </c>
      <c r="AG179" s="120">
        <f t="shared" si="91"/>
        <v>0</v>
      </c>
      <c r="AH179" s="120">
        <f t="shared" si="92"/>
        <v>0</v>
      </c>
      <c r="AI179" s="120">
        <f t="shared" si="93"/>
        <v>0</v>
      </c>
      <c r="AJ179" s="120">
        <f t="shared" si="94"/>
        <v>0</v>
      </c>
      <c r="AK179" s="120">
        <f t="shared" si="95"/>
        <v>0</v>
      </c>
      <c r="AL179" s="120">
        <f t="shared" si="96"/>
        <v>0</v>
      </c>
      <c r="AM179" s="120">
        <f t="shared" si="97"/>
        <v>0</v>
      </c>
      <c r="AN179" s="120">
        <f t="shared" si="98"/>
        <v>0</v>
      </c>
      <c r="AO179" s="120">
        <f t="shared" si="99"/>
        <v>0</v>
      </c>
      <c r="AP179" s="120">
        <f t="shared" si="100"/>
        <v>0</v>
      </c>
      <c r="AQ179" s="120">
        <f t="shared" si="101"/>
        <v>0</v>
      </c>
      <c r="AR179" s="120">
        <f t="shared" si="102"/>
        <v>0</v>
      </c>
      <c r="AS179" s="120">
        <f t="shared" si="103"/>
        <v>0</v>
      </c>
      <c r="AT179" s="267">
        <f t="shared" si="83"/>
        <v>0</v>
      </c>
      <c r="AU179" s="267">
        <f t="shared" si="84"/>
        <v>13.08</v>
      </c>
      <c r="BA179" s="42">
        <f t="shared" si="104"/>
        <v>0</v>
      </c>
      <c r="BB179" s="42">
        <f t="shared" si="105"/>
        <v>0</v>
      </c>
      <c r="BC179" s="42">
        <f t="shared" si="106"/>
        <v>0</v>
      </c>
      <c r="BD179" s="42">
        <f t="shared" si="107"/>
        <v>0</v>
      </c>
      <c r="BE179" s="42">
        <f t="shared" si="108"/>
        <v>0</v>
      </c>
      <c r="BF179" s="42">
        <f t="shared" si="109"/>
        <v>0</v>
      </c>
      <c r="BG179" s="42">
        <f t="shared" si="110"/>
        <v>0</v>
      </c>
      <c r="BH179" s="42">
        <f t="shared" si="111"/>
        <v>0</v>
      </c>
      <c r="BI179" s="42">
        <f t="shared" si="112"/>
        <v>0</v>
      </c>
      <c r="BJ179" s="42">
        <f t="shared" si="113"/>
        <v>0</v>
      </c>
      <c r="BK179" s="42">
        <f t="shared" si="114"/>
        <v>0</v>
      </c>
      <c r="BL179" s="42">
        <f t="shared" si="115"/>
        <v>0</v>
      </c>
      <c r="BM179" s="42">
        <f t="shared" si="116"/>
        <v>0</v>
      </c>
      <c r="BN179" s="42">
        <f t="shared" si="117"/>
        <v>0</v>
      </c>
      <c r="BO179" s="42">
        <f t="shared" si="118"/>
        <v>0</v>
      </c>
      <c r="BP179" s="42">
        <f t="shared" si="119"/>
        <v>0</v>
      </c>
      <c r="BQ179" s="42">
        <f t="shared" si="120"/>
        <v>0</v>
      </c>
      <c r="BR179" s="42">
        <f t="shared" si="121"/>
        <v>0</v>
      </c>
      <c r="BS179" s="42">
        <f t="shared" si="122"/>
        <v>0</v>
      </c>
    </row>
    <row r="180" spans="1:71" ht="15">
      <c r="A180" s="118" t="s">
        <v>1164</v>
      </c>
      <c r="B180" s="8" t="s">
        <v>371</v>
      </c>
      <c r="C180" s="9" t="s">
        <v>372</v>
      </c>
      <c r="D180" s="9" t="s">
        <v>287</v>
      </c>
      <c r="E180" s="10" t="s">
        <v>26</v>
      </c>
      <c r="F180" s="10" t="s">
        <v>2</v>
      </c>
      <c r="G180" s="12" t="s">
        <v>1259</v>
      </c>
      <c r="H180" s="11">
        <v>15.17</v>
      </c>
      <c r="I180" s="279">
        <f>VLOOKUP(A:A,Souhrn!$A$2:$E$20,5,0)</f>
        <v>0</v>
      </c>
      <c r="J180" s="217">
        <f t="shared" si="123"/>
        <v>0</v>
      </c>
      <c r="K180" s="98"/>
      <c r="L180" s="102"/>
      <c r="M180" s="100" t="s">
        <v>1246</v>
      </c>
      <c r="AA180" s="120">
        <f t="shared" si="85"/>
        <v>15.17</v>
      </c>
      <c r="AB180" s="120">
        <f t="shared" si="86"/>
        <v>0</v>
      </c>
      <c r="AC180" s="120">
        <f t="shared" si="87"/>
        <v>0</v>
      </c>
      <c r="AD180" s="120">
        <f t="shared" si="88"/>
        <v>0</v>
      </c>
      <c r="AE180" s="120">
        <f t="shared" si="89"/>
        <v>0</v>
      </c>
      <c r="AF180" s="120">
        <f t="shared" si="90"/>
        <v>0</v>
      </c>
      <c r="AG180" s="120">
        <f t="shared" si="91"/>
        <v>0</v>
      </c>
      <c r="AH180" s="120">
        <f t="shared" si="92"/>
        <v>0</v>
      </c>
      <c r="AI180" s="120">
        <f t="shared" si="93"/>
        <v>0</v>
      </c>
      <c r="AJ180" s="120">
        <f t="shared" si="94"/>
        <v>0</v>
      </c>
      <c r="AK180" s="120">
        <f t="shared" si="95"/>
        <v>0</v>
      </c>
      <c r="AL180" s="120">
        <f t="shared" si="96"/>
        <v>0</v>
      </c>
      <c r="AM180" s="120">
        <f t="shared" si="97"/>
        <v>0</v>
      </c>
      <c r="AN180" s="120">
        <f t="shared" si="98"/>
        <v>0</v>
      </c>
      <c r="AO180" s="120">
        <f t="shared" si="99"/>
        <v>0</v>
      </c>
      <c r="AP180" s="120">
        <f t="shared" si="100"/>
        <v>0</v>
      </c>
      <c r="AQ180" s="120">
        <f t="shared" si="101"/>
        <v>0</v>
      </c>
      <c r="AR180" s="120">
        <f t="shared" si="102"/>
        <v>0</v>
      </c>
      <c r="AS180" s="120">
        <f t="shared" si="103"/>
        <v>0</v>
      </c>
      <c r="AT180" s="267">
        <f t="shared" si="83"/>
        <v>0</v>
      </c>
      <c r="AU180" s="267">
        <f t="shared" si="84"/>
        <v>15.17</v>
      </c>
      <c r="BA180" s="42">
        <f t="shared" si="104"/>
        <v>0</v>
      </c>
      <c r="BB180" s="42">
        <f t="shared" si="105"/>
        <v>0</v>
      </c>
      <c r="BC180" s="42">
        <f t="shared" si="106"/>
        <v>0</v>
      </c>
      <c r="BD180" s="42">
        <f t="shared" si="107"/>
        <v>0</v>
      </c>
      <c r="BE180" s="42">
        <f t="shared" si="108"/>
        <v>0</v>
      </c>
      <c r="BF180" s="42">
        <f t="shared" si="109"/>
        <v>0</v>
      </c>
      <c r="BG180" s="42">
        <f t="shared" si="110"/>
        <v>0</v>
      </c>
      <c r="BH180" s="42">
        <f t="shared" si="111"/>
        <v>0</v>
      </c>
      <c r="BI180" s="42">
        <f t="shared" si="112"/>
        <v>0</v>
      </c>
      <c r="BJ180" s="42">
        <f t="shared" si="113"/>
        <v>0</v>
      </c>
      <c r="BK180" s="42">
        <f t="shared" si="114"/>
        <v>0</v>
      </c>
      <c r="BL180" s="42">
        <f t="shared" si="115"/>
        <v>0</v>
      </c>
      <c r="BM180" s="42">
        <f t="shared" si="116"/>
        <v>0</v>
      </c>
      <c r="BN180" s="42">
        <f t="shared" si="117"/>
        <v>0</v>
      </c>
      <c r="BO180" s="42">
        <f t="shared" si="118"/>
        <v>0</v>
      </c>
      <c r="BP180" s="42">
        <f t="shared" si="119"/>
        <v>0</v>
      </c>
      <c r="BQ180" s="42">
        <f t="shared" si="120"/>
        <v>0</v>
      </c>
      <c r="BR180" s="42">
        <f t="shared" si="121"/>
        <v>0</v>
      </c>
      <c r="BS180" s="42">
        <f t="shared" si="122"/>
        <v>0</v>
      </c>
    </row>
    <row r="181" spans="1:71" ht="15">
      <c r="A181" s="118" t="s">
        <v>1164</v>
      </c>
      <c r="B181" s="8" t="s">
        <v>373</v>
      </c>
      <c r="C181" s="9" t="s">
        <v>374</v>
      </c>
      <c r="D181" s="9" t="s">
        <v>287</v>
      </c>
      <c r="E181" s="10" t="s">
        <v>26</v>
      </c>
      <c r="F181" s="10" t="s">
        <v>2</v>
      </c>
      <c r="G181" s="12" t="s">
        <v>1259</v>
      </c>
      <c r="H181" s="11">
        <v>21.05</v>
      </c>
      <c r="I181" s="279">
        <f>VLOOKUP(A:A,Souhrn!$A$2:$E$20,5,0)</f>
        <v>0</v>
      </c>
      <c r="J181" s="217">
        <f t="shared" si="123"/>
        <v>0</v>
      </c>
      <c r="K181" s="98"/>
      <c r="L181" s="102"/>
      <c r="M181" s="100" t="s">
        <v>1246</v>
      </c>
      <c r="AA181" s="120">
        <f t="shared" si="85"/>
        <v>21.05</v>
      </c>
      <c r="AB181" s="120">
        <f t="shared" si="86"/>
        <v>0</v>
      </c>
      <c r="AC181" s="120">
        <f t="shared" si="87"/>
        <v>0</v>
      </c>
      <c r="AD181" s="120">
        <f t="shared" si="88"/>
        <v>0</v>
      </c>
      <c r="AE181" s="120">
        <f t="shared" si="89"/>
        <v>0</v>
      </c>
      <c r="AF181" s="120">
        <f t="shared" si="90"/>
        <v>0</v>
      </c>
      <c r="AG181" s="120">
        <f t="shared" si="91"/>
        <v>0</v>
      </c>
      <c r="AH181" s="120">
        <f t="shared" si="92"/>
        <v>0</v>
      </c>
      <c r="AI181" s="120">
        <f t="shared" si="93"/>
        <v>0</v>
      </c>
      <c r="AJ181" s="120">
        <f t="shared" si="94"/>
        <v>0</v>
      </c>
      <c r="AK181" s="120">
        <f t="shared" si="95"/>
        <v>0</v>
      </c>
      <c r="AL181" s="120">
        <f t="shared" si="96"/>
        <v>0</v>
      </c>
      <c r="AM181" s="120">
        <f t="shared" si="97"/>
        <v>0</v>
      </c>
      <c r="AN181" s="120">
        <f t="shared" si="98"/>
        <v>0</v>
      </c>
      <c r="AO181" s="120">
        <f t="shared" si="99"/>
        <v>0</v>
      </c>
      <c r="AP181" s="120">
        <f t="shared" si="100"/>
        <v>0</v>
      </c>
      <c r="AQ181" s="120">
        <f t="shared" si="101"/>
        <v>0</v>
      </c>
      <c r="AR181" s="120">
        <f t="shared" si="102"/>
        <v>0</v>
      </c>
      <c r="AS181" s="120">
        <f t="shared" si="103"/>
        <v>0</v>
      </c>
      <c r="AT181" s="267">
        <f t="shared" si="83"/>
        <v>0</v>
      </c>
      <c r="AU181" s="267">
        <f t="shared" si="84"/>
        <v>21.05</v>
      </c>
      <c r="BA181" s="42">
        <f t="shared" si="104"/>
        <v>0</v>
      </c>
      <c r="BB181" s="42">
        <f t="shared" si="105"/>
        <v>0</v>
      </c>
      <c r="BC181" s="42">
        <f t="shared" si="106"/>
        <v>0</v>
      </c>
      <c r="BD181" s="42">
        <f t="shared" si="107"/>
        <v>0</v>
      </c>
      <c r="BE181" s="42">
        <f t="shared" si="108"/>
        <v>0</v>
      </c>
      <c r="BF181" s="42">
        <f t="shared" si="109"/>
        <v>0</v>
      </c>
      <c r="BG181" s="42">
        <f t="shared" si="110"/>
        <v>0</v>
      </c>
      <c r="BH181" s="42">
        <f t="shared" si="111"/>
        <v>0</v>
      </c>
      <c r="BI181" s="42">
        <f t="shared" si="112"/>
        <v>0</v>
      </c>
      <c r="BJ181" s="42">
        <f t="shared" si="113"/>
        <v>0</v>
      </c>
      <c r="BK181" s="42">
        <f t="shared" si="114"/>
        <v>0</v>
      </c>
      <c r="BL181" s="42">
        <f t="shared" si="115"/>
        <v>0</v>
      </c>
      <c r="BM181" s="42">
        <f t="shared" si="116"/>
        <v>0</v>
      </c>
      <c r="BN181" s="42">
        <f t="shared" si="117"/>
        <v>0</v>
      </c>
      <c r="BO181" s="42">
        <f t="shared" si="118"/>
        <v>0</v>
      </c>
      <c r="BP181" s="42">
        <f t="shared" si="119"/>
        <v>0</v>
      </c>
      <c r="BQ181" s="42">
        <f t="shared" si="120"/>
        <v>0</v>
      </c>
      <c r="BR181" s="42">
        <f t="shared" si="121"/>
        <v>0</v>
      </c>
      <c r="BS181" s="42">
        <f t="shared" si="122"/>
        <v>0</v>
      </c>
    </row>
    <row r="182" spans="1:71" ht="15">
      <c r="A182" s="118" t="s">
        <v>1164</v>
      </c>
      <c r="B182" s="8" t="s">
        <v>375</v>
      </c>
      <c r="C182" s="9" t="s">
        <v>376</v>
      </c>
      <c r="D182" s="9" t="s">
        <v>287</v>
      </c>
      <c r="E182" s="10" t="s">
        <v>26</v>
      </c>
      <c r="F182" s="10" t="s">
        <v>2</v>
      </c>
      <c r="G182" s="12" t="s">
        <v>1259</v>
      </c>
      <c r="H182" s="11">
        <v>15.23</v>
      </c>
      <c r="I182" s="279">
        <f>VLOOKUP(A:A,Souhrn!$A$2:$E$20,5,0)</f>
        <v>0</v>
      </c>
      <c r="J182" s="217">
        <f t="shared" si="123"/>
        <v>0</v>
      </c>
      <c r="K182" s="98"/>
      <c r="L182" s="102"/>
      <c r="M182" s="100" t="s">
        <v>1246</v>
      </c>
      <c r="AA182" s="120">
        <f t="shared" si="85"/>
        <v>15.23</v>
      </c>
      <c r="AB182" s="120">
        <f t="shared" si="86"/>
        <v>0</v>
      </c>
      <c r="AC182" s="120">
        <f t="shared" si="87"/>
        <v>0</v>
      </c>
      <c r="AD182" s="120">
        <f t="shared" si="88"/>
        <v>0</v>
      </c>
      <c r="AE182" s="120">
        <f t="shared" si="89"/>
        <v>0</v>
      </c>
      <c r="AF182" s="120">
        <f t="shared" si="90"/>
        <v>0</v>
      </c>
      <c r="AG182" s="120">
        <f t="shared" si="91"/>
        <v>0</v>
      </c>
      <c r="AH182" s="120">
        <f t="shared" si="92"/>
        <v>0</v>
      </c>
      <c r="AI182" s="120">
        <f t="shared" si="93"/>
        <v>0</v>
      </c>
      <c r="AJ182" s="120">
        <f t="shared" si="94"/>
        <v>0</v>
      </c>
      <c r="AK182" s="120">
        <f t="shared" si="95"/>
        <v>0</v>
      </c>
      <c r="AL182" s="120">
        <f t="shared" si="96"/>
        <v>0</v>
      </c>
      <c r="AM182" s="120">
        <f t="shared" si="97"/>
        <v>0</v>
      </c>
      <c r="AN182" s="120">
        <f t="shared" si="98"/>
        <v>0</v>
      </c>
      <c r="AO182" s="120">
        <f t="shared" si="99"/>
        <v>0</v>
      </c>
      <c r="AP182" s="120">
        <f t="shared" si="100"/>
        <v>0</v>
      </c>
      <c r="AQ182" s="120">
        <f t="shared" si="101"/>
        <v>0</v>
      </c>
      <c r="AR182" s="120">
        <f t="shared" si="102"/>
        <v>0</v>
      </c>
      <c r="AS182" s="120">
        <f t="shared" si="103"/>
        <v>0</v>
      </c>
      <c r="AT182" s="267">
        <f t="shared" si="83"/>
        <v>0</v>
      </c>
      <c r="AU182" s="267">
        <f t="shared" si="84"/>
        <v>15.23</v>
      </c>
      <c r="BA182" s="42">
        <f t="shared" si="104"/>
        <v>0</v>
      </c>
      <c r="BB182" s="42">
        <f t="shared" si="105"/>
        <v>0</v>
      </c>
      <c r="BC182" s="42">
        <f t="shared" si="106"/>
        <v>0</v>
      </c>
      <c r="BD182" s="42">
        <f t="shared" si="107"/>
        <v>0</v>
      </c>
      <c r="BE182" s="42">
        <f t="shared" si="108"/>
        <v>0</v>
      </c>
      <c r="BF182" s="42">
        <f t="shared" si="109"/>
        <v>0</v>
      </c>
      <c r="BG182" s="42">
        <f t="shared" si="110"/>
        <v>0</v>
      </c>
      <c r="BH182" s="42">
        <f t="shared" si="111"/>
        <v>0</v>
      </c>
      <c r="BI182" s="42">
        <f t="shared" si="112"/>
        <v>0</v>
      </c>
      <c r="BJ182" s="42">
        <f t="shared" si="113"/>
        <v>0</v>
      </c>
      <c r="BK182" s="42">
        <f t="shared" si="114"/>
        <v>0</v>
      </c>
      <c r="BL182" s="42">
        <f t="shared" si="115"/>
        <v>0</v>
      </c>
      <c r="BM182" s="42">
        <f t="shared" si="116"/>
        <v>0</v>
      </c>
      <c r="BN182" s="42">
        <f t="shared" si="117"/>
        <v>0</v>
      </c>
      <c r="BO182" s="42">
        <f t="shared" si="118"/>
        <v>0</v>
      </c>
      <c r="BP182" s="42">
        <f t="shared" si="119"/>
        <v>0</v>
      </c>
      <c r="BQ182" s="42">
        <f t="shared" si="120"/>
        <v>0</v>
      </c>
      <c r="BR182" s="42">
        <f t="shared" si="121"/>
        <v>0</v>
      </c>
      <c r="BS182" s="42">
        <f t="shared" si="122"/>
        <v>0</v>
      </c>
    </row>
    <row r="183" spans="1:71" ht="15">
      <c r="A183" s="118" t="s">
        <v>1164</v>
      </c>
      <c r="B183" s="8" t="s">
        <v>377</v>
      </c>
      <c r="C183" s="9" t="s">
        <v>378</v>
      </c>
      <c r="D183" s="9" t="s">
        <v>287</v>
      </c>
      <c r="E183" s="10" t="s">
        <v>26</v>
      </c>
      <c r="F183" s="10" t="s">
        <v>2</v>
      </c>
      <c r="G183" s="12" t="s">
        <v>1259</v>
      </c>
      <c r="H183" s="11">
        <v>13.09</v>
      </c>
      <c r="I183" s="279">
        <f>VLOOKUP(A:A,Souhrn!$A$2:$E$20,5,0)</f>
        <v>0</v>
      </c>
      <c r="J183" s="217">
        <f t="shared" si="123"/>
        <v>0</v>
      </c>
      <c r="K183" s="98"/>
      <c r="L183" s="102"/>
      <c r="M183" s="100" t="s">
        <v>1246</v>
      </c>
      <c r="AA183" s="120">
        <f t="shared" si="85"/>
        <v>13.09</v>
      </c>
      <c r="AB183" s="120">
        <f t="shared" si="86"/>
        <v>0</v>
      </c>
      <c r="AC183" s="120">
        <f t="shared" si="87"/>
        <v>0</v>
      </c>
      <c r="AD183" s="120">
        <f t="shared" si="88"/>
        <v>0</v>
      </c>
      <c r="AE183" s="120">
        <f t="shared" si="89"/>
        <v>0</v>
      </c>
      <c r="AF183" s="120">
        <f t="shared" si="90"/>
        <v>0</v>
      </c>
      <c r="AG183" s="120">
        <f t="shared" si="91"/>
        <v>0</v>
      </c>
      <c r="AH183" s="120">
        <f t="shared" si="92"/>
        <v>0</v>
      </c>
      <c r="AI183" s="120">
        <f t="shared" si="93"/>
        <v>0</v>
      </c>
      <c r="AJ183" s="120">
        <f t="shared" si="94"/>
        <v>0</v>
      </c>
      <c r="AK183" s="120">
        <f t="shared" si="95"/>
        <v>0</v>
      </c>
      <c r="AL183" s="120">
        <f t="shared" si="96"/>
        <v>0</v>
      </c>
      <c r="AM183" s="120">
        <f t="shared" si="97"/>
        <v>0</v>
      </c>
      <c r="AN183" s="120">
        <f t="shared" si="98"/>
        <v>0</v>
      </c>
      <c r="AO183" s="120">
        <f t="shared" si="99"/>
        <v>0</v>
      </c>
      <c r="AP183" s="120">
        <f t="shared" si="100"/>
        <v>0</v>
      </c>
      <c r="AQ183" s="120">
        <f t="shared" si="101"/>
        <v>0</v>
      </c>
      <c r="AR183" s="120">
        <f t="shared" si="102"/>
        <v>0</v>
      </c>
      <c r="AS183" s="120">
        <f t="shared" si="103"/>
        <v>0</v>
      </c>
      <c r="AT183" s="267">
        <f t="shared" si="83"/>
        <v>0</v>
      </c>
      <c r="AU183" s="267">
        <f t="shared" si="84"/>
        <v>13.09</v>
      </c>
      <c r="BA183" s="42">
        <f t="shared" si="104"/>
        <v>0</v>
      </c>
      <c r="BB183" s="42">
        <f t="shared" si="105"/>
        <v>0</v>
      </c>
      <c r="BC183" s="42">
        <f t="shared" si="106"/>
        <v>0</v>
      </c>
      <c r="BD183" s="42">
        <f t="shared" si="107"/>
        <v>0</v>
      </c>
      <c r="BE183" s="42">
        <f t="shared" si="108"/>
        <v>0</v>
      </c>
      <c r="BF183" s="42">
        <f t="shared" si="109"/>
        <v>0</v>
      </c>
      <c r="BG183" s="42">
        <f t="shared" si="110"/>
        <v>0</v>
      </c>
      <c r="BH183" s="42">
        <f t="shared" si="111"/>
        <v>0</v>
      </c>
      <c r="BI183" s="42">
        <f t="shared" si="112"/>
        <v>0</v>
      </c>
      <c r="BJ183" s="42">
        <f t="shared" si="113"/>
        <v>0</v>
      </c>
      <c r="BK183" s="42">
        <f t="shared" si="114"/>
        <v>0</v>
      </c>
      <c r="BL183" s="42">
        <f t="shared" si="115"/>
        <v>0</v>
      </c>
      <c r="BM183" s="42">
        <f t="shared" si="116"/>
        <v>0</v>
      </c>
      <c r="BN183" s="42">
        <f t="shared" si="117"/>
        <v>0</v>
      </c>
      <c r="BO183" s="42">
        <f t="shared" si="118"/>
        <v>0</v>
      </c>
      <c r="BP183" s="42">
        <f t="shared" si="119"/>
        <v>0</v>
      </c>
      <c r="BQ183" s="42">
        <f t="shared" si="120"/>
        <v>0</v>
      </c>
      <c r="BR183" s="42">
        <f t="shared" si="121"/>
        <v>0</v>
      </c>
      <c r="BS183" s="42">
        <f t="shared" si="122"/>
        <v>0</v>
      </c>
    </row>
    <row r="184" spans="1:71" ht="15">
      <c r="A184" s="118" t="s">
        <v>1164</v>
      </c>
      <c r="B184" s="8" t="s">
        <v>379</v>
      </c>
      <c r="C184" s="9" t="s">
        <v>380</v>
      </c>
      <c r="D184" s="9" t="s">
        <v>287</v>
      </c>
      <c r="E184" s="10" t="s">
        <v>26</v>
      </c>
      <c r="F184" s="10" t="s">
        <v>2</v>
      </c>
      <c r="G184" s="12" t="s">
        <v>1259</v>
      </c>
      <c r="H184" s="11">
        <v>15.15</v>
      </c>
      <c r="I184" s="279">
        <f>VLOOKUP(A:A,Souhrn!$A$2:$E$20,5,0)</f>
        <v>0</v>
      </c>
      <c r="J184" s="217">
        <f t="shared" si="123"/>
        <v>0</v>
      </c>
      <c r="K184" s="98"/>
      <c r="L184" s="102"/>
      <c r="M184" s="100" t="s">
        <v>1246</v>
      </c>
      <c r="AA184" s="120">
        <f t="shared" si="85"/>
        <v>15.15</v>
      </c>
      <c r="AB184" s="120">
        <f t="shared" si="86"/>
        <v>0</v>
      </c>
      <c r="AC184" s="120">
        <f t="shared" si="87"/>
        <v>0</v>
      </c>
      <c r="AD184" s="120">
        <f t="shared" si="88"/>
        <v>0</v>
      </c>
      <c r="AE184" s="120">
        <f t="shared" si="89"/>
        <v>0</v>
      </c>
      <c r="AF184" s="120">
        <f t="shared" si="90"/>
        <v>0</v>
      </c>
      <c r="AG184" s="120">
        <f t="shared" si="91"/>
        <v>0</v>
      </c>
      <c r="AH184" s="120">
        <f t="shared" si="92"/>
        <v>0</v>
      </c>
      <c r="AI184" s="120">
        <f t="shared" si="93"/>
        <v>0</v>
      </c>
      <c r="AJ184" s="120">
        <f t="shared" si="94"/>
        <v>0</v>
      </c>
      <c r="AK184" s="120">
        <f t="shared" si="95"/>
        <v>0</v>
      </c>
      <c r="AL184" s="120">
        <f t="shared" si="96"/>
        <v>0</v>
      </c>
      <c r="AM184" s="120">
        <f t="shared" si="97"/>
        <v>0</v>
      </c>
      <c r="AN184" s="120">
        <f t="shared" si="98"/>
        <v>0</v>
      </c>
      <c r="AO184" s="120">
        <f t="shared" si="99"/>
        <v>0</v>
      </c>
      <c r="AP184" s="120">
        <f t="shared" si="100"/>
        <v>0</v>
      </c>
      <c r="AQ184" s="120">
        <f t="shared" si="101"/>
        <v>0</v>
      </c>
      <c r="AR184" s="120">
        <f t="shared" si="102"/>
        <v>0</v>
      </c>
      <c r="AS184" s="120">
        <f t="shared" si="103"/>
        <v>0</v>
      </c>
      <c r="AT184" s="267">
        <f t="shared" si="83"/>
        <v>0</v>
      </c>
      <c r="AU184" s="267">
        <f t="shared" si="84"/>
        <v>15.15</v>
      </c>
      <c r="BA184" s="42">
        <f t="shared" si="104"/>
        <v>0</v>
      </c>
      <c r="BB184" s="42">
        <f t="shared" si="105"/>
        <v>0</v>
      </c>
      <c r="BC184" s="42">
        <f t="shared" si="106"/>
        <v>0</v>
      </c>
      <c r="BD184" s="42">
        <f t="shared" si="107"/>
        <v>0</v>
      </c>
      <c r="BE184" s="42">
        <f t="shared" si="108"/>
        <v>0</v>
      </c>
      <c r="BF184" s="42">
        <f t="shared" si="109"/>
        <v>0</v>
      </c>
      <c r="BG184" s="42">
        <f t="shared" si="110"/>
        <v>0</v>
      </c>
      <c r="BH184" s="42">
        <f t="shared" si="111"/>
        <v>0</v>
      </c>
      <c r="BI184" s="42">
        <f t="shared" si="112"/>
        <v>0</v>
      </c>
      <c r="BJ184" s="42">
        <f t="shared" si="113"/>
        <v>0</v>
      </c>
      <c r="BK184" s="42">
        <f t="shared" si="114"/>
        <v>0</v>
      </c>
      <c r="BL184" s="42">
        <f t="shared" si="115"/>
        <v>0</v>
      </c>
      <c r="BM184" s="42">
        <f t="shared" si="116"/>
        <v>0</v>
      </c>
      <c r="BN184" s="42">
        <f t="shared" si="117"/>
        <v>0</v>
      </c>
      <c r="BO184" s="42">
        <f t="shared" si="118"/>
        <v>0</v>
      </c>
      <c r="BP184" s="42">
        <f t="shared" si="119"/>
        <v>0</v>
      </c>
      <c r="BQ184" s="42">
        <f t="shared" si="120"/>
        <v>0</v>
      </c>
      <c r="BR184" s="42">
        <f t="shared" si="121"/>
        <v>0</v>
      </c>
      <c r="BS184" s="42">
        <f t="shared" si="122"/>
        <v>0</v>
      </c>
    </row>
    <row r="185" spans="1:71" ht="15">
      <c r="A185" s="118" t="s">
        <v>1164</v>
      </c>
      <c r="B185" s="8" t="s">
        <v>381</v>
      </c>
      <c r="C185" s="9" t="s">
        <v>382</v>
      </c>
      <c r="D185" s="9" t="s">
        <v>287</v>
      </c>
      <c r="E185" s="10" t="s">
        <v>26</v>
      </c>
      <c r="F185" s="10" t="s">
        <v>2</v>
      </c>
      <c r="G185" s="12" t="s">
        <v>1259</v>
      </c>
      <c r="H185" s="11">
        <v>20.96</v>
      </c>
      <c r="I185" s="279">
        <f>VLOOKUP(A:A,Souhrn!$A$2:$E$20,5,0)</f>
        <v>0</v>
      </c>
      <c r="J185" s="217">
        <f t="shared" si="123"/>
        <v>0</v>
      </c>
      <c r="K185" s="98"/>
      <c r="L185" s="102"/>
      <c r="M185" s="100" t="s">
        <v>1246</v>
      </c>
      <c r="AA185" s="120">
        <f t="shared" si="85"/>
        <v>20.96</v>
      </c>
      <c r="AB185" s="120">
        <f t="shared" si="86"/>
        <v>0</v>
      </c>
      <c r="AC185" s="120">
        <f t="shared" si="87"/>
        <v>0</v>
      </c>
      <c r="AD185" s="120">
        <f t="shared" si="88"/>
        <v>0</v>
      </c>
      <c r="AE185" s="120">
        <f t="shared" si="89"/>
        <v>0</v>
      </c>
      <c r="AF185" s="120">
        <f t="shared" si="90"/>
        <v>0</v>
      </c>
      <c r="AG185" s="120">
        <f t="shared" si="91"/>
        <v>0</v>
      </c>
      <c r="AH185" s="120">
        <f t="shared" si="92"/>
        <v>0</v>
      </c>
      <c r="AI185" s="120">
        <f t="shared" si="93"/>
        <v>0</v>
      </c>
      <c r="AJ185" s="120">
        <f t="shared" si="94"/>
        <v>0</v>
      </c>
      <c r="AK185" s="120">
        <f t="shared" si="95"/>
        <v>0</v>
      </c>
      <c r="AL185" s="120">
        <f t="shared" si="96"/>
        <v>0</v>
      </c>
      <c r="AM185" s="120">
        <f t="shared" si="97"/>
        <v>0</v>
      </c>
      <c r="AN185" s="120">
        <f t="shared" si="98"/>
        <v>0</v>
      </c>
      <c r="AO185" s="120">
        <f t="shared" si="99"/>
        <v>0</v>
      </c>
      <c r="AP185" s="120">
        <f t="shared" si="100"/>
        <v>0</v>
      </c>
      <c r="AQ185" s="120">
        <f t="shared" si="101"/>
        <v>0</v>
      </c>
      <c r="AR185" s="120">
        <f t="shared" si="102"/>
        <v>0</v>
      </c>
      <c r="AS185" s="120">
        <f t="shared" si="103"/>
        <v>0</v>
      </c>
      <c r="AT185" s="267">
        <f t="shared" si="83"/>
        <v>0</v>
      </c>
      <c r="AU185" s="267">
        <f t="shared" si="84"/>
        <v>20.96</v>
      </c>
      <c r="BA185" s="42">
        <f t="shared" si="104"/>
        <v>0</v>
      </c>
      <c r="BB185" s="42">
        <f t="shared" si="105"/>
        <v>0</v>
      </c>
      <c r="BC185" s="42">
        <f t="shared" si="106"/>
        <v>0</v>
      </c>
      <c r="BD185" s="42">
        <f t="shared" si="107"/>
        <v>0</v>
      </c>
      <c r="BE185" s="42">
        <f t="shared" si="108"/>
        <v>0</v>
      </c>
      <c r="BF185" s="42">
        <f t="shared" si="109"/>
        <v>0</v>
      </c>
      <c r="BG185" s="42">
        <f t="shared" si="110"/>
        <v>0</v>
      </c>
      <c r="BH185" s="42">
        <f t="shared" si="111"/>
        <v>0</v>
      </c>
      <c r="BI185" s="42">
        <f t="shared" si="112"/>
        <v>0</v>
      </c>
      <c r="BJ185" s="42">
        <f t="shared" si="113"/>
        <v>0</v>
      </c>
      <c r="BK185" s="42">
        <f t="shared" si="114"/>
        <v>0</v>
      </c>
      <c r="BL185" s="42">
        <f t="shared" si="115"/>
        <v>0</v>
      </c>
      <c r="BM185" s="42">
        <f t="shared" si="116"/>
        <v>0</v>
      </c>
      <c r="BN185" s="42">
        <f t="shared" si="117"/>
        <v>0</v>
      </c>
      <c r="BO185" s="42">
        <f t="shared" si="118"/>
        <v>0</v>
      </c>
      <c r="BP185" s="42">
        <f t="shared" si="119"/>
        <v>0</v>
      </c>
      <c r="BQ185" s="42">
        <f t="shared" si="120"/>
        <v>0</v>
      </c>
      <c r="BR185" s="42">
        <f t="shared" si="121"/>
        <v>0</v>
      </c>
      <c r="BS185" s="42">
        <f t="shared" si="122"/>
        <v>0</v>
      </c>
    </row>
    <row r="186" spans="1:71" ht="15">
      <c r="A186" s="118" t="s">
        <v>1166</v>
      </c>
      <c r="B186" s="8" t="s">
        <v>383</v>
      </c>
      <c r="C186" s="9" t="s">
        <v>384</v>
      </c>
      <c r="D186" s="9" t="s">
        <v>287</v>
      </c>
      <c r="E186" s="10" t="s">
        <v>385</v>
      </c>
      <c r="F186" s="10" t="s">
        <v>2</v>
      </c>
      <c r="G186" s="12" t="s">
        <v>1261</v>
      </c>
      <c r="H186" s="11">
        <v>41.86</v>
      </c>
      <c r="I186" s="279">
        <f>VLOOKUP(A:A,Souhrn!$A$2:$E$20,5,0)</f>
        <v>0</v>
      </c>
      <c r="J186" s="217">
        <f t="shared" si="123"/>
        <v>0</v>
      </c>
      <c r="K186" s="98"/>
      <c r="L186" s="102"/>
      <c r="M186" s="100" t="s">
        <v>1246</v>
      </c>
      <c r="AA186" s="120">
        <f t="shared" si="85"/>
        <v>0</v>
      </c>
      <c r="AB186" s="120">
        <f t="shared" si="86"/>
        <v>0</v>
      </c>
      <c r="AC186" s="120">
        <f t="shared" si="87"/>
        <v>41.86</v>
      </c>
      <c r="AD186" s="120">
        <f t="shared" si="88"/>
        <v>0</v>
      </c>
      <c r="AE186" s="120">
        <f t="shared" si="89"/>
        <v>0</v>
      </c>
      <c r="AF186" s="120">
        <f t="shared" si="90"/>
        <v>0</v>
      </c>
      <c r="AG186" s="120">
        <f t="shared" si="91"/>
        <v>0</v>
      </c>
      <c r="AH186" s="120">
        <f t="shared" si="92"/>
        <v>0</v>
      </c>
      <c r="AI186" s="120">
        <f t="shared" si="93"/>
        <v>0</v>
      </c>
      <c r="AJ186" s="120">
        <f t="shared" si="94"/>
        <v>0</v>
      </c>
      <c r="AK186" s="120">
        <f t="shared" si="95"/>
        <v>0</v>
      </c>
      <c r="AL186" s="120">
        <f t="shared" si="96"/>
        <v>0</v>
      </c>
      <c r="AM186" s="120">
        <f t="shared" si="97"/>
        <v>0</v>
      </c>
      <c r="AN186" s="120">
        <f t="shared" si="98"/>
        <v>0</v>
      </c>
      <c r="AO186" s="120">
        <f t="shared" si="99"/>
        <v>0</v>
      </c>
      <c r="AP186" s="120">
        <f t="shared" si="100"/>
        <v>0</v>
      </c>
      <c r="AQ186" s="120">
        <f t="shared" si="101"/>
        <v>0</v>
      </c>
      <c r="AR186" s="120">
        <f t="shared" si="102"/>
        <v>0</v>
      </c>
      <c r="AS186" s="120">
        <f t="shared" si="103"/>
        <v>0</v>
      </c>
      <c r="AT186" s="267">
        <f t="shared" si="83"/>
        <v>0</v>
      </c>
      <c r="AU186" s="267">
        <f t="shared" si="84"/>
        <v>41.86</v>
      </c>
      <c r="BA186" s="42">
        <f t="shared" si="104"/>
        <v>0</v>
      </c>
      <c r="BB186" s="42">
        <f t="shared" si="105"/>
        <v>0</v>
      </c>
      <c r="BC186" s="42">
        <f t="shared" si="106"/>
        <v>0</v>
      </c>
      <c r="BD186" s="42">
        <f t="shared" si="107"/>
        <v>0</v>
      </c>
      <c r="BE186" s="42">
        <f t="shared" si="108"/>
        <v>0</v>
      </c>
      <c r="BF186" s="42">
        <f t="shared" si="109"/>
        <v>0</v>
      </c>
      <c r="BG186" s="42">
        <f t="shared" si="110"/>
        <v>0</v>
      </c>
      <c r="BH186" s="42">
        <f t="shared" si="111"/>
        <v>0</v>
      </c>
      <c r="BI186" s="42">
        <f t="shared" si="112"/>
        <v>0</v>
      </c>
      <c r="BJ186" s="42">
        <f t="shared" si="113"/>
        <v>0</v>
      </c>
      <c r="BK186" s="42">
        <f t="shared" si="114"/>
        <v>0</v>
      </c>
      <c r="BL186" s="42">
        <f t="shared" si="115"/>
        <v>0</v>
      </c>
      <c r="BM186" s="42">
        <f t="shared" si="116"/>
        <v>0</v>
      </c>
      <c r="BN186" s="42">
        <f t="shared" si="117"/>
        <v>0</v>
      </c>
      <c r="BO186" s="42">
        <f t="shared" si="118"/>
        <v>0</v>
      </c>
      <c r="BP186" s="42">
        <f t="shared" si="119"/>
        <v>0</v>
      </c>
      <c r="BQ186" s="42">
        <f t="shared" si="120"/>
        <v>0</v>
      </c>
      <c r="BR186" s="42">
        <f t="shared" si="121"/>
        <v>0</v>
      </c>
      <c r="BS186" s="42">
        <f t="shared" si="122"/>
        <v>0</v>
      </c>
    </row>
    <row r="187" spans="1:71" ht="15">
      <c r="A187" s="118" t="s">
        <v>1166</v>
      </c>
      <c r="B187" s="8" t="s">
        <v>386</v>
      </c>
      <c r="C187" s="9" t="s">
        <v>387</v>
      </c>
      <c r="D187" s="9" t="s">
        <v>287</v>
      </c>
      <c r="E187" s="10" t="s">
        <v>388</v>
      </c>
      <c r="F187" s="10" t="s">
        <v>2</v>
      </c>
      <c r="G187" s="12" t="s">
        <v>1261</v>
      </c>
      <c r="H187" s="11">
        <v>55.39</v>
      </c>
      <c r="I187" s="279">
        <f>VLOOKUP(A:A,Souhrn!$A$2:$E$20,5,0)</f>
        <v>0</v>
      </c>
      <c r="J187" s="217">
        <f t="shared" si="123"/>
        <v>0</v>
      </c>
      <c r="K187" s="98" t="s">
        <v>1246</v>
      </c>
      <c r="L187" s="102"/>
      <c r="M187" s="100" t="s">
        <v>1246</v>
      </c>
      <c r="AA187" s="120">
        <f t="shared" si="85"/>
        <v>0</v>
      </c>
      <c r="AB187" s="120">
        <f t="shared" si="86"/>
        <v>0</v>
      </c>
      <c r="AC187" s="120">
        <f t="shared" si="87"/>
        <v>55.39</v>
      </c>
      <c r="AD187" s="120">
        <f t="shared" si="88"/>
        <v>0</v>
      </c>
      <c r="AE187" s="120">
        <f t="shared" si="89"/>
        <v>0</v>
      </c>
      <c r="AF187" s="120">
        <f t="shared" si="90"/>
        <v>0</v>
      </c>
      <c r="AG187" s="120">
        <f t="shared" si="91"/>
        <v>0</v>
      </c>
      <c r="AH187" s="120">
        <f t="shared" si="92"/>
        <v>0</v>
      </c>
      <c r="AI187" s="120">
        <f t="shared" si="93"/>
        <v>0</v>
      </c>
      <c r="AJ187" s="120">
        <f t="shared" si="94"/>
        <v>0</v>
      </c>
      <c r="AK187" s="120">
        <f t="shared" si="95"/>
        <v>0</v>
      </c>
      <c r="AL187" s="120">
        <f t="shared" si="96"/>
        <v>0</v>
      </c>
      <c r="AM187" s="120">
        <f t="shared" si="97"/>
        <v>0</v>
      </c>
      <c r="AN187" s="120">
        <f t="shared" si="98"/>
        <v>0</v>
      </c>
      <c r="AO187" s="120">
        <f t="shared" si="99"/>
        <v>0</v>
      </c>
      <c r="AP187" s="120">
        <f t="shared" si="100"/>
        <v>0</v>
      </c>
      <c r="AQ187" s="120">
        <f t="shared" si="101"/>
        <v>0</v>
      </c>
      <c r="AR187" s="120">
        <f t="shared" si="102"/>
        <v>0</v>
      </c>
      <c r="AS187" s="120">
        <f t="shared" si="103"/>
        <v>0</v>
      </c>
      <c r="AT187" s="267">
        <f t="shared" si="83"/>
        <v>0</v>
      </c>
      <c r="AU187" s="267">
        <f t="shared" si="84"/>
        <v>55.39</v>
      </c>
      <c r="BA187" s="42">
        <f t="shared" si="104"/>
        <v>0</v>
      </c>
      <c r="BB187" s="42">
        <f t="shared" si="105"/>
        <v>0</v>
      </c>
      <c r="BC187" s="42">
        <f t="shared" si="106"/>
        <v>55.39</v>
      </c>
      <c r="BD187" s="42">
        <f t="shared" si="107"/>
        <v>0</v>
      </c>
      <c r="BE187" s="42">
        <f t="shared" si="108"/>
        <v>0</v>
      </c>
      <c r="BF187" s="42">
        <f t="shared" si="109"/>
        <v>0</v>
      </c>
      <c r="BG187" s="42">
        <f t="shared" si="110"/>
        <v>0</v>
      </c>
      <c r="BH187" s="42">
        <f t="shared" si="111"/>
        <v>0</v>
      </c>
      <c r="BI187" s="42">
        <f t="shared" si="112"/>
        <v>0</v>
      </c>
      <c r="BJ187" s="42">
        <f t="shared" si="113"/>
        <v>0</v>
      </c>
      <c r="BK187" s="42">
        <f t="shared" si="114"/>
        <v>0</v>
      </c>
      <c r="BL187" s="42">
        <f t="shared" si="115"/>
        <v>0</v>
      </c>
      <c r="BM187" s="42">
        <f t="shared" si="116"/>
        <v>0</v>
      </c>
      <c r="BN187" s="42">
        <f t="shared" si="117"/>
        <v>0</v>
      </c>
      <c r="BO187" s="42">
        <f t="shared" si="118"/>
        <v>0</v>
      </c>
      <c r="BP187" s="42">
        <f t="shared" si="119"/>
        <v>0</v>
      </c>
      <c r="BQ187" s="42">
        <f t="shared" si="120"/>
        <v>0</v>
      </c>
      <c r="BR187" s="42">
        <f t="shared" si="121"/>
        <v>0</v>
      </c>
      <c r="BS187" s="42">
        <f t="shared" si="122"/>
        <v>0</v>
      </c>
    </row>
    <row r="188" spans="1:71" ht="15">
      <c r="A188" s="118" t="s">
        <v>1175</v>
      </c>
      <c r="B188" s="8" t="s">
        <v>389</v>
      </c>
      <c r="C188" s="9" t="s">
        <v>390</v>
      </c>
      <c r="D188" s="9" t="s">
        <v>287</v>
      </c>
      <c r="E188" s="10" t="s">
        <v>29</v>
      </c>
      <c r="F188" s="10" t="s">
        <v>3</v>
      </c>
      <c r="G188" s="12" t="s">
        <v>1268</v>
      </c>
      <c r="H188" s="11">
        <v>12.19</v>
      </c>
      <c r="I188" s="279">
        <f>VLOOKUP(A:A,Souhrn!$A$2:$E$20,5,0)</f>
        <v>0</v>
      </c>
      <c r="J188" s="217">
        <f t="shared" si="123"/>
        <v>0</v>
      </c>
      <c r="K188" s="98"/>
      <c r="L188" s="102"/>
      <c r="M188" s="100"/>
      <c r="AA188" s="120">
        <f t="shared" si="85"/>
        <v>0</v>
      </c>
      <c r="AB188" s="120">
        <f t="shared" si="86"/>
        <v>0</v>
      </c>
      <c r="AC188" s="120">
        <f t="shared" si="87"/>
        <v>0</v>
      </c>
      <c r="AD188" s="120">
        <f t="shared" si="88"/>
        <v>0</v>
      </c>
      <c r="AE188" s="120">
        <f t="shared" si="89"/>
        <v>0</v>
      </c>
      <c r="AF188" s="120">
        <f t="shared" si="90"/>
        <v>0</v>
      </c>
      <c r="AG188" s="120">
        <f t="shared" si="91"/>
        <v>0</v>
      </c>
      <c r="AH188" s="120">
        <f t="shared" si="92"/>
        <v>0</v>
      </c>
      <c r="AI188" s="120">
        <f t="shared" si="93"/>
        <v>0</v>
      </c>
      <c r="AJ188" s="120">
        <f t="shared" si="94"/>
        <v>0</v>
      </c>
      <c r="AK188" s="120">
        <f t="shared" si="95"/>
        <v>0</v>
      </c>
      <c r="AL188" s="120">
        <f t="shared" si="96"/>
        <v>12.19</v>
      </c>
      <c r="AM188" s="120">
        <f t="shared" si="97"/>
        <v>0</v>
      </c>
      <c r="AN188" s="120">
        <f t="shared" si="98"/>
        <v>0</v>
      </c>
      <c r="AO188" s="120">
        <f t="shared" si="99"/>
        <v>0</v>
      </c>
      <c r="AP188" s="120">
        <f t="shared" si="100"/>
        <v>0</v>
      </c>
      <c r="AQ188" s="120">
        <f t="shared" si="101"/>
        <v>0</v>
      </c>
      <c r="AR188" s="120">
        <f t="shared" si="102"/>
        <v>0</v>
      </c>
      <c r="AS188" s="120">
        <f t="shared" si="103"/>
        <v>0</v>
      </c>
      <c r="AT188" s="267">
        <f t="shared" si="83"/>
        <v>0</v>
      </c>
      <c r="AU188" s="267">
        <f t="shared" si="84"/>
        <v>0</v>
      </c>
      <c r="BA188" s="42">
        <f t="shared" si="104"/>
        <v>0</v>
      </c>
      <c r="BB188" s="42">
        <f t="shared" si="105"/>
        <v>0</v>
      </c>
      <c r="BC188" s="42">
        <f t="shared" si="106"/>
        <v>0</v>
      </c>
      <c r="BD188" s="42">
        <f t="shared" si="107"/>
        <v>0</v>
      </c>
      <c r="BE188" s="42">
        <f t="shared" si="108"/>
        <v>0</v>
      </c>
      <c r="BF188" s="42">
        <f t="shared" si="109"/>
        <v>0</v>
      </c>
      <c r="BG188" s="42">
        <f t="shared" si="110"/>
        <v>0</v>
      </c>
      <c r="BH188" s="42">
        <f t="shared" si="111"/>
        <v>0</v>
      </c>
      <c r="BI188" s="42">
        <f t="shared" si="112"/>
        <v>0</v>
      </c>
      <c r="BJ188" s="42">
        <f t="shared" si="113"/>
        <v>0</v>
      </c>
      <c r="BK188" s="42">
        <f t="shared" si="114"/>
        <v>0</v>
      </c>
      <c r="BL188" s="42">
        <f t="shared" si="115"/>
        <v>0</v>
      </c>
      <c r="BM188" s="42">
        <f t="shared" si="116"/>
        <v>0</v>
      </c>
      <c r="BN188" s="42">
        <f t="shared" si="117"/>
        <v>0</v>
      </c>
      <c r="BO188" s="42">
        <f t="shared" si="118"/>
        <v>0</v>
      </c>
      <c r="BP188" s="42">
        <f t="shared" si="119"/>
        <v>0</v>
      </c>
      <c r="BQ188" s="42">
        <f t="shared" si="120"/>
        <v>0</v>
      </c>
      <c r="BR188" s="42">
        <f t="shared" si="121"/>
        <v>0</v>
      </c>
      <c r="BS188" s="42">
        <f t="shared" si="122"/>
        <v>0</v>
      </c>
    </row>
    <row r="189" spans="1:71" ht="15">
      <c r="A189" s="118" t="s">
        <v>1180</v>
      </c>
      <c r="B189" s="8" t="s">
        <v>391</v>
      </c>
      <c r="C189" s="9" t="s">
        <v>392</v>
      </c>
      <c r="D189" s="9" t="s">
        <v>287</v>
      </c>
      <c r="E189" s="10" t="s">
        <v>393</v>
      </c>
      <c r="F189" s="10" t="s">
        <v>3</v>
      </c>
      <c r="G189" s="12" t="s">
        <v>1273</v>
      </c>
      <c r="H189" s="11">
        <v>4.12</v>
      </c>
      <c r="I189" s="279">
        <f>VLOOKUP(A:A,Souhrn!$A$2:$E$20,5,0)</f>
        <v>0</v>
      </c>
      <c r="J189" s="217">
        <f t="shared" si="123"/>
        <v>0</v>
      </c>
      <c r="K189" s="98"/>
      <c r="L189" s="102"/>
      <c r="M189" s="100"/>
      <c r="AA189" s="120">
        <f t="shared" si="85"/>
        <v>0</v>
      </c>
      <c r="AB189" s="120">
        <f t="shared" si="86"/>
        <v>0</v>
      </c>
      <c r="AC189" s="120">
        <f t="shared" si="87"/>
        <v>0</v>
      </c>
      <c r="AD189" s="120">
        <f t="shared" si="88"/>
        <v>0</v>
      </c>
      <c r="AE189" s="120">
        <f t="shared" si="89"/>
        <v>0</v>
      </c>
      <c r="AF189" s="120">
        <f t="shared" si="90"/>
        <v>0</v>
      </c>
      <c r="AG189" s="120">
        <f t="shared" si="91"/>
        <v>0</v>
      </c>
      <c r="AH189" s="120">
        <f t="shared" si="92"/>
        <v>0</v>
      </c>
      <c r="AI189" s="120">
        <f t="shared" si="93"/>
        <v>0</v>
      </c>
      <c r="AJ189" s="120">
        <f t="shared" si="94"/>
        <v>0</v>
      </c>
      <c r="AK189" s="120">
        <f t="shared" si="95"/>
        <v>0</v>
      </c>
      <c r="AL189" s="120">
        <f t="shared" si="96"/>
        <v>0</v>
      </c>
      <c r="AM189" s="120">
        <f t="shared" si="97"/>
        <v>0</v>
      </c>
      <c r="AN189" s="120">
        <f t="shared" si="98"/>
        <v>0</v>
      </c>
      <c r="AO189" s="120">
        <f t="shared" si="99"/>
        <v>0</v>
      </c>
      <c r="AP189" s="120">
        <f t="shared" si="100"/>
        <v>0</v>
      </c>
      <c r="AQ189" s="120">
        <f t="shared" si="101"/>
        <v>0</v>
      </c>
      <c r="AR189" s="120">
        <f t="shared" si="102"/>
        <v>4.12</v>
      </c>
      <c r="AS189" s="120">
        <f t="shared" si="103"/>
        <v>0</v>
      </c>
      <c r="AT189" s="267">
        <f t="shared" si="83"/>
        <v>0</v>
      </c>
      <c r="AU189" s="267">
        <f t="shared" si="84"/>
        <v>0</v>
      </c>
      <c r="BA189" s="42">
        <f t="shared" si="104"/>
        <v>0</v>
      </c>
      <c r="BB189" s="42">
        <f t="shared" si="105"/>
        <v>0</v>
      </c>
      <c r="BC189" s="42">
        <f t="shared" si="106"/>
        <v>0</v>
      </c>
      <c r="BD189" s="42">
        <f t="shared" si="107"/>
        <v>0</v>
      </c>
      <c r="BE189" s="42">
        <f t="shared" si="108"/>
        <v>0</v>
      </c>
      <c r="BF189" s="42">
        <f t="shared" si="109"/>
        <v>0</v>
      </c>
      <c r="BG189" s="42">
        <f t="shared" si="110"/>
        <v>0</v>
      </c>
      <c r="BH189" s="42">
        <f t="shared" si="111"/>
        <v>0</v>
      </c>
      <c r="BI189" s="42">
        <f t="shared" si="112"/>
        <v>0</v>
      </c>
      <c r="BJ189" s="42">
        <f t="shared" si="113"/>
        <v>0</v>
      </c>
      <c r="BK189" s="42">
        <f t="shared" si="114"/>
        <v>0</v>
      </c>
      <c r="BL189" s="42">
        <f t="shared" si="115"/>
        <v>0</v>
      </c>
      <c r="BM189" s="42">
        <f t="shared" si="116"/>
        <v>0</v>
      </c>
      <c r="BN189" s="42">
        <f t="shared" si="117"/>
        <v>0</v>
      </c>
      <c r="BO189" s="42">
        <f t="shared" si="118"/>
        <v>0</v>
      </c>
      <c r="BP189" s="42">
        <f t="shared" si="119"/>
        <v>0</v>
      </c>
      <c r="BQ189" s="42">
        <f t="shared" si="120"/>
        <v>0</v>
      </c>
      <c r="BR189" s="42">
        <f t="shared" si="121"/>
        <v>0</v>
      </c>
      <c r="BS189" s="42">
        <f t="shared" si="122"/>
        <v>0</v>
      </c>
    </row>
    <row r="190" spans="1:71" ht="15">
      <c r="A190" s="118" t="s">
        <v>1173</v>
      </c>
      <c r="B190" s="8" t="s">
        <v>394</v>
      </c>
      <c r="C190" s="9" t="s">
        <v>395</v>
      </c>
      <c r="D190" s="9" t="s">
        <v>287</v>
      </c>
      <c r="E190" s="10" t="s">
        <v>34</v>
      </c>
      <c r="F190" s="10" t="s">
        <v>5</v>
      </c>
      <c r="G190" s="12" t="s">
        <v>1267</v>
      </c>
      <c r="H190" s="11">
        <v>21.06</v>
      </c>
      <c r="I190" s="279">
        <f>VLOOKUP(A:A,Souhrn!$A$2:$E$20,5,0)</f>
        <v>0</v>
      </c>
      <c r="J190" s="217">
        <f t="shared" si="123"/>
        <v>0</v>
      </c>
      <c r="K190" s="98"/>
      <c r="L190" s="102"/>
      <c r="M190" s="100"/>
      <c r="AA190" s="120">
        <f t="shared" si="85"/>
        <v>0</v>
      </c>
      <c r="AB190" s="120">
        <f t="shared" si="86"/>
        <v>0</v>
      </c>
      <c r="AC190" s="120">
        <f t="shared" si="87"/>
        <v>0</v>
      </c>
      <c r="AD190" s="120">
        <f t="shared" si="88"/>
        <v>0</v>
      </c>
      <c r="AE190" s="120">
        <f t="shared" si="89"/>
        <v>0</v>
      </c>
      <c r="AF190" s="120">
        <f t="shared" si="90"/>
        <v>0</v>
      </c>
      <c r="AG190" s="120">
        <f t="shared" si="91"/>
        <v>0</v>
      </c>
      <c r="AH190" s="120">
        <f t="shared" si="92"/>
        <v>0</v>
      </c>
      <c r="AI190" s="120">
        <f t="shared" si="93"/>
        <v>0</v>
      </c>
      <c r="AJ190" s="120">
        <f t="shared" si="94"/>
        <v>21.06</v>
      </c>
      <c r="AK190" s="120">
        <f t="shared" si="95"/>
        <v>0</v>
      </c>
      <c r="AL190" s="120">
        <f t="shared" si="96"/>
        <v>0</v>
      </c>
      <c r="AM190" s="120">
        <f t="shared" si="97"/>
        <v>0</v>
      </c>
      <c r="AN190" s="120">
        <f t="shared" si="98"/>
        <v>0</v>
      </c>
      <c r="AO190" s="120">
        <f t="shared" si="99"/>
        <v>0</v>
      </c>
      <c r="AP190" s="120">
        <f t="shared" si="100"/>
        <v>0</v>
      </c>
      <c r="AQ190" s="120">
        <f t="shared" si="101"/>
        <v>0</v>
      </c>
      <c r="AR190" s="120">
        <f t="shared" si="102"/>
        <v>0</v>
      </c>
      <c r="AS190" s="120">
        <f t="shared" si="103"/>
        <v>0</v>
      </c>
      <c r="AT190" s="267">
        <f t="shared" si="83"/>
        <v>0</v>
      </c>
      <c r="AU190" s="267">
        <f t="shared" si="84"/>
        <v>0</v>
      </c>
      <c r="BA190" s="42">
        <f t="shared" si="104"/>
        <v>0</v>
      </c>
      <c r="BB190" s="42">
        <f t="shared" si="105"/>
        <v>0</v>
      </c>
      <c r="BC190" s="42">
        <f t="shared" si="106"/>
        <v>0</v>
      </c>
      <c r="BD190" s="42">
        <f t="shared" si="107"/>
        <v>0</v>
      </c>
      <c r="BE190" s="42">
        <f t="shared" si="108"/>
        <v>0</v>
      </c>
      <c r="BF190" s="42">
        <f t="shared" si="109"/>
        <v>0</v>
      </c>
      <c r="BG190" s="42">
        <f t="shared" si="110"/>
        <v>0</v>
      </c>
      <c r="BH190" s="42">
        <f t="shared" si="111"/>
        <v>0</v>
      </c>
      <c r="BI190" s="42">
        <f t="shared" si="112"/>
        <v>0</v>
      </c>
      <c r="BJ190" s="42">
        <f t="shared" si="113"/>
        <v>0</v>
      </c>
      <c r="BK190" s="42">
        <f t="shared" si="114"/>
        <v>0</v>
      </c>
      <c r="BL190" s="42">
        <f t="shared" si="115"/>
        <v>0</v>
      </c>
      <c r="BM190" s="42">
        <f t="shared" si="116"/>
        <v>0</v>
      </c>
      <c r="BN190" s="42">
        <f t="shared" si="117"/>
        <v>0</v>
      </c>
      <c r="BO190" s="42">
        <f t="shared" si="118"/>
        <v>0</v>
      </c>
      <c r="BP190" s="42">
        <f t="shared" si="119"/>
        <v>0</v>
      </c>
      <c r="BQ190" s="42">
        <f t="shared" si="120"/>
        <v>0</v>
      </c>
      <c r="BR190" s="42">
        <f t="shared" si="121"/>
        <v>0</v>
      </c>
      <c r="BS190" s="42">
        <f t="shared" si="122"/>
        <v>0</v>
      </c>
    </row>
    <row r="191" spans="1:71" ht="15">
      <c r="A191" s="118" t="s">
        <v>1173</v>
      </c>
      <c r="B191" s="8" t="s">
        <v>396</v>
      </c>
      <c r="C191" s="9" t="s">
        <v>397</v>
      </c>
      <c r="D191" s="9" t="s">
        <v>287</v>
      </c>
      <c r="E191" s="10" t="s">
        <v>44</v>
      </c>
      <c r="F191" s="10" t="s">
        <v>5</v>
      </c>
      <c r="G191" s="12" t="s">
        <v>1267</v>
      </c>
      <c r="H191" s="11">
        <v>41.01</v>
      </c>
      <c r="I191" s="279">
        <f>VLOOKUP(A:A,Souhrn!$A$2:$E$20,5,0)</f>
        <v>0</v>
      </c>
      <c r="J191" s="217">
        <f t="shared" si="123"/>
        <v>0</v>
      </c>
      <c r="K191" s="98"/>
      <c r="L191" s="102"/>
      <c r="M191" s="100"/>
      <c r="AA191" s="120">
        <f t="shared" si="85"/>
        <v>0</v>
      </c>
      <c r="AB191" s="120">
        <f t="shared" si="86"/>
        <v>0</v>
      </c>
      <c r="AC191" s="120">
        <f t="shared" si="87"/>
        <v>0</v>
      </c>
      <c r="AD191" s="120">
        <f t="shared" si="88"/>
        <v>0</v>
      </c>
      <c r="AE191" s="120">
        <f t="shared" si="89"/>
        <v>0</v>
      </c>
      <c r="AF191" s="120">
        <f t="shared" si="90"/>
        <v>0</v>
      </c>
      <c r="AG191" s="120">
        <f t="shared" si="91"/>
        <v>0</v>
      </c>
      <c r="AH191" s="120">
        <f t="shared" si="92"/>
        <v>0</v>
      </c>
      <c r="AI191" s="120">
        <f t="shared" si="93"/>
        <v>0</v>
      </c>
      <c r="AJ191" s="120">
        <f t="shared" si="94"/>
        <v>41.01</v>
      </c>
      <c r="AK191" s="120">
        <f t="shared" si="95"/>
        <v>0</v>
      </c>
      <c r="AL191" s="120">
        <f t="shared" si="96"/>
        <v>0</v>
      </c>
      <c r="AM191" s="120">
        <f t="shared" si="97"/>
        <v>0</v>
      </c>
      <c r="AN191" s="120">
        <f t="shared" si="98"/>
        <v>0</v>
      </c>
      <c r="AO191" s="120">
        <f t="shared" si="99"/>
        <v>0</v>
      </c>
      <c r="AP191" s="120">
        <f t="shared" si="100"/>
        <v>0</v>
      </c>
      <c r="AQ191" s="120">
        <f t="shared" si="101"/>
        <v>0</v>
      </c>
      <c r="AR191" s="120">
        <f t="shared" si="102"/>
        <v>0</v>
      </c>
      <c r="AS191" s="120">
        <f t="shared" si="103"/>
        <v>0</v>
      </c>
      <c r="AT191" s="267">
        <f t="shared" si="83"/>
        <v>0</v>
      </c>
      <c r="AU191" s="267">
        <f t="shared" si="84"/>
        <v>0</v>
      </c>
      <c r="BA191" s="42">
        <f t="shared" si="104"/>
        <v>0</v>
      </c>
      <c r="BB191" s="42">
        <f t="shared" si="105"/>
        <v>0</v>
      </c>
      <c r="BC191" s="42">
        <f t="shared" si="106"/>
        <v>0</v>
      </c>
      <c r="BD191" s="42">
        <f t="shared" si="107"/>
        <v>0</v>
      </c>
      <c r="BE191" s="42">
        <f t="shared" si="108"/>
        <v>0</v>
      </c>
      <c r="BF191" s="42">
        <f t="shared" si="109"/>
        <v>0</v>
      </c>
      <c r="BG191" s="42">
        <f t="shared" si="110"/>
        <v>0</v>
      </c>
      <c r="BH191" s="42">
        <f t="shared" si="111"/>
        <v>0</v>
      </c>
      <c r="BI191" s="42">
        <f t="shared" si="112"/>
        <v>0</v>
      </c>
      <c r="BJ191" s="42">
        <f t="shared" si="113"/>
        <v>0</v>
      </c>
      <c r="BK191" s="42">
        <f t="shared" si="114"/>
        <v>0</v>
      </c>
      <c r="BL191" s="42">
        <f t="shared" si="115"/>
        <v>0</v>
      </c>
      <c r="BM191" s="42">
        <f t="shared" si="116"/>
        <v>0</v>
      </c>
      <c r="BN191" s="42">
        <f t="shared" si="117"/>
        <v>0</v>
      </c>
      <c r="BO191" s="42">
        <f t="shared" si="118"/>
        <v>0</v>
      </c>
      <c r="BP191" s="42">
        <f t="shared" si="119"/>
        <v>0</v>
      </c>
      <c r="BQ191" s="42">
        <f t="shared" si="120"/>
        <v>0</v>
      </c>
      <c r="BR191" s="42">
        <f t="shared" si="121"/>
        <v>0</v>
      </c>
      <c r="BS191" s="42">
        <f t="shared" si="122"/>
        <v>0</v>
      </c>
    </row>
    <row r="192" spans="1:71" ht="15">
      <c r="A192" s="118" t="s">
        <v>1173</v>
      </c>
      <c r="B192" s="8" t="s">
        <v>398</v>
      </c>
      <c r="C192" s="9" t="s">
        <v>399</v>
      </c>
      <c r="D192" s="9" t="s">
        <v>287</v>
      </c>
      <c r="E192" s="10" t="s">
        <v>34</v>
      </c>
      <c r="F192" s="10" t="s">
        <v>5</v>
      </c>
      <c r="G192" s="12" t="s">
        <v>1267</v>
      </c>
      <c r="H192" s="11">
        <v>14.26</v>
      </c>
      <c r="I192" s="279">
        <f>VLOOKUP(A:A,Souhrn!$A$2:$E$20,5,0)</f>
        <v>0</v>
      </c>
      <c r="J192" s="217">
        <f t="shared" si="123"/>
        <v>0</v>
      </c>
      <c r="K192" s="98"/>
      <c r="L192" s="102"/>
      <c r="M192" s="100"/>
      <c r="AA192" s="120">
        <f t="shared" si="85"/>
        <v>0</v>
      </c>
      <c r="AB192" s="120">
        <f t="shared" si="86"/>
        <v>0</v>
      </c>
      <c r="AC192" s="120">
        <f t="shared" si="87"/>
        <v>0</v>
      </c>
      <c r="AD192" s="120">
        <f t="shared" si="88"/>
        <v>0</v>
      </c>
      <c r="AE192" s="120">
        <f t="shared" si="89"/>
        <v>0</v>
      </c>
      <c r="AF192" s="120">
        <f t="shared" si="90"/>
        <v>0</v>
      </c>
      <c r="AG192" s="120">
        <f t="shared" si="91"/>
        <v>0</v>
      </c>
      <c r="AH192" s="120">
        <f t="shared" si="92"/>
        <v>0</v>
      </c>
      <c r="AI192" s="120">
        <f t="shared" si="93"/>
        <v>0</v>
      </c>
      <c r="AJ192" s="120">
        <f t="shared" si="94"/>
        <v>14.26</v>
      </c>
      <c r="AK192" s="120">
        <f t="shared" si="95"/>
        <v>0</v>
      </c>
      <c r="AL192" s="120">
        <f t="shared" si="96"/>
        <v>0</v>
      </c>
      <c r="AM192" s="120">
        <f t="shared" si="97"/>
        <v>0</v>
      </c>
      <c r="AN192" s="120">
        <f t="shared" si="98"/>
        <v>0</v>
      </c>
      <c r="AO192" s="120">
        <f t="shared" si="99"/>
        <v>0</v>
      </c>
      <c r="AP192" s="120">
        <f t="shared" si="100"/>
        <v>0</v>
      </c>
      <c r="AQ192" s="120">
        <f t="shared" si="101"/>
        <v>0</v>
      </c>
      <c r="AR192" s="120">
        <f t="shared" si="102"/>
        <v>0</v>
      </c>
      <c r="AS192" s="120">
        <f t="shared" si="103"/>
        <v>0</v>
      </c>
      <c r="AT192" s="267">
        <f t="shared" si="83"/>
        <v>0</v>
      </c>
      <c r="AU192" s="267">
        <f t="shared" si="84"/>
        <v>0</v>
      </c>
      <c r="BA192" s="42">
        <f t="shared" si="104"/>
        <v>0</v>
      </c>
      <c r="BB192" s="42">
        <f t="shared" si="105"/>
        <v>0</v>
      </c>
      <c r="BC192" s="42">
        <f t="shared" si="106"/>
        <v>0</v>
      </c>
      <c r="BD192" s="42">
        <f t="shared" si="107"/>
        <v>0</v>
      </c>
      <c r="BE192" s="42">
        <f t="shared" si="108"/>
        <v>0</v>
      </c>
      <c r="BF192" s="42">
        <f t="shared" si="109"/>
        <v>0</v>
      </c>
      <c r="BG192" s="42">
        <f t="shared" si="110"/>
        <v>0</v>
      </c>
      <c r="BH192" s="42">
        <f t="shared" si="111"/>
        <v>0</v>
      </c>
      <c r="BI192" s="42">
        <f t="shared" si="112"/>
        <v>0</v>
      </c>
      <c r="BJ192" s="42">
        <f t="shared" si="113"/>
        <v>0</v>
      </c>
      <c r="BK192" s="42">
        <f t="shared" si="114"/>
        <v>0</v>
      </c>
      <c r="BL192" s="42">
        <f t="shared" si="115"/>
        <v>0</v>
      </c>
      <c r="BM192" s="42">
        <f t="shared" si="116"/>
        <v>0</v>
      </c>
      <c r="BN192" s="42">
        <f t="shared" si="117"/>
        <v>0</v>
      </c>
      <c r="BO192" s="42">
        <f t="shared" si="118"/>
        <v>0</v>
      </c>
      <c r="BP192" s="42">
        <f t="shared" si="119"/>
        <v>0</v>
      </c>
      <c r="BQ192" s="42">
        <f t="shared" si="120"/>
        <v>0</v>
      </c>
      <c r="BR192" s="42">
        <f t="shared" si="121"/>
        <v>0</v>
      </c>
      <c r="BS192" s="42">
        <f t="shared" si="122"/>
        <v>0</v>
      </c>
    </row>
    <row r="193" spans="1:71" ht="15">
      <c r="A193" s="118" t="s">
        <v>1175</v>
      </c>
      <c r="B193" s="8" t="s">
        <v>400</v>
      </c>
      <c r="C193" s="9" t="s">
        <v>401</v>
      </c>
      <c r="D193" s="9" t="s">
        <v>287</v>
      </c>
      <c r="E193" s="10" t="s">
        <v>29</v>
      </c>
      <c r="F193" s="10" t="s">
        <v>3</v>
      </c>
      <c r="G193" s="12" t="s">
        <v>1268</v>
      </c>
      <c r="H193" s="11">
        <v>25.07</v>
      </c>
      <c r="I193" s="279">
        <f>VLOOKUP(A:A,Souhrn!$A$2:$E$20,5,0)</f>
        <v>0</v>
      </c>
      <c r="J193" s="217">
        <f t="shared" si="123"/>
        <v>0</v>
      </c>
      <c r="K193" s="98"/>
      <c r="L193" s="102"/>
      <c r="M193" s="100"/>
      <c r="AA193" s="120">
        <f t="shared" si="85"/>
        <v>0</v>
      </c>
      <c r="AB193" s="120">
        <f t="shared" si="86"/>
        <v>0</v>
      </c>
      <c r="AC193" s="120">
        <f t="shared" si="87"/>
        <v>0</v>
      </c>
      <c r="AD193" s="120">
        <f t="shared" si="88"/>
        <v>0</v>
      </c>
      <c r="AE193" s="120">
        <f t="shared" si="89"/>
        <v>0</v>
      </c>
      <c r="AF193" s="120">
        <f t="shared" si="90"/>
        <v>0</v>
      </c>
      <c r="AG193" s="120">
        <f t="shared" si="91"/>
        <v>0</v>
      </c>
      <c r="AH193" s="120">
        <f t="shared" si="92"/>
        <v>0</v>
      </c>
      <c r="AI193" s="120">
        <f t="shared" si="93"/>
        <v>0</v>
      </c>
      <c r="AJ193" s="120">
        <f t="shared" si="94"/>
        <v>0</v>
      </c>
      <c r="AK193" s="120">
        <f t="shared" si="95"/>
        <v>0</v>
      </c>
      <c r="AL193" s="120">
        <f t="shared" si="96"/>
        <v>25.07</v>
      </c>
      <c r="AM193" s="120">
        <f t="shared" si="97"/>
        <v>0</v>
      </c>
      <c r="AN193" s="120">
        <f t="shared" si="98"/>
        <v>0</v>
      </c>
      <c r="AO193" s="120">
        <f t="shared" si="99"/>
        <v>0</v>
      </c>
      <c r="AP193" s="120">
        <f t="shared" si="100"/>
        <v>0</v>
      </c>
      <c r="AQ193" s="120">
        <f t="shared" si="101"/>
        <v>0</v>
      </c>
      <c r="AR193" s="120">
        <f t="shared" si="102"/>
        <v>0</v>
      </c>
      <c r="AS193" s="120">
        <f t="shared" si="103"/>
        <v>0</v>
      </c>
      <c r="AT193" s="267">
        <f t="shared" si="83"/>
        <v>0</v>
      </c>
      <c r="AU193" s="267">
        <f t="shared" si="84"/>
        <v>0</v>
      </c>
      <c r="BA193" s="42">
        <f t="shared" si="104"/>
        <v>0</v>
      </c>
      <c r="BB193" s="42">
        <f t="shared" si="105"/>
        <v>0</v>
      </c>
      <c r="BC193" s="42">
        <f t="shared" si="106"/>
        <v>0</v>
      </c>
      <c r="BD193" s="42">
        <f t="shared" si="107"/>
        <v>0</v>
      </c>
      <c r="BE193" s="42">
        <f t="shared" si="108"/>
        <v>0</v>
      </c>
      <c r="BF193" s="42">
        <f t="shared" si="109"/>
        <v>0</v>
      </c>
      <c r="BG193" s="42">
        <f t="shared" si="110"/>
        <v>0</v>
      </c>
      <c r="BH193" s="42">
        <f t="shared" si="111"/>
        <v>0</v>
      </c>
      <c r="BI193" s="42">
        <f t="shared" si="112"/>
        <v>0</v>
      </c>
      <c r="BJ193" s="42">
        <f t="shared" si="113"/>
        <v>0</v>
      </c>
      <c r="BK193" s="42">
        <f t="shared" si="114"/>
        <v>0</v>
      </c>
      <c r="BL193" s="42">
        <f t="shared" si="115"/>
        <v>0</v>
      </c>
      <c r="BM193" s="42">
        <f t="shared" si="116"/>
        <v>0</v>
      </c>
      <c r="BN193" s="42">
        <f t="shared" si="117"/>
        <v>0</v>
      </c>
      <c r="BO193" s="42">
        <f t="shared" si="118"/>
        <v>0</v>
      </c>
      <c r="BP193" s="42">
        <f t="shared" si="119"/>
        <v>0</v>
      </c>
      <c r="BQ193" s="42">
        <f t="shared" si="120"/>
        <v>0</v>
      </c>
      <c r="BR193" s="42">
        <f t="shared" si="121"/>
        <v>0</v>
      </c>
      <c r="BS193" s="42">
        <f t="shared" si="122"/>
        <v>0</v>
      </c>
    </row>
    <row r="194" spans="1:71" ht="15">
      <c r="A194" s="118" t="s">
        <v>1169</v>
      </c>
      <c r="B194" s="8" t="s">
        <v>402</v>
      </c>
      <c r="C194" s="9" t="s">
        <v>403</v>
      </c>
      <c r="D194" s="9" t="s">
        <v>287</v>
      </c>
      <c r="E194" s="10" t="s">
        <v>47</v>
      </c>
      <c r="F194" s="10" t="s">
        <v>4</v>
      </c>
      <c r="G194" s="12" t="s">
        <v>1279</v>
      </c>
      <c r="H194" s="11">
        <v>3.12</v>
      </c>
      <c r="I194" s="279">
        <f>VLOOKUP(A:A,Souhrn!$A$2:$E$20,5,0)</f>
        <v>0</v>
      </c>
      <c r="J194" s="217">
        <f t="shared" si="123"/>
        <v>0</v>
      </c>
      <c r="K194" s="98"/>
      <c r="L194" s="102"/>
      <c r="M194" s="100"/>
      <c r="AA194" s="120">
        <f t="shared" si="85"/>
        <v>0</v>
      </c>
      <c r="AB194" s="120">
        <f t="shared" si="86"/>
        <v>0</v>
      </c>
      <c r="AC194" s="120">
        <f t="shared" si="87"/>
        <v>0</v>
      </c>
      <c r="AD194" s="120">
        <f t="shared" si="88"/>
        <v>0</v>
      </c>
      <c r="AE194" s="120">
        <f t="shared" si="89"/>
        <v>0</v>
      </c>
      <c r="AF194" s="120">
        <f t="shared" si="90"/>
        <v>3.12</v>
      </c>
      <c r="AG194" s="120">
        <f t="shared" si="91"/>
        <v>0</v>
      </c>
      <c r="AH194" s="120">
        <f t="shared" si="92"/>
        <v>0</v>
      </c>
      <c r="AI194" s="120">
        <f t="shared" si="93"/>
        <v>0</v>
      </c>
      <c r="AJ194" s="120">
        <f t="shared" si="94"/>
        <v>0</v>
      </c>
      <c r="AK194" s="120">
        <f t="shared" si="95"/>
        <v>0</v>
      </c>
      <c r="AL194" s="120">
        <f t="shared" si="96"/>
        <v>0</v>
      </c>
      <c r="AM194" s="120">
        <f t="shared" si="97"/>
        <v>0</v>
      </c>
      <c r="AN194" s="120">
        <f t="shared" si="98"/>
        <v>0</v>
      </c>
      <c r="AO194" s="120">
        <f t="shared" si="99"/>
        <v>0</v>
      </c>
      <c r="AP194" s="120">
        <f t="shared" si="100"/>
        <v>0</v>
      </c>
      <c r="AQ194" s="120">
        <f t="shared" si="101"/>
        <v>0</v>
      </c>
      <c r="AR194" s="120">
        <f t="shared" si="102"/>
        <v>0</v>
      </c>
      <c r="AS194" s="120">
        <f t="shared" si="103"/>
        <v>0</v>
      </c>
      <c r="AT194" s="267">
        <f aca="true" t="shared" si="124" ref="AT194:AT257">IF(L194="A",SUM(AA194:AS194),0)</f>
        <v>0</v>
      </c>
      <c r="AU194" s="267">
        <f aca="true" t="shared" si="125" ref="AU194:AU257">IF(M194="A",SUM(AA194:AS194),0)</f>
        <v>0</v>
      </c>
      <c r="BA194" s="42">
        <f t="shared" si="104"/>
        <v>0</v>
      </c>
      <c r="BB194" s="42">
        <f t="shared" si="105"/>
        <v>0</v>
      </c>
      <c r="BC194" s="42">
        <f t="shared" si="106"/>
        <v>0</v>
      </c>
      <c r="BD194" s="42">
        <f t="shared" si="107"/>
        <v>0</v>
      </c>
      <c r="BE194" s="42">
        <f t="shared" si="108"/>
        <v>0</v>
      </c>
      <c r="BF194" s="42">
        <f t="shared" si="109"/>
        <v>0</v>
      </c>
      <c r="BG194" s="42">
        <f t="shared" si="110"/>
        <v>0</v>
      </c>
      <c r="BH194" s="42">
        <f t="shared" si="111"/>
        <v>0</v>
      </c>
      <c r="BI194" s="42">
        <f t="shared" si="112"/>
        <v>0</v>
      </c>
      <c r="BJ194" s="42">
        <f t="shared" si="113"/>
        <v>0</v>
      </c>
      <c r="BK194" s="42">
        <f t="shared" si="114"/>
        <v>0</v>
      </c>
      <c r="BL194" s="42">
        <f t="shared" si="115"/>
        <v>0</v>
      </c>
      <c r="BM194" s="42">
        <f t="shared" si="116"/>
        <v>0</v>
      </c>
      <c r="BN194" s="42">
        <f t="shared" si="117"/>
        <v>0</v>
      </c>
      <c r="BO194" s="42">
        <f t="shared" si="118"/>
        <v>0</v>
      </c>
      <c r="BP194" s="42">
        <f t="shared" si="119"/>
        <v>0</v>
      </c>
      <c r="BQ194" s="42">
        <f t="shared" si="120"/>
        <v>0</v>
      </c>
      <c r="BR194" s="42">
        <f t="shared" si="121"/>
        <v>0</v>
      </c>
      <c r="BS194" s="42">
        <f t="shared" si="122"/>
        <v>0</v>
      </c>
    </row>
    <row r="195" spans="1:71" ht="15">
      <c r="A195" s="118" t="s">
        <v>1169</v>
      </c>
      <c r="B195" s="8" t="s">
        <v>404</v>
      </c>
      <c r="C195" s="9" t="s">
        <v>33</v>
      </c>
      <c r="D195" s="9" t="s">
        <v>287</v>
      </c>
      <c r="E195" s="10" t="s">
        <v>47</v>
      </c>
      <c r="F195" s="10" t="s">
        <v>4</v>
      </c>
      <c r="G195" s="12" t="s">
        <v>1279</v>
      </c>
      <c r="H195" s="11">
        <v>1.06</v>
      </c>
      <c r="I195" s="279">
        <f>VLOOKUP(A:A,Souhrn!$A$2:$E$20,5,0)</f>
        <v>0</v>
      </c>
      <c r="J195" s="217">
        <f t="shared" si="123"/>
        <v>0</v>
      </c>
      <c r="K195" s="98"/>
      <c r="L195" s="102"/>
      <c r="M195" s="100"/>
      <c r="AA195" s="120">
        <f aca="true" t="shared" si="126" ref="AA195:AA258">IF($AA$1=$A195,$H195,0)</f>
        <v>0</v>
      </c>
      <c r="AB195" s="120">
        <f aca="true" t="shared" si="127" ref="AB195:AB258">IF($AB$1=$A195,$H195,0)</f>
        <v>0</v>
      </c>
      <c r="AC195" s="120">
        <f aca="true" t="shared" si="128" ref="AC195:AC258">IF($AC$1=$A195,$H195,0)</f>
        <v>0</v>
      </c>
      <c r="AD195" s="120">
        <f aca="true" t="shared" si="129" ref="AD195:AD258">IF($AD$1=$A195,$H195,0)</f>
        <v>0</v>
      </c>
      <c r="AE195" s="120">
        <f aca="true" t="shared" si="130" ref="AE195:AE258">IF($AE$1=$A195,$H195,0)</f>
        <v>0</v>
      </c>
      <c r="AF195" s="120">
        <f aca="true" t="shared" si="131" ref="AF195:AF258">IF($AF$1=$A195,$H195,0)</f>
        <v>1.06</v>
      </c>
      <c r="AG195" s="120">
        <f aca="true" t="shared" si="132" ref="AG195:AG258">IF($AG$1=$A195,$H195,0)</f>
        <v>0</v>
      </c>
      <c r="AH195" s="120">
        <f aca="true" t="shared" si="133" ref="AH195:AH258">IF($AH$1=$A195,$H195,0)</f>
        <v>0</v>
      </c>
      <c r="AI195" s="120">
        <f aca="true" t="shared" si="134" ref="AI195:AI258">IF($AI$1=$A195,$H195,0)</f>
        <v>0</v>
      </c>
      <c r="AJ195" s="120">
        <f aca="true" t="shared" si="135" ref="AJ195:AJ258">IF($AJ$1=$A195,$H195,0)</f>
        <v>0</v>
      </c>
      <c r="AK195" s="120">
        <f aca="true" t="shared" si="136" ref="AK195:AK258">IF($AK$1=$A195,$H195,0)</f>
        <v>0</v>
      </c>
      <c r="AL195" s="120">
        <f aca="true" t="shared" si="137" ref="AL195:AL258">IF($AL$1=$A195,$H195,0)</f>
        <v>0</v>
      </c>
      <c r="AM195" s="120">
        <f aca="true" t="shared" si="138" ref="AM195:AM258">IF($AM$1=$A195,$H195,0)</f>
        <v>0</v>
      </c>
      <c r="AN195" s="120">
        <f aca="true" t="shared" si="139" ref="AN195:AN258">IF($AN$1=$A195,$H195,0)</f>
        <v>0</v>
      </c>
      <c r="AO195" s="120">
        <f aca="true" t="shared" si="140" ref="AO195:AO258">IF($AO$1=$A195,$H195,0)</f>
        <v>0</v>
      </c>
      <c r="AP195" s="120">
        <f aca="true" t="shared" si="141" ref="AP195:AP258">IF($AP$1=$A195,$H195,0)</f>
        <v>0</v>
      </c>
      <c r="AQ195" s="120">
        <f aca="true" t="shared" si="142" ref="AQ195:AQ258">IF($AQ$1=$A195,$H195,0)</f>
        <v>0</v>
      </c>
      <c r="AR195" s="120">
        <f aca="true" t="shared" si="143" ref="AR195:AR258">IF($AR$1=$A195,$H195,0)</f>
        <v>0</v>
      </c>
      <c r="AS195" s="120">
        <f aca="true" t="shared" si="144" ref="AS195:AS258">IF($AS$1=$A195,$H195,0)</f>
        <v>0</v>
      </c>
      <c r="AT195" s="267">
        <f t="shared" si="124"/>
        <v>0</v>
      </c>
      <c r="AU195" s="267">
        <f t="shared" si="125"/>
        <v>0</v>
      </c>
      <c r="BA195" s="42">
        <f aca="true" t="shared" si="145" ref="BA195:BA258">IF($K195="A",IF($BA$1=$A195,$H195,0),0)</f>
        <v>0</v>
      </c>
      <c r="BB195" s="42">
        <f aca="true" t="shared" si="146" ref="BB195:BB258">IF($K195="A",IF($BB$1=$A195,$H195,0),0)</f>
        <v>0</v>
      </c>
      <c r="BC195" s="42">
        <f aca="true" t="shared" si="147" ref="BC195:BC258">IF($K195="A",IF($BC$1=$A195,$H195,0),0)</f>
        <v>0</v>
      </c>
      <c r="BD195" s="42">
        <f aca="true" t="shared" si="148" ref="BD195:BD258">IF($K195="A",IF($BD$1=$A195,$H195,0),0)</f>
        <v>0</v>
      </c>
      <c r="BE195" s="42">
        <f aca="true" t="shared" si="149" ref="BE195:BE258">IF($K195="A",IF($BE$1=$A195,$H195,0),0)</f>
        <v>0</v>
      </c>
      <c r="BF195" s="42">
        <f aca="true" t="shared" si="150" ref="BF195:BF258">IF($K195="A",IF($BF$1=$A195,$H195,0),0)</f>
        <v>0</v>
      </c>
      <c r="BG195" s="42">
        <f aca="true" t="shared" si="151" ref="BG195:BG258">IF($K195="A",IF($BG$1=$A195,$H195,0),0)</f>
        <v>0</v>
      </c>
      <c r="BH195" s="42">
        <f aca="true" t="shared" si="152" ref="BH195:BH258">IF($K195="A",IF($BH$1=$A195,$H195,0),0)</f>
        <v>0</v>
      </c>
      <c r="BI195" s="42">
        <f aca="true" t="shared" si="153" ref="BI195:BI258">IF($K195="A",IF($BI$1=$A195,$H195,0),0)</f>
        <v>0</v>
      </c>
      <c r="BJ195" s="42">
        <f aca="true" t="shared" si="154" ref="BJ195:BJ258">IF($K195="A",IF($BJ$1=$A195,$H195,0),0)</f>
        <v>0</v>
      </c>
      <c r="BK195" s="42">
        <f aca="true" t="shared" si="155" ref="BK195:BK258">IF($K195="A",IF($BK$1=$A195,$H195,0),0)</f>
        <v>0</v>
      </c>
      <c r="BL195" s="42">
        <f aca="true" t="shared" si="156" ref="BL195:BL258">IF($K195="A",IF($BL$1=$A195,$H195,0),0)</f>
        <v>0</v>
      </c>
      <c r="BM195" s="42">
        <f aca="true" t="shared" si="157" ref="BM195:BM258">IF($K195="A",IF($BM$1=$A195,$H195,0),0)</f>
        <v>0</v>
      </c>
      <c r="BN195" s="42">
        <f aca="true" t="shared" si="158" ref="BN195:BN258">IF($K195="A",IF($BN$1=$A195,$H195,0),0)</f>
        <v>0</v>
      </c>
      <c r="BO195" s="42">
        <f aca="true" t="shared" si="159" ref="BO195:BO258">IF($K195="A",IF($BO$1=$A195,$H195,0),0)</f>
        <v>0</v>
      </c>
      <c r="BP195" s="42">
        <f aca="true" t="shared" si="160" ref="BP195:BP258">IF($K195="A",IF($BP$1=$A195,$H195,0),0)</f>
        <v>0</v>
      </c>
      <c r="BQ195" s="42">
        <f aca="true" t="shared" si="161" ref="BQ195:BQ258">IF($K195="A",IF($BQ$1=$A195,$H195,0),0)</f>
        <v>0</v>
      </c>
      <c r="BR195" s="42">
        <f aca="true" t="shared" si="162" ref="BR195:BR258">IF($K195="A",IF($BR$1=$A195,$H195,0),0)</f>
        <v>0</v>
      </c>
      <c r="BS195" s="42">
        <f aca="true" t="shared" si="163" ref="BS195:BS258">IF($K195="A",IF($BS$1=$A195,$H195,0),0)</f>
        <v>0</v>
      </c>
    </row>
    <row r="196" spans="1:71" ht="15">
      <c r="A196" s="118" t="s">
        <v>1169</v>
      </c>
      <c r="B196" s="8" t="s">
        <v>405</v>
      </c>
      <c r="C196" s="9" t="s">
        <v>406</v>
      </c>
      <c r="D196" s="9" t="s">
        <v>287</v>
      </c>
      <c r="E196" s="10" t="s">
        <v>47</v>
      </c>
      <c r="F196" s="10" t="s">
        <v>4</v>
      </c>
      <c r="G196" s="12" t="s">
        <v>1279</v>
      </c>
      <c r="H196" s="11">
        <v>3.76</v>
      </c>
      <c r="I196" s="279">
        <f>VLOOKUP(A:A,Souhrn!$A$2:$E$20,5,0)</f>
        <v>0</v>
      </c>
      <c r="J196" s="217">
        <f t="shared" si="123"/>
        <v>0</v>
      </c>
      <c r="K196" s="98"/>
      <c r="L196" s="102"/>
      <c r="M196" s="100"/>
      <c r="AA196" s="120">
        <f t="shared" si="126"/>
        <v>0</v>
      </c>
      <c r="AB196" s="120">
        <f t="shared" si="127"/>
        <v>0</v>
      </c>
      <c r="AC196" s="120">
        <f t="shared" si="128"/>
        <v>0</v>
      </c>
      <c r="AD196" s="120">
        <f t="shared" si="129"/>
        <v>0</v>
      </c>
      <c r="AE196" s="120">
        <f t="shared" si="130"/>
        <v>0</v>
      </c>
      <c r="AF196" s="120">
        <f t="shared" si="131"/>
        <v>3.76</v>
      </c>
      <c r="AG196" s="120">
        <f t="shared" si="132"/>
        <v>0</v>
      </c>
      <c r="AH196" s="120">
        <f t="shared" si="133"/>
        <v>0</v>
      </c>
      <c r="AI196" s="120">
        <f t="shared" si="134"/>
        <v>0</v>
      </c>
      <c r="AJ196" s="120">
        <f t="shared" si="135"/>
        <v>0</v>
      </c>
      <c r="AK196" s="120">
        <f t="shared" si="136"/>
        <v>0</v>
      </c>
      <c r="AL196" s="120">
        <f t="shared" si="137"/>
        <v>0</v>
      </c>
      <c r="AM196" s="120">
        <f t="shared" si="138"/>
        <v>0</v>
      </c>
      <c r="AN196" s="120">
        <f t="shared" si="139"/>
        <v>0</v>
      </c>
      <c r="AO196" s="120">
        <f t="shared" si="140"/>
        <v>0</v>
      </c>
      <c r="AP196" s="120">
        <f t="shared" si="141"/>
        <v>0</v>
      </c>
      <c r="AQ196" s="120">
        <f t="shared" si="142"/>
        <v>0</v>
      </c>
      <c r="AR196" s="120">
        <f t="shared" si="143"/>
        <v>0</v>
      </c>
      <c r="AS196" s="120">
        <f t="shared" si="144"/>
        <v>0</v>
      </c>
      <c r="AT196" s="267">
        <f t="shared" si="124"/>
        <v>0</v>
      </c>
      <c r="AU196" s="267">
        <f t="shared" si="125"/>
        <v>0</v>
      </c>
      <c r="BA196" s="42">
        <f t="shared" si="145"/>
        <v>0</v>
      </c>
      <c r="BB196" s="42">
        <f t="shared" si="146"/>
        <v>0</v>
      </c>
      <c r="BC196" s="42">
        <f t="shared" si="147"/>
        <v>0</v>
      </c>
      <c r="BD196" s="42">
        <f t="shared" si="148"/>
        <v>0</v>
      </c>
      <c r="BE196" s="42">
        <f t="shared" si="149"/>
        <v>0</v>
      </c>
      <c r="BF196" s="42">
        <f t="shared" si="150"/>
        <v>0</v>
      </c>
      <c r="BG196" s="42">
        <f t="shared" si="151"/>
        <v>0</v>
      </c>
      <c r="BH196" s="42">
        <f t="shared" si="152"/>
        <v>0</v>
      </c>
      <c r="BI196" s="42">
        <f t="shared" si="153"/>
        <v>0</v>
      </c>
      <c r="BJ196" s="42">
        <f t="shared" si="154"/>
        <v>0</v>
      </c>
      <c r="BK196" s="42">
        <f t="shared" si="155"/>
        <v>0</v>
      </c>
      <c r="BL196" s="42">
        <f t="shared" si="156"/>
        <v>0</v>
      </c>
      <c r="BM196" s="42">
        <f t="shared" si="157"/>
        <v>0</v>
      </c>
      <c r="BN196" s="42">
        <f t="shared" si="158"/>
        <v>0</v>
      </c>
      <c r="BO196" s="42">
        <f t="shared" si="159"/>
        <v>0</v>
      </c>
      <c r="BP196" s="42">
        <f t="shared" si="160"/>
        <v>0</v>
      </c>
      <c r="BQ196" s="42">
        <f t="shared" si="161"/>
        <v>0</v>
      </c>
      <c r="BR196" s="42">
        <f t="shared" si="162"/>
        <v>0</v>
      </c>
      <c r="BS196" s="42">
        <f t="shared" si="163"/>
        <v>0</v>
      </c>
    </row>
    <row r="197" spans="1:71" ht="15">
      <c r="A197" s="118" t="s">
        <v>1169</v>
      </c>
      <c r="B197" s="8" t="s">
        <v>407</v>
      </c>
      <c r="C197" s="9" t="s">
        <v>408</v>
      </c>
      <c r="D197" s="9" t="s">
        <v>287</v>
      </c>
      <c r="E197" s="10" t="s">
        <v>47</v>
      </c>
      <c r="F197" s="10" t="s">
        <v>4</v>
      </c>
      <c r="G197" s="12" t="s">
        <v>1279</v>
      </c>
      <c r="H197" s="11">
        <v>3.08</v>
      </c>
      <c r="I197" s="279">
        <f>VLOOKUP(A:A,Souhrn!$A$2:$E$20,5,0)</f>
        <v>0</v>
      </c>
      <c r="J197" s="217">
        <f t="shared" si="123"/>
        <v>0</v>
      </c>
      <c r="K197" s="98"/>
      <c r="L197" s="102"/>
      <c r="M197" s="100"/>
      <c r="AA197" s="120">
        <f t="shared" si="126"/>
        <v>0</v>
      </c>
      <c r="AB197" s="120">
        <f t="shared" si="127"/>
        <v>0</v>
      </c>
      <c r="AC197" s="120">
        <f t="shared" si="128"/>
        <v>0</v>
      </c>
      <c r="AD197" s="120">
        <f t="shared" si="129"/>
        <v>0</v>
      </c>
      <c r="AE197" s="120">
        <f t="shared" si="130"/>
        <v>0</v>
      </c>
      <c r="AF197" s="120">
        <f t="shared" si="131"/>
        <v>3.08</v>
      </c>
      <c r="AG197" s="120">
        <f t="shared" si="132"/>
        <v>0</v>
      </c>
      <c r="AH197" s="120">
        <f t="shared" si="133"/>
        <v>0</v>
      </c>
      <c r="AI197" s="120">
        <f t="shared" si="134"/>
        <v>0</v>
      </c>
      <c r="AJ197" s="120">
        <f t="shared" si="135"/>
        <v>0</v>
      </c>
      <c r="AK197" s="120">
        <f t="shared" si="136"/>
        <v>0</v>
      </c>
      <c r="AL197" s="120">
        <f t="shared" si="137"/>
        <v>0</v>
      </c>
      <c r="AM197" s="120">
        <f t="shared" si="138"/>
        <v>0</v>
      </c>
      <c r="AN197" s="120">
        <f t="shared" si="139"/>
        <v>0</v>
      </c>
      <c r="AO197" s="120">
        <f t="shared" si="140"/>
        <v>0</v>
      </c>
      <c r="AP197" s="120">
        <f t="shared" si="141"/>
        <v>0</v>
      </c>
      <c r="AQ197" s="120">
        <f t="shared" si="142"/>
        <v>0</v>
      </c>
      <c r="AR197" s="120">
        <f t="shared" si="143"/>
        <v>0</v>
      </c>
      <c r="AS197" s="120">
        <f t="shared" si="144"/>
        <v>0</v>
      </c>
      <c r="AT197" s="267">
        <f t="shared" si="124"/>
        <v>0</v>
      </c>
      <c r="AU197" s="267">
        <f t="shared" si="125"/>
        <v>0</v>
      </c>
      <c r="BA197" s="42">
        <f t="shared" si="145"/>
        <v>0</v>
      </c>
      <c r="BB197" s="42">
        <f t="shared" si="146"/>
        <v>0</v>
      </c>
      <c r="BC197" s="42">
        <f t="shared" si="147"/>
        <v>0</v>
      </c>
      <c r="BD197" s="42">
        <f t="shared" si="148"/>
        <v>0</v>
      </c>
      <c r="BE197" s="42">
        <f t="shared" si="149"/>
        <v>0</v>
      </c>
      <c r="BF197" s="42">
        <f t="shared" si="150"/>
        <v>0</v>
      </c>
      <c r="BG197" s="42">
        <f t="shared" si="151"/>
        <v>0</v>
      </c>
      <c r="BH197" s="42">
        <f t="shared" si="152"/>
        <v>0</v>
      </c>
      <c r="BI197" s="42">
        <f t="shared" si="153"/>
        <v>0</v>
      </c>
      <c r="BJ197" s="42">
        <f t="shared" si="154"/>
        <v>0</v>
      </c>
      <c r="BK197" s="42">
        <f t="shared" si="155"/>
        <v>0</v>
      </c>
      <c r="BL197" s="42">
        <f t="shared" si="156"/>
        <v>0</v>
      </c>
      <c r="BM197" s="42">
        <f t="shared" si="157"/>
        <v>0</v>
      </c>
      <c r="BN197" s="42">
        <f t="shared" si="158"/>
        <v>0</v>
      </c>
      <c r="BO197" s="42">
        <f t="shared" si="159"/>
        <v>0</v>
      </c>
      <c r="BP197" s="42">
        <f t="shared" si="160"/>
        <v>0</v>
      </c>
      <c r="BQ197" s="42">
        <f t="shared" si="161"/>
        <v>0</v>
      </c>
      <c r="BR197" s="42">
        <f t="shared" si="162"/>
        <v>0</v>
      </c>
      <c r="BS197" s="42">
        <f t="shared" si="163"/>
        <v>0</v>
      </c>
    </row>
    <row r="198" spans="1:71" ht="15">
      <c r="A198" s="118" t="s">
        <v>1169</v>
      </c>
      <c r="B198" s="8" t="s">
        <v>409</v>
      </c>
      <c r="C198" s="9" t="s">
        <v>33</v>
      </c>
      <c r="D198" s="9" t="s">
        <v>287</v>
      </c>
      <c r="E198" s="10" t="s">
        <v>47</v>
      </c>
      <c r="F198" s="10" t="s">
        <v>4</v>
      </c>
      <c r="G198" s="12" t="s">
        <v>1279</v>
      </c>
      <c r="H198" s="11">
        <v>3.43</v>
      </c>
      <c r="I198" s="279">
        <f>VLOOKUP(A:A,Souhrn!$A$2:$E$20,5,0)</f>
        <v>0</v>
      </c>
      <c r="J198" s="217">
        <f t="shared" si="123"/>
        <v>0</v>
      </c>
      <c r="K198" s="98"/>
      <c r="L198" s="102"/>
      <c r="M198" s="100"/>
      <c r="AA198" s="120">
        <f t="shared" si="126"/>
        <v>0</v>
      </c>
      <c r="AB198" s="120">
        <f t="shared" si="127"/>
        <v>0</v>
      </c>
      <c r="AC198" s="120">
        <f t="shared" si="128"/>
        <v>0</v>
      </c>
      <c r="AD198" s="120">
        <f t="shared" si="129"/>
        <v>0</v>
      </c>
      <c r="AE198" s="120">
        <f t="shared" si="130"/>
        <v>0</v>
      </c>
      <c r="AF198" s="120">
        <f t="shared" si="131"/>
        <v>3.43</v>
      </c>
      <c r="AG198" s="120">
        <f t="shared" si="132"/>
        <v>0</v>
      </c>
      <c r="AH198" s="120">
        <f t="shared" si="133"/>
        <v>0</v>
      </c>
      <c r="AI198" s="120">
        <f t="shared" si="134"/>
        <v>0</v>
      </c>
      <c r="AJ198" s="120">
        <f t="shared" si="135"/>
        <v>0</v>
      </c>
      <c r="AK198" s="120">
        <f t="shared" si="136"/>
        <v>0</v>
      </c>
      <c r="AL198" s="120">
        <f t="shared" si="137"/>
        <v>0</v>
      </c>
      <c r="AM198" s="120">
        <f t="shared" si="138"/>
        <v>0</v>
      </c>
      <c r="AN198" s="120">
        <f t="shared" si="139"/>
        <v>0</v>
      </c>
      <c r="AO198" s="120">
        <f t="shared" si="140"/>
        <v>0</v>
      </c>
      <c r="AP198" s="120">
        <f t="shared" si="141"/>
        <v>0</v>
      </c>
      <c r="AQ198" s="120">
        <f t="shared" si="142"/>
        <v>0</v>
      </c>
      <c r="AR198" s="120">
        <f t="shared" si="143"/>
        <v>0</v>
      </c>
      <c r="AS198" s="120">
        <f t="shared" si="144"/>
        <v>0</v>
      </c>
      <c r="AT198" s="267">
        <f t="shared" si="124"/>
        <v>0</v>
      </c>
      <c r="AU198" s="267">
        <f t="shared" si="125"/>
        <v>0</v>
      </c>
      <c r="BA198" s="42">
        <f t="shared" si="145"/>
        <v>0</v>
      </c>
      <c r="BB198" s="42">
        <f t="shared" si="146"/>
        <v>0</v>
      </c>
      <c r="BC198" s="42">
        <f t="shared" si="147"/>
        <v>0</v>
      </c>
      <c r="BD198" s="42">
        <f t="shared" si="148"/>
        <v>0</v>
      </c>
      <c r="BE198" s="42">
        <f t="shared" si="149"/>
        <v>0</v>
      </c>
      <c r="BF198" s="42">
        <f t="shared" si="150"/>
        <v>0</v>
      </c>
      <c r="BG198" s="42">
        <f t="shared" si="151"/>
        <v>0</v>
      </c>
      <c r="BH198" s="42">
        <f t="shared" si="152"/>
        <v>0</v>
      </c>
      <c r="BI198" s="42">
        <f t="shared" si="153"/>
        <v>0</v>
      </c>
      <c r="BJ198" s="42">
        <f t="shared" si="154"/>
        <v>0</v>
      </c>
      <c r="BK198" s="42">
        <f t="shared" si="155"/>
        <v>0</v>
      </c>
      <c r="BL198" s="42">
        <f t="shared" si="156"/>
        <v>0</v>
      </c>
      <c r="BM198" s="42">
        <f t="shared" si="157"/>
        <v>0</v>
      </c>
      <c r="BN198" s="42">
        <f t="shared" si="158"/>
        <v>0</v>
      </c>
      <c r="BO198" s="42">
        <f t="shared" si="159"/>
        <v>0</v>
      </c>
      <c r="BP198" s="42">
        <f t="shared" si="160"/>
        <v>0</v>
      </c>
      <c r="BQ198" s="42">
        <f t="shared" si="161"/>
        <v>0</v>
      </c>
      <c r="BR198" s="42">
        <f t="shared" si="162"/>
        <v>0</v>
      </c>
      <c r="BS198" s="42">
        <f t="shared" si="163"/>
        <v>0</v>
      </c>
    </row>
    <row r="199" spans="1:71" ht="15">
      <c r="A199" s="118" t="s">
        <v>1169</v>
      </c>
      <c r="B199" s="8" t="s">
        <v>410</v>
      </c>
      <c r="C199" s="9" t="s">
        <v>33</v>
      </c>
      <c r="D199" s="9" t="s">
        <v>287</v>
      </c>
      <c r="E199" s="10" t="s">
        <v>47</v>
      </c>
      <c r="F199" s="10" t="s">
        <v>4</v>
      </c>
      <c r="G199" s="12" t="s">
        <v>1279</v>
      </c>
      <c r="H199" s="11">
        <v>1.08</v>
      </c>
      <c r="I199" s="279">
        <f>VLOOKUP(A:A,Souhrn!$A$2:$E$20,5,0)</f>
        <v>0</v>
      </c>
      <c r="J199" s="217">
        <f t="shared" si="123"/>
        <v>0</v>
      </c>
      <c r="K199" s="98"/>
      <c r="L199" s="102"/>
      <c r="M199" s="100"/>
      <c r="AA199" s="120">
        <f t="shared" si="126"/>
        <v>0</v>
      </c>
      <c r="AB199" s="120">
        <f t="shared" si="127"/>
        <v>0</v>
      </c>
      <c r="AC199" s="120">
        <f t="shared" si="128"/>
        <v>0</v>
      </c>
      <c r="AD199" s="120">
        <f t="shared" si="129"/>
        <v>0</v>
      </c>
      <c r="AE199" s="120">
        <f t="shared" si="130"/>
        <v>0</v>
      </c>
      <c r="AF199" s="120">
        <f t="shared" si="131"/>
        <v>1.08</v>
      </c>
      <c r="AG199" s="120">
        <f t="shared" si="132"/>
        <v>0</v>
      </c>
      <c r="AH199" s="120">
        <f t="shared" si="133"/>
        <v>0</v>
      </c>
      <c r="AI199" s="120">
        <f t="shared" si="134"/>
        <v>0</v>
      </c>
      <c r="AJ199" s="120">
        <f t="shared" si="135"/>
        <v>0</v>
      </c>
      <c r="AK199" s="120">
        <f t="shared" si="136"/>
        <v>0</v>
      </c>
      <c r="AL199" s="120">
        <f t="shared" si="137"/>
        <v>0</v>
      </c>
      <c r="AM199" s="120">
        <f t="shared" si="138"/>
        <v>0</v>
      </c>
      <c r="AN199" s="120">
        <f t="shared" si="139"/>
        <v>0</v>
      </c>
      <c r="AO199" s="120">
        <f t="shared" si="140"/>
        <v>0</v>
      </c>
      <c r="AP199" s="120">
        <f t="shared" si="141"/>
        <v>0</v>
      </c>
      <c r="AQ199" s="120">
        <f t="shared" si="142"/>
        <v>0</v>
      </c>
      <c r="AR199" s="120">
        <f t="shared" si="143"/>
        <v>0</v>
      </c>
      <c r="AS199" s="120">
        <f t="shared" si="144"/>
        <v>0</v>
      </c>
      <c r="AT199" s="267">
        <f t="shared" si="124"/>
        <v>0</v>
      </c>
      <c r="AU199" s="267">
        <f t="shared" si="125"/>
        <v>0</v>
      </c>
      <c r="BA199" s="42">
        <f t="shared" si="145"/>
        <v>0</v>
      </c>
      <c r="BB199" s="42">
        <f t="shared" si="146"/>
        <v>0</v>
      </c>
      <c r="BC199" s="42">
        <f t="shared" si="147"/>
        <v>0</v>
      </c>
      <c r="BD199" s="42">
        <f t="shared" si="148"/>
        <v>0</v>
      </c>
      <c r="BE199" s="42">
        <f t="shared" si="149"/>
        <v>0</v>
      </c>
      <c r="BF199" s="42">
        <f t="shared" si="150"/>
        <v>0</v>
      </c>
      <c r="BG199" s="42">
        <f t="shared" si="151"/>
        <v>0</v>
      </c>
      <c r="BH199" s="42">
        <f t="shared" si="152"/>
        <v>0</v>
      </c>
      <c r="BI199" s="42">
        <f t="shared" si="153"/>
        <v>0</v>
      </c>
      <c r="BJ199" s="42">
        <f t="shared" si="154"/>
        <v>0</v>
      </c>
      <c r="BK199" s="42">
        <f t="shared" si="155"/>
        <v>0</v>
      </c>
      <c r="BL199" s="42">
        <f t="shared" si="156"/>
        <v>0</v>
      </c>
      <c r="BM199" s="42">
        <f t="shared" si="157"/>
        <v>0</v>
      </c>
      <c r="BN199" s="42">
        <f t="shared" si="158"/>
        <v>0</v>
      </c>
      <c r="BO199" s="42">
        <f t="shared" si="159"/>
        <v>0</v>
      </c>
      <c r="BP199" s="42">
        <f t="shared" si="160"/>
        <v>0</v>
      </c>
      <c r="BQ199" s="42">
        <f t="shared" si="161"/>
        <v>0</v>
      </c>
      <c r="BR199" s="42">
        <f t="shared" si="162"/>
        <v>0</v>
      </c>
      <c r="BS199" s="42">
        <f t="shared" si="163"/>
        <v>0</v>
      </c>
    </row>
    <row r="200" spans="1:71" ht="15">
      <c r="A200" s="118" t="s">
        <v>1179</v>
      </c>
      <c r="B200" s="8" t="s">
        <v>411</v>
      </c>
      <c r="C200" s="9" t="s">
        <v>412</v>
      </c>
      <c r="D200" s="9" t="s">
        <v>287</v>
      </c>
      <c r="E200" s="10" t="s">
        <v>166</v>
      </c>
      <c r="F200" s="10" t="s">
        <v>4</v>
      </c>
      <c r="G200" s="12" t="s">
        <v>1277</v>
      </c>
      <c r="H200" s="11">
        <v>5.79</v>
      </c>
      <c r="I200" s="279">
        <f>VLOOKUP(A:A,Souhrn!$A$2:$E$20,5,0)</f>
        <v>0</v>
      </c>
      <c r="J200" s="217">
        <f t="shared" si="123"/>
        <v>0</v>
      </c>
      <c r="K200" s="98"/>
      <c r="L200" s="102"/>
      <c r="M200" s="100"/>
      <c r="AA200" s="120">
        <f t="shared" si="126"/>
        <v>0</v>
      </c>
      <c r="AB200" s="120">
        <f t="shared" si="127"/>
        <v>0</v>
      </c>
      <c r="AC200" s="120">
        <f t="shared" si="128"/>
        <v>0</v>
      </c>
      <c r="AD200" s="120">
        <f t="shared" si="129"/>
        <v>0</v>
      </c>
      <c r="AE200" s="120">
        <f t="shared" si="130"/>
        <v>0</v>
      </c>
      <c r="AF200" s="120">
        <f t="shared" si="131"/>
        <v>0</v>
      </c>
      <c r="AG200" s="120">
        <f t="shared" si="132"/>
        <v>0</v>
      </c>
      <c r="AH200" s="120">
        <f t="shared" si="133"/>
        <v>0</v>
      </c>
      <c r="AI200" s="120">
        <f t="shared" si="134"/>
        <v>0</v>
      </c>
      <c r="AJ200" s="120">
        <f t="shared" si="135"/>
        <v>0</v>
      </c>
      <c r="AK200" s="120">
        <f t="shared" si="136"/>
        <v>0</v>
      </c>
      <c r="AL200" s="120">
        <f t="shared" si="137"/>
        <v>0</v>
      </c>
      <c r="AM200" s="120">
        <f t="shared" si="138"/>
        <v>0</v>
      </c>
      <c r="AN200" s="120">
        <f t="shared" si="139"/>
        <v>0</v>
      </c>
      <c r="AO200" s="120">
        <f t="shared" si="140"/>
        <v>0</v>
      </c>
      <c r="AP200" s="120">
        <f t="shared" si="141"/>
        <v>0</v>
      </c>
      <c r="AQ200" s="120">
        <f t="shared" si="142"/>
        <v>5.79</v>
      </c>
      <c r="AR200" s="120">
        <f t="shared" si="143"/>
        <v>0</v>
      </c>
      <c r="AS200" s="120">
        <f t="shared" si="144"/>
        <v>0</v>
      </c>
      <c r="AT200" s="267">
        <f t="shared" si="124"/>
        <v>0</v>
      </c>
      <c r="AU200" s="267">
        <f t="shared" si="125"/>
        <v>0</v>
      </c>
      <c r="BA200" s="42">
        <f t="shared" si="145"/>
        <v>0</v>
      </c>
      <c r="BB200" s="42">
        <f t="shared" si="146"/>
        <v>0</v>
      </c>
      <c r="BC200" s="42">
        <f t="shared" si="147"/>
        <v>0</v>
      </c>
      <c r="BD200" s="42">
        <f t="shared" si="148"/>
        <v>0</v>
      </c>
      <c r="BE200" s="42">
        <f t="shared" si="149"/>
        <v>0</v>
      </c>
      <c r="BF200" s="42">
        <f t="shared" si="150"/>
        <v>0</v>
      </c>
      <c r="BG200" s="42">
        <f t="shared" si="151"/>
        <v>0</v>
      </c>
      <c r="BH200" s="42">
        <f t="shared" si="152"/>
        <v>0</v>
      </c>
      <c r="BI200" s="42">
        <f t="shared" si="153"/>
        <v>0</v>
      </c>
      <c r="BJ200" s="42">
        <f t="shared" si="154"/>
        <v>0</v>
      </c>
      <c r="BK200" s="42">
        <f t="shared" si="155"/>
        <v>0</v>
      </c>
      <c r="BL200" s="42">
        <f t="shared" si="156"/>
        <v>0</v>
      </c>
      <c r="BM200" s="42">
        <f t="shared" si="157"/>
        <v>0</v>
      </c>
      <c r="BN200" s="42">
        <f t="shared" si="158"/>
        <v>0</v>
      </c>
      <c r="BO200" s="42">
        <f t="shared" si="159"/>
        <v>0</v>
      </c>
      <c r="BP200" s="42">
        <f t="shared" si="160"/>
        <v>0</v>
      </c>
      <c r="BQ200" s="42">
        <f t="shared" si="161"/>
        <v>0</v>
      </c>
      <c r="BR200" s="42">
        <f t="shared" si="162"/>
        <v>0</v>
      </c>
      <c r="BS200" s="42">
        <f t="shared" si="163"/>
        <v>0</v>
      </c>
    </row>
    <row r="201" spans="1:71" ht="15">
      <c r="A201" s="118" t="s">
        <v>1180</v>
      </c>
      <c r="B201" s="8" t="s">
        <v>413</v>
      </c>
      <c r="C201" s="9" t="s">
        <v>414</v>
      </c>
      <c r="D201" s="9" t="s">
        <v>287</v>
      </c>
      <c r="E201" s="10" t="s">
        <v>97</v>
      </c>
      <c r="F201" s="10" t="s">
        <v>3</v>
      </c>
      <c r="G201" s="12" t="s">
        <v>1273</v>
      </c>
      <c r="H201" s="11">
        <v>2.62</v>
      </c>
      <c r="I201" s="279">
        <f>VLOOKUP(A:A,Souhrn!$A$2:$E$20,5,0)</f>
        <v>0</v>
      </c>
      <c r="J201" s="217">
        <f t="shared" si="123"/>
        <v>0</v>
      </c>
      <c r="K201" s="98"/>
      <c r="L201" s="102"/>
      <c r="M201" s="100"/>
      <c r="AA201" s="120">
        <f t="shared" si="126"/>
        <v>0</v>
      </c>
      <c r="AB201" s="120">
        <f t="shared" si="127"/>
        <v>0</v>
      </c>
      <c r="AC201" s="120">
        <f t="shared" si="128"/>
        <v>0</v>
      </c>
      <c r="AD201" s="120">
        <f t="shared" si="129"/>
        <v>0</v>
      </c>
      <c r="AE201" s="120">
        <f t="shared" si="130"/>
        <v>0</v>
      </c>
      <c r="AF201" s="120">
        <f t="shared" si="131"/>
        <v>0</v>
      </c>
      <c r="AG201" s="120">
        <f t="shared" si="132"/>
        <v>0</v>
      </c>
      <c r="AH201" s="120">
        <f t="shared" si="133"/>
        <v>0</v>
      </c>
      <c r="AI201" s="120">
        <f t="shared" si="134"/>
        <v>0</v>
      </c>
      <c r="AJ201" s="120">
        <f t="shared" si="135"/>
        <v>0</v>
      </c>
      <c r="AK201" s="120">
        <f t="shared" si="136"/>
        <v>0</v>
      </c>
      <c r="AL201" s="120">
        <f t="shared" si="137"/>
        <v>0</v>
      </c>
      <c r="AM201" s="120">
        <f t="shared" si="138"/>
        <v>0</v>
      </c>
      <c r="AN201" s="120">
        <f t="shared" si="139"/>
        <v>0</v>
      </c>
      <c r="AO201" s="120">
        <f t="shared" si="140"/>
        <v>0</v>
      </c>
      <c r="AP201" s="120">
        <f t="shared" si="141"/>
        <v>0</v>
      </c>
      <c r="AQ201" s="120">
        <f t="shared" si="142"/>
        <v>0</v>
      </c>
      <c r="AR201" s="120">
        <f t="shared" si="143"/>
        <v>2.62</v>
      </c>
      <c r="AS201" s="120">
        <f t="shared" si="144"/>
        <v>0</v>
      </c>
      <c r="AT201" s="267">
        <f t="shared" si="124"/>
        <v>0</v>
      </c>
      <c r="AU201" s="267">
        <f t="shared" si="125"/>
        <v>0</v>
      </c>
      <c r="BA201" s="42">
        <f t="shared" si="145"/>
        <v>0</v>
      </c>
      <c r="BB201" s="42">
        <f t="shared" si="146"/>
        <v>0</v>
      </c>
      <c r="BC201" s="42">
        <f t="shared" si="147"/>
        <v>0</v>
      </c>
      <c r="BD201" s="42">
        <f t="shared" si="148"/>
        <v>0</v>
      </c>
      <c r="BE201" s="42">
        <f t="shared" si="149"/>
        <v>0</v>
      </c>
      <c r="BF201" s="42">
        <f t="shared" si="150"/>
        <v>0</v>
      </c>
      <c r="BG201" s="42">
        <f t="shared" si="151"/>
        <v>0</v>
      </c>
      <c r="BH201" s="42">
        <f t="shared" si="152"/>
        <v>0</v>
      </c>
      <c r="BI201" s="42">
        <f t="shared" si="153"/>
        <v>0</v>
      </c>
      <c r="BJ201" s="42">
        <f t="shared" si="154"/>
        <v>0</v>
      </c>
      <c r="BK201" s="42">
        <f t="shared" si="155"/>
        <v>0</v>
      </c>
      <c r="BL201" s="42">
        <f t="shared" si="156"/>
        <v>0</v>
      </c>
      <c r="BM201" s="42">
        <f t="shared" si="157"/>
        <v>0</v>
      </c>
      <c r="BN201" s="42">
        <f t="shared" si="158"/>
        <v>0</v>
      </c>
      <c r="BO201" s="42">
        <f t="shared" si="159"/>
        <v>0</v>
      </c>
      <c r="BP201" s="42">
        <f t="shared" si="160"/>
        <v>0</v>
      </c>
      <c r="BQ201" s="42">
        <f t="shared" si="161"/>
        <v>0</v>
      </c>
      <c r="BR201" s="42">
        <f t="shared" si="162"/>
        <v>0</v>
      </c>
      <c r="BS201" s="42">
        <f t="shared" si="163"/>
        <v>0</v>
      </c>
    </row>
    <row r="202" spans="1:71" ht="15">
      <c r="A202" s="118" t="s">
        <v>1181</v>
      </c>
      <c r="B202" s="8" t="s">
        <v>415</v>
      </c>
      <c r="C202" s="9" t="s">
        <v>416</v>
      </c>
      <c r="D202" s="9" t="s">
        <v>287</v>
      </c>
      <c r="E202" s="10" t="s">
        <v>14</v>
      </c>
      <c r="F202" s="10" t="s">
        <v>6</v>
      </c>
      <c r="G202" s="12" t="s">
        <v>1274</v>
      </c>
      <c r="H202" s="11">
        <v>4.9</v>
      </c>
      <c r="I202" s="279">
        <f>VLOOKUP(A:A,Souhrn!$A$2:$E$20,5,0)</f>
        <v>0</v>
      </c>
      <c r="J202" s="217">
        <f t="shared" si="123"/>
        <v>0</v>
      </c>
      <c r="K202" s="98"/>
      <c r="L202" s="102"/>
      <c r="M202" s="100"/>
      <c r="AA202" s="120">
        <f t="shared" si="126"/>
        <v>0</v>
      </c>
      <c r="AB202" s="120">
        <f t="shared" si="127"/>
        <v>0</v>
      </c>
      <c r="AC202" s="120">
        <f t="shared" si="128"/>
        <v>0</v>
      </c>
      <c r="AD202" s="120">
        <f t="shared" si="129"/>
        <v>0</v>
      </c>
      <c r="AE202" s="120">
        <f t="shared" si="130"/>
        <v>0</v>
      </c>
      <c r="AF202" s="120">
        <f t="shared" si="131"/>
        <v>0</v>
      </c>
      <c r="AG202" s="120">
        <f t="shared" si="132"/>
        <v>0</v>
      </c>
      <c r="AH202" s="120">
        <f t="shared" si="133"/>
        <v>0</v>
      </c>
      <c r="AI202" s="120">
        <f t="shared" si="134"/>
        <v>0</v>
      </c>
      <c r="AJ202" s="120">
        <f t="shared" si="135"/>
        <v>0</v>
      </c>
      <c r="AK202" s="120">
        <f t="shared" si="136"/>
        <v>0</v>
      </c>
      <c r="AL202" s="120">
        <f t="shared" si="137"/>
        <v>0</v>
      </c>
      <c r="AM202" s="120">
        <f t="shared" si="138"/>
        <v>0</v>
      </c>
      <c r="AN202" s="120">
        <f t="shared" si="139"/>
        <v>0</v>
      </c>
      <c r="AO202" s="120">
        <f t="shared" si="140"/>
        <v>0</v>
      </c>
      <c r="AP202" s="120">
        <f t="shared" si="141"/>
        <v>0</v>
      </c>
      <c r="AQ202" s="120">
        <f t="shared" si="142"/>
        <v>0</v>
      </c>
      <c r="AR202" s="120">
        <f t="shared" si="143"/>
        <v>0</v>
      </c>
      <c r="AS202" s="120">
        <f t="shared" si="144"/>
        <v>4.9</v>
      </c>
      <c r="AT202" s="267">
        <f t="shared" si="124"/>
        <v>0</v>
      </c>
      <c r="AU202" s="267">
        <f t="shared" si="125"/>
        <v>0</v>
      </c>
      <c r="BA202" s="42">
        <f t="shared" si="145"/>
        <v>0</v>
      </c>
      <c r="BB202" s="42">
        <f t="shared" si="146"/>
        <v>0</v>
      </c>
      <c r="BC202" s="42">
        <f t="shared" si="147"/>
        <v>0</v>
      </c>
      <c r="BD202" s="42">
        <f t="shared" si="148"/>
        <v>0</v>
      </c>
      <c r="BE202" s="42">
        <f t="shared" si="149"/>
        <v>0</v>
      </c>
      <c r="BF202" s="42">
        <f t="shared" si="150"/>
        <v>0</v>
      </c>
      <c r="BG202" s="42">
        <f t="shared" si="151"/>
        <v>0</v>
      </c>
      <c r="BH202" s="42">
        <f t="shared" si="152"/>
        <v>0</v>
      </c>
      <c r="BI202" s="42">
        <f t="shared" si="153"/>
        <v>0</v>
      </c>
      <c r="BJ202" s="42">
        <f t="shared" si="154"/>
        <v>0</v>
      </c>
      <c r="BK202" s="42">
        <f t="shared" si="155"/>
        <v>0</v>
      </c>
      <c r="BL202" s="42">
        <f t="shared" si="156"/>
        <v>0</v>
      </c>
      <c r="BM202" s="42">
        <f t="shared" si="157"/>
        <v>0</v>
      </c>
      <c r="BN202" s="42">
        <f t="shared" si="158"/>
        <v>0</v>
      </c>
      <c r="BO202" s="42">
        <f t="shared" si="159"/>
        <v>0</v>
      </c>
      <c r="BP202" s="42">
        <f t="shared" si="160"/>
        <v>0</v>
      </c>
      <c r="BQ202" s="42">
        <f t="shared" si="161"/>
        <v>0</v>
      </c>
      <c r="BR202" s="42">
        <f t="shared" si="162"/>
        <v>0</v>
      </c>
      <c r="BS202" s="42">
        <f t="shared" si="163"/>
        <v>0</v>
      </c>
    </row>
    <row r="203" spans="1:71" ht="15">
      <c r="A203" s="118" t="s">
        <v>1181</v>
      </c>
      <c r="B203" s="8" t="s">
        <v>417</v>
      </c>
      <c r="C203" s="9" t="s">
        <v>33</v>
      </c>
      <c r="D203" s="9" t="s">
        <v>287</v>
      </c>
      <c r="E203" s="10" t="s">
        <v>69</v>
      </c>
      <c r="F203" s="10" t="s">
        <v>6</v>
      </c>
      <c r="G203" s="12" t="s">
        <v>1274</v>
      </c>
      <c r="H203" s="11">
        <v>7.86</v>
      </c>
      <c r="I203" s="279">
        <f>VLOOKUP(A:A,Souhrn!$A$2:$E$20,5,0)</f>
        <v>0</v>
      </c>
      <c r="J203" s="217">
        <f aca="true" t="shared" si="164" ref="J203:J216">ROUND(H203*ROUND(I203,2),2)</f>
        <v>0</v>
      </c>
      <c r="K203" s="98"/>
      <c r="L203" s="102"/>
      <c r="M203" s="100"/>
      <c r="AA203" s="120">
        <f t="shared" si="126"/>
        <v>0</v>
      </c>
      <c r="AB203" s="120">
        <f t="shared" si="127"/>
        <v>0</v>
      </c>
      <c r="AC203" s="120">
        <f t="shared" si="128"/>
        <v>0</v>
      </c>
      <c r="AD203" s="120">
        <f t="shared" si="129"/>
        <v>0</v>
      </c>
      <c r="AE203" s="120">
        <f t="shared" si="130"/>
        <v>0</v>
      </c>
      <c r="AF203" s="120">
        <f t="shared" si="131"/>
        <v>0</v>
      </c>
      <c r="AG203" s="120">
        <f t="shared" si="132"/>
        <v>0</v>
      </c>
      <c r="AH203" s="120">
        <f t="shared" si="133"/>
        <v>0</v>
      </c>
      <c r="AI203" s="120">
        <f t="shared" si="134"/>
        <v>0</v>
      </c>
      <c r="AJ203" s="120">
        <f t="shared" si="135"/>
        <v>0</v>
      </c>
      <c r="AK203" s="120">
        <f t="shared" si="136"/>
        <v>0</v>
      </c>
      <c r="AL203" s="120">
        <f t="shared" si="137"/>
        <v>0</v>
      </c>
      <c r="AM203" s="120">
        <f t="shared" si="138"/>
        <v>0</v>
      </c>
      <c r="AN203" s="120">
        <f t="shared" si="139"/>
        <v>0</v>
      </c>
      <c r="AO203" s="120">
        <f t="shared" si="140"/>
        <v>0</v>
      </c>
      <c r="AP203" s="120">
        <f t="shared" si="141"/>
        <v>0</v>
      </c>
      <c r="AQ203" s="120">
        <f t="shared" si="142"/>
        <v>0</v>
      </c>
      <c r="AR203" s="120">
        <f t="shared" si="143"/>
        <v>0</v>
      </c>
      <c r="AS203" s="120">
        <f t="shared" si="144"/>
        <v>7.86</v>
      </c>
      <c r="AT203" s="267">
        <f t="shared" si="124"/>
        <v>0</v>
      </c>
      <c r="AU203" s="267">
        <f t="shared" si="125"/>
        <v>0</v>
      </c>
      <c r="BA203" s="42">
        <f t="shared" si="145"/>
        <v>0</v>
      </c>
      <c r="BB203" s="42">
        <f t="shared" si="146"/>
        <v>0</v>
      </c>
      <c r="BC203" s="42">
        <f t="shared" si="147"/>
        <v>0</v>
      </c>
      <c r="BD203" s="42">
        <f t="shared" si="148"/>
        <v>0</v>
      </c>
      <c r="BE203" s="42">
        <f t="shared" si="149"/>
        <v>0</v>
      </c>
      <c r="BF203" s="42">
        <f t="shared" si="150"/>
        <v>0</v>
      </c>
      <c r="BG203" s="42">
        <f t="shared" si="151"/>
        <v>0</v>
      </c>
      <c r="BH203" s="42">
        <f t="shared" si="152"/>
        <v>0</v>
      </c>
      <c r="BI203" s="42">
        <f t="shared" si="153"/>
        <v>0</v>
      </c>
      <c r="BJ203" s="42">
        <f t="shared" si="154"/>
        <v>0</v>
      </c>
      <c r="BK203" s="42">
        <f t="shared" si="155"/>
        <v>0</v>
      </c>
      <c r="BL203" s="42">
        <f t="shared" si="156"/>
        <v>0</v>
      </c>
      <c r="BM203" s="42">
        <f t="shared" si="157"/>
        <v>0</v>
      </c>
      <c r="BN203" s="42">
        <f t="shared" si="158"/>
        <v>0</v>
      </c>
      <c r="BO203" s="42">
        <f t="shared" si="159"/>
        <v>0</v>
      </c>
      <c r="BP203" s="42">
        <f t="shared" si="160"/>
        <v>0</v>
      </c>
      <c r="BQ203" s="42">
        <f t="shared" si="161"/>
        <v>0</v>
      </c>
      <c r="BR203" s="42">
        <f t="shared" si="162"/>
        <v>0</v>
      </c>
      <c r="BS203" s="42">
        <f t="shared" si="163"/>
        <v>0</v>
      </c>
    </row>
    <row r="204" spans="1:71" ht="15">
      <c r="A204" s="118" t="s">
        <v>1175</v>
      </c>
      <c r="B204" s="8" t="s">
        <v>418</v>
      </c>
      <c r="C204" s="9" t="s">
        <v>419</v>
      </c>
      <c r="D204" s="9" t="s">
        <v>287</v>
      </c>
      <c r="E204" s="10" t="s">
        <v>29</v>
      </c>
      <c r="F204" s="10" t="s">
        <v>3</v>
      </c>
      <c r="G204" s="12" t="s">
        <v>1268</v>
      </c>
      <c r="H204" s="11">
        <v>15.85</v>
      </c>
      <c r="I204" s="279">
        <f>VLOOKUP(A:A,Souhrn!$A$2:$E$20,5,0)</f>
        <v>0</v>
      </c>
      <c r="J204" s="217">
        <f t="shared" si="164"/>
        <v>0</v>
      </c>
      <c r="K204" s="98"/>
      <c r="L204" s="102"/>
      <c r="M204" s="100"/>
      <c r="AA204" s="120">
        <f t="shared" si="126"/>
        <v>0</v>
      </c>
      <c r="AB204" s="120">
        <f t="shared" si="127"/>
        <v>0</v>
      </c>
      <c r="AC204" s="120">
        <f t="shared" si="128"/>
        <v>0</v>
      </c>
      <c r="AD204" s="120">
        <f t="shared" si="129"/>
        <v>0</v>
      </c>
      <c r="AE204" s="120">
        <f t="shared" si="130"/>
        <v>0</v>
      </c>
      <c r="AF204" s="120">
        <f t="shared" si="131"/>
        <v>0</v>
      </c>
      <c r="AG204" s="120">
        <f t="shared" si="132"/>
        <v>0</v>
      </c>
      <c r="AH204" s="120">
        <f t="shared" si="133"/>
        <v>0</v>
      </c>
      <c r="AI204" s="120">
        <f t="shared" si="134"/>
        <v>0</v>
      </c>
      <c r="AJ204" s="120">
        <f t="shared" si="135"/>
        <v>0</v>
      </c>
      <c r="AK204" s="120">
        <f t="shared" si="136"/>
        <v>0</v>
      </c>
      <c r="AL204" s="120">
        <f t="shared" si="137"/>
        <v>15.85</v>
      </c>
      <c r="AM204" s="120">
        <f t="shared" si="138"/>
        <v>0</v>
      </c>
      <c r="AN204" s="120">
        <f t="shared" si="139"/>
        <v>0</v>
      </c>
      <c r="AO204" s="120">
        <f t="shared" si="140"/>
        <v>0</v>
      </c>
      <c r="AP204" s="120">
        <f t="shared" si="141"/>
        <v>0</v>
      </c>
      <c r="AQ204" s="120">
        <f t="shared" si="142"/>
        <v>0</v>
      </c>
      <c r="AR204" s="120">
        <f t="shared" si="143"/>
        <v>0</v>
      </c>
      <c r="AS204" s="120">
        <f t="shared" si="144"/>
        <v>0</v>
      </c>
      <c r="AT204" s="267">
        <f t="shared" si="124"/>
        <v>0</v>
      </c>
      <c r="AU204" s="267">
        <f t="shared" si="125"/>
        <v>0</v>
      </c>
      <c r="BA204" s="42">
        <f t="shared" si="145"/>
        <v>0</v>
      </c>
      <c r="BB204" s="42">
        <f t="shared" si="146"/>
        <v>0</v>
      </c>
      <c r="BC204" s="42">
        <f t="shared" si="147"/>
        <v>0</v>
      </c>
      <c r="BD204" s="42">
        <f t="shared" si="148"/>
        <v>0</v>
      </c>
      <c r="BE204" s="42">
        <f t="shared" si="149"/>
        <v>0</v>
      </c>
      <c r="BF204" s="42">
        <f t="shared" si="150"/>
        <v>0</v>
      </c>
      <c r="BG204" s="42">
        <f t="shared" si="151"/>
        <v>0</v>
      </c>
      <c r="BH204" s="42">
        <f t="shared" si="152"/>
        <v>0</v>
      </c>
      <c r="BI204" s="42">
        <f t="shared" si="153"/>
        <v>0</v>
      </c>
      <c r="BJ204" s="42">
        <f t="shared" si="154"/>
        <v>0</v>
      </c>
      <c r="BK204" s="42">
        <f t="shared" si="155"/>
        <v>0</v>
      </c>
      <c r="BL204" s="42">
        <f t="shared" si="156"/>
        <v>0</v>
      </c>
      <c r="BM204" s="42">
        <f t="shared" si="157"/>
        <v>0</v>
      </c>
      <c r="BN204" s="42">
        <f t="shared" si="158"/>
        <v>0</v>
      </c>
      <c r="BO204" s="42">
        <f t="shared" si="159"/>
        <v>0</v>
      </c>
      <c r="BP204" s="42">
        <f t="shared" si="160"/>
        <v>0</v>
      </c>
      <c r="BQ204" s="42">
        <f t="shared" si="161"/>
        <v>0</v>
      </c>
      <c r="BR204" s="42">
        <f t="shared" si="162"/>
        <v>0</v>
      </c>
      <c r="BS204" s="42">
        <f t="shared" si="163"/>
        <v>0</v>
      </c>
    </row>
    <row r="205" spans="1:71" ht="15">
      <c r="A205" s="118" t="s">
        <v>1169</v>
      </c>
      <c r="B205" s="8" t="s">
        <v>420</v>
      </c>
      <c r="C205" s="9" t="s">
        <v>421</v>
      </c>
      <c r="D205" s="9" t="s">
        <v>287</v>
      </c>
      <c r="E205" s="10" t="s">
        <v>47</v>
      </c>
      <c r="F205" s="10" t="s">
        <v>4</v>
      </c>
      <c r="G205" s="12" t="s">
        <v>1279</v>
      </c>
      <c r="H205" s="11">
        <v>4.17</v>
      </c>
      <c r="I205" s="279">
        <f>VLOOKUP(A:A,Souhrn!$A$2:$E$20,5,0)</f>
        <v>0</v>
      </c>
      <c r="J205" s="217">
        <f t="shared" si="164"/>
        <v>0</v>
      </c>
      <c r="K205" s="98"/>
      <c r="L205" s="102"/>
      <c r="M205" s="100"/>
      <c r="AA205" s="120">
        <f t="shared" si="126"/>
        <v>0</v>
      </c>
      <c r="AB205" s="120">
        <f t="shared" si="127"/>
        <v>0</v>
      </c>
      <c r="AC205" s="120">
        <f t="shared" si="128"/>
        <v>0</v>
      </c>
      <c r="AD205" s="120">
        <f t="shared" si="129"/>
        <v>0</v>
      </c>
      <c r="AE205" s="120">
        <f t="shared" si="130"/>
        <v>0</v>
      </c>
      <c r="AF205" s="120">
        <f t="shared" si="131"/>
        <v>4.17</v>
      </c>
      <c r="AG205" s="120">
        <f t="shared" si="132"/>
        <v>0</v>
      </c>
      <c r="AH205" s="120">
        <f t="shared" si="133"/>
        <v>0</v>
      </c>
      <c r="AI205" s="120">
        <f t="shared" si="134"/>
        <v>0</v>
      </c>
      <c r="AJ205" s="120">
        <f t="shared" si="135"/>
        <v>0</v>
      </c>
      <c r="AK205" s="120">
        <f t="shared" si="136"/>
        <v>0</v>
      </c>
      <c r="AL205" s="120">
        <f t="shared" si="137"/>
        <v>0</v>
      </c>
      <c r="AM205" s="120">
        <f t="shared" si="138"/>
        <v>0</v>
      </c>
      <c r="AN205" s="120">
        <f t="shared" si="139"/>
        <v>0</v>
      </c>
      <c r="AO205" s="120">
        <f t="shared" si="140"/>
        <v>0</v>
      </c>
      <c r="AP205" s="120">
        <f t="shared" si="141"/>
        <v>0</v>
      </c>
      <c r="AQ205" s="120">
        <f t="shared" si="142"/>
        <v>0</v>
      </c>
      <c r="AR205" s="120">
        <f t="shared" si="143"/>
        <v>0</v>
      </c>
      <c r="AS205" s="120">
        <f t="shared" si="144"/>
        <v>0</v>
      </c>
      <c r="AT205" s="267">
        <f t="shared" si="124"/>
        <v>0</v>
      </c>
      <c r="AU205" s="267">
        <f t="shared" si="125"/>
        <v>0</v>
      </c>
      <c r="BA205" s="42">
        <f t="shared" si="145"/>
        <v>0</v>
      </c>
      <c r="BB205" s="42">
        <f t="shared" si="146"/>
        <v>0</v>
      </c>
      <c r="BC205" s="42">
        <f t="shared" si="147"/>
        <v>0</v>
      </c>
      <c r="BD205" s="42">
        <f t="shared" si="148"/>
        <v>0</v>
      </c>
      <c r="BE205" s="42">
        <f t="shared" si="149"/>
        <v>0</v>
      </c>
      <c r="BF205" s="42">
        <f t="shared" si="150"/>
        <v>0</v>
      </c>
      <c r="BG205" s="42">
        <f t="shared" si="151"/>
        <v>0</v>
      </c>
      <c r="BH205" s="42">
        <f t="shared" si="152"/>
        <v>0</v>
      </c>
      <c r="BI205" s="42">
        <f t="shared" si="153"/>
        <v>0</v>
      </c>
      <c r="BJ205" s="42">
        <f t="shared" si="154"/>
        <v>0</v>
      </c>
      <c r="BK205" s="42">
        <f t="shared" si="155"/>
        <v>0</v>
      </c>
      <c r="BL205" s="42">
        <f t="shared" si="156"/>
        <v>0</v>
      </c>
      <c r="BM205" s="42">
        <f t="shared" si="157"/>
        <v>0</v>
      </c>
      <c r="BN205" s="42">
        <f t="shared" si="158"/>
        <v>0</v>
      </c>
      <c r="BO205" s="42">
        <f t="shared" si="159"/>
        <v>0</v>
      </c>
      <c r="BP205" s="42">
        <f t="shared" si="160"/>
        <v>0</v>
      </c>
      <c r="BQ205" s="42">
        <f t="shared" si="161"/>
        <v>0</v>
      </c>
      <c r="BR205" s="42">
        <f t="shared" si="162"/>
        <v>0</v>
      </c>
      <c r="BS205" s="42">
        <f t="shared" si="163"/>
        <v>0</v>
      </c>
    </row>
    <row r="206" spans="1:71" ht="15">
      <c r="A206" s="118" t="s">
        <v>1169</v>
      </c>
      <c r="B206" s="8" t="s">
        <v>422</v>
      </c>
      <c r="C206" s="9" t="s">
        <v>423</v>
      </c>
      <c r="D206" s="9" t="s">
        <v>287</v>
      </c>
      <c r="E206" s="10" t="s">
        <v>47</v>
      </c>
      <c r="F206" s="10" t="s">
        <v>4</v>
      </c>
      <c r="G206" s="12" t="s">
        <v>1279</v>
      </c>
      <c r="H206" s="11">
        <v>10.65</v>
      </c>
      <c r="I206" s="279">
        <f>VLOOKUP(A:A,Souhrn!$A$2:$E$20,5,0)</f>
        <v>0</v>
      </c>
      <c r="J206" s="217">
        <f t="shared" si="164"/>
        <v>0</v>
      </c>
      <c r="K206" s="98"/>
      <c r="L206" s="102"/>
      <c r="M206" s="100"/>
      <c r="AA206" s="120">
        <f t="shared" si="126"/>
        <v>0</v>
      </c>
      <c r="AB206" s="120">
        <f t="shared" si="127"/>
        <v>0</v>
      </c>
      <c r="AC206" s="120">
        <f t="shared" si="128"/>
        <v>0</v>
      </c>
      <c r="AD206" s="120">
        <f t="shared" si="129"/>
        <v>0</v>
      </c>
      <c r="AE206" s="120">
        <f t="shared" si="130"/>
        <v>0</v>
      </c>
      <c r="AF206" s="120">
        <f t="shared" si="131"/>
        <v>10.65</v>
      </c>
      <c r="AG206" s="120">
        <f t="shared" si="132"/>
        <v>0</v>
      </c>
      <c r="AH206" s="120">
        <f t="shared" si="133"/>
        <v>0</v>
      </c>
      <c r="AI206" s="120">
        <f t="shared" si="134"/>
        <v>0</v>
      </c>
      <c r="AJ206" s="120">
        <f t="shared" si="135"/>
        <v>0</v>
      </c>
      <c r="AK206" s="120">
        <f t="shared" si="136"/>
        <v>0</v>
      </c>
      <c r="AL206" s="120">
        <f t="shared" si="137"/>
        <v>0</v>
      </c>
      <c r="AM206" s="120">
        <f t="shared" si="138"/>
        <v>0</v>
      </c>
      <c r="AN206" s="120">
        <f t="shared" si="139"/>
        <v>0</v>
      </c>
      <c r="AO206" s="120">
        <f t="shared" si="140"/>
        <v>0</v>
      </c>
      <c r="AP206" s="120">
        <f t="shared" si="141"/>
        <v>0</v>
      </c>
      <c r="AQ206" s="120">
        <f t="shared" si="142"/>
        <v>0</v>
      </c>
      <c r="AR206" s="120">
        <f t="shared" si="143"/>
        <v>0</v>
      </c>
      <c r="AS206" s="120">
        <f t="shared" si="144"/>
        <v>0</v>
      </c>
      <c r="AT206" s="267">
        <f t="shared" si="124"/>
        <v>0</v>
      </c>
      <c r="AU206" s="267">
        <f t="shared" si="125"/>
        <v>0</v>
      </c>
      <c r="BA206" s="42">
        <f t="shared" si="145"/>
        <v>0</v>
      </c>
      <c r="BB206" s="42">
        <f t="shared" si="146"/>
        <v>0</v>
      </c>
      <c r="BC206" s="42">
        <f t="shared" si="147"/>
        <v>0</v>
      </c>
      <c r="BD206" s="42">
        <f t="shared" si="148"/>
        <v>0</v>
      </c>
      <c r="BE206" s="42">
        <f t="shared" si="149"/>
        <v>0</v>
      </c>
      <c r="BF206" s="42">
        <f t="shared" si="150"/>
        <v>0</v>
      </c>
      <c r="BG206" s="42">
        <f t="shared" si="151"/>
        <v>0</v>
      </c>
      <c r="BH206" s="42">
        <f t="shared" si="152"/>
        <v>0</v>
      </c>
      <c r="BI206" s="42">
        <f t="shared" si="153"/>
        <v>0</v>
      </c>
      <c r="BJ206" s="42">
        <f t="shared" si="154"/>
        <v>0</v>
      </c>
      <c r="BK206" s="42">
        <f t="shared" si="155"/>
        <v>0</v>
      </c>
      <c r="BL206" s="42">
        <f t="shared" si="156"/>
        <v>0</v>
      </c>
      <c r="BM206" s="42">
        <f t="shared" si="157"/>
        <v>0</v>
      </c>
      <c r="BN206" s="42">
        <f t="shared" si="158"/>
        <v>0</v>
      </c>
      <c r="BO206" s="42">
        <f t="shared" si="159"/>
        <v>0</v>
      </c>
      <c r="BP206" s="42">
        <f t="shared" si="160"/>
        <v>0</v>
      </c>
      <c r="BQ206" s="42">
        <f t="shared" si="161"/>
        <v>0</v>
      </c>
      <c r="BR206" s="42">
        <f t="shared" si="162"/>
        <v>0</v>
      </c>
      <c r="BS206" s="42">
        <f t="shared" si="163"/>
        <v>0</v>
      </c>
    </row>
    <row r="207" spans="1:71" ht="15">
      <c r="A207" s="118" t="s">
        <v>1169</v>
      </c>
      <c r="B207" s="8" t="s">
        <v>424</v>
      </c>
      <c r="C207" s="9" t="s">
        <v>33</v>
      </c>
      <c r="D207" s="9" t="s">
        <v>287</v>
      </c>
      <c r="E207" s="10" t="s">
        <v>47</v>
      </c>
      <c r="F207" s="10" t="s">
        <v>4</v>
      </c>
      <c r="G207" s="12" t="s">
        <v>1279</v>
      </c>
      <c r="H207" s="11">
        <v>1.58</v>
      </c>
      <c r="I207" s="279">
        <f>VLOOKUP(A:A,Souhrn!$A$2:$E$20,5,0)</f>
        <v>0</v>
      </c>
      <c r="J207" s="217">
        <f t="shared" si="164"/>
        <v>0</v>
      </c>
      <c r="K207" s="98"/>
      <c r="L207" s="102"/>
      <c r="M207" s="100"/>
      <c r="AA207" s="120">
        <f t="shared" si="126"/>
        <v>0</v>
      </c>
      <c r="AB207" s="120">
        <f t="shared" si="127"/>
        <v>0</v>
      </c>
      <c r="AC207" s="120">
        <f t="shared" si="128"/>
        <v>0</v>
      </c>
      <c r="AD207" s="120">
        <f t="shared" si="129"/>
        <v>0</v>
      </c>
      <c r="AE207" s="120">
        <f t="shared" si="130"/>
        <v>0</v>
      </c>
      <c r="AF207" s="120">
        <f t="shared" si="131"/>
        <v>1.58</v>
      </c>
      <c r="AG207" s="120">
        <f t="shared" si="132"/>
        <v>0</v>
      </c>
      <c r="AH207" s="120">
        <f t="shared" si="133"/>
        <v>0</v>
      </c>
      <c r="AI207" s="120">
        <f t="shared" si="134"/>
        <v>0</v>
      </c>
      <c r="AJ207" s="120">
        <f t="shared" si="135"/>
        <v>0</v>
      </c>
      <c r="AK207" s="120">
        <f t="shared" si="136"/>
        <v>0</v>
      </c>
      <c r="AL207" s="120">
        <f t="shared" si="137"/>
        <v>0</v>
      </c>
      <c r="AM207" s="120">
        <f t="shared" si="138"/>
        <v>0</v>
      </c>
      <c r="AN207" s="120">
        <f t="shared" si="139"/>
        <v>0</v>
      </c>
      <c r="AO207" s="120">
        <f t="shared" si="140"/>
        <v>0</v>
      </c>
      <c r="AP207" s="120">
        <f t="shared" si="141"/>
        <v>0</v>
      </c>
      <c r="AQ207" s="120">
        <f t="shared" si="142"/>
        <v>0</v>
      </c>
      <c r="AR207" s="120">
        <f t="shared" si="143"/>
        <v>0</v>
      </c>
      <c r="AS207" s="120">
        <f t="shared" si="144"/>
        <v>0</v>
      </c>
      <c r="AT207" s="267">
        <f t="shared" si="124"/>
        <v>0</v>
      </c>
      <c r="AU207" s="267">
        <f t="shared" si="125"/>
        <v>0</v>
      </c>
      <c r="BA207" s="42">
        <f t="shared" si="145"/>
        <v>0</v>
      </c>
      <c r="BB207" s="42">
        <f t="shared" si="146"/>
        <v>0</v>
      </c>
      <c r="BC207" s="42">
        <f t="shared" si="147"/>
        <v>0</v>
      </c>
      <c r="BD207" s="42">
        <f t="shared" si="148"/>
        <v>0</v>
      </c>
      <c r="BE207" s="42">
        <f t="shared" si="149"/>
        <v>0</v>
      </c>
      <c r="BF207" s="42">
        <f t="shared" si="150"/>
        <v>0</v>
      </c>
      <c r="BG207" s="42">
        <f t="shared" si="151"/>
        <v>0</v>
      </c>
      <c r="BH207" s="42">
        <f t="shared" si="152"/>
        <v>0</v>
      </c>
      <c r="BI207" s="42">
        <f t="shared" si="153"/>
        <v>0</v>
      </c>
      <c r="BJ207" s="42">
        <f t="shared" si="154"/>
        <v>0</v>
      </c>
      <c r="BK207" s="42">
        <f t="shared" si="155"/>
        <v>0</v>
      </c>
      <c r="BL207" s="42">
        <f t="shared" si="156"/>
        <v>0</v>
      </c>
      <c r="BM207" s="42">
        <f t="shared" si="157"/>
        <v>0</v>
      </c>
      <c r="BN207" s="42">
        <f t="shared" si="158"/>
        <v>0</v>
      </c>
      <c r="BO207" s="42">
        <f t="shared" si="159"/>
        <v>0</v>
      </c>
      <c r="BP207" s="42">
        <f t="shared" si="160"/>
        <v>0</v>
      </c>
      <c r="BQ207" s="42">
        <f t="shared" si="161"/>
        <v>0</v>
      </c>
      <c r="BR207" s="42">
        <f t="shared" si="162"/>
        <v>0</v>
      </c>
      <c r="BS207" s="42">
        <f t="shared" si="163"/>
        <v>0</v>
      </c>
    </row>
    <row r="208" spans="1:71" ht="15">
      <c r="A208" s="118" t="s">
        <v>1169</v>
      </c>
      <c r="B208" s="8" t="s">
        <v>425</v>
      </c>
      <c r="C208" s="9" t="s">
        <v>33</v>
      </c>
      <c r="D208" s="9" t="s">
        <v>287</v>
      </c>
      <c r="E208" s="10" t="s">
        <v>47</v>
      </c>
      <c r="F208" s="10" t="s">
        <v>4</v>
      </c>
      <c r="G208" s="12" t="s">
        <v>1279</v>
      </c>
      <c r="H208" s="11">
        <v>0.93</v>
      </c>
      <c r="I208" s="279">
        <f>VLOOKUP(A:A,Souhrn!$A$2:$E$20,5,0)</f>
        <v>0</v>
      </c>
      <c r="J208" s="217">
        <f t="shared" si="164"/>
        <v>0</v>
      </c>
      <c r="K208" s="98"/>
      <c r="L208" s="102"/>
      <c r="M208" s="100"/>
      <c r="AA208" s="120">
        <f t="shared" si="126"/>
        <v>0</v>
      </c>
      <c r="AB208" s="120">
        <f t="shared" si="127"/>
        <v>0</v>
      </c>
      <c r="AC208" s="120">
        <f t="shared" si="128"/>
        <v>0</v>
      </c>
      <c r="AD208" s="120">
        <f t="shared" si="129"/>
        <v>0</v>
      </c>
      <c r="AE208" s="120">
        <f t="shared" si="130"/>
        <v>0</v>
      </c>
      <c r="AF208" s="120">
        <f t="shared" si="131"/>
        <v>0.93</v>
      </c>
      <c r="AG208" s="120">
        <f t="shared" si="132"/>
        <v>0</v>
      </c>
      <c r="AH208" s="120">
        <f t="shared" si="133"/>
        <v>0</v>
      </c>
      <c r="AI208" s="120">
        <f t="shared" si="134"/>
        <v>0</v>
      </c>
      <c r="AJ208" s="120">
        <f t="shared" si="135"/>
        <v>0</v>
      </c>
      <c r="AK208" s="120">
        <f t="shared" si="136"/>
        <v>0</v>
      </c>
      <c r="AL208" s="120">
        <f t="shared" si="137"/>
        <v>0</v>
      </c>
      <c r="AM208" s="120">
        <f t="shared" si="138"/>
        <v>0</v>
      </c>
      <c r="AN208" s="120">
        <f t="shared" si="139"/>
        <v>0</v>
      </c>
      <c r="AO208" s="120">
        <f t="shared" si="140"/>
        <v>0</v>
      </c>
      <c r="AP208" s="120">
        <f t="shared" si="141"/>
        <v>0</v>
      </c>
      <c r="AQ208" s="120">
        <f t="shared" si="142"/>
        <v>0</v>
      </c>
      <c r="AR208" s="120">
        <f t="shared" si="143"/>
        <v>0</v>
      </c>
      <c r="AS208" s="120">
        <f t="shared" si="144"/>
        <v>0</v>
      </c>
      <c r="AT208" s="267">
        <f t="shared" si="124"/>
        <v>0</v>
      </c>
      <c r="AU208" s="267">
        <f t="shared" si="125"/>
        <v>0</v>
      </c>
      <c r="BA208" s="42">
        <f t="shared" si="145"/>
        <v>0</v>
      </c>
      <c r="BB208" s="42">
        <f t="shared" si="146"/>
        <v>0</v>
      </c>
      <c r="BC208" s="42">
        <f t="shared" si="147"/>
        <v>0</v>
      </c>
      <c r="BD208" s="42">
        <f t="shared" si="148"/>
        <v>0</v>
      </c>
      <c r="BE208" s="42">
        <f t="shared" si="149"/>
        <v>0</v>
      </c>
      <c r="BF208" s="42">
        <f t="shared" si="150"/>
        <v>0</v>
      </c>
      <c r="BG208" s="42">
        <f t="shared" si="151"/>
        <v>0</v>
      </c>
      <c r="BH208" s="42">
        <f t="shared" si="152"/>
        <v>0</v>
      </c>
      <c r="BI208" s="42">
        <f t="shared" si="153"/>
        <v>0</v>
      </c>
      <c r="BJ208" s="42">
        <f t="shared" si="154"/>
        <v>0</v>
      </c>
      <c r="BK208" s="42">
        <f t="shared" si="155"/>
        <v>0</v>
      </c>
      <c r="BL208" s="42">
        <f t="shared" si="156"/>
        <v>0</v>
      </c>
      <c r="BM208" s="42">
        <f t="shared" si="157"/>
        <v>0</v>
      </c>
      <c r="BN208" s="42">
        <f t="shared" si="158"/>
        <v>0</v>
      </c>
      <c r="BO208" s="42">
        <f t="shared" si="159"/>
        <v>0</v>
      </c>
      <c r="BP208" s="42">
        <f t="shared" si="160"/>
        <v>0</v>
      </c>
      <c r="BQ208" s="42">
        <f t="shared" si="161"/>
        <v>0</v>
      </c>
      <c r="BR208" s="42">
        <f t="shared" si="162"/>
        <v>0</v>
      </c>
      <c r="BS208" s="42">
        <f t="shared" si="163"/>
        <v>0</v>
      </c>
    </row>
    <row r="209" spans="1:71" ht="15">
      <c r="A209" s="118" t="s">
        <v>1169</v>
      </c>
      <c r="B209" s="8" t="s">
        <v>426</v>
      </c>
      <c r="C209" s="9" t="s">
        <v>33</v>
      </c>
      <c r="D209" s="9" t="s">
        <v>287</v>
      </c>
      <c r="E209" s="10" t="s">
        <v>47</v>
      </c>
      <c r="F209" s="10" t="s">
        <v>4</v>
      </c>
      <c r="G209" s="12" t="s">
        <v>1279</v>
      </c>
      <c r="H209" s="11">
        <v>1.57</v>
      </c>
      <c r="I209" s="279">
        <f>VLOOKUP(A:A,Souhrn!$A$2:$E$20,5,0)</f>
        <v>0</v>
      </c>
      <c r="J209" s="217">
        <f t="shared" si="164"/>
        <v>0</v>
      </c>
      <c r="K209" s="98"/>
      <c r="L209" s="102"/>
      <c r="M209" s="100"/>
      <c r="AA209" s="120">
        <f t="shared" si="126"/>
        <v>0</v>
      </c>
      <c r="AB209" s="120">
        <f t="shared" si="127"/>
        <v>0</v>
      </c>
      <c r="AC209" s="120">
        <f t="shared" si="128"/>
        <v>0</v>
      </c>
      <c r="AD209" s="120">
        <f t="shared" si="129"/>
        <v>0</v>
      </c>
      <c r="AE209" s="120">
        <f t="shared" si="130"/>
        <v>0</v>
      </c>
      <c r="AF209" s="120">
        <f t="shared" si="131"/>
        <v>1.57</v>
      </c>
      <c r="AG209" s="120">
        <f t="shared" si="132"/>
        <v>0</v>
      </c>
      <c r="AH209" s="120">
        <f t="shared" si="133"/>
        <v>0</v>
      </c>
      <c r="AI209" s="120">
        <f t="shared" si="134"/>
        <v>0</v>
      </c>
      <c r="AJ209" s="120">
        <f t="shared" si="135"/>
        <v>0</v>
      </c>
      <c r="AK209" s="120">
        <f t="shared" si="136"/>
        <v>0</v>
      </c>
      <c r="AL209" s="120">
        <f t="shared" si="137"/>
        <v>0</v>
      </c>
      <c r="AM209" s="120">
        <f t="shared" si="138"/>
        <v>0</v>
      </c>
      <c r="AN209" s="120">
        <f t="shared" si="139"/>
        <v>0</v>
      </c>
      <c r="AO209" s="120">
        <f t="shared" si="140"/>
        <v>0</v>
      </c>
      <c r="AP209" s="120">
        <f t="shared" si="141"/>
        <v>0</v>
      </c>
      <c r="AQ209" s="120">
        <f t="shared" si="142"/>
        <v>0</v>
      </c>
      <c r="AR209" s="120">
        <f t="shared" si="143"/>
        <v>0</v>
      </c>
      <c r="AS209" s="120">
        <f t="shared" si="144"/>
        <v>0</v>
      </c>
      <c r="AT209" s="267">
        <f t="shared" si="124"/>
        <v>0</v>
      </c>
      <c r="AU209" s="267">
        <f t="shared" si="125"/>
        <v>0</v>
      </c>
      <c r="BA209" s="42">
        <f t="shared" si="145"/>
        <v>0</v>
      </c>
      <c r="BB209" s="42">
        <f t="shared" si="146"/>
        <v>0</v>
      </c>
      <c r="BC209" s="42">
        <f t="shared" si="147"/>
        <v>0</v>
      </c>
      <c r="BD209" s="42">
        <f t="shared" si="148"/>
        <v>0</v>
      </c>
      <c r="BE209" s="42">
        <f t="shared" si="149"/>
        <v>0</v>
      </c>
      <c r="BF209" s="42">
        <f t="shared" si="150"/>
        <v>0</v>
      </c>
      <c r="BG209" s="42">
        <f t="shared" si="151"/>
        <v>0</v>
      </c>
      <c r="BH209" s="42">
        <f t="shared" si="152"/>
        <v>0</v>
      </c>
      <c r="BI209" s="42">
        <f t="shared" si="153"/>
        <v>0</v>
      </c>
      <c r="BJ209" s="42">
        <f t="shared" si="154"/>
        <v>0</v>
      </c>
      <c r="BK209" s="42">
        <f t="shared" si="155"/>
        <v>0</v>
      </c>
      <c r="BL209" s="42">
        <f t="shared" si="156"/>
        <v>0</v>
      </c>
      <c r="BM209" s="42">
        <f t="shared" si="157"/>
        <v>0</v>
      </c>
      <c r="BN209" s="42">
        <f t="shared" si="158"/>
        <v>0</v>
      </c>
      <c r="BO209" s="42">
        <f t="shared" si="159"/>
        <v>0</v>
      </c>
      <c r="BP209" s="42">
        <f t="shared" si="160"/>
        <v>0</v>
      </c>
      <c r="BQ209" s="42">
        <f t="shared" si="161"/>
        <v>0</v>
      </c>
      <c r="BR209" s="42">
        <f t="shared" si="162"/>
        <v>0</v>
      </c>
      <c r="BS209" s="42">
        <f t="shared" si="163"/>
        <v>0</v>
      </c>
    </row>
    <row r="210" spans="1:71" ht="15">
      <c r="A210" s="118" t="s">
        <v>1169</v>
      </c>
      <c r="B210" s="8" t="s">
        <v>427</v>
      </c>
      <c r="C210" s="9" t="s">
        <v>33</v>
      </c>
      <c r="D210" s="9" t="s">
        <v>287</v>
      </c>
      <c r="E210" s="10" t="s">
        <v>47</v>
      </c>
      <c r="F210" s="10" t="s">
        <v>4</v>
      </c>
      <c r="G210" s="12" t="s">
        <v>1279</v>
      </c>
      <c r="H210" s="11">
        <v>1.61</v>
      </c>
      <c r="I210" s="279">
        <f>VLOOKUP(A:A,Souhrn!$A$2:$E$20,5,0)</f>
        <v>0</v>
      </c>
      <c r="J210" s="217">
        <f t="shared" si="164"/>
        <v>0</v>
      </c>
      <c r="K210" s="98"/>
      <c r="L210" s="102"/>
      <c r="M210" s="100"/>
      <c r="AA210" s="120">
        <f t="shared" si="126"/>
        <v>0</v>
      </c>
      <c r="AB210" s="120">
        <f t="shared" si="127"/>
        <v>0</v>
      </c>
      <c r="AC210" s="120">
        <f t="shared" si="128"/>
        <v>0</v>
      </c>
      <c r="AD210" s="120">
        <f t="shared" si="129"/>
        <v>0</v>
      </c>
      <c r="AE210" s="120">
        <f t="shared" si="130"/>
        <v>0</v>
      </c>
      <c r="AF210" s="120">
        <f t="shared" si="131"/>
        <v>1.61</v>
      </c>
      <c r="AG210" s="120">
        <f t="shared" si="132"/>
        <v>0</v>
      </c>
      <c r="AH210" s="120">
        <f t="shared" si="133"/>
        <v>0</v>
      </c>
      <c r="AI210" s="120">
        <f t="shared" si="134"/>
        <v>0</v>
      </c>
      <c r="AJ210" s="120">
        <f t="shared" si="135"/>
        <v>0</v>
      </c>
      <c r="AK210" s="120">
        <f t="shared" si="136"/>
        <v>0</v>
      </c>
      <c r="AL210" s="120">
        <f t="shared" si="137"/>
        <v>0</v>
      </c>
      <c r="AM210" s="120">
        <f t="shared" si="138"/>
        <v>0</v>
      </c>
      <c r="AN210" s="120">
        <f t="shared" si="139"/>
        <v>0</v>
      </c>
      <c r="AO210" s="120">
        <f t="shared" si="140"/>
        <v>0</v>
      </c>
      <c r="AP210" s="120">
        <f t="shared" si="141"/>
        <v>0</v>
      </c>
      <c r="AQ210" s="120">
        <f t="shared" si="142"/>
        <v>0</v>
      </c>
      <c r="AR210" s="120">
        <f t="shared" si="143"/>
        <v>0</v>
      </c>
      <c r="AS210" s="120">
        <f t="shared" si="144"/>
        <v>0</v>
      </c>
      <c r="AT210" s="267">
        <f t="shared" si="124"/>
        <v>0</v>
      </c>
      <c r="AU210" s="267">
        <f t="shared" si="125"/>
        <v>0</v>
      </c>
      <c r="BA210" s="42">
        <f t="shared" si="145"/>
        <v>0</v>
      </c>
      <c r="BB210" s="42">
        <f t="shared" si="146"/>
        <v>0</v>
      </c>
      <c r="BC210" s="42">
        <f t="shared" si="147"/>
        <v>0</v>
      </c>
      <c r="BD210" s="42">
        <f t="shared" si="148"/>
        <v>0</v>
      </c>
      <c r="BE210" s="42">
        <f t="shared" si="149"/>
        <v>0</v>
      </c>
      <c r="BF210" s="42">
        <f t="shared" si="150"/>
        <v>0</v>
      </c>
      <c r="BG210" s="42">
        <f t="shared" si="151"/>
        <v>0</v>
      </c>
      <c r="BH210" s="42">
        <f t="shared" si="152"/>
        <v>0</v>
      </c>
      <c r="BI210" s="42">
        <f t="shared" si="153"/>
        <v>0</v>
      </c>
      <c r="BJ210" s="42">
        <f t="shared" si="154"/>
        <v>0</v>
      </c>
      <c r="BK210" s="42">
        <f t="shared" si="155"/>
        <v>0</v>
      </c>
      <c r="BL210" s="42">
        <f t="shared" si="156"/>
        <v>0</v>
      </c>
      <c r="BM210" s="42">
        <f t="shared" si="157"/>
        <v>0</v>
      </c>
      <c r="BN210" s="42">
        <f t="shared" si="158"/>
        <v>0</v>
      </c>
      <c r="BO210" s="42">
        <f t="shared" si="159"/>
        <v>0</v>
      </c>
      <c r="BP210" s="42">
        <f t="shared" si="160"/>
        <v>0</v>
      </c>
      <c r="BQ210" s="42">
        <f t="shared" si="161"/>
        <v>0</v>
      </c>
      <c r="BR210" s="42">
        <f t="shared" si="162"/>
        <v>0</v>
      </c>
      <c r="BS210" s="42">
        <f t="shared" si="163"/>
        <v>0</v>
      </c>
    </row>
    <row r="211" spans="1:71" ht="15">
      <c r="A211" s="118" t="s">
        <v>1180</v>
      </c>
      <c r="B211" s="8" t="s">
        <v>428</v>
      </c>
      <c r="C211" s="9" t="s">
        <v>429</v>
      </c>
      <c r="D211" s="9" t="s">
        <v>287</v>
      </c>
      <c r="E211" s="10" t="s">
        <v>97</v>
      </c>
      <c r="F211" s="10" t="s">
        <v>3</v>
      </c>
      <c r="G211" s="12" t="s">
        <v>1273</v>
      </c>
      <c r="H211" s="11">
        <v>6.13</v>
      </c>
      <c r="I211" s="279">
        <f>VLOOKUP(A:A,Souhrn!$A$2:$E$20,5,0)</f>
        <v>0</v>
      </c>
      <c r="J211" s="217">
        <f t="shared" si="164"/>
        <v>0</v>
      </c>
      <c r="K211" s="98"/>
      <c r="L211" s="102"/>
      <c r="M211" s="100"/>
      <c r="AA211" s="120">
        <f t="shared" si="126"/>
        <v>0</v>
      </c>
      <c r="AB211" s="120">
        <f t="shared" si="127"/>
        <v>0</v>
      </c>
      <c r="AC211" s="120">
        <f t="shared" si="128"/>
        <v>0</v>
      </c>
      <c r="AD211" s="120">
        <f t="shared" si="129"/>
        <v>0</v>
      </c>
      <c r="AE211" s="120">
        <f t="shared" si="130"/>
        <v>0</v>
      </c>
      <c r="AF211" s="120">
        <f t="shared" si="131"/>
        <v>0</v>
      </c>
      <c r="AG211" s="120">
        <f t="shared" si="132"/>
        <v>0</v>
      </c>
      <c r="AH211" s="120">
        <f t="shared" si="133"/>
        <v>0</v>
      </c>
      <c r="AI211" s="120">
        <f t="shared" si="134"/>
        <v>0</v>
      </c>
      <c r="AJ211" s="120">
        <f t="shared" si="135"/>
        <v>0</v>
      </c>
      <c r="AK211" s="120">
        <f t="shared" si="136"/>
        <v>0</v>
      </c>
      <c r="AL211" s="120">
        <f t="shared" si="137"/>
        <v>0</v>
      </c>
      <c r="AM211" s="120">
        <f t="shared" si="138"/>
        <v>0</v>
      </c>
      <c r="AN211" s="120">
        <f t="shared" si="139"/>
        <v>0</v>
      </c>
      <c r="AO211" s="120">
        <f t="shared" si="140"/>
        <v>0</v>
      </c>
      <c r="AP211" s="120">
        <f t="shared" si="141"/>
        <v>0</v>
      </c>
      <c r="AQ211" s="120">
        <f t="shared" si="142"/>
        <v>0</v>
      </c>
      <c r="AR211" s="120">
        <f t="shared" si="143"/>
        <v>6.13</v>
      </c>
      <c r="AS211" s="120">
        <f t="shared" si="144"/>
        <v>0</v>
      </c>
      <c r="AT211" s="267">
        <f t="shared" si="124"/>
        <v>0</v>
      </c>
      <c r="AU211" s="267">
        <f t="shared" si="125"/>
        <v>0</v>
      </c>
      <c r="BA211" s="42">
        <f t="shared" si="145"/>
        <v>0</v>
      </c>
      <c r="BB211" s="42">
        <f t="shared" si="146"/>
        <v>0</v>
      </c>
      <c r="BC211" s="42">
        <f t="shared" si="147"/>
        <v>0</v>
      </c>
      <c r="BD211" s="42">
        <f t="shared" si="148"/>
        <v>0</v>
      </c>
      <c r="BE211" s="42">
        <f t="shared" si="149"/>
        <v>0</v>
      </c>
      <c r="BF211" s="42">
        <f t="shared" si="150"/>
        <v>0</v>
      </c>
      <c r="BG211" s="42">
        <f t="shared" si="151"/>
        <v>0</v>
      </c>
      <c r="BH211" s="42">
        <f t="shared" si="152"/>
        <v>0</v>
      </c>
      <c r="BI211" s="42">
        <f t="shared" si="153"/>
        <v>0</v>
      </c>
      <c r="BJ211" s="42">
        <f t="shared" si="154"/>
        <v>0</v>
      </c>
      <c r="BK211" s="42">
        <f t="shared" si="155"/>
        <v>0</v>
      </c>
      <c r="BL211" s="42">
        <f t="shared" si="156"/>
        <v>0</v>
      </c>
      <c r="BM211" s="42">
        <f t="shared" si="157"/>
        <v>0</v>
      </c>
      <c r="BN211" s="42">
        <f t="shared" si="158"/>
        <v>0</v>
      </c>
      <c r="BO211" s="42">
        <f t="shared" si="159"/>
        <v>0</v>
      </c>
      <c r="BP211" s="42">
        <f t="shared" si="160"/>
        <v>0</v>
      </c>
      <c r="BQ211" s="42">
        <f t="shared" si="161"/>
        <v>0</v>
      </c>
      <c r="BR211" s="42">
        <f t="shared" si="162"/>
        <v>0</v>
      </c>
      <c r="BS211" s="42">
        <f t="shared" si="163"/>
        <v>0</v>
      </c>
    </row>
    <row r="212" spans="1:71" ht="15">
      <c r="A212" s="118" t="s">
        <v>1169</v>
      </c>
      <c r="B212" s="8" t="s">
        <v>430</v>
      </c>
      <c r="C212" s="9" t="s">
        <v>431</v>
      </c>
      <c r="D212" s="9" t="s">
        <v>287</v>
      </c>
      <c r="E212" s="10" t="s">
        <v>66</v>
      </c>
      <c r="F212" s="10" t="s">
        <v>4</v>
      </c>
      <c r="G212" s="12" t="s">
        <v>1279</v>
      </c>
      <c r="H212" s="11">
        <v>4.24</v>
      </c>
      <c r="I212" s="279">
        <f>VLOOKUP(A:A,Souhrn!$A$2:$E$20,5,0)</f>
        <v>0</v>
      </c>
      <c r="J212" s="217">
        <f t="shared" si="164"/>
        <v>0</v>
      </c>
      <c r="K212" s="98"/>
      <c r="L212" s="102"/>
      <c r="M212" s="100"/>
      <c r="AA212" s="120">
        <f t="shared" si="126"/>
        <v>0</v>
      </c>
      <c r="AB212" s="120">
        <f t="shared" si="127"/>
        <v>0</v>
      </c>
      <c r="AC212" s="120">
        <f t="shared" si="128"/>
        <v>0</v>
      </c>
      <c r="AD212" s="120">
        <f t="shared" si="129"/>
        <v>0</v>
      </c>
      <c r="AE212" s="120">
        <f t="shared" si="130"/>
        <v>0</v>
      </c>
      <c r="AF212" s="120">
        <f t="shared" si="131"/>
        <v>4.24</v>
      </c>
      <c r="AG212" s="120">
        <f t="shared" si="132"/>
        <v>0</v>
      </c>
      <c r="AH212" s="120">
        <f t="shared" si="133"/>
        <v>0</v>
      </c>
      <c r="AI212" s="120">
        <f t="shared" si="134"/>
        <v>0</v>
      </c>
      <c r="AJ212" s="120">
        <f t="shared" si="135"/>
        <v>0</v>
      </c>
      <c r="AK212" s="120">
        <f t="shared" si="136"/>
        <v>0</v>
      </c>
      <c r="AL212" s="120">
        <f t="shared" si="137"/>
        <v>0</v>
      </c>
      <c r="AM212" s="120">
        <f t="shared" si="138"/>
        <v>0</v>
      </c>
      <c r="AN212" s="120">
        <f t="shared" si="139"/>
        <v>0</v>
      </c>
      <c r="AO212" s="120">
        <f t="shared" si="140"/>
        <v>0</v>
      </c>
      <c r="AP212" s="120">
        <f t="shared" si="141"/>
        <v>0</v>
      </c>
      <c r="AQ212" s="120">
        <f t="shared" si="142"/>
        <v>0</v>
      </c>
      <c r="AR212" s="120">
        <f t="shared" si="143"/>
        <v>0</v>
      </c>
      <c r="AS212" s="120">
        <f t="shared" si="144"/>
        <v>0</v>
      </c>
      <c r="AT212" s="267">
        <f t="shared" si="124"/>
        <v>0</v>
      </c>
      <c r="AU212" s="267">
        <f t="shared" si="125"/>
        <v>0</v>
      </c>
      <c r="BA212" s="42">
        <f t="shared" si="145"/>
        <v>0</v>
      </c>
      <c r="BB212" s="42">
        <f t="shared" si="146"/>
        <v>0</v>
      </c>
      <c r="BC212" s="42">
        <f t="shared" si="147"/>
        <v>0</v>
      </c>
      <c r="BD212" s="42">
        <f t="shared" si="148"/>
        <v>0</v>
      </c>
      <c r="BE212" s="42">
        <f t="shared" si="149"/>
        <v>0</v>
      </c>
      <c r="BF212" s="42">
        <f t="shared" si="150"/>
        <v>0</v>
      </c>
      <c r="BG212" s="42">
        <f t="shared" si="151"/>
        <v>0</v>
      </c>
      <c r="BH212" s="42">
        <f t="shared" si="152"/>
        <v>0</v>
      </c>
      <c r="BI212" s="42">
        <f t="shared" si="153"/>
        <v>0</v>
      </c>
      <c r="BJ212" s="42">
        <f t="shared" si="154"/>
        <v>0</v>
      </c>
      <c r="BK212" s="42">
        <f t="shared" si="155"/>
        <v>0</v>
      </c>
      <c r="BL212" s="42">
        <f t="shared" si="156"/>
        <v>0</v>
      </c>
      <c r="BM212" s="42">
        <f t="shared" si="157"/>
        <v>0</v>
      </c>
      <c r="BN212" s="42">
        <f t="shared" si="158"/>
        <v>0</v>
      </c>
      <c r="BO212" s="42">
        <f t="shared" si="159"/>
        <v>0</v>
      </c>
      <c r="BP212" s="42">
        <f t="shared" si="160"/>
        <v>0</v>
      </c>
      <c r="BQ212" s="42">
        <f t="shared" si="161"/>
        <v>0</v>
      </c>
      <c r="BR212" s="42">
        <f t="shared" si="162"/>
        <v>0</v>
      </c>
      <c r="BS212" s="42">
        <f t="shared" si="163"/>
        <v>0</v>
      </c>
    </row>
    <row r="213" spans="1:71" ht="15">
      <c r="A213" s="118" t="s">
        <v>1169</v>
      </c>
      <c r="B213" s="8" t="s">
        <v>432</v>
      </c>
      <c r="C213" s="9" t="s">
        <v>33</v>
      </c>
      <c r="D213" s="9" t="s">
        <v>287</v>
      </c>
      <c r="E213" s="10" t="s">
        <v>66</v>
      </c>
      <c r="F213" s="10" t="s">
        <v>4</v>
      </c>
      <c r="G213" s="12" t="s">
        <v>1279</v>
      </c>
      <c r="H213" s="11">
        <v>2.09</v>
      </c>
      <c r="I213" s="279">
        <f>VLOOKUP(A:A,Souhrn!$A$2:$E$20,5,0)</f>
        <v>0</v>
      </c>
      <c r="J213" s="217">
        <f t="shared" si="164"/>
        <v>0</v>
      </c>
      <c r="K213" s="98"/>
      <c r="L213" s="102"/>
      <c r="M213" s="100"/>
      <c r="AA213" s="120">
        <f t="shared" si="126"/>
        <v>0</v>
      </c>
      <c r="AB213" s="120">
        <f t="shared" si="127"/>
        <v>0</v>
      </c>
      <c r="AC213" s="120">
        <f t="shared" si="128"/>
        <v>0</v>
      </c>
      <c r="AD213" s="120">
        <f t="shared" si="129"/>
        <v>0</v>
      </c>
      <c r="AE213" s="120">
        <f t="shared" si="130"/>
        <v>0</v>
      </c>
      <c r="AF213" s="120">
        <f t="shared" si="131"/>
        <v>2.09</v>
      </c>
      <c r="AG213" s="120">
        <f t="shared" si="132"/>
        <v>0</v>
      </c>
      <c r="AH213" s="120">
        <f t="shared" si="133"/>
        <v>0</v>
      </c>
      <c r="AI213" s="120">
        <f t="shared" si="134"/>
        <v>0</v>
      </c>
      <c r="AJ213" s="120">
        <f t="shared" si="135"/>
        <v>0</v>
      </c>
      <c r="AK213" s="120">
        <f t="shared" si="136"/>
        <v>0</v>
      </c>
      <c r="AL213" s="120">
        <f t="shared" si="137"/>
        <v>0</v>
      </c>
      <c r="AM213" s="120">
        <f t="shared" si="138"/>
        <v>0</v>
      </c>
      <c r="AN213" s="120">
        <f t="shared" si="139"/>
        <v>0</v>
      </c>
      <c r="AO213" s="120">
        <f t="shared" si="140"/>
        <v>0</v>
      </c>
      <c r="AP213" s="120">
        <f t="shared" si="141"/>
        <v>0</v>
      </c>
      <c r="AQ213" s="120">
        <f t="shared" si="142"/>
        <v>0</v>
      </c>
      <c r="AR213" s="120">
        <f t="shared" si="143"/>
        <v>0</v>
      </c>
      <c r="AS213" s="120">
        <f t="shared" si="144"/>
        <v>0</v>
      </c>
      <c r="AT213" s="267">
        <f t="shared" si="124"/>
        <v>0</v>
      </c>
      <c r="AU213" s="267">
        <f t="shared" si="125"/>
        <v>0</v>
      </c>
      <c r="BA213" s="42">
        <f t="shared" si="145"/>
        <v>0</v>
      </c>
      <c r="BB213" s="42">
        <f t="shared" si="146"/>
        <v>0</v>
      </c>
      <c r="BC213" s="42">
        <f t="shared" si="147"/>
        <v>0</v>
      </c>
      <c r="BD213" s="42">
        <f t="shared" si="148"/>
        <v>0</v>
      </c>
      <c r="BE213" s="42">
        <f t="shared" si="149"/>
        <v>0</v>
      </c>
      <c r="BF213" s="42">
        <f t="shared" si="150"/>
        <v>0</v>
      </c>
      <c r="BG213" s="42">
        <f t="shared" si="151"/>
        <v>0</v>
      </c>
      <c r="BH213" s="42">
        <f t="shared" si="152"/>
        <v>0</v>
      </c>
      <c r="BI213" s="42">
        <f t="shared" si="153"/>
        <v>0</v>
      </c>
      <c r="BJ213" s="42">
        <f t="shared" si="154"/>
        <v>0</v>
      </c>
      <c r="BK213" s="42">
        <f t="shared" si="155"/>
        <v>0</v>
      </c>
      <c r="BL213" s="42">
        <f t="shared" si="156"/>
        <v>0</v>
      </c>
      <c r="BM213" s="42">
        <f t="shared" si="157"/>
        <v>0</v>
      </c>
      <c r="BN213" s="42">
        <f t="shared" si="158"/>
        <v>0</v>
      </c>
      <c r="BO213" s="42">
        <f t="shared" si="159"/>
        <v>0</v>
      </c>
      <c r="BP213" s="42">
        <f t="shared" si="160"/>
        <v>0</v>
      </c>
      <c r="BQ213" s="42">
        <f t="shared" si="161"/>
        <v>0</v>
      </c>
      <c r="BR213" s="42">
        <f t="shared" si="162"/>
        <v>0</v>
      </c>
      <c r="BS213" s="42">
        <f t="shared" si="163"/>
        <v>0</v>
      </c>
    </row>
    <row r="214" spans="1:71" ht="15">
      <c r="A214" s="118" t="s">
        <v>1179</v>
      </c>
      <c r="B214" s="8" t="s">
        <v>433</v>
      </c>
      <c r="C214" s="9" t="s">
        <v>434</v>
      </c>
      <c r="D214" s="9" t="s">
        <v>287</v>
      </c>
      <c r="E214" s="10" t="s">
        <v>53</v>
      </c>
      <c r="F214" s="10" t="s">
        <v>4</v>
      </c>
      <c r="G214" s="12" t="s">
        <v>1277</v>
      </c>
      <c r="H214" s="11">
        <v>3.83</v>
      </c>
      <c r="I214" s="279">
        <f>VLOOKUP(A:A,Souhrn!$A$2:$E$20,5,0)</f>
        <v>0</v>
      </c>
      <c r="J214" s="217">
        <f t="shared" si="164"/>
        <v>0</v>
      </c>
      <c r="K214" s="98"/>
      <c r="L214" s="102"/>
      <c r="M214" s="100"/>
      <c r="AA214" s="120">
        <f t="shared" si="126"/>
        <v>0</v>
      </c>
      <c r="AB214" s="120">
        <f t="shared" si="127"/>
        <v>0</v>
      </c>
      <c r="AC214" s="120">
        <f t="shared" si="128"/>
        <v>0</v>
      </c>
      <c r="AD214" s="120">
        <f t="shared" si="129"/>
        <v>0</v>
      </c>
      <c r="AE214" s="120">
        <f t="shared" si="130"/>
        <v>0</v>
      </c>
      <c r="AF214" s="120">
        <f t="shared" si="131"/>
        <v>0</v>
      </c>
      <c r="AG214" s="120">
        <f t="shared" si="132"/>
        <v>0</v>
      </c>
      <c r="AH214" s="120">
        <f t="shared" si="133"/>
        <v>0</v>
      </c>
      <c r="AI214" s="120">
        <f t="shared" si="134"/>
        <v>0</v>
      </c>
      <c r="AJ214" s="120">
        <f t="shared" si="135"/>
        <v>0</v>
      </c>
      <c r="AK214" s="120">
        <f t="shared" si="136"/>
        <v>0</v>
      </c>
      <c r="AL214" s="120">
        <f t="shared" si="137"/>
        <v>0</v>
      </c>
      <c r="AM214" s="120">
        <f t="shared" si="138"/>
        <v>0</v>
      </c>
      <c r="AN214" s="120">
        <f t="shared" si="139"/>
        <v>0</v>
      </c>
      <c r="AO214" s="120">
        <f t="shared" si="140"/>
        <v>0</v>
      </c>
      <c r="AP214" s="120">
        <f t="shared" si="141"/>
        <v>0</v>
      </c>
      <c r="AQ214" s="120">
        <f t="shared" si="142"/>
        <v>3.83</v>
      </c>
      <c r="AR214" s="120">
        <f t="shared" si="143"/>
        <v>0</v>
      </c>
      <c r="AS214" s="120">
        <f t="shared" si="144"/>
        <v>0</v>
      </c>
      <c r="AT214" s="267">
        <f t="shared" si="124"/>
        <v>0</v>
      </c>
      <c r="AU214" s="267">
        <f t="shared" si="125"/>
        <v>0</v>
      </c>
      <c r="BA214" s="42">
        <f t="shared" si="145"/>
        <v>0</v>
      </c>
      <c r="BB214" s="42">
        <f t="shared" si="146"/>
        <v>0</v>
      </c>
      <c r="BC214" s="42">
        <f t="shared" si="147"/>
        <v>0</v>
      </c>
      <c r="BD214" s="42">
        <f t="shared" si="148"/>
        <v>0</v>
      </c>
      <c r="BE214" s="42">
        <f t="shared" si="149"/>
        <v>0</v>
      </c>
      <c r="BF214" s="42">
        <f t="shared" si="150"/>
        <v>0</v>
      </c>
      <c r="BG214" s="42">
        <f t="shared" si="151"/>
        <v>0</v>
      </c>
      <c r="BH214" s="42">
        <f t="shared" si="152"/>
        <v>0</v>
      </c>
      <c r="BI214" s="42">
        <f t="shared" si="153"/>
        <v>0</v>
      </c>
      <c r="BJ214" s="42">
        <f t="shared" si="154"/>
        <v>0</v>
      </c>
      <c r="BK214" s="42">
        <f t="shared" si="155"/>
        <v>0</v>
      </c>
      <c r="BL214" s="42">
        <f t="shared" si="156"/>
        <v>0</v>
      </c>
      <c r="BM214" s="42">
        <f t="shared" si="157"/>
        <v>0</v>
      </c>
      <c r="BN214" s="42">
        <f t="shared" si="158"/>
        <v>0</v>
      </c>
      <c r="BO214" s="42">
        <f t="shared" si="159"/>
        <v>0</v>
      </c>
      <c r="BP214" s="42">
        <f t="shared" si="160"/>
        <v>0</v>
      </c>
      <c r="BQ214" s="42">
        <f t="shared" si="161"/>
        <v>0</v>
      </c>
      <c r="BR214" s="42">
        <f t="shared" si="162"/>
        <v>0</v>
      </c>
      <c r="BS214" s="42">
        <f t="shared" si="163"/>
        <v>0</v>
      </c>
    </row>
    <row r="215" spans="1:71" ht="15">
      <c r="A215" s="118" t="s">
        <v>1169</v>
      </c>
      <c r="B215" s="8" t="s">
        <v>435</v>
      </c>
      <c r="C215" s="9" t="s">
        <v>436</v>
      </c>
      <c r="D215" s="9" t="s">
        <v>287</v>
      </c>
      <c r="E215" s="10" t="s">
        <v>47</v>
      </c>
      <c r="F215" s="10" t="s">
        <v>4</v>
      </c>
      <c r="G215" s="12" t="s">
        <v>1279</v>
      </c>
      <c r="H215" s="11">
        <v>9.33</v>
      </c>
      <c r="I215" s="279">
        <f>VLOOKUP(A:A,Souhrn!$A$2:$E$20,5,0)</f>
        <v>0</v>
      </c>
      <c r="J215" s="217">
        <f t="shared" si="164"/>
        <v>0</v>
      </c>
      <c r="K215" s="98"/>
      <c r="L215" s="102"/>
      <c r="M215" s="100"/>
      <c r="AA215" s="120">
        <f t="shared" si="126"/>
        <v>0</v>
      </c>
      <c r="AB215" s="120">
        <f t="shared" si="127"/>
        <v>0</v>
      </c>
      <c r="AC215" s="120">
        <f t="shared" si="128"/>
        <v>0</v>
      </c>
      <c r="AD215" s="120">
        <f t="shared" si="129"/>
        <v>0</v>
      </c>
      <c r="AE215" s="120">
        <f t="shared" si="130"/>
        <v>0</v>
      </c>
      <c r="AF215" s="120">
        <f t="shared" si="131"/>
        <v>9.33</v>
      </c>
      <c r="AG215" s="120">
        <f t="shared" si="132"/>
        <v>0</v>
      </c>
      <c r="AH215" s="120">
        <f t="shared" si="133"/>
        <v>0</v>
      </c>
      <c r="AI215" s="120">
        <f t="shared" si="134"/>
        <v>0</v>
      </c>
      <c r="AJ215" s="120">
        <f t="shared" si="135"/>
        <v>0</v>
      </c>
      <c r="AK215" s="120">
        <f t="shared" si="136"/>
        <v>0</v>
      </c>
      <c r="AL215" s="120">
        <f t="shared" si="137"/>
        <v>0</v>
      </c>
      <c r="AM215" s="120">
        <f t="shared" si="138"/>
        <v>0</v>
      </c>
      <c r="AN215" s="120">
        <f t="shared" si="139"/>
        <v>0</v>
      </c>
      <c r="AO215" s="120">
        <f t="shared" si="140"/>
        <v>0</v>
      </c>
      <c r="AP215" s="120">
        <f t="shared" si="141"/>
        <v>0</v>
      </c>
      <c r="AQ215" s="120">
        <f t="shared" si="142"/>
        <v>0</v>
      </c>
      <c r="AR215" s="120">
        <f t="shared" si="143"/>
        <v>0</v>
      </c>
      <c r="AS215" s="120">
        <f t="shared" si="144"/>
        <v>0</v>
      </c>
      <c r="AT215" s="267">
        <f t="shared" si="124"/>
        <v>0</v>
      </c>
      <c r="AU215" s="267">
        <f t="shared" si="125"/>
        <v>0</v>
      </c>
      <c r="BA215" s="42">
        <f t="shared" si="145"/>
        <v>0</v>
      </c>
      <c r="BB215" s="42">
        <f t="shared" si="146"/>
        <v>0</v>
      </c>
      <c r="BC215" s="42">
        <f t="shared" si="147"/>
        <v>0</v>
      </c>
      <c r="BD215" s="42">
        <f t="shared" si="148"/>
        <v>0</v>
      </c>
      <c r="BE215" s="42">
        <f t="shared" si="149"/>
        <v>0</v>
      </c>
      <c r="BF215" s="42">
        <f t="shared" si="150"/>
        <v>0</v>
      </c>
      <c r="BG215" s="42">
        <f t="shared" si="151"/>
        <v>0</v>
      </c>
      <c r="BH215" s="42">
        <f t="shared" si="152"/>
        <v>0</v>
      </c>
      <c r="BI215" s="42">
        <f t="shared" si="153"/>
        <v>0</v>
      </c>
      <c r="BJ215" s="42">
        <f t="shared" si="154"/>
        <v>0</v>
      </c>
      <c r="BK215" s="42">
        <f t="shared" si="155"/>
        <v>0</v>
      </c>
      <c r="BL215" s="42">
        <f t="shared" si="156"/>
        <v>0</v>
      </c>
      <c r="BM215" s="42">
        <f t="shared" si="157"/>
        <v>0</v>
      </c>
      <c r="BN215" s="42">
        <f t="shared" si="158"/>
        <v>0</v>
      </c>
      <c r="BO215" s="42">
        <f t="shared" si="159"/>
        <v>0</v>
      </c>
      <c r="BP215" s="42">
        <f t="shared" si="160"/>
        <v>0</v>
      </c>
      <c r="BQ215" s="42">
        <f t="shared" si="161"/>
        <v>0</v>
      </c>
      <c r="BR215" s="42">
        <f t="shared" si="162"/>
        <v>0</v>
      </c>
      <c r="BS215" s="42">
        <f t="shared" si="163"/>
        <v>0</v>
      </c>
    </row>
    <row r="216" spans="1:71" ht="15.75" thickBot="1">
      <c r="A216" s="118" t="s">
        <v>1169</v>
      </c>
      <c r="B216" s="17" t="s">
        <v>437</v>
      </c>
      <c r="C216" s="14" t="s">
        <v>33</v>
      </c>
      <c r="D216" s="14" t="s">
        <v>287</v>
      </c>
      <c r="E216" s="18" t="s">
        <v>47</v>
      </c>
      <c r="F216" s="18" t="s">
        <v>4</v>
      </c>
      <c r="G216" s="6" t="s">
        <v>1279</v>
      </c>
      <c r="H216" s="16">
        <v>19.49</v>
      </c>
      <c r="I216" s="279">
        <f>VLOOKUP(A:A,Souhrn!$A$2:$E$20,5,0)</f>
        <v>0</v>
      </c>
      <c r="J216" s="217">
        <f t="shared" si="164"/>
        <v>0</v>
      </c>
      <c r="K216" s="108"/>
      <c r="L216" s="109"/>
      <c r="M216" s="110"/>
      <c r="AA216" s="120">
        <f t="shared" si="126"/>
        <v>0</v>
      </c>
      <c r="AB216" s="120">
        <f t="shared" si="127"/>
        <v>0</v>
      </c>
      <c r="AC216" s="120">
        <f t="shared" si="128"/>
        <v>0</v>
      </c>
      <c r="AD216" s="120">
        <f t="shared" si="129"/>
        <v>0</v>
      </c>
      <c r="AE216" s="120">
        <f t="shared" si="130"/>
        <v>0</v>
      </c>
      <c r="AF216" s="120">
        <f t="shared" si="131"/>
        <v>19.49</v>
      </c>
      <c r="AG216" s="120">
        <f t="shared" si="132"/>
        <v>0</v>
      </c>
      <c r="AH216" s="120">
        <f t="shared" si="133"/>
        <v>0</v>
      </c>
      <c r="AI216" s="120">
        <f t="shared" si="134"/>
        <v>0</v>
      </c>
      <c r="AJ216" s="120">
        <f t="shared" si="135"/>
        <v>0</v>
      </c>
      <c r="AK216" s="120">
        <f t="shared" si="136"/>
        <v>0</v>
      </c>
      <c r="AL216" s="120">
        <f t="shared" si="137"/>
        <v>0</v>
      </c>
      <c r="AM216" s="120">
        <f t="shared" si="138"/>
        <v>0</v>
      </c>
      <c r="AN216" s="120">
        <f t="shared" si="139"/>
        <v>0</v>
      </c>
      <c r="AO216" s="120">
        <f t="shared" si="140"/>
        <v>0</v>
      </c>
      <c r="AP216" s="120">
        <f t="shared" si="141"/>
        <v>0</v>
      </c>
      <c r="AQ216" s="120">
        <f t="shared" si="142"/>
        <v>0</v>
      </c>
      <c r="AR216" s="120">
        <f t="shared" si="143"/>
        <v>0</v>
      </c>
      <c r="AS216" s="120">
        <f t="shared" si="144"/>
        <v>0</v>
      </c>
      <c r="AT216" s="267">
        <f t="shared" si="124"/>
        <v>0</v>
      </c>
      <c r="AU216" s="267">
        <f t="shared" si="125"/>
        <v>0</v>
      </c>
      <c r="BA216" s="42">
        <f t="shared" si="145"/>
        <v>0</v>
      </c>
      <c r="BB216" s="42">
        <f t="shared" si="146"/>
        <v>0</v>
      </c>
      <c r="BC216" s="42">
        <f t="shared" si="147"/>
        <v>0</v>
      </c>
      <c r="BD216" s="42">
        <f t="shared" si="148"/>
        <v>0</v>
      </c>
      <c r="BE216" s="42">
        <f t="shared" si="149"/>
        <v>0</v>
      </c>
      <c r="BF216" s="42">
        <f t="shared" si="150"/>
        <v>0</v>
      </c>
      <c r="BG216" s="42">
        <f t="shared" si="151"/>
        <v>0</v>
      </c>
      <c r="BH216" s="42">
        <f t="shared" si="152"/>
        <v>0</v>
      </c>
      <c r="BI216" s="42">
        <f t="shared" si="153"/>
        <v>0</v>
      </c>
      <c r="BJ216" s="42">
        <f t="shared" si="154"/>
        <v>0</v>
      </c>
      <c r="BK216" s="42">
        <f t="shared" si="155"/>
        <v>0</v>
      </c>
      <c r="BL216" s="42">
        <f t="shared" si="156"/>
        <v>0</v>
      </c>
      <c r="BM216" s="42">
        <f t="shared" si="157"/>
        <v>0</v>
      </c>
      <c r="BN216" s="42">
        <f t="shared" si="158"/>
        <v>0</v>
      </c>
      <c r="BO216" s="42">
        <f t="shared" si="159"/>
        <v>0</v>
      </c>
      <c r="BP216" s="42">
        <f t="shared" si="160"/>
        <v>0</v>
      </c>
      <c r="BQ216" s="42">
        <f t="shared" si="161"/>
        <v>0</v>
      </c>
      <c r="BR216" s="42">
        <f t="shared" si="162"/>
        <v>0</v>
      </c>
      <c r="BS216" s="42">
        <f t="shared" si="163"/>
        <v>0</v>
      </c>
    </row>
    <row r="217" spans="1:71" ht="15.75" thickBot="1">
      <c r="A217" s="118"/>
      <c r="B217" s="353" t="s">
        <v>438</v>
      </c>
      <c r="C217" s="354"/>
      <c r="D217" s="354"/>
      <c r="E217" s="354"/>
      <c r="F217" s="354"/>
      <c r="G217" s="354"/>
      <c r="H217" s="218">
        <f>SUM(H137:H216)</f>
        <v>1820.0599999999995</v>
      </c>
      <c r="I217" s="346">
        <f>SUM(J137:J216)</f>
        <v>0</v>
      </c>
      <c r="J217" s="352"/>
      <c r="K217" s="340"/>
      <c r="L217" s="341"/>
      <c r="M217" s="342"/>
      <c r="AA217" s="120">
        <f t="shared" si="126"/>
        <v>0</v>
      </c>
      <c r="AB217" s="120">
        <f t="shared" si="127"/>
        <v>0</v>
      </c>
      <c r="AC217" s="120">
        <f t="shared" si="128"/>
        <v>0</v>
      </c>
      <c r="AD217" s="120">
        <f t="shared" si="129"/>
        <v>0</v>
      </c>
      <c r="AE217" s="120">
        <f t="shared" si="130"/>
        <v>0</v>
      </c>
      <c r="AF217" s="120">
        <f t="shared" si="131"/>
        <v>0</v>
      </c>
      <c r="AG217" s="120">
        <f t="shared" si="132"/>
        <v>0</v>
      </c>
      <c r="AH217" s="120">
        <f t="shared" si="133"/>
        <v>0</v>
      </c>
      <c r="AI217" s="120">
        <f t="shared" si="134"/>
        <v>0</v>
      </c>
      <c r="AJ217" s="120">
        <f t="shared" si="135"/>
        <v>0</v>
      </c>
      <c r="AK217" s="120">
        <f t="shared" si="136"/>
        <v>0</v>
      </c>
      <c r="AL217" s="120">
        <f t="shared" si="137"/>
        <v>0</v>
      </c>
      <c r="AM217" s="120">
        <f t="shared" si="138"/>
        <v>0</v>
      </c>
      <c r="AN217" s="120">
        <f t="shared" si="139"/>
        <v>0</v>
      </c>
      <c r="AO217" s="120">
        <f t="shared" si="140"/>
        <v>0</v>
      </c>
      <c r="AP217" s="120">
        <f t="shared" si="141"/>
        <v>0</v>
      </c>
      <c r="AQ217" s="120">
        <f t="shared" si="142"/>
        <v>0</v>
      </c>
      <c r="AR217" s="120">
        <f t="shared" si="143"/>
        <v>0</v>
      </c>
      <c r="AS217" s="120">
        <f t="shared" si="144"/>
        <v>0</v>
      </c>
      <c r="AT217" s="267">
        <f t="shared" si="124"/>
        <v>0</v>
      </c>
      <c r="AU217" s="267">
        <f t="shared" si="125"/>
        <v>0</v>
      </c>
      <c r="BA217" s="42">
        <f t="shared" si="145"/>
        <v>0</v>
      </c>
      <c r="BB217" s="42">
        <f t="shared" si="146"/>
        <v>0</v>
      </c>
      <c r="BC217" s="42">
        <f t="shared" si="147"/>
        <v>0</v>
      </c>
      <c r="BD217" s="42">
        <f t="shared" si="148"/>
        <v>0</v>
      </c>
      <c r="BE217" s="42">
        <f t="shared" si="149"/>
        <v>0</v>
      </c>
      <c r="BF217" s="42">
        <f t="shared" si="150"/>
        <v>0</v>
      </c>
      <c r="BG217" s="42">
        <f t="shared" si="151"/>
        <v>0</v>
      </c>
      <c r="BH217" s="42">
        <f t="shared" si="152"/>
        <v>0</v>
      </c>
      <c r="BI217" s="42">
        <f t="shared" si="153"/>
        <v>0</v>
      </c>
      <c r="BJ217" s="42">
        <f t="shared" si="154"/>
        <v>0</v>
      </c>
      <c r="BK217" s="42">
        <f t="shared" si="155"/>
        <v>0</v>
      </c>
      <c r="BL217" s="42">
        <f t="shared" si="156"/>
        <v>0</v>
      </c>
      <c r="BM217" s="42">
        <f t="shared" si="157"/>
        <v>0</v>
      </c>
      <c r="BN217" s="42">
        <f t="shared" si="158"/>
        <v>0</v>
      </c>
      <c r="BO217" s="42">
        <f t="shared" si="159"/>
        <v>0</v>
      </c>
      <c r="BP217" s="42">
        <f t="shared" si="160"/>
        <v>0</v>
      </c>
      <c r="BQ217" s="42">
        <f t="shared" si="161"/>
        <v>0</v>
      </c>
      <c r="BR217" s="42">
        <f t="shared" si="162"/>
        <v>0</v>
      </c>
      <c r="BS217" s="42">
        <f t="shared" si="163"/>
        <v>0</v>
      </c>
    </row>
    <row r="218" spans="1:71" ht="15">
      <c r="A218" s="118" t="s">
        <v>1164</v>
      </c>
      <c r="B218" s="3" t="s">
        <v>439</v>
      </c>
      <c r="C218" s="4" t="s">
        <v>440</v>
      </c>
      <c r="D218" s="4" t="s">
        <v>441</v>
      </c>
      <c r="E218" s="5" t="s">
        <v>26</v>
      </c>
      <c r="F218" s="5" t="s">
        <v>2</v>
      </c>
      <c r="G218" s="6" t="s">
        <v>1259</v>
      </c>
      <c r="H218" s="7">
        <v>16.04</v>
      </c>
      <c r="I218" s="279">
        <f>VLOOKUP(A:A,Souhrn!$A$2:$E$20,5,0)</f>
        <v>0</v>
      </c>
      <c r="J218" s="217">
        <f>ROUND(H218*ROUND(I218,2),2)</f>
        <v>0</v>
      </c>
      <c r="K218" s="104"/>
      <c r="L218" s="105" t="s">
        <v>1246</v>
      </c>
      <c r="M218" s="106"/>
      <c r="AA218" s="120">
        <f t="shared" si="126"/>
        <v>16.04</v>
      </c>
      <c r="AB218" s="120">
        <f t="shared" si="127"/>
        <v>0</v>
      </c>
      <c r="AC218" s="120">
        <f t="shared" si="128"/>
        <v>0</v>
      </c>
      <c r="AD218" s="120">
        <f t="shared" si="129"/>
        <v>0</v>
      </c>
      <c r="AE218" s="120">
        <f t="shared" si="130"/>
        <v>0</v>
      </c>
      <c r="AF218" s="120">
        <f t="shared" si="131"/>
        <v>0</v>
      </c>
      <c r="AG218" s="120">
        <f t="shared" si="132"/>
        <v>0</v>
      </c>
      <c r="AH218" s="120">
        <f t="shared" si="133"/>
        <v>0</v>
      </c>
      <c r="AI218" s="120">
        <f t="shared" si="134"/>
        <v>0</v>
      </c>
      <c r="AJ218" s="120">
        <f t="shared" si="135"/>
        <v>0</v>
      </c>
      <c r="AK218" s="120">
        <f t="shared" si="136"/>
        <v>0</v>
      </c>
      <c r="AL218" s="120">
        <f t="shared" si="137"/>
        <v>0</v>
      </c>
      <c r="AM218" s="120">
        <f t="shared" si="138"/>
        <v>0</v>
      </c>
      <c r="AN218" s="120">
        <f t="shared" si="139"/>
        <v>0</v>
      </c>
      <c r="AO218" s="120">
        <f t="shared" si="140"/>
        <v>0</v>
      </c>
      <c r="AP218" s="120">
        <f t="shared" si="141"/>
        <v>0</v>
      </c>
      <c r="AQ218" s="120">
        <f t="shared" si="142"/>
        <v>0</v>
      </c>
      <c r="AR218" s="120">
        <f t="shared" si="143"/>
        <v>0</v>
      </c>
      <c r="AS218" s="120">
        <f t="shared" si="144"/>
        <v>0</v>
      </c>
      <c r="AT218" s="267">
        <f t="shared" si="124"/>
        <v>16.04</v>
      </c>
      <c r="AU218" s="267">
        <f t="shared" si="125"/>
        <v>0</v>
      </c>
      <c r="BA218" s="42">
        <f t="shared" si="145"/>
        <v>0</v>
      </c>
      <c r="BB218" s="42">
        <f t="shared" si="146"/>
        <v>0</v>
      </c>
      <c r="BC218" s="42">
        <f t="shared" si="147"/>
        <v>0</v>
      </c>
      <c r="BD218" s="42">
        <f t="shared" si="148"/>
        <v>0</v>
      </c>
      <c r="BE218" s="42">
        <f t="shared" si="149"/>
        <v>0</v>
      </c>
      <c r="BF218" s="42">
        <f t="shared" si="150"/>
        <v>0</v>
      </c>
      <c r="BG218" s="42">
        <f t="shared" si="151"/>
        <v>0</v>
      </c>
      <c r="BH218" s="42">
        <f t="shared" si="152"/>
        <v>0</v>
      </c>
      <c r="BI218" s="42">
        <f t="shared" si="153"/>
        <v>0</v>
      </c>
      <c r="BJ218" s="42">
        <f t="shared" si="154"/>
        <v>0</v>
      </c>
      <c r="BK218" s="42">
        <f t="shared" si="155"/>
        <v>0</v>
      </c>
      <c r="BL218" s="42">
        <f t="shared" si="156"/>
        <v>0</v>
      </c>
      <c r="BM218" s="42">
        <f t="shared" si="157"/>
        <v>0</v>
      </c>
      <c r="BN218" s="42">
        <f t="shared" si="158"/>
        <v>0</v>
      </c>
      <c r="BO218" s="42">
        <f t="shared" si="159"/>
        <v>0</v>
      </c>
      <c r="BP218" s="42">
        <f t="shared" si="160"/>
        <v>0</v>
      </c>
      <c r="BQ218" s="42">
        <f t="shared" si="161"/>
        <v>0</v>
      </c>
      <c r="BR218" s="42">
        <f t="shared" si="162"/>
        <v>0</v>
      </c>
      <c r="BS218" s="42">
        <f t="shared" si="163"/>
        <v>0</v>
      </c>
    </row>
    <row r="219" spans="1:71" ht="15">
      <c r="A219" s="118" t="s">
        <v>1164</v>
      </c>
      <c r="B219" s="8" t="s">
        <v>442</v>
      </c>
      <c r="C219" s="9" t="s">
        <v>443</v>
      </c>
      <c r="D219" s="9" t="s">
        <v>441</v>
      </c>
      <c r="E219" s="10" t="s">
        <v>26</v>
      </c>
      <c r="F219" s="10" t="s">
        <v>2</v>
      </c>
      <c r="G219" s="12" t="s">
        <v>1259</v>
      </c>
      <c r="H219" s="11">
        <v>17.05</v>
      </c>
      <c r="I219" s="279">
        <f>VLOOKUP(A:A,Souhrn!$A$2:$E$20,5,0)</f>
        <v>0</v>
      </c>
      <c r="J219" s="217">
        <f>ROUND(H219*ROUND(I219,2),2)</f>
        <v>0</v>
      </c>
      <c r="K219" s="98"/>
      <c r="L219" s="102" t="s">
        <v>1246</v>
      </c>
      <c r="M219" s="100"/>
      <c r="AA219" s="120">
        <f t="shared" si="126"/>
        <v>17.05</v>
      </c>
      <c r="AB219" s="120">
        <f t="shared" si="127"/>
        <v>0</v>
      </c>
      <c r="AC219" s="120">
        <f t="shared" si="128"/>
        <v>0</v>
      </c>
      <c r="AD219" s="120">
        <f t="shared" si="129"/>
        <v>0</v>
      </c>
      <c r="AE219" s="120">
        <f t="shared" si="130"/>
        <v>0</v>
      </c>
      <c r="AF219" s="120">
        <f t="shared" si="131"/>
        <v>0</v>
      </c>
      <c r="AG219" s="120">
        <f t="shared" si="132"/>
        <v>0</v>
      </c>
      <c r="AH219" s="120">
        <f t="shared" si="133"/>
        <v>0</v>
      </c>
      <c r="AI219" s="120">
        <f t="shared" si="134"/>
        <v>0</v>
      </c>
      <c r="AJ219" s="120">
        <f t="shared" si="135"/>
        <v>0</v>
      </c>
      <c r="AK219" s="120">
        <f t="shared" si="136"/>
        <v>0</v>
      </c>
      <c r="AL219" s="120">
        <f t="shared" si="137"/>
        <v>0</v>
      </c>
      <c r="AM219" s="120">
        <f t="shared" si="138"/>
        <v>0</v>
      </c>
      <c r="AN219" s="120">
        <f t="shared" si="139"/>
        <v>0</v>
      </c>
      <c r="AO219" s="120">
        <f t="shared" si="140"/>
        <v>0</v>
      </c>
      <c r="AP219" s="120">
        <f t="shared" si="141"/>
        <v>0</v>
      </c>
      <c r="AQ219" s="120">
        <f t="shared" si="142"/>
        <v>0</v>
      </c>
      <c r="AR219" s="120">
        <f t="shared" si="143"/>
        <v>0</v>
      </c>
      <c r="AS219" s="120">
        <f t="shared" si="144"/>
        <v>0</v>
      </c>
      <c r="AT219" s="267">
        <f t="shared" si="124"/>
        <v>17.05</v>
      </c>
      <c r="AU219" s="267">
        <f t="shared" si="125"/>
        <v>0</v>
      </c>
      <c r="BA219" s="42">
        <f t="shared" si="145"/>
        <v>0</v>
      </c>
      <c r="BB219" s="42">
        <f t="shared" si="146"/>
        <v>0</v>
      </c>
      <c r="BC219" s="42">
        <f t="shared" si="147"/>
        <v>0</v>
      </c>
      <c r="BD219" s="42">
        <f t="shared" si="148"/>
        <v>0</v>
      </c>
      <c r="BE219" s="42">
        <f t="shared" si="149"/>
        <v>0</v>
      </c>
      <c r="BF219" s="42">
        <f t="shared" si="150"/>
        <v>0</v>
      </c>
      <c r="BG219" s="42">
        <f t="shared" si="151"/>
        <v>0</v>
      </c>
      <c r="BH219" s="42">
        <f t="shared" si="152"/>
        <v>0</v>
      </c>
      <c r="BI219" s="42">
        <f t="shared" si="153"/>
        <v>0</v>
      </c>
      <c r="BJ219" s="42">
        <f t="shared" si="154"/>
        <v>0</v>
      </c>
      <c r="BK219" s="42">
        <f t="shared" si="155"/>
        <v>0</v>
      </c>
      <c r="BL219" s="42">
        <f t="shared" si="156"/>
        <v>0</v>
      </c>
      <c r="BM219" s="42">
        <f t="shared" si="157"/>
        <v>0</v>
      </c>
      <c r="BN219" s="42">
        <f t="shared" si="158"/>
        <v>0</v>
      </c>
      <c r="BO219" s="42">
        <f t="shared" si="159"/>
        <v>0</v>
      </c>
      <c r="BP219" s="42">
        <f t="shared" si="160"/>
        <v>0</v>
      </c>
      <c r="BQ219" s="42">
        <f t="shared" si="161"/>
        <v>0</v>
      </c>
      <c r="BR219" s="42">
        <f t="shared" si="162"/>
        <v>0</v>
      </c>
      <c r="BS219" s="42">
        <f t="shared" si="163"/>
        <v>0</v>
      </c>
    </row>
    <row r="220" spans="1:71" ht="15">
      <c r="A220" s="118" t="s">
        <v>1164</v>
      </c>
      <c r="B220" s="8" t="s">
        <v>444</v>
      </c>
      <c r="C220" s="9" t="s">
        <v>445</v>
      </c>
      <c r="D220" s="9" t="s">
        <v>441</v>
      </c>
      <c r="E220" s="10" t="s">
        <v>26</v>
      </c>
      <c r="F220" s="10" t="s">
        <v>2</v>
      </c>
      <c r="G220" s="12" t="s">
        <v>1259</v>
      </c>
      <c r="H220" s="11">
        <v>15.46</v>
      </c>
      <c r="I220" s="279">
        <f>VLOOKUP(A:A,Souhrn!$A$2:$E$20,5,0)</f>
        <v>0</v>
      </c>
      <c r="J220" s="217">
        <f aca="true" t="shared" si="165" ref="J220:J283">ROUND(H220*ROUND(I220,2),2)</f>
        <v>0</v>
      </c>
      <c r="K220" s="98"/>
      <c r="L220" s="102" t="s">
        <v>1246</v>
      </c>
      <c r="M220" s="100"/>
      <c r="AA220" s="120">
        <f t="shared" si="126"/>
        <v>15.46</v>
      </c>
      <c r="AB220" s="120">
        <f t="shared" si="127"/>
        <v>0</v>
      </c>
      <c r="AC220" s="120">
        <f t="shared" si="128"/>
        <v>0</v>
      </c>
      <c r="AD220" s="120">
        <f t="shared" si="129"/>
        <v>0</v>
      </c>
      <c r="AE220" s="120">
        <f t="shared" si="130"/>
        <v>0</v>
      </c>
      <c r="AF220" s="120">
        <f t="shared" si="131"/>
        <v>0</v>
      </c>
      <c r="AG220" s="120">
        <f t="shared" si="132"/>
        <v>0</v>
      </c>
      <c r="AH220" s="120">
        <f t="shared" si="133"/>
        <v>0</v>
      </c>
      <c r="AI220" s="120">
        <f t="shared" si="134"/>
        <v>0</v>
      </c>
      <c r="AJ220" s="120">
        <f t="shared" si="135"/>
        <v>0</v>
      </c>
      <c r="AK220" s="120">
        <f t="shared" si="136"/>
        <v>0</v>
      </c>
      <c r="AL220" s="120">
        <f t="shared" si="137"/>
        <v>0</v>
      </c>
      <c r="AM220" s="120">
        <f t="shared" si="138"/>
        <v>0</v>
      </c>
      <c r="AN220" s="120">
        <f t="shared" si="139"/>
        <v>0</v>
      </c>
      <c r="AO220" s="120">
        <f t="shared" si="140"/>
        <v>0</v>
      </c>
      <c r="AP220" s="120">
        <f t="shared" si="141"/>
        <v>0</v>
      </c>
      <c r="AQ220" s="120">
        <f t="shared" si="142"/>
        <v>0</v>
      </c>
      <c r="AR220" s="120">
        <f t="shared" si="143"/>
        <v>0</v>
      </c>
      <c r="AS220" s="120">
        <f t="shared" si="144"/>
        <v>0</v>
      </c>
      <c r="AT220" s="267">
        <f t="shared" si="124"/>
        <v>15.46</v>
      </c>
      <c r="AU220" s="267">
        <f t="shared" si="125"/>
        <v>0</v>
      </c>
      <c r="BA220" s="42">
        <f t="shared" si="145"/>
        <v>0</v>
      </c>
      <c r="BB220" s="42">
        <f t="shared" si="146"/>
        <v>0</v>
      </c>
      <c r="BC220" s="42">
        <f t="shared" si="147"/>
        <v>0</v>
      </c>
      <c r="BD220" s="42">
        <f t="shared" si="148"/>
        <v>0</v>
      </c>
      <c r="BE220" s="42">
        <f t="shared" si="149"/>
        <v>0</v>
      </c>
      <c r="BF220" s="42">
        <f t="shared" si="150"/>
        <v>0</v>
      </c>
      <c r="BG220" s="42">
        <f t="shared" si="151"/>
        <v>0</v>
      </c>
      <c r="BH220" s="42">
        <f t="shared" si="152"/>
        <v>0</v>
      </c>
      <c r="BI220" s="42">
        <f t="shared" si="153"/>
        <v>0</v>
      </c>
      <c r="BJ220" s="42">
        <f t="shared" si="154"/>
        <v>0</v>
      </c>
      <c r="BK220" s="42">
        <f t="shared" si="155"/>
        <v>0</v>
      </c>
      <c r="BL220" s="42">
        <f t="shared" si="156"/>
        <v>0</v>
      </c>
      <c r="BM220" s="42">
        <f t="shared" si="157"/>
        <v>0</v>
      </c>
      <c r="BN220" s="42">
        <f t="shared" si="158"/>
        <v>0</v>
      </c>
      <c r="BO220" s="42">
        <f t="shared" si="159"/>
        <v>0</v>
      </c>
      <c r="BP220" s="42">
        <f t="shared" si="160"/>
        <v>0</v>
      </c>
      <c r="BQ220" s="42">
        <f t="shared" si="161"/>
        <v>0</v>
      </c>
      <c r="BR220" s="42">
        <f t="shared" si="162"/>
        <v>0</v>
      </c>
      <c r="BS220" s="42">
        <f t="shared" si="163"/>
        <v>0</v>
      </c>
    </row>
    <row r="221" spans="1:71" ht="15">
      <c r="A221" s="118" t="s">
        <v>1164</v>
      </c>
      <c r="B221" s="8" t="s">
        <v>446</v>
      </c>
      <c r="C221" s="9" t="s">
        <v>447</v>
      </c>
      <c r="D221" s="9" t="s">
        <v>441</v>
      </c>
      <c r="E221" s="10" t="s">
        <v>26</v>
      </c>
      <c r="F221" s="10" t="s">
        <v>2</v>
      </c>
      <c r="G221" s="12" t="s">
        <v>1259</v>
      </c>
      <c r="H221" s="11">
        <v>16.76</v>
      </c>
      <c r="I221" s="279">
        <f>VLOOKUP(A:A,Souhrn!$A$2:$E$20,5,0)</f>
        <v>0</v>
      </c>
      <c r="J221" s="217">
        <f t="shared" si="165"/>
        <v>0</v>
      </c>
      <c r="K221" s="98"/>
      <c r="L221" s="102" t="s">
        <v>1246</v>
      </c>
      <c r="M221" s="100"/>
      <c r="AA221" s="120">
        <f t="shared" si="126"/>
        <v>16.76</v>
      </c>
      <c r="AB221" s="120">
        <f t="shared" si="127"/>
        <v>0</v>
      </c>
      <c r="AC221" s="120">
        <f t="shared" si="128"/>
        <v>0</v>
      </c>
      <c r="AD221" s="120">
        <f t="shared" si="129"/>
        <v>0</v>
      </c>
      <c r="AE221" s="120">
        <f t="shared" si="130"/>
        <v>0</v>
      </c>
      <c r="AF221" s="120">
        <f t="shared" si="131"/>
        <v>0</v>
      </c>
      <c r="AG221" s="120">
        <f t="shared" si="132"/>
        <v>0</v>
      </c>
      <c r="AH221" s="120">
        <f t="shared" si="133"/>
        <v>0</v>
      </c>
      <c r="AI221" s="120">
        <f t="shared" si="134"/>
        <v>0</v>
      </c>
      <c r="AJ221" s="120">
        <f t="shared" si="135"/>
        <v>0</v>
      </c>
      <c r="AK221" s="120">
        <f t="shared" si="136"/>
        <v>0</v>
      </c>
      <c r="AL221" s="120">
        <f t="shared" si="137"/>
        <v>0</v>
      </c>
      <c r="AM221" s="120">
        <f t="shared" si="138"/>
        <v>0</v>
      </c>
      <c r="AN221" s="120">
        <f t="shared" si="139"/>
        <v>0</v>
      </c>
      <c r="AO221" s="120">
        <f t="shared" si="140"/>
        <v>0</v>
      </c>
      <c r="AP221" s="120">
        <f t="shared" si="141"/>
        <v>0</v>
      </c>
      <c r="AQ221" s="120">
        <f t="shared" si="142"/>
        <v>0</v>
      </c>
      <c r="AR221" s="120">
        <f t="shared" si="143"/>
        <v>0</v>
      </c>
      <c r="AS221" s="120">
        <f t="shared" si="144"/>
        <v>0</v>
      </c>
      <c r="AT221" s="267">
        <f t="shared" si="124"/>
        <v>16.76</v>
      </c>
      <c r="AU221" s="267">
        <f t="shared" si="125"/>
        <v>0</v>
      </c>
      <c r="BA221" s="42">
        <f t="shared" si="145"/>
        <v>0</v>
      </c>
      <c r="BB221" s="42">
        <f t="shared" si="146"/>
        <v>0</v>
      </c>
      <c r="BC221" s="42">
        <f t="shared" si="147"/>
        <v>0</v>
      </c>
      <c r="BD221" s="42">
        <f t="shared" si="148"/>
        <v>0</v>
      </c>
      <c r="BE221" s="42">
        <f t="shared" si="149"/>
        <v>0</v>
      </c>
      <c r="BF221" s="42">
        <f t="shared" si="150"/>
        <v>0</v>
      </c>
      <c r="BG221" s="42">
        <f t="shared" si="151"/>
        <v>0</v>
      </c>
      <c r="BH221" s="42">
        <f t="shared" si="152"/>
        <v>0</v>
      </c>
      <c r="BI221" s="42">
        <f t="shared" si="153"/>
        <v>0</v>
      </c>
      <c r="BJ221" s="42">
        <f t="shared" si="154"/>
        <v>0</v>
      </c>
      <c r="BK221" s="42">
        <f t="shared" si="155"/>
        <v>0</v>
      </c>
      <c r="BL221" s="42">
        <f t="shared" si="156"/>
        <v>0</v>
      </c>
      <c r="BM221" s="42">
        <f t="shared" si="157"/>
        <v>0</v>
      </c>
      <c r="BN221" s="42">
        <f t="shared" si="158"/>
        <v>0</v>
      </c>
      <c r="BO221" s="42">
        <f t="shared" si="159"/>
        <v>0</v>
      </c>
      <c r="BP221" s="42">
        <f t="shared" si="160"/>
        <v>0</v>
      </c>
      <c r="BQ221" s="42">
        <f t="shared" si="161"/>
        <v>0</v>
      </c>
      <c r="BR221" s="42">
        <f t="shared" si="162"/>
        <v>0</v>
      </c>
      <c r="BS221" s="42">
        <f t="shared" si="163"/>
        <v>0</v>
      </c>
    </row>
    <row r="222" spans="1:71" ht="15">
      <c r="A222" s="118" t="s">
        <v>1164</v>
      </c>
      <c r="B222" s="8" t="s">
        <v>448</v>
      </c>
      <c r="C222" s="9" t="s">
        <v>449</v>
      </c>
      <c r="D222" s="9" t="s">
        <v>441</v>
      </c>
      <c r="E222" s="10" t="s">
        <v>26</v>
      </c>
      <c r="F222" s="10" t="s">
        <v>2</v>
      </c>
      <c r="G222" s="12" t="s">
        <v>1259</v>
      </c>
      <c r="H222" s="11">
        <v>14.98</v>
      </c>
      <c r="I222" s="279">
        <f>VLOOKUP(A:A,Souhrn!$A$2:$E$20,5,0)</f>
        <v>0</v>
      </c>
      <c r="J222" s="217">
        <f t="shared" si="165"/>
        <v>0</v>
      </c>
      <c r="K222" s="98"/>
      <c r="L222" s="102" t="s">
        <v>1246</v>
      </c>
      <c r="M222" s="100"/>
      <c r="AA222" s="120">
        <f t="shared" si="126"/>
        <v>14.98</v>
      </c>
      <c r="AB222" s="120">
        <f t="shared" si="127"/>
        <v>0</v>
      </c>
      <c r="AC222" s="120">
        <f t="shared" si="128"/>
        <v>0</v>
      </c>
      <c r="AD222" s="120">
        <f t="shared" si="129"/>
        <v>0</v>
      </c>
      <c r="AE222" s="120">
        <f t="shared" si="130"/>
        <v>0</v>
      </c>
      <c r="AF222" s="120">
        <f t="shared" si="131"/>
        <v>0</v>
      </c>
      <c r="AG222" s="120">
        <f t="shared" si="132"/>
        <v>0</v>
      </c>
      <c r="AH222" s="120">
        <f t="shared" si="133"/>
        <v>0</v>
      </c>
      <c r="AI222" s="120">
        <f t="shared" si="134"/>
        <v>0</v>
      </c>
      <c r="AJ222" s="120">
        <f t="shared" si="135"/>
        <v>0</v>
      </c>
      <c r="AK222" s="120">
        <f t="shared" si="136"/>
        <v>0</v>
      </c>
      <c r="AL222" s="120">
        <f t="shared" si="137"/>
        <v>0</v>
      </c>
      <c r="AM222" s="120">
        <f t="shared" si="138"/>
        <v>0</v>
      </c>
      <c r="AN222" s="120">
        <f t="shared" si="139"/>
        <v>0</v>
      </c>
      <c r="AO222" s="120">
        <f t="shared" si="140"/>
        <v>0</v>
      </c>
      <c r="AP222" s="120">
        <f t="shared" si="141"/>
        <v>0</v>
      </c>
      <c r="AQ222" s="120">
        <f t="shared" si="142"/>
        <v>0</v>
      </c>
      <c r="AR222" s="120">
        <f t="shared" si="143"/>
        <v>0</v>
      </c>
      <c r="AS222" s="120">
        <f t="shared" si="144"/>
        <v>0</v>
      </c>
      <c r="AT222" s="267">
        <f t="shared" si="124"/>
        <v>14.98</v>
      </c>
      <c r="AU222" s="267">
        <f t="shared" si="125"/>
        <v>0</v>
      </c>
      <c r="BA222" s="42">
        <f t="shared" si="145"/>
        <v>0</v>
      </c>
      <c r="BB222" s="42">
        <f t="shared" si="146"/>
        <v>0</v>
      </c>
      <c r="BC222" s="42">
        <f t="shared" si="147"/>
        <v>0</v>
      </c>
      <c r="BD222" s="42">
        <f t="shared" si="148"/>
        <v>0</v>
      </c>
      <c r="BE222" s="42">
        <f t="shared" si="149"/>
        <v>0</v>
      </c>
      <c r="BF222" s="42">
        <f t="shared" si="150"/>
        <v>0</v>
      </c>
      <c r="BG222" s="42">
        <f t="shared" si="151"/>
        <v>0</v>
      </c>
      <c r="BH222" s="42">
        <f t="shared" si="152"/>
        <v>0</v>
      </c>
      <c r="BI222" s="42">
        <f t="shared" si="153"/>
        <v>0</v>
      </c>
      <c r="BJ222" s="42">
        <f t="shared" si="154"/>
        <v>0</v>
      </c>
      <c r="BK222" s="42">
        <f t="shared" si="155"/>
        <v>0</v>
      </c>
      <c r="BL222" s="42">
        <f t="shared" si="156"/>
        <v>0</v>
      </c>
      <c r="BM222" s="42">
        <f t="shared" si="157"/>
        <v>0</v>
      </c>
      <c r="BN222" s="42">
        <f t="shared" si="158"/>
        <v>0</v>
      </c>
      <c r="BO222" s="42">
        <f t="shared" si="159"/>
        <v>0</v>
      </c>
      <c r="BP222" s="42">
        <f t="shared" si="160"/>
        <v>0</v>
      </c>
      <c r="BQ222" s="42">
        <f t="shared" si="161"/>
        <v>0</v>
      </c>
      <c r="BR222" s="42">
        <f t="shared" si="162"/>
        <v>0</v>
      </c>
      <c r="BS222" s="42">
        <f t="shared" si="163"/>
        <v>0</v>
      </c>
    </row>
    <row r="223" spans="1:71" ht="15">
      <c r="A223" s="118" t="s">
        <v>1164</v>
      </c>
      <c r="B223" s="8" t="s">
        <v>450</v>
      </c>
      <c r="C223" s="9" t="s">
        <v>451</v>
      </c>
      <c r="D223" s="9" t="s">
        <v>441</v>
      </c>
      <c r="E223" s="10" t="s">
        <v>26</v>
      </c>
      <c r="F223" s="10" t="s">
        <v>2</v>
      </c>
      <c r="G223" s="12" t="s">
        <v>1259</v>
      </c>
      <c r="H223" s="11">
        <v>16.35</v>
      </c>
      <c r="I223" s="279">
        <f>VLOOKUP(A:A,Souhrn!$A$2:$E$20,5,0)</f>
        <v>0</v>
      </c>
      <c r="J223" s="217">
        <f t="shared" si="165"/>
        <v>0</v>
      </c>
      <c r="K223" s="98"/>
      <c r="L223" s="102" t="s">
        <v>1246</v>
      </c>
      <c r="M223" s="100"/>
      <c r="AA223" s="120">
        <f t="shared" si="126"/>
        <v>16.35</v>
      </c>
      <c r="AB223" s="120">
        <f t="shared" si="127"/>
        <v>0</v>
      </c>
      <c r="AC223" s="120">
        <f t="shared" si="128"/>
        <v>0</v>
      </c>
      <c r="AD223" s="120">
        <f t="shared" si="129"/>
        <v>0</v>
      </c>
      <c r="AE223" s="120">
        <f t="shared" si="130"/>
        <v>0</v>
      </c>
      <c r="AF223" s="120">
        <f t="shared" si="131"/>
        <v>0</v>
      </c>
      <c r="AG223" s="120">
        <f t="shared" si="132"/>
        <v>0</v>
      </c>
      <c r="AH223" s="120">
        <f t="shared" si="133"/>
        <v>0</v>
      </c>
      <c r="AI223" s="120">
        <f t="shared" si="134"/>
        <v>0</v>
      </c>
      <c r="AJ223" s="120">
        <f t="shared" si="135"/>
        <v>0</v>
      </c>
      <c r="AK223" s="120">
        <f t="shared" si="136"/>
        <v>0</v>
      </c>
      <c r="AL223" s="120">
        <f t="shared" si="137"/>
        <v>0</v>
      </c>
      <c r="AM223" s="120">
        <f t="shared" si="138"/>
        <v>0</v>
      </c>
      <c r="AN223" s="120">
        <f t="shared" si="139"/>
        <v>0</v>
      </c>
      <c r="AO223" s="120">
        <f t="shared" si="140"/>
        <v>0</v>
      </c>
      <c r="AP223" s="120">
        <f t="shared" si="141"/>
        <v>0</v>
      </c>
      <c r="AQ223" s="120">
        <f t="shared" si="142"/>
        <v>0</v>
      </c>
      <c r="AR223" s="120">
        <f t="shared" si="143"/>
        <v>0</v>
      </c>
      <c r="AS223" s="120">
        <f t="shared" si="144"/>
        <v>0</v>
      </c>
      <c r="AT223" s="267">
        <f t="shared" si="124"/>
        <v>16.35</v>
      </c>
      <c r="AU223" s="267">
        <f t="shared" si="125"/>
        <v>0</v>
      </c>
      <c r="BA223" s="42">
        <f t="shared" si="145"/>
        <v>0</v>
      </c>
      <c r="BB223" s="42">
        <f t="shared" si="146"/>
        <v>0</v>
      </c>
      <c r="BC223" s="42">
        <f t="shared" si="147"/>
        <v>0</v>
      </c>
      <c r="BD223" s="42">
        <f t="shared" si="148"/>
        <v>0</v>
      </c>
      <c r="BE223" s="42">
        <f t="shared" si="149"/>
        <v>0</v>
      </c>
      <c r="BF223" s="42">
        <f t="shared" si="150"/>
        <v>0</v>
      </c>
      <c r="BG223" s="42">
        <f t="shared" si="151"/>
        <v>0</v>
      </c>
      <c r="BH223" s="42">
        <f t="shared" si="152"/>
        <v>0</v>
      </c>
      <c r="BI223" s="42">
        <f t="shared" si="153"/>
        <v>0</v>
      </c>
      <c r="BJ223" s="42">
        <f t="shared" si="154"/>
        <v>0</v>
      </c>
      <c r="BK223" s="42">
        <f t="shared" si="155"/>
        <v>0</v>
      </c>
      <c r="BL223" s="42">
        <f t="shared" si="156"/>
        <v>0</v>
      </c>
      <c r="BM223" s="42">
        <f t="shared" si="157"/>
        <v>0</v>
      </c>
      <c r="BN223" s="42">
        <f t="shared" si="158"/>
        <v>0</v>
      </c>
      <c r="BO223" s="42">
        <f t="shared" si="159"/>
        <v>0</v>
      </c>
      <c r="BP223" s="42">
        <f t="shared" si="160"/>
        <v>0</v>
      </c>
      <c r="BQ223" s="42">
        <f t="shared" si="161"/>
        <v>0</v>
      </c>
      <c r="BR223" s="42">
        <f t="shared" si="162"/>
        <v>0</v>
      </c>
      <c r="BS223" s="42">
        <f t="shared" si="163"/>
        <v>0</v>
      </c>
    </row>
    <row r="224" spans="1:71" ht="15">
      <c r="A224" s="118" t="s">
        <v>1164</v>
      </c>
      <c r="B224" s="8" t="s">
        <v>452</v>
      </c>
      <c r="C224" s="9" t="s">
        <v>453</v>
      </c>
      <c r="D224" s="9" t="s">
        <v>441</v>
      </c>
      <c r="E224" s="10" t="s">
        <v>26</v>
      </c>
      <c r="F224" s="10" t="s">
        <v>2</v>
      </c>
      <c r="G224" s="12" t="s">
        <v>1259</v>
      </c>
      <c r="H224" s="11">
        <v>14.51</v>
      </c>
      <c r="I224" s="279">
        <f>VLOOKUP(A:A,Souhrn!$A$2:$E$20,5,0)</f>
        <v>0</v>
      </c>
      <c r="J224" s="217">
        <f t="shared" si="165"/>
        <v>0</v>
      </c>
      <c r="K224" s="98"/>
      <c r="L224" s="102" t="s">
        <v>1246</v>
      </c>
      <c r="M224" s="100"/>
      <c r="AA224" s="120">
        <f t="shared" si="126"/>
        <v>14.51</v>
      </c>
      <c r="AB224" s="120">
        <f t="shared" si="127"/>
        <v>0</v>
      </c>
      <c r="AC224" s="120">
        <f t="shared" si="128"/>
        <v>0</v>
      </c>
      <c r="AD224" s="120">
        <f t="shared" si="129"/>
        <v>0</v>
      </c>
      <c r="AE224" s="120">
        <f t="shared" si="130"/>
        <v>0</v>
      </c>
      <c r="AF224" s="120">
        <f t="shared" si="131"/>
        <v>0</v>
      </c>
      <c r="AG224" s="120">
        <f t="shared" si="132"/>
        <v>0</v>
      </c>
      <c r="AH224" s="120">
        <f t="shared" si="133"/>
        <v>0</v>
      </c>
      <c r="AI224" s="120">
        <f t="shared" si="134"/>
        <v>0</v>
      </c>
      <c r="AJ224" s="120">
        <f t="shared" si="135"/>
        <v>0</v>
      </c>
      <c r="AK224" s="120">
        <f t="shared" si="136"/>
        <v>0</v>
      </c>
      <c r="AL224" s="120">
        <f t="shared" si="137"/>
        <v>0</v>
      </c>
      <c r="AM224" s="120">
        <f t="shared" si="138"/>
        <v>0</v>
      </c>
      <c r="AN224" s="120">
        <f t="shared" si="139"/>
        <v>0</v>
      </c>
      <c r="AO224" s="120">
        <f t="shared" si="140"/>
        <v>0</v>
      </c>
      <c r="AP224" s="120">
        <f t="shared" si="141"/>
        <v>0</v>
      </c>
      <c r="AQ224" s="120">
        <f t="shared" si="142"/>
        <v>0</v>
      </c>
      <c r="AR224" s="120">
        <f t="shared" si="143"/>
        <v>0</v>
      </c>
      <c r="AS224" s="120">
        <f t="shared" si="144"/>
        <v>0</v>
      </c>
      <c r="AT224" s="267">
        <f t="shared" si="124"/>
        <v>14.51</v>
      </c>
      <c r="AU224" s="267">
        <f t="shared" si="125"/>
        <v>0</v>
      </c>
      <c r="BA224" s="42">
        <f t="shared" si="145"/>
        <v>0</v>
      </c>
      <c r="BB224" s="42">
        <f t="shared" si="146"/>
        <v>0</v>
      </c>
      <c r="BC224" s="42">
        <f t="shared" si="147"/>
        <v>0</v>
      </c>
      <c r="BD224" s="42">
        <f t="shared" si="148"/>
        <v>0</v>
      </c>
      <c r="BE224" s="42">
        <f t="shared" si="149"/>
        <v>0</v>
      </c>
      <c r="BF224" s="42">
        <f t="shared" si="150"/>
        <v>0</v>
      </c>
      <c r="BG224" s="42">
        <f t="shared" si="151"/>
        <v>0</v>
      </c>
      <c r="BH224" s="42">
        <f t="shared" si="152"/>
        <v>0</v>
      </c>
      <c r="BI224" s="42">
        <f t="shared" si="153"/>
        <v>0</v>
      </c>
      <c r="BJ224" s="42">
        <f t="shared" si="154"/>
        <v>0</v>
      </c>
      <c r="BK224" s="42">
        <f t="shared" si="155"/>
        <v>0</v>
      </c>
      <c r="BL224" s="42">
        <f t="shared" si="156"/>
        <v>0</v>
      </c>
      <c r="BM224" s="42">
        <f t="shared" si="157"/>
        <v>0</v>
      </c>
      <c r="BN224" s="42">
        <f t="shared" si="158"/>
        <v>0</v>
      </c>
      <c r="BO224" s="42">
        <f t="shared" si="159"/>
        <v>0</v>
      </c>
      <c r="BP224" s="42">
        <f t="shared" si="160"/>
        <v>0</v>
      </c>
      <c r="BQ224" s="42">
        <f t="shared" si="161"/>
        <v>0</v>
      </c>
      <c r="BR224" s="42">
        <f t="shared" si="162"/>
        <v>0</v>
      </c>
      <c r="BS224" s="42">
        <f t="shared" si="163"/>
        <v>0</v>
      </c>
    </row>
    <row r="225" spans="1:71" ht="15">
      <c r="A225" s="118" t="s">
        <v>1164</v>
      </c>
      <c r="B225" s="8" t="s">
        <v>454</v>
      </c>
      <c r="C225" s="9" t="s">
        <v>455</v>
      </c>
      <c r="D225" s="9" t="s">
        <v>441</v>
      </c>
      <c r="E225" s="10" t="s">
        <v>26</v>
      </c>
      <c r="F225" s="10" t="s">
        <v>2</v>
      </c>
      <c r="G225" s="12" t="s">
        <v>1259</v>
      </c>
      <c r="H225" s="11">
        <v>16</v>
      </c>
      <c r="I225" s="279">
        <f>VLOOKUP(A:A,Souhrn!$A$2:$E$20,5,0)</f>
        <v>0</v>
      </c>
      <c r="J225" s="217">
        <f t="shared" si="165"/>
        <v>0</v>
      </c>
      <c r="K225" s="98"/>
      <c r="L225" s="102" t="s">
        <v>1246</v>
      </c>
      <c r="M225" s="100"/>
      <c r="AA225" s="120">
        <f t="shared" si="126"/>
        <v>16</v>
      </c>
      <c r="AB225" s="120">
        <f t="shared" si="127"/>
        <v>0</v>
      </c>
      <c r="AC225" s="120">
        <f t="shared" si="128"/>
        <v>0</v>
      </c>
      <c r="AD225" s="120">
        <f t="shared" si="129"/>
        <v>0</v>
      </c>
      <c r="AE225" s="120">
        <f t="shared" si="130"/>
        <v>0</v>
      </c>
      <c r="AF225" s="120">
        <f t="shared" si="131"/>
        <v>0</v>
      </c>
      <c r="AG225" s="120">
        <f t="shared" si="132"/>
        <v>0</v>
      </c>
      <c r="AH225" s="120">
        <f t="shared" si="133"/>
        <v>0</v>
      </c>
      <c r="AI225" s="120">
        <f t="shared" si="134"/>
        <v>0</v>
      </c>
      <c r="AJ225" s="120">
        <f t="shared" si="135"/>
        <v>0</v>
      </c>
      <c r="AK225" s="120">
        <f t="shared" si="136"/>
        <v>0</v>
      </c>
      <c r="AL225" s="120">
        <f t="shared" si="137"/>
        <v>0</v>
      </c>
      <c r="AM225" s="120">
        <f t="shared" si="138"/>
        <v>0</v>
      </c>
      <c r="AN225" s="120">
        <f t="shared" si="139"/>
        <v>0</v>
      </c>
      <c r="AO225" s="120">
        <f t="shared" si="140"/>
        <v>0</v>
      </c>
      <c r="AP225" s="120">
        <f t="shared" si="141"/>
        <v>0</v>
      </c>
      <c r="AQ225" s="120">
        <f t="shared" si="142"/>
        <v>0</v>
      </c>
      <c r="AR225" s="120">
        <f t="shared" si="143"/>
        <v>0</v>
      </c>
      <c r="AS225" s="120">
        <f t="shared" si="144"/>
        <v>0</v>
      </c>
      <c r="AT225" s="267">
        <f t="shared" si="124"/>
        <v>16</v>
      </c>
      <c r="AU225" s="267">
        <f t="shared" si="125"/>
        <v>0</v>
      </c>
      <c r="BA225" s="42">
        <f t="shared" si="145"/>
        <v>0</v>
      </c>
      <c r="BB225" s="42">
        <f t="shared" si="146"/>
        <v>0</v>
      </c>
      <c r="BC225" s="42">
        <f t="shared" si="147"/>
        <v>0</v>
      </c>
      <c r="BD225" s="42">
        <f t="shared" si="148"/>
        <v>0</v>
      </c>
      <c r="BE225" s="42">
        <f t="shared" si="149"/>
        <v>0</v>
      </c>
      <c r="BF225" s="42">
        <f t="shared" si="150"/>
        <v>0</v>
      </c>
      <c r="BG225" s="42">
        <f t="shared" si="151"/>
        <v>0</v>
      </c>
      <c r="BH225" s="42">
        <f t="shared" si="152"/>
        <v>0</v>
      </c>
      <c r="BI225" s="42">
        <f t="shared" si="153"/>
        <v>0</v>
      </c>
      <c r="BJ225" s="42">
        <f t="shared" si="154"/>
        <v>0</v>
      </c>
      <c r="BK225" s="42">
        <f t="shared" si="155"/>
        <v>0</v>
      </c>
      <c r="BL225" s="42">
        <f t="shared" si="156"/>
        <v>0</v>
      </c>
      <c r="BM225" s="42">
        <f t="shared" si="157"/>
        <v>0</v>
      </c>
      <c r="BN225" s="42">
        <f t="shared" si="158"/>
        <v>0</v>
      </c>
      <c r="BO225" s="42">
        <f t="shared" si="159"/>
        <v>0</v>
      </c>
      <c r="BP225" s="42">
        <f t="shared" si="160"/>
        <v>0</v>
      </c>
      <c r="BQ225" s="42">
        <f t="shared" si="161"/>
        <v>0</v>
      </c>
      <c r="BR225" s="42">
        <f t="shared" si="162"/>
        <v>0</v>
      </c>
      <c r="BS225" s="42">
        <f t="shared" si="163"/>
        <v>0</v>
      </c>
    </row>
    <row r="226" spans="1:71" ht="15">
      <c r="A226" s="118" t="s">
        <v>1164</v>
      </c>
      <c r="B226" s="8" t="s">
        <v>456</v>
      </c>
      <c r="C226" s="9" t="s">
        <v>457</v>
      </c>
      <c r="D226" s="9" t="s">
        <v>441</v>
      </c>
      <c r="E226" s="10" t="s">
        <v>26</v>
      </c>
      <c r="F226" s="10" t="s">
        <v>2</v>
      </c>
      <c r="G226" s="12" t="s">
        <v>1259</v>
      </c>
      <c r="H226" s="11">
        <v>14.26</v>
      </c>
      <c r="I226" s="279">
        <f>VLOOKUP(A:A,Souhrn!$A$2:$E$20,5,0)</f>
        <v>0</v>
      </c>
      <c r="J226" s="217">
        <f t="shared" si="165"/>
        <v>0</v>
      </c>
      <c r="K226" s="98"/>
      <c r="L226" s="102" t="s">
        <v>1246</v>
      </c>
      <c r="M226" s="100"/>
      <c r="AA226" s="120">
        <f t="shared" si="126"/>
        <v>14.26</v>
      </c>
      <c r="AB226" s="120">
        <f t="shared" si="127"/>
        <v>0</v>
      </c>
      <c r="AC226" s="120">
        <f t="shared" si="128"/>
        <v>0</v>
      </c>
      <c r="AD226" s="120">
        <f t="shared" si="129"/>
        <v>0</v>
      </c>
      <c r="AE226" s="120">
        <f t="shared" si="130"/>
        <v>0</v>
      </c>
      <c r="AF226" s="120">
        <f t="shared" si="131"/>
        <v>0</v>
      </c>
      <c r="AG226" s="120">
        <f t="shared" si="132"/>
        <v>0</v>
      </c>
      <c r="AH226" s="120">
        <f t="shared" si="133"/>
        <v>0</v>
      </c>
      <c r="AI226" s="120">
        <f t="shared" si="134"/>
        <v>0</v>
      </c>
      <c r="AJ226" s="120">
        <f t="shared" si="135"/>
        <v>0</v>
      </c>
      <c r="AK226" s="120">
        <f t="shared" si="136"/>
        <v>0</v>
      </c>
      <c r="AL226" s="120">
        <f t="shared" si="137"/>
        <v>0</v>
      </c>
      <c r="AM226" s="120">
        <f t="shared" si="138"/>
        <v>0</v>
      </c>
      <c r="AN226" s="120">
        <f t="shared" si="139"/>
        <v>0</v>
      </c>
      <c r="AO226" s="120">
        <f t="shared" si="140"/>
        <v>0</v>
      </c>
      <c r="AP226" s="120">
        <f t="shared" si="141"/>
        <v>0</v>
      </c>
      <c r="AQ226" s="120">
        <f t="shared" si="142"/>
        <v>0</v>
      </c>
      <c r="AR226" s="120">
        <f t="shared" si="143"/>
        <v>0</v>
      </c>
      <c r="AS226" s="120">
        <f t="shared" si="144"/>
        <v>0</v>
      </c>
      <c r="AT226" s="267">
        <f t="shared" si="124"/>
        <v>14.26</v>
      </c>
      <c r="AU226" s="267">
        <f t="shared" si="125"/>
        <v>0</v>
      </c>
      <c r="BA226" s="42">
        <f t="shared" si="145"/>
        <v>0</v>
      </c>
      <c r="BB226" s="42">
        <f t="shared" si="146"/>
        <v>0</v>
      </c>
      <c r="BC226" s="42">
        <f t="shared" si="147"/>
        <v>0</v>
      </c>
      <c r="BD226" s="42">
        <f t="shared" si="148"/>
        <v>0</v>
      </c>
      <c r="BE226" s="42">
        <f t="shared" si="149"/>
        <v>0</v>
      </c>
      <c r="BF226" s="42">
        <f t="shared" si="150"/>
        <v>0</v>
      </c>
      <c r="BG226" s="42">
        <f t="shared" si="151"/>
        <v>0</v>
      </c>
      <c r="BH226" s="42">
        <f t="shared" si="152"/>
        <v>0</v>
      </c>
      <c r="BI226" s="42">
        <f t="shared" si="153"/>
        <v>0</v>
      </c>
      <c r="BJ226" s="42">
        <f t="shared" si="154"/>
        <v>0</v>
      </c>
      <c r="BK226" s="42">
        <f t="shared" si="155"/>
        <v>0</v>
      </c>
      <c r="BL226" s="42">
        <f t="shared" si="156"/>
        <v>0</v>
      </c>
      <c r="BM226" s="42">
        <f t="shared" si="157"/>
        <v>0</v>
      </c>
      <c r="BN226" s="42">
        <f t="shared" si="158"/>
        <v>0</v>
      </c>
      <c r="BO226" s="42">
        <f t="shared" si="159"/>
        <v>0</v>
      </c>
      <c r="BP226" s="42">
        <f t="shared" si="160"/>
        <v>0</v>
      </c>
      <c r="BQ226" s="42">
        <f t="shared" si="161"/>
        <v>0</v>
      </c>
      <c r="BR226" s="42">
        <f t="shared" si="162"/>
        <v>0</v>
      </c>
      <c r="BS226" s="42">
        <f t="shared" si="163"/>
        <v>0</v>
      </c>
    </row>
    <row r="227" spans="1:71" ht="15">
      <c r="A227" s="118" t="s">
        <v>1164</v>
      </c>
      <c r="B227" s="8" t="s">
        <v>458</v>
      </c>
      <c r="C227" s="9" t="s">
        <v>459</v>
      </c>
      <c r="D227" s="9" t="s">
        <v>441</v>
      </c>
      <c r="E227" s="10" t="s">
        <v>26</v>
      </c>
      <c r="F227" s="10" t="s">
        <v>2</v>
      </c>
      <c r="G227" s="12" t="s">
        <v>1259</v>
      </c>
      <c r="H227" s="11">
        <v>17.77</v>
      </c>
      <c r="I227" s="279">
        <f>VLOOKUP(A:A,Souhrn!$A$2:$E$20,5,0)</f>
        <v>0</v>
      </c>
      <c r="J227" s="217">
        <f t="shared" si="165"/>
        <v>0</v>
      </c>
      <c r="K227" s="98"/>
      <c r="L227" s="102" t="s">
        <v>1246</v>
      </c>
      <c r="M227" s="100"/>
      <c r="AA227" s="120">
        <f t="shared" si="126"/>
        <v>17.77</v>
      </c>
      <c r="AB227" s="120">
        <f t="shared" si="127"/>
        <v>0</v>
      </c>
      <c r="AC227" s="120">
        <f t="shared" si="128"/>
        <v>0</v>
      </c>
      <c r="AD227" s="120">
        <f t="shared" si="129"/>
        <v>0</v>
      </c>
      <c r="AE227" s="120">
        <f t="shared" si="130"/>
        <v>0</v>
      </c>
      <c r="AF227" s="120">
        <f t="shared" si="131"/>
        <v>0</v>
      </c>
      <c r="AG227" s="120">
        <f t="shared" si="132"/>
        <v>0</v>
      </c>
      <c r="AH227" s="120">
        <f t="shared" si="133"/>
        <v>0</v>
      </c>
      <c r="AI227" s="120">
        <f t="shared" si="134"/>
        <v>0</v>
      </c>
      <c r="AJ227" s="120">
        <f t="shared" si="135"/>
        <v>0</v>
      </c>
      <c r="AK227" s="120">
        <f t="shared" si="136"/>
        <v>0</v>
      </c>
      <c r="AL227" s="120">
        <f t="shared" si="137"/>
        <v>0</v>
      </c>
      <c r="AM227" s="120">
        <f t="shared" si="138"/>
        <v>0</v>
      </c>
      <c r="AN227" s="120">
        <f t="shared" si="139"/>
        <v>0</v>
      </c>
      <c r="AO227" s="120">
        <f t="shared" si="140"/>
        <v>0</v>
      </c>
      <c r="AP227" s="120">
        <f t="shared" si="141"/>
        <v>0</v>
      </c>
      <c r="AQ227" s="120">
        <f t="shared" si="142"/>
        <v>0</v>
      </c>
      <c r="AR227" s="120">
        <f t="shared" si="143"/>
        <v>0</v>
      </c>
      <c r="AS227" s="120">
        <f t="shared" si="144"/>
        <v>0</v>
      </c>
      <c r="AT227" s="267">
        <f t="shared" si="124"/>
        <v>17.77</v>
      </c>
      <c r="AU227" s="267">
        <f t="shared" si="125"/>
        <v>0</v>
      </c>
      <c r="BA227" s="42">
        <f t="shared" si="145"/>
        <v>0</v>
      </c>
      <c r="BB227" s="42">
        <f t="shared" si="146"/>
        <v>0</v>
      </c>
      <c r="BC227" s="42">
        <f t="shared" si="147"/>
        <v>0</v>
      </c>
      <c r="BD227" s="42">
        <f t="shared" si="148"/>
        <v>0</v>
      </c>
      <c r="BE227" s="42">
        <f t="shared" si="149"/>
        <v>0</v>
      </c>
      <c r="BF227" s="42">
        <f t="shared" si="150"/>
        <v>0</v>
      </c>
      <c r="BG227" s="42">
        <f t="shared" si="151"/>
        <v>0</v>
      </c>
      <c r="BH227" s="42">
        <f t="shared" si="152"/>
        <v>0</v>
      </c>
      <c r="BI227" s="42">
        <f t="shared" si="153"/>
        <v>0</v>
      </c>
      <c r="BJ227" s="42">
        <f t="shared" si="154"/>
        <v>0</v>
      </c>
      <c r="BK227" s="42">
        <f t="shared" si="155"/>
        <v>0</v>
      </c>
      <c r="BL227" s="42">
        <f t="shared" si="156"/>
        <v>0</v>
      </c>
      <c r="BM227" s="42">
        <f t="shared" si="157"/>
        <v>0</v>
      </c>
      <c r="BN227" s="42">
        <f t="shared" si="158"/>
        <v>0</v>
      </c>
      <c r="BO227" s="42">
        <f t="shared" si="159"/>
        <v>0</v>
      </c>
      <c r="BP227" s="42">
        <f t="shared" si="160"/>
        <v>0</v>
      </c>
      <c r="BQ227" s="42">
        <f t="shared" si="161"/>
        <v>0</v>
      </c>
      <c r="BR227" s="42">
        <f t="shared" si="162"/>
        <v>0</v>
      </c>
      <c r="BS227" s="42">
        <f t="shared" si="163"/>
        <v>0</v>
      </c>
    </row>
    <row r="228" spans="1:71" ht="15">
      <c r="A228" s="118" t="s">
        <v>1166</v>
      </c>
      <c r="B228" s="8" t="s">
        <v>460</v>
      </c>
      <c r="C228" s="9" t="s">
        <v>461</v>
      </c>
      <c r="D228" s="9" t="s">
        <v>441</v>
      </c>
      <c r="E228" s="10" t="s">
        <v>462</v>
      </c>
      <c r="F228" s="10" t="s">
        <v>2</v>
      </c>
      <c r="G228" s="12" t="s">
        <v>1261</v>
      </c>
      <c r="H228" s="11">
        <v>105.08</v>
      </c>
      <c r="I228" s="279">
        <f>VLOOKUP(A:A,Souhrn!$A$2:$E$20,5,0)</f>
        <v>0</v>
      </c>
      <c r="J228" s="217">
        <f t="shared" si="165"/>
        <v>0</v>
      </c>
      <c r="K228" s="98" t="s">
        <v>1246</v>
      </c>
      <c r="L228" s="102" t="s">
        <v>1246</v>
      </c>
      <c r="M228" s="100"/>
      <c r="AA228" s="120">
        <f t="shared" si="126"/>
        <v>0</v>
      </c>
      <c r="AB228" s="120">
        <f t="shared" si="127"/>
        <v>0</v>
      </c>
      <c r="AC228" s="120">
        <f t="shared" si="128"/>
        <v>105.08</v>
      </c>
      <c r="AD228" s="120">
        <f t="shared" si="129"/>
        <v>0</v>
      </c>
      <c r="AE228" s="120">
        <f t="shared" si="130"/>
        <v>0</v>
      </c>
      <c r="AF228" s="120">
        <f t="shared" si="131"/>
        <v>0</v>
      </c>
      <c r="AG228" s="120">
        <f t="shared" si="132"/>
        <v>0</v>
      </c>
      <c r="AH228" s="120">
        <f t="shared" si="133"/>
        <v>0</v>
      </c>
      <c r="AI228" s="120">
        <f t="shared" si="134"/>
        <v>0</v>
      </c>
      <c r="AJ228" s="120">
        <f t="shared" si="135"/>
        <v>0</v>
      </c>
      <c r="AK228" s="120">
        <f t="shared" si="136"/>
        <v>0</v>
      </c>
      <c r="AL228" s="120">
        <f t="shared" si="137"/>
        <v>0</v>
      </c>
      <c r="AM228" s="120">
        <f t="shared" si="138"/>
        <v>0</v>
      </c>
      <c r="AN228" s="120">
        <f t="shared" si="139"/>
        <v>0</v>
      </c>
      <c r="AO228" s="120">
        <f t="shared" si="140"/>
        <v>0</v>
      </c>
      <c r="AP228" s="120">
        <f t="shared" si="141"/>
        <v>0</v>
      </c>
      <c r="AQ228" s="120">
        <f t="shared" si="142"/>
        <v>0</v>
      </c>
      <c r="AR228" s="120">
        <f t="shared" si="143"/>
        <v>0</v>
      </c>
      <c r="AS228" s="120">
        <f t="shared" si="144"/>
        <v>0</v>
      </c>
      <c r="AT228" s="267">
        <f t="shared" si="124"/>
        <v>105.08</v>
      </c>
      <c r="AU228" s="267">
        <f t="shared" si="125"/>
        <v>0</v>
      </c>
      <c r="BA228" s="42">
        <f t="shared" si="145"/>
        <v>0</v>
      </c>
      <c r="BB228" s="42">
        <f t="shared" si="146"/>
        <v>0</v>
      </c>
      <c r="BC228" s="42">
        <f t="shared" si="147"/>
        <v>105.08</v>
      </c>
      <c r="BD228" s="42">
        <f t="shared" si="148"/>
        <v>0</v>
      </c>
      <c r="BE228" s="42">
        <f t="shared" si="149"/>
        <v>0</v>
      </c>
      <c r="BF228" s="42">
        <f t="shared" si="150"/>
        <v>0</v>
      </c>
      <c r="BG228" s="42">
        <f t="shared" si="151"/>
        <v>0</v>
      </c>
      <c r="BH228" s="42">
        <f t="shared" si="152"/>
        <v>0</v>
      </c>
      <c r="BI228" s="42">
        <f t="shared" si="153"/>
        <v>0</v>
      </c>
      <c r="BJ228" s="42">
        <f t="shared" si="154"/>
        <v>0</v>
      </c>
      <c r="BK228" s="42">
        <f t="shared" si="155"/>
        <v>0</v>
      </c>
      <c r="BL228" s="42">
        <f t="shared" si="156"/>
        <v>0</v>
      </c>
      <c r="BM228" s="42">
        <f t="shared" si="157"/>
        <v>0</v>
      </c>
      <c r="BN228" s="42">
        <f t="shared" si="158"/>
        <v>0</v>
      </c>
      <c r="BO228" s="42">
        <f t="shared" si="159"/>
        <v>0</v>
      </c>
      <c r="BP228" s="42">
        <f t="shared" si="160"/>
        <v>0</v>
      </c>
      <c r="BQ228" s="42">
        <f t="shared" si="161"/>
        <v>0</v>
      </c>
      <c r="BR228" s="42">
        <f t="shared" si="162"/>
        <v>0</v>
      </c>
      <c r="BS228" s="42">
        <f t="shared" si="163"/>
        <v>0</v>
      </c>
    </row>
    <row r="229" spans="1:71" ht="15">
      <c r="A229" s="118" t="s">
        <v>1178</v>
      </c>
      <c r="B229" s="8" t="s">
        <v>463</v>
      </c>
      <c r="C229" s="9" t="s">
        <v>464</v>
      </c>
      <c r="D229" s="9" t="s">
        <v>441</v>
      </c>
      <c r="E229" s="10" t="s">
        <v>26</v>
      </c>
      <c r="F229" s="10" t="s">
        <v>2</v>
      </c>
      <c r="G229" s="12" t="s">
        <v>1272</v>
      </c>
      <c r="H229" s="11">
        <v>17.16</v>
      </c>
      <c r="I229" s="279">
        <f>VLOOKUP(A:A,Souhrn!$A$2:$E$20,5,0)</f>
        <v>0</v>
      </c>
      <c r="J229" s="217">
        <f t="shared" si="165"/>
        <v>0</v>
      </c>
      <c r="K229" s="98"/>
      <c r="L229" s="102" t="s">
        <v>1246</v>
      </c>
      <c r="M229" s="100"/>
      <c r="AA229" s="120">
        <f t="shared" si="126"/>
        <v>0</v>
      </c>
      <c r="AB229" s="120">
        <f t="shared" si="127"/>
        <v>0</v>
      </c>
      <c r="AC229" s="120">
        <f t="shared" si="128"/>
        <v>0</v>
      </c>
      <c r="AD229" s="120">
        <f t="shared" si="129"/>
        <v>0</v>
      </c>
      <c r="AE229" s="120">
        <f t="shared" si="130"/>
        <v>0</v>
      </c>
      <c r="AF229" s="120">
        <f t="shared" si="131"/>
        <v>0</v>
      </c>
      <c r="AG229" s="120">
        <f t="shared" si="132"/>
        <v>0</v>
      </c>
      <c r="AH229" s="120">
        <f t="shared" si="133"/>
        <v>0</v>
      </c>
      <c r="AI229" s="120">
        <f t="shared" si="134"/>
        <v>0</v>
      </c>
      <c r="AJ229" s="120">
        <f t="shared" si="135"/>
        <v>0</v>
      </c>
      <c r="AK229" s="120">
        <f t="shared" si="136"/>
        <v>0</v>
      </c>
      <c r="AL229" s="120">
        <f t="shared" si="137"/>
        <v>0</v>
      </c>
      <c r="AM229" s="120">
        <f t="shared" si="138"/>
        <v>0</v>
      </c>
      <c r="AN229" s="120">
        <f t="shared" si="139"/>
        <v>0</v>
      </c>
      <c r="AO229" s="120">
        <f t="shared" si="140"/>
        <v>0</v>
      </c>
      <c r="AP229" s="120">
        <f t="shared" si="141"/>
        <v>17.16</v>
      </c>
      <c r="AQ229" s="120">
        <f t="shared" si="142"/>
        <v>0</v>
      </c>
      <c r="AR229" s="120">
        <f t="shared" si="143"/>
        <v>0</v>
      </c>
      <c r="AS229" s="120">
        <f t="shared" si="144"/>
        <v>0</v>
      </c>
      <c r="AT229" s="267">
        <f t="shared" si="124"/>
        <v>17.16</v>
      </c>
      <c r="AU229" s="267">
        <f t="shared" si="125"/>
        <v>0</v>
      </c>
      <c r="BA229" s="42">
        <f t="shared" si="145"/>
        <v>0</v>
      </c>
      <c r="BB229" s="42">
        <f t="shared" si="146"/>
        <v>0</v>
      </c>
      <c r="BC229" s="42">
        <f t="shared" si="147"/>
        <v>0</v>
      </c>
      <c r="BD229" s="42">
        <f t="shared" si="148"/>
        <v>0</v>
      </c>
      <c r="BE229" s="42">
        <f t="shared" si="149"/>
        <v>0</v>
      </c>
      <c r="BF229" s="42">
        <f t="shared" si="150"/>
        <v>0</v>
      </c>
      <c r="BG229" s="42">
        <f t="shared" si="151"/>
        <v>0</v>
      </c>
      <c r="BH229" s="42">
        <f t="shared" si="152"/>
        <v>0</v>
      </c>
      <c r="BI229" s="42">
        <f t="shared" si="153"/>
        <v>0</v>
      </c>
      <c r="BJ229" s="42">
        <f t="shared" si="154"/>
        <v>0</v>
      </c>
      <c r="BK229" s="42">
        <f t="shared" si="155"/>
        <v>0</v>
      </c>
      <c r="BL229" s="42">
        <f t="shared" si="156"/>
        <v>0</v>
      </c>
      <c r="BM229" s="42">
        <f t="shared" si="157"/>
        <v>0</v>
      </c>
      <c r="BN229" s="42">
        <f t="shared" si="158"/>
        <v>0</v>
      </c>
      <c r="BO229" s="42">
        <f t="shared" si="159"/>
        <v>0</v>
      </c>
      <c r="BP229" s="42">
        <f t="shared" si="160"/>
        <v>0</v>
      </c>
      <c r="BQ229" s="42">
        <f t="shared" si="161"/>
        <v>0</v>
      </c>
      <c r="BR229" s="42">
        <f t="shared" si="162"/>
        <v>0</v>
      </c>
      <c r="BS229" s="42">
        <f t="shared" si="163"/>
        <v>0</v>
      </c>
    </row>
    <row r="230" spans="1:71" ht="15">
      <c r="A230" s="118" t="s">
        <v>1164</v>
      </c>
      <c r="B230" s="8" t="s">
        <v>465</v>
      </c>
      <c r="C230" s="9" t="s">
        <v>466</v>
      </c>
      <c r="D230" s="9" t="s">
        <v>441</v>
      </c>
      <c r="E230" s="10" t="s">
        <v>26</v>
      </c>
      <c r="F230" s="10" t="s">
        <v>2</v>
      </c>
      <c r="G230" s="12" t="s">
        <v>1259</v>
      </c>
      <c r="H230" s="11">
        <v>18.95</v>
      </c>
      <c r="I230" s="279">
        <f>VLOOKUP(A:A,Souhrn!$A$2:$E$20,5,0)</f>
        <v>0</v>
      </c>
      <c r="J230" s="217">
        <f t="shared" si="165"/>
        <v>0</v>
      </c>
      <c r="K230" s="98"/>
      <c r="L230" s="102" t="s">
        <v>1246</v>
      </c>
      <c r="M230" s="100"/>
      <c r="AA230" s="120">
        <f t="shared" si="126"/>
        <v>18.95</v>
      </c>
      <c r="AB230" s="120">
        <f t="shared" si="127"/>
        <v>0</v>
      </c>
      <c r="AC230" s="120">
        <f t="shared" si="128"/>
        <v>0</v>
      </c>
      <c r="AD230" s="120">
        <f t="shared" si="129"/>
        <v>0</v>
      </c>
      <c r="AE230" s="120">
        <f t="shared" si="130"/>
        <v>0</v>
      </c>
      <c r="AF230" s="120">
        <f t="shared" si="131"/>
        <v>0</v>
      </c>
      <c r="AG230" s="120">
        <f t="shared" si="132"/>
        <v>0</v>
      </c>
      <c r="AH230" s="120">
        <f t="shared" si="133"/>
        <v>0</v>
      </c>
      <c r="AI230" s="120">
        <f t="shared" si="134"/>
        <v>0</v>
      </c>
      <c r="AJ230" s="120">
        <f t="shared" si="135"/>
        <v>0</v>
      </c>
      <c r="AK230" s="120">
        <f t="shared" si="136"/>
        <v>0</v>
      </c>
      <c r="AL230" s="120">
        <f t="shared" si="137"/>
        <v>0</v>
      </c>
      <c r="AM230" s="120">
        <f t="shared" si="138"/>
        <v>0</v>
      </c>
      <c r="AN230" s="120">
        <f t="shared" si="139"/>
        <v>0</v>
      </c>
      <c r="AO230" s="120">
        <f t="shared" si="140"/>
        <v>0</v>
      </c>
      <c r="AP230" s="120">
        <f t="shared" si="141"/>
        <v>0</v>
      </c>
      <c r="AQ230" s="120">
        <f t="shared" si="142"/>
        <v>0</v>
      </c>
      <c r="AR230" s="120">
        <f t="shared" si="143"/>
        <v>0</v>
      </c>
      <c r="AS230" s="120">
        <f t="shared" si="144"/>
        <v>0</v>
      </c>
      <c r="AT230" s="267">
        <f t="shared" si="124"/>
        <v>18.95</v>
      </c>
      <c r="AU230" s="267">
        <f t="shared" si="125"/>
        <v>0</v>
      </c>
      <c r="BA230" s="42">
        <f t="shared" si="145"/>
        <v>0</v>
      </c>
      <c r="BB230" s="42">
        <f t="shared" si="146"/>
        <v>0</v>
      </c>
      <c r="BC230" s="42">
        <f t="shared" si="147"/>
        <v>0</v>
      </c>
      <c r="BD230" s="42">
        <f t="shared" si="148"/>
        <v>0</v>
      </c>
      <c r="BE230" s="42">
        <f t="shared" si="149"/>
        <v>0</v>
      </c>
      <c r="BF230" s="42">
        <f t="shared" si="150"/>
        <v>0</v>
      </c>
      <c r="BG230" s="42">
        <f t="shared" si="151"/>
        <v>0</v>
      </c>
      <c r="BH230" s="42">
        <f t="shared" si="152"/>
        <v>0</v>
      </c>
      <c r="BI230" s="42">
        <f t="shared" si="153"/>
        <v>0</v>
      </c>
      <c r="BJ230" s="42">
        <f t="shared" si="154"/>
        <v>0</v>
      </c>
      <c r="BK230" s="42">
        <f t="shared" si="155"/>
        <v>0</v>
      </c>
      <c r="BL230" s="42">
        <f t="shared" si="156"/>
        <v>0</v>
      </c>
      <c r="BM230" s="42">
        <f t="shared" si="157"/>
        <v>0</v>
      </c>
      <c r="BN230" s="42">
        <f t="shared" si="158"/>
        <v>0</v>
      </c>
      <c r="BO230" s="42">
        <f t="shared" si="159"/>
        <v>0</v>
      </c>
      <c r="BP230" s="42">
        <f t="shared" si="160"/>
        <v>0</v>
      </c>
      <c r="BQ230" s="42">
        <f t="shared" si="161"/>
        <v>0</v>
      </c>
      <c r="BR230" s="42">
        <f t="shared" si="162"/>
        <v>0</v>
      </c>
      <c r="BS230" s="42">
        <f t="shared" si="163"/>
        <v>0</v>
      </c>
    </row>
    <row r="231" spans="1:71" ht="15">
      <c r="A231" s="118" t="s">
        <v>1164</v>
      </c>
      <c r="B231" s="8" t="s">
        <v>467</v>
      </c>
      <c r="C231" s="9" t="s">
        <v>468</v>
      </c>
      <c r="D231" s="9" t="s">
        <v>441</v>
      </c>
      <c r="E231" s="10" t="s">
        <v>26</v>
      </c>
      <c r="F231" s="10" t="s">
        <v>2</v>
      </c>
      <c r="G231" s="12" t="s">
        <v>1259</v>
      </c>
      <c r="H231" s="11">
        <v>16.61</v>
      </c>
      <c r="I231" s="279">
        <f>VLOOKUP(A:A,Souhrn!$A$2:$E$20,5,0)</f>
        <v>0</v>
      </c>
      <c r="J231" s="217">
        <f t="shared" si="165"/>
        <v>0</v>
      </c>
      <c r="K231" s="98"/>
      <c r="L231" s="102" t="s">
        <v>1246</v>
      </c>
      <c r="M231" s="100"/>
      <c r="AA231" s="120">
        <f t="shared" si="126"/>
        <v>16.61</v>
      </c>
      <c r="AB231" s="120">
        <f t="shared" si="127"/>
        <v>0</v>
      </c>
      <c r="AC231" s="120">
        <f t="shared" si="128"/>
        <v>0</v>
      </c>
      <c r="AD231" s="120">
        <f t="shared" si="129"/>
        <v>0</v>
      </c>
      <c r="AE231" s="120">
        <f t="shared" si="130"/>
        <v>0</v>
      </c>
      <c r="AF231" s="120">
        <f t="shared" si="131"/>
        <v>0</v>
      </c>
      <c r="AG231" s="120">
        <f t="shared" si="132"/>
        <v>0</v>
      </c>
      <c r="AH231" s="120">
        <f t="shared" si="133"/>
        <v>0</v>
      </c>
      <c r="AI231" s="120">
        <f t="shared" si="134"/>
        <v>0</v>
      </c>
      <c r="AJ231" s="120">
        <f t="shared" si="135"/>
        <v>0</v>
      </c>
      <c r="AK231" s="120">
        <f t="shared" si="136"/>
        <v>0</v>
      </c>
      <c r="AL231" s="120">
        <f t="shared" si="137"/>
        <v>0</v>
      </c>
      <c r="AM231" s="120">
        <f t="shared" si="138"/>
        <v>0</v>
      </c>
      <c r="AN231" s="120">
        <f t="shared" si="139"/>
        <v>0</v>
      </c>
      <c r="AO231" s="120">
        <f t="shared" si="140"/>
        <v>0</v>
      </c>
      <c r="AP231" s="120">
        <f t="shared" si="141"/>
        <v>0</v>
      </c>
      <c r="AQ231" s="120">
        <f t="shared" si="142"/>
        <v>0</v>
      </c>
      <c r="AR231" s="120">
        <f t="shared" si="143"/>
        <v>0</v>
      </c>
      <c r="AS231" s="120">
        <f t="shared" si="144"/>
        <v>0</v>
      </c>
      <c r="AT231" s="267">
        <f t="shared" si="124"/>
        <v>16.61</v>
      </c>
      <c r="AU231" s="267">
        <f t="shared" si="125"/>
        <v>0</v>
      </c>
      <c r="BA231" s="42">
        <f t="shared" si="145"/>
        <v>0</v>
      </c>
      <c r="BB231" s="42">
        <f t="shared" si="146"/>
        <v>0</v>
      </c>
      <c r="BC231" s="42">
        <f t="shared" si="147"/>
        <v>0</v>
      </c>
      <c r="BD231" s="42">
        <f t="shared" si="148"/>
        <v>0</v>
      </c>
      <c r="BE231" s="42">
        <f t="shared" si="149"/>
        <v>0</v>
      </c>
      <c r="BF231" s="42">
        <f t="shared" si="150"/>
        <v>0</v>
      </c>
      <c r="BG231" s="42">
        <f t="shared" si="151"/>
        <v>0</v>
      </c>
      <c r="BH231" s="42">
        <f t="shared" si="152"/>
        <v>0</v>
      </c>
      <c r="BI231" s="42">
        <f t="shared" si="153"/>
        <v>0</v>
      </c>
      <c r="BJ231" s="42">
        <f t="shared" si="154"/>
        <v>0</v>
      </c>
      <c r="BK231" s="42">
        <f t="shared" si="155"/>
        <v>0</v>
      </c>
      <c r="BL231" s="42">
        <f t="shared" si="156"/>
        <v>0</v>
      </c>
      <c r="BM231" s="42">
        <f t="shared" si="157"/>
        <v>0</v>
      </c>
      <c r="BN231" s="42">
        <f t="shared" si="158"/>
        <v>0</v>
      </c>
      <c r="BO231" s="42">
        <f t="shared" si="159"/>
        <v>0</v>
      </c>
      <c r="BP231" s="42">
        <f t="shared" si="160"/>
        <v>0</v>
      </c>
      <c r="BQ231" s="42">
        <f t="shared" si="161"/>
        <v>0</v>
      </c>
      <c r="BR231" s="42">
        <f t="shared" si="162"/>
        <v>0</v>
      </c>
      <c r="BS231" s="42">
        <f t="shared" si="163"/>
        <v>0</v>
      </c>
    </row>
    <row r="232" spans="1:71" ht="15">
      <c r="A232" s="118" t="s">
        <v>1164</v>
      </c>
      <c r="B232" s="8" t="s">
        <v>469</v>
      </c>
      <c r="C232" s="9" t="s">
        <v>470</v>
      </c>
      <c r="D232" s="9" t="s">
        <v>441</v>
      </c>
      <c r="E232" s="10" t="s">
        <v>26</v>
      </c>
      <c r="F232" s="10" t="s">
        <v>2</v>
      </c>
      <c r="G232" s="12" t="s">
        <v>1259</v>
      </c>
      <c r="H232" s="11">
        <v>18.73</v>
      </c>
      <c r="I232" s="279">
        <f>VLOOKUP(A:A,Souhrn!$A$2:$E$20,5,0)</f>
        <v>0</v>
      </c>
      <c r="J232" s="217">
        <f t="shared" si="165"/>
        <v>0</v>
      </c>
      <c r="K232" s="98"/>
      <c r="L232" s="102" t="s">
        <v>1246</v>
      </c>
      <c r="M232" s="100"/>
      <c r="AA232" s="120">
        <f t="shared" si="126"/>
        <v>18.73</v>
      </c>
      <c r="AB232" s="120">
        <f t="shared" si="127"/>
        <v>0</v>
      </c>
      <c r="AC232" s="120">
        <f t="shared" si="128"/>
        <v>0</v>
      </c>
      <c r="AD232" s="120">
        <f t="shared" si="129"/>
        <v>0</v>
      </c>
      <c r="AE232" s="120">
        <f t="shared" si="130"/>
        <v>0</v>
      </c>
      <c r="AF232" s="120">
        <f t="shared" si="131"/>
        <v>0</v>
      </c>
      <c r="AG232" s="120">
        <f t="shared" si="132"/>
        <v>0</v>
      </c>
      <c r="AH232" s="120">
        <f t="shared" si="133"/>
        <v>0</v>
      </c>
      <c r="AI232" s="120">
        <f t="shared" si="134"/>
        <v>0</v>
      </c>
      <c r="AJ232" s="120">
        <f t="shared" si="135"/>
        <v>0</v>
      </c>
      <c r="AK232" s="120">
        <f t="shared" si="136"/>
        <v>0</v>
      </c>
      <c r="AL232" s="120">
        <f t="shared" si="137"/>
        <v>0</v>
      </c>
      <c r="AM232" s="120">
        <f t="shared" si="138"/>
        <v>0</v>
      </c>
      <c r="AN232" s="120">
        <f t="shared" si="139"/>
        <v>0</v>
      </c>
      <c r="AO232" s="120">
        <f t="shared" si="140"/>
        <v>0</v>
      </c>
      <c r="AP232" s="120">
        <f t="shared" si="141"/>
        <v>0</v>
      </c>
      <c r="AQ232" s="120">
        <f t="shared" si="142"/>
        <v>0</v>
      </c>
      <c r="AR232" s="120">
        <f t="shared" si="143"/>
        <v>0</v>
      </c>
      <c r="AS232" s="120">
        <f t="shared" si="144"/>
        <v>0</v>
      </c>
      <c r="AT232" s="267">
        <f t="shared" si="124"/>
        <v>18.73</v>
      </c>
      <c r="AU232" s="267">
        <f t="shared" si="125"/>
        <v>0</v>
      </c>
      <c r="BA232" s="42">
        <f t="shared" si="145"/>
        <v>0</v>
      </c>
      <c r="BB232" s="42">
        <f t="shared" si="146"/>
        <v>0</v>
      </c>
      <c r="BC232" s="42">
        <f t="shared" si="147"/>
        <v>0</v>
      </c>
      <c r="BD232" s="42">
        <f t="shared" si="148"/>
        <v>0</v>
      </c>
      <c r="BE232" s="42">
        <f t="shared" si="149"/>
        <v>0</v>
      </c>
      <c r="BF232" s="42">
        <f t="shared" si="150"/>
        <v>0</v>
      </c>
      <c r="BG232" s="42">
        <f t="shared" si="151"/>
        <v>0</v>
      </c>
      <c r="BH232" s="42">
        <f t="shared" si="152"/>
        <v>0</v>
      </c>
      <c r="BI232" s="42">
        <f t="shared" si="153"/>
        <v>0</v>
      </c>
      <c r="BJ232" s="42">
        <f t="shared" si="154"/>
        <v>0</v>
      </c>
      <c r="BK232" s="42">
        <f t="shared" si="155"/>
        <v>0</v>
      </c>
      <c r="BL232" s="42">
        <f t="shared" si="156"/>
        <v>0</v>
      </c>
      <c r="BM232" s="42">
        <f t="shared" si="157"/>
        <v>0</v>
      </c>
      <c r="BN232" s="42">
        <f t="shared" si="158"/>
        <v>0</v>
      </c>
      <c r="BO232" s="42">
        <f t="shared" si="159"/>
        <v>0</v>
      </c>
      <c r="BP232" s="42">
        <f t="shared" si="160"/>
        <v>0</v>
      </c>
      <c r="BQ232" s="42">
        <f t="shared" si="161"/>
        <v>0</v>
      </c>
      <c r="BR232" s="42">
        <f t="shared" si="162"/>
        <v>0</v>
      </c>
      <c r="BS232" s="42">
        <f t="shared" si="163"/>
        <v>0</v>
      </c>
    </row>
    <row r="233" spans="1:71" ht="15">
      <c r="A233" s="118" t="s">
        <v>1164</v>
      </c>
      <c r="B233" s="8" t="s">
        <v>471</v>
      </c>
      <c r="C233" s="9" t="s">
        <v>472</v>
      </c>
      <c r="D233" s="9" t="s">
        <v>441</v>
      </c>
      <c r="E233" s="10" t="s">
        <v>26</v>
      </c>
      <c r="F233" s="10" t="s">
        <v>2</v>
      </c>
      <c r="G233" s="12" t="s">
        <v>1259</v>
      </c>
      <c r="H233" s="11">
        <v>35.26</v>
      </c>
      <c r="I233" s="279">
        <f>VLOOKUP(A:A,Souhrn!$A$2:$E$20,5,0)</f>
        <v>0</v>
      </c>
      <c r="J233" s="217">
        <f t="shared" si="165"/>
        <v>0</v>
      </c>
      <c r="K233" s="98"/>
      <c r="L233" s="102" t="s">
        <v>1246</v>
      </c>
      <c r="M233" s="100"/>
      <c r="AA233" s="120">
        <f t="shared" si="126"/>
        <v>35.26</v>
      </c>
      <c r="AB233" s="120">
        <f t="shared" si="127"/>
        <v>0</v>
      </c>
      <c r="AC233" s="120">
        <f t="shared" si="128"/>
        <v>0</v>
      </c>
      <c r="AD233" s="120">
        <f t="shared" si="129"/>
        <v>0</v>
      </c>
      <c r="AE233" s="120">
        <f t="shared" si="130"/>
        <v>0</v>
      </c>
      <c r="AF233" s="120">
        <f t="shared" si="131"/>
        <v>0</v>
      </c>
      <c r="AG233" s="120">
        <f t="shared" si="132"/>
        <v>0</v>
      </c>
      <c r="AH233" s="120">
        <f t="shared" si="133"/>
        <v>0</v>
      </c>
      <c r="AI233" s="120">
        <f t="shared" si="134"/>
        <v>0</v>
      </c>
      <c r="AJ233" s="120">
        <f t="shared" si="135"/>
        <v>0</v>
      </c>
      <c r="AK233" s="120">
        <f t="shared" si="136"/>
        <v>0</v>
      </c>
      <c r="AL233" s="120">
        <f t="shared" si="137"/>
        <v>0</v>
      </c>
      <c r="AM233" s="120">
        <f t="shared" si="138"/>
        <v>0</v>
      </c>
      <c r="AN233" s="120">
        <f t="shared" si="139"/>
        <v>0</v>
      </c>
      <c r="AO233" s="120">
        <f t="shared" si="140"/>
        <v>0</v>
      </c>
      <c r="AP233" s="120">
        <f t="shared" si="141"/>
        <v>0</v>
      </c>
      <c r="AQ233" s="120">
        <f t="shared" si="142"/>
        <v>0</v>
      </c>
      <c r="AR233" s="120">
        <f t="shared" si="143"/>
        <v>0</v>
      </c>
      <c r="AS233" s="120">
        <f t="shared" si="144"/>
        <v>0</v>
      </c>
      <c r="AT233" s="267">
        <f t="shared" si="124"/>
        <v>35.26</v>
      </c>
      <c r="AU233" s="267">
        <f t="shared" si="125"/>
        <v>0</v>
      </c>
      <c r="BA233" s="42">
        <f t="shared" si="145"/>
        <v>0</v>
      </c>
      <c r="BB233" s="42">
        <f t="shared" si="146"/>
        <v>0</v>
      </c>
      <c r="BC233" s="42">
        <f t="shared" si="147"/>
        <v>0</v>
      </c>
      <c r="BD233" s="42">
        <f t="shared" si="148"/>
        <v>0</v>
      </c>
      <c r="BE233" s="42">
        <f t="shared" si="149"/>
        <v>0</v>
      </c>
      <c r="BF233" s="42">
        <f t="shared" si="150"/>
        <v>0</v>
      </c>
      <c r="BG233" s="42">
        <f t="shared" si="151"/>
        <v>0</v>
      </c>
      <c r="BH233" s="42">
        <f t="shared" si="152"/>
        <v>0</v>
      </c>
      <c r="BI233" s="42">
        <f t="shared" si="153"/>
        <v>0</v>
      </c>
      <c r="BJ233" s="42">
        <f t="shared" si="154"/>
        <v>0</v>
      </c>
      <c r="BK233" s="42">
        <f t="shared" si="155"/>
        <v>0</v>
      </c>
      <c r="BL233" s="42">
        <f t="shared" si="156"/>
        <v>0</v>
      </c>
      <c r="BM233" s="42">
        <f t="shared" si="157"/>
        <v>0</v>
      </c>
      <c r="BN233" s="42">
        <f t="shared" si="158"/>
        <v>0</v>
      </c>
      <c r="BO233" s="42">
        <f t="shared" si="159"/>
        <v>0</v>
      </c>
      <c r="BP233" s="42">
        <f t="shared" si="160"/>
        <v>0</v>
      </c>
      <c r="BQ233" s="42">
        <f t="shared" si="161"/>
        <v>0</v>
      </c>
      <c r="BR233" s="42">
        <f t="shared" si="162"/>
        <v>0</v>
      </c>
      <c r="BS233" s="42">
        <f t="shared" si="163"/>
        <v>0</v>
      </c>
    </row>
    <row r="234" spans="1:71" ht="15">
      <c r="A234" s="118" t="s">
        <v>1164</v>
      </c>
      <c r="B234" s="8" t="s">
        <v>473</v>
      </c>
      <c r="C234" s="9" t="s">
        <v>474</v>
      </c>
      <c r="D234" s="9" t="s">
        <v>441</v>
      </c>
      <c r="E234" s="10" t="s">
        <v>26</v>
      </c>
      <c r="F234" s="10" t="s">
        <v>2</v>
      </c>
      <c r="G234" s="12" t="s">
        <v>1259</v>
      </c>
      <c r="H234" s="11">
        <v>22.23</v>
      </c>
      <c r="I234" s="279">
        <f>VLOOKUP(A:A,Souhrn!$A$2:$E$20,5,0)</f>
        <v>0</v>
      </c>
      <c r="J234" s="217">
        <f t="shared" si="165"/>
        <v>0</v>
      </c>
      <c r="K234" s="98"/>
      <c r="L234" s="102" t="s">
        <v>1246</v>
      </c>
      <c r="M234" s="100"/>
      <c r="AA234" s="120">
        <f t="shared" si="126"/>
        <v>22.23</v>
      </c>
      <c r="AB234" s="120">
        <f t="shared" si="127"/>
        <v>0</v>
      </c>
      <c r="AC234" s="120">
        <f t="shared" si="128"/>
        <v>0</v>
      </c>
      <c r="AD234" s="120">
        <f t="shared" si="129"/>
        <v>0</v>
      </c>
      <c r="AE234" s="120">
        <f t="shared" si="130"/>
        <v>0</v>
      </c>
      <c r="AF234" s="120">
        <f t="shared" si="131"/>
        <v>0</v>
      </c>
      <c r="AG234" s="120">
        <f t="shared" si="132"/>
        <v>0</v>
      </c>
      <c r="AH234" s="120">
        <f t="shared" si="133"/>
        <v>0</v>
      </c>
      <c r="AI234" s="120">
        <f t="shared" si="134"/>
        <v>0</v>
      </c>
      <c r="AJ234" s="120">
        <f t="shared" si="135"/>
        <v>0</v>
      </c>
      <c r="AK234" s="120">
        <f t="shared" si="136"/>
        <v>0</v>
      </c>
      <c r="AL234" s="120">
        <f t="shared" si="137"/>
        <v>0</v>
      </c>
      <c r="AM234" s="120">
        <f t="shared" si="138"/>
        <v>0</v>
      </c>
      <c r="AN234" s="120">
        <f t="shared" si="139"/>
        <v>0</v>
      </c>
      <c r="AO234" s="120">
        <f t="shared" si="140"/>
        <v>0</v>
      </c>
      <c r="AP234" s="120">
        <f t="shared" si="141"/>
        <v>0</v>
      </c>
      <c r="AQ234" s="120">
        <f t="shared" si="142"/>
        <v>0</v>
      </c>
      <c r="AR234" s="120">
        <f t="shared" si="143"/>
        <v>0</v>
      </c>
      <c r="AS234" s="120">
        <f t="shared" si="144"/>
        <v>0</v>
      </c>
      <c r="AT234" s="267">
        <f t="shared" si="124"/>
        <v>22.23</v>
      </c>
      <c r="AU234" s="267">
        <f t="shared" si="125"/>
        <v>0</v>
      </c>
      <c r="BA234" s="42">
        <f t="shared" si="145"/>
        <v>0</v>
      </c>
      <c r="BB234" s="42">
        <f t="shared" si="146"/>
        <v>0</v>
      </c>
      <c r="BC234" s="42">
        <f t="shared" si="147"/>
        <v>0</v>
      </c>
      <c r="BD234" s="42">
        <f t="shared" si="148"/>
        <v>0</v>
      </c>
      <c r="BE234" s="42">
        <f t="shared" si="149"/>
        <v>0</v>
      </c>
      <c r="BF234" s="42">
        <f t="shared" si="150"/>
        <v>0</v>
      </c>
      <c r="BG234" s="42">
        <f t="shared" si="151"/>
        <v>0</v>
      </c>
      <c r="BH234" s="42">
        <f t="shared" si="152"/>
        <v>0</v>
      </c>
      <c r="BI234" s="42">
        <f t="shared" si="153"/>
        <v>0</v>
      </c>
      <c r="BJ234" s="42">
        <f t="shared" si="154"/>
        <v>0</v>
      </c>
      <c r="BK234" s="42">
        <f t="shared" si="155"/>
        <v>0</v>
      </c>
      <c r="BL234" s="42">
        <f t="shared" si="156"/>
        <v>0</v>
      </c>
      <c r="BM234" s="42">
        <f t="shared" si="157"/>
        <v>0</v>
      </c>
      <c r="BN234" s="42">
        <f t="shared" si="158"/>
        <v>0</v>
      </c>
      <c r="BO234" s="42">
        <f t="shared" si="159"/>
        <v>0</v>
      </c>
      <c r="BP234" s="42">
        <f t="shared" si="160"/>
        <v>0</v>
      </c>
      <c r="BQ234" s="42">
        <f t="shared" si="161"/>
        <v>0</v>
      </c>
      <c r="BR234" s="42">
        <f t="shared" si="162"/>
        <v>0</v>
      </c>
      <c r="BS234" s="42">
        <f t="shared" si="163"/>
        <v>0</v>
      </c>
    </row>
    <row r="235" spans="1:71" ht="15">
      <c r="A235" s="118" t="s">
        <v>1164</v>
      </c>
      <c r="B235" s="8" t="s">
        <v>475</v>
      </c>
      <c r="C235" s="9" t="s">
        <v>476</v>
      </c>
      <c r="D235" s="9" t="s">
        <v>441</v>
      </c>
      <c r="E235" s="10" t="s">
        <v>26</v>
      </c>
      <c r="F235" s="10" t="s">
        <v>2</v>
      </c>
      <c r="G235" s="12" t="s">
        <v>1259</v>
      </c>
      <c r="H235" s="11">
        <v>16.19</v>
      </c>
      <c r="I235" s="279">
        <f>VLOOKUP(A:A,Souhrn!$A$2:$E$20,5,0)</f>
        <v>0</v>
      </c>
      <c r="J235" s="217">
        <f t="shared" si="165"/>
        <v>0</v>
      </c>
      <c r="K235" s="98"/>
      <c r="L235" s="102" t="s">
        <v>1246</v>
      </c>
      <c r="M235" s="100"/>
      <c r="AA235" s="120">
        <f t="shared" si="126"/>
        <v>16.19</v>
      </c>
      <c r="AB235" s="120">
        <f t="shared" si="127"/>
        <v>0</v>
      </c>
      <c r="AC235" s="120">
        <f t="shared" si="128"/>
        <v>0</v>
      </c>
      <c r="AD235" s="120">
        <f t="shared" si="129"/>
        <v>0</v>
      </c>
      <c r="AE235" s="120">
        <f t="shared" si="130"/>
        <v>0</v>
      </c>
      <c r="AF235" s="120">
        <f t="shared" si="131"/>
        <v>0</v>
      </c>
      <c r="AG235" s="120">
        <f t="shared" si="132"/>
        <v>0</v>
      </c>
      <c r="AH235" s="120">
        <f t="shared" si="133"/>
        <v>0</v>
      </c>
      <c r="AI235" s="120">
        <f t="shared" si="134"/>
        <v>0</v>
      </c>
      <c r="AJ235" s="120">
        <f t="shared" si="135"/>
        <v>0</v>
      </c>
      <c r="AK235" s="120">
        <f t="shared" si="136"/>
        <v>0</v>
      </c>
      <c r="AL235" s="120">
        <f t="shared" si="137"/>
        <v>0</v>
      </c>
      <c r="AM235" s="120">
        <f t="shared" si="138"/>
        <v>0</v>
      </c>
      <c r="AN235" s="120">
        <f t="shared" si="139"/>
        <v>0</v>
      </c>
      <c r="AO235" s="120">
        <f t="shared" si="140"/>
        <v>0</v>
      </c>
      <c r="AP235" s="120">
        <f t="shared" si="141"/>
        <v>0</v>
      </c>
      <c r="AQ235" s="120">
        <f t="shared" si="142"/>
        <v>0</v>
      </c>
      <c r="AR235" s="120">
        <f t="shared" si="143"/>
        <v>0</v>
      </c>
      <c r="AS235" s="120">
        <f t="shared" si="144"/>
        <v>0</v>
      </c>
      <c r="AT235" s="267">
        <f t="shared" si="124"/>
        <v>16.19</v>
      </c>
      <c r="AU235" s="267">
        <f t="shared" si="125"/>
        <v>0</v>
      </c>
      <c r="BA235" s="42">
        <f t="shared" si="145"/>
        <v>0</v>
      </c>
      <c r="BB235" s="42">
        <f t="shared" si="146"/>
        <v>0</v>
      </c>
      <c r="BC235" s="42">
        <f t="shared" si="147"/>
        <v>0</v>
      </c>
      <c r="BD235" s="42">
        <f t="shared" si="148"/>
        <v>0</v>
      </c>
      <c r="BE235" s="42">
        <f t="shared" si="149"/>
        <v>0</v>
      </c>
      <c r="BF235" s="42">
        <f t="shared" si="150"/>
        <v>0</v>
      </c>
      <c r="BG235" s="42">
        <f t="shared" si="151"/>
        <v>0</v>
      </c>
      <c r="BH235" s="42">
        <f t="shared" si="152"/>
        <v>0</v>
      </c>
      <c r="BI235" s="42">
        <f t="shared" si="153"/>
        <v>0</v>
      </c>
      <c r="BJ235" s="42">
        <f t="shared" si="154"/>
        <v>0</v>
      </c>
      <c r="BK235" s="42">
        <f t="shared" si="155"/>
        <v>0</v>
      </c>
      <c r="BL235" s="42">
        <f t="shared" si="156"/>
        <v>0</v>
      </c>
      <c r="BM235" s="42">
        <f t="shared" si="157"/>
        <v>0</v>
      </c>
      <c r="BN235" s="42">
        <f t="shared" si="158"/>
        <v>0</v>
      </c>
      <c r="BO235" s="42">
        <f t="shared" si="159"/>
        <v>0</v>
      </c>
      <c r="BP235" s="42">
        <f t="shared" si="160"/>
        <v>0</v>
      </c>
      <c r="BQ235" s="42">
        <f t="shared" si="161"/>
        <v>0</v>
      </c>
      <c r="BR235" s="42">
        <f t="shared" si="162"/>
        <v>0</v>
      </c>
      <c r="BS235" s="42">
        <f t="shared" si="163"/>
        <v>0</v>
      </c>
    </row>
    <row r="236" spans="1:71" ht="15">
      <c r="A236" s="118" t="s">
        <v>1164</v>
      </c>
      <c r="B236" s="8" t="s">
        <v>477</v>
      </c>
      <c r="C236" s="9" t="s">
        <v>478</v>
      </c>
      <c r="D236" s="9" t="s">
        <v>441</v>
      </c>
      <c r="E236" s="10" t="s">
        <v>26</v>
      </c>
      <c r="F236" s="10" t="s">
        <v>2</v>
      </c>
      <c r="G236" s="12" t="s">
        <v>1259</v>
      </c>
      <c r="H236" s="11">
        <v>17.41</v>
      </c>
      <c r="I236" s="279">
        <f>VLOOKUP(A:A,Souhrn!$A$2:$E$20,5,0)</f>
        <v>0</v>
      </c>
      <c r="J236" s="217">
        <f t="shared" si="165"/>
        <v>0</v>
      </c>
      <c r="K236" s="98"/>
      <c r="L236" s="102" t="s">
        <v>1246</v>
      </c>
      <c r="M236" s="100"/>
      <c r="AA236" s="120">
        <f t="shared" si="126"/>
        <v>17.41</v>
      </c>
      <c r="AB236" s="120">
        <f t="shared" si="127"/>
        <v>0</v>
      </c>
      <c r="AC236" s="120">
        <f t="shared" si="128"/>
        <v>0</v>
      </c>
      <c r="AD236" s="120">
        <f t="shared" si="129"/>
        <v>0</v>
      </c>
      <c r="AE236" s="120">
        <f t="shared" si="130"/>
        <v>0</v>
      </c>
      <c r="AF236" s="120">
        <f t="shared" si="131"/>
        <v>0</v>
      </c>
      <c r="AG236" s="120">
        <f t="shared" si="132"/>
        <v>0</v>
      </c>
      <c r="AH236" s="120">
        <f t="shared" si="133"/>
        <v>0</v>
      </c>
      <c r="AI236" s="120">
        <f t="shared" si="134"/>
        <v>0</v>
      </c>
      <c r="AJ236" s="120">
        <f t="shared" si="135"/>
        <v>0</v>
      </c>
      <c r="AK236" s="120">
        <f t="shared" si="136"/>
        <v>0</v>
      </c>
      <c r="AL236" s="120">
        <f t="shared" si="137"/>
        <v>0</v>
      </c>
      <c r="AM236" s="120">
        <f t="shared" si="138"/>
        <v>0</v>
      </c>
      <c r="AN236" s="120">
        <f t="shared" si="139"/>
        <v>0</v>
      </c>
      <c r="AO236" s="120">
        <f t="shared" si="140"/>
        <v>0</v>
      </c>
      <c r="AP236" s="120">
        <f t="shared" si="141"/>
        <v>0</v>
      </c>
      <c r="AQ236" s="120">
        <f t="shared" si="142"/>
        <v>0</v>
      </c>
      <c r="AR236" s="120">
        <f t="shared" si="143"/>
        <v>0</v>
      </c>
      <c r="AS236" s="120">
        <f t="shared" si="144"/>
        <v>0</v>
      </c>
      <c r="AT236" s="267">
        <f t="shared" si="124"/>
        <v>17.41</v>
      </c>
      <c r="AU236" s="267">
        <f t="shared" si="125"/>
        <v>0</v>
      </c>
      <c r="BA236" s="42">
        <f t="shared" si="145"/>
        <v>0</v>
      </c>
      <c r="BB236" s="42">
        <f t="shared" si="146"/>
        <v>0</v>
      </c>
      <c r="BC236" s="42">
        <f t="shared" si="147"/>
        <v>0</v>
      </c>
      <c r="BD236" s="42">
        <f t="shared" si="148"/>
        <v>0</v>
      </c>
      <c r="BE236" s="42">
        <f t="shared" si="149"/>
        <v>0</v>
      </c>
      <c r="BF236" s="42">
        <f t="shared" si="150"/>
        <v>0</v>
      </c>
      <c r="BG236" s="42">
        <f t="shared" si="151"/>
        <v>0</v>
      </c>
      <c r="BH236" s="42">
        <f t="shared" si="152"/>
        <v>0</v>
      </c>
      <c r="BI236" s="42">
        <f t="shared" si="153"/>
        <v>0</v>
      </c>
      <c r="BJ236" s="42">
        <f t="shared" si="154"/>
        <v>0</v>
      </c>
      <c r="BK236" s="42">
        <f t="shared" si="155"/>
        <v>0</v>
      </c>
      <c r="BL236" s="42">
        <f t="shared" si="156"/>
        <v>0</v>
      </c>
      <c r="BM236" s="42">
        <f t="shared" si="157"/>
        <v>0</v>
      </c>
      <c r="BN236" s="42">
        <f t="shared" si="158"/>
        <v>0</v>
      </c>
      <c r="BO236" s="42">
        <f t="shared" si="159"/>
        <v>0</v>
      </c>
      <c r="BP236" s="42">
        <f t="shared" si="160"/>
        <v>0</v>
      </c>
      <c r="BQ236" s="42">
        <f t="shared" si="161"/>
        <v>0</v>
      </c>
      <c r="BR236" s="42">
        <f t="shared" si="162"/>
        <v>0</v>
      </c>
      <c r="BS236" s="42">
        <f t="shared" si="163"/>
        <v>0</v>
      </c>
    </row>
    <row r="237" spans="1:71" ht="15">
      <c r="A237" s="118" t="s">
        <v>1172</v>
      </c>
      <c r="B237" s="8" t="s">
        <v>479</v>
      </c>
      <c r="C237" s="9" t="s">
        <v>480</v>
      </c>
      <c r="D237" s="9" t="s">
        <v>441</v>
      </c>
      <c r="E237" s="10" t="s">
        <v>20</v>
      </c>
      <c r="F237" s="10" t="s">
        <v>3</v>
      </c>
      <c r="G237" s="12" t="s">
        <v>1266</v>
      </c>
      <c r="H237" s="11">
        <v>10.26</v>
      </c>
      <c r="I237" s="279">
        <f>VLOOKUP(A:A,Souhrn!$A$2:$E$20,5,0)</f>
        <v>0</v>
      </c>
      <c r="J237" s="217">
        <f t="shared" si="165"/>
        <v>0</v>
      </c>
      <c r="K237" s="98"/>
      <c r="L237" s="102"/>
      <c r="M237" s="100"/>
      <c r="AA237" s="120">
        <f t="shared" si="126"/>
        <v>0</v>
      </c>
      <c r="AB237" s="120">
        <f t="shared" si="127"/>
        <v>0</v>
      </c>
      <c r="AC237" s="120">
        <f t="shared" si="128"/>
        <v>0</v>
      </c>
      <c r="AD237" s="120">
        <f t="shared" si="129"/>
        <v>0</v>
      </c>
      <c r="AE237" s="120">
        <f t="shared" si="130"/>
        <v>0</v>
      </c>
      <c r="AF237" s="120">
        <f t="shared" si="131"/>
        <v>0</v>
      </c>
      <c r="AG237" s="120">
        <f t="shared" si="132"/>
        <v>0</v>
      </c>
      <c r="AH237" s="120">
        <f t="shared" si="133"/>
        <v>0</v>
      </c>
      <c r="AI237" s="120">
        <f t="shared" si="134"/>
        <v>10.26</v>
      </c>
      <c r="AJ237" s="120">
        <f t="shared" si="135"/>
        <v>0</v>
      </c>
      <c r="AK237" s="120">
        <f t="shared" si="136"/>
        <v>0</v>
      </c>
      <c r="AL237" s="120">
        <f t="shared" si="137"/>
        <v>0</v>
      </c>
      <c r="AM237" s="120">
        <f t="shared" si="138"/>
        <v>0</v>
      </c>
      <c r="AN237" s="120">
        <f t="shared" si="139"/>
        <v>0</v>
      </c>
      <c r="AO237" s="120">
        <f t="shared" si="140"/>
        <v>0</v>
      </c>
      <c r="AP237" s="120">
        <f t="shared" si="141"/>
        <v>0</v>
      </c>
      <c r="AQ237" s="120">
        <f t="shared" si="142"/>
        <v>0</v>
      </c>
      <c r="AR237" s="120">
        <f t="shared" si="143"/>
        <v>0</v>
      </c>
      <c r="AS237" s="120">
        <f t="shared" si="144"/>
        <v>0</v>
      </c>
      <c r="AT237" s="267">
        <f t="shared" si="124"/>
        <v>0</v>
      </c>
      <c r="AU237" s="267">
        <f t="shared" si="125"/>
        <v>0</v>
      </c>
      <c r="BA237" s="42">
        <f t="shared" si="145"/>
        <v>0</v>
      </c>
      <c r="BB237" s="42">
        <f t="shared" si="146"/>
        <v>0</v>
      </c>
      <c r="BC237" s="42">
        <f t="shared" si="147"/>
        <v>0</v>
      </c>
      <c r="BD237" s="42">
        <f t="shared" si="148"/>
        <v>0</v>
      </c>
      <c r="BE237" s="42">
        <f t="shared" si="149"/>
        <v>0</v>
      </c>
      <c r="BF237" s="42">
        <f t="shared" si="150"/>
        <v>0</v>
      </c>
      <c r="BG237" s="42">
        <f t="shared" si="151"/>
        <v>0</v>
      </c>
      <c r="BH237" s="42">
        <f t="shared" si="152"/>
        <v>0</v>
      </c>
      <c r="BI237" s="42">
        <f t="shared" si="153"/>
        <v>0</v>
      </c>
      <c r="BJ237" s="42">
        <f t="shared" si="154"/>
        <v>0</v>
      </c>
      <c r="BK237" s="42">
        <f t="shared" si="155"/>
        <v>0</v>
      </c>
      <c r="BL237" s="42">
        <f t="shared" si="156"/>
        <v>0</v>
      </c>
      <c r="BM237" s="42">
        <f t="shared" si="157"/>
        <v>0</v>
      </c>
      <c r="BN237" s="42">
        <f t="shared" si="158"/>
        <v>0</v>
      </c>
      <c r="BO237" s="42">
        <f t="shared" si="159"/>
        <v>0</v>
      </c>
      <c r="BP237" s="42">
        <f t="shared" si="160"/>
        <v>0</v>
      </c>
      <c r="BQ237" s="42">
        <f t="shared" si="161"/>
        <v>0</v>
      </c>
      <c r="BR237" s="42">
        <f t="shared" si="162"/>
        <v>0</v>
      </c>
      <c r="BS237" s="42">
        <f t="shared" si="163"/>
        <v>0</v>
      </c>
    </row>
    <row r="238" spans="1:71" ht="15">
      <c r="A238" s="118" t="s">
        <v>1175</v>
      </c>
      <c r="B238" s="8" t="s">
        <v>481</v>
      </c>
      <c r="C238" s="9" t="s">
        <v>482</v>
      </c>
      <c r="D238" s="9" t="s">
        <v>441</v>
      </c>
      <c r="E238" s="10" t="s">
        <v>29</v>
      </c>
      <c r="F238" s="10" t="s">
        <v>3</v>
      </c>
      <c r="G238" s="12" t="s">
        <v>1268</v>
      </c>
      <c r="H238" s="11">
        <v>60.34</v>
      </c>
      <c r="I238" s="279">
        <f>VLOOKUP(A:A,Souhrn!$A$2:$E$20,5,0)</f>
        <v>0</v>
      </c>
      <c r="J238" s="217">
        <f t="shared" si="165"/>
        <v>0</v>
      </c>
      <c r="K238" s="98"/>
      <c r="L238" s="102"/>
      <c r="M238" s="100"/>
      <c r="AA238" s="120">
        <f t="shared" si="126"/>
        <v>0</v>
      </c>
      <c r="AB238" s="120">
        <f t="shared" si="127"/>
        <v>0</v>
      </c>
      <c r="AC238" s="120">
        <f t="shared" si="128"/>
        <v>0</v>
      </c>
      <c r="AD238" s="120">
        <f t="shared" si="129"/>
        <v>0</v>
      </c>
      <c r="AE238" s="120">
        <f t="shared" si="130"/>
        <v>0</v>
      </c>
      <c r="AF238" s="120">
        <f t="shared" si="131"/>
        <v>0</v>
      </c>
      <c r="AG238" s="120">
        <f t="shared" si="132"/>
        <v>0</v>
      </c>
      <c r="AH238" s="120">
        <f t="shared" si="133"/>
        <v>0</v>
      </c>
      <c r="AI238" s="120">
        <f t="shared" si="134"/>
        <v>0</v>
      </c>
      <c r="AJ238" s="120">
        <f t="shared" si="135"/>
        <v>0</v>
      </c>
      <c r="AK238" s="120">
        <f t="shared" si="136"/>
        <v>0</v>
      </c>
      <c r="AL238" s="120">
        <f t="shared" si="137"/>
        <v>60.34</v>
      </c>
      <c r="AM238" s="120">
        <f t="shared" si="138"/>
        <v>0</v>
      </c>
      <c r="AN238" s="120">
        <f t="shared" si="139"/>
        <v>0</v>
      </c>
      <c r="AO238" s="120">
        <f t="shared" si="140"/>
        <v>0</v>
      </c>
      <c r="AP238" s="120">
        <f t="shared" si="141"/>
        <v>0</v>
      </c>
      <c r="AQ238" s="120">
        <f t="shared" si="142"/>
        <v>0</v>
      </c>
      <c r="AR238" s="120">
        <f t="shared" si="143"/>
        <v>0</v>
      </c>
      <c r="AS238" s="120">
        <f t="shared" si="144"/>
        <v>0</v>
      </c>
      <c r="AT238" s="267">
        <f t="shared" si="124"/>
        <v>0</v>
      </c>
      <c r="AU238" s="267">
        <f t="shared" si="125"/>
        <v>0</v>
      </c>
      <c r="BA238" s="42">
        <f t="shared" si="145"/>
        <v>0</v>
      </c>
      <c r="BB238" s="42">
        <f t="shared" si="146"/>
        <v>0</v>
      </c>
      <c r="BC238" s="42">
        <f t="shared" si="147"/>
        <v>0</v>
      </c>
      <c r="BD238" s="42">
        <f t="shared" si="148"/>
        <v>0</v>
      </c>
      <c r="BE238" s="42">
        <f t="shared" si="149"/>
        <v>0</v>
      </c>
      <c r="BF238" s="42">
        <f t="shared" si="150"/>
        <v>0</v>
      </c>
      <c r="BG238" s="42">
        <f t="shared" si="151"/>
        <v>0</v>
      </c>
      <c r="BH238" s="42">
        <f t="shared" si="152"/>
        <v>0</v>
      </c>
      <c r="BI238" s="42">
        <f t="shared" si="153"/>
        <v>0</v>
      </c>
      <c r="BJ238" s="42">
        <f t="shared" si="154"/>
        <v>0</v>
      </c>
      <c r="BK238" s="42">
        <f t="shared" si="155"/>
        <v>0</v>
      </c>
      <c r="BL238" s="42">
        <f t="shared" si="156"/>
        <v>0</v>
      </c>
      <c r="BM238" s="42">
        <f t="shared" si="157"/>
        <v>0</v>
      </c>
      <c r="BN238" s="42">
        <f t="shared" si="158"/>
        <v>0</v>
      </c>
      <c r="BO238" s="42">
        <f t="shared" si="159"/>
        <v>0</v>
      </c>
      <c r="BP238" s="42">
        <f t="shared" si="160"/>
        <v>0</v>
      </c>
      <c r="BQ238" s="42">
        <f t="shared" si="161"/>
        <v>0</v>
      </c>
      <c r="BR238" s="42">
        <f t="shared" si="162"/>
        <v>0</v>
      </c>
      <c r="BS238" s="42">
        <f t="shared" si="163"/>
        <v>0</v>
      </c>
    </row>
    <row r="239" spans="1:71" ht="15">
      <c r="A239" s="118" t="s">
        <v>1173</v>
      </c>
      <c r="B239" s="8" t="s">
        <v>483</v>
      </c>
      <c r="C239" s="9" t="s">
        <v>484</v>
      </c>
      <c r="D239" s="9" t="s">
        <v>441</v>
      </c>
      <c r="E239" s="10" t="s">
        <v>34</v>
      </c>
      <c r="F239" s="10" t="s">
        <v>5</v>
      </c>
      <c r="G239" s="12" t="s">
        <v>1267</v>
      </c>
      <c r="H239" s="11">
        <v>14.28</v>
      </c>
      <c r="I239" s="279">
        <f>VLOOKUP(A:A,Souhrn!$A$2:$E$20,5,0)</f>
        <v>0</v>
      </c>
      <c r="J239" s="217">
        <f t="shared" si="165"/>
        <v>0</v>
      </c>
      <c r="K239" s="98"/>
      <c r="L239" s="102"/>
      <c r="M239" s="100"/>
      <c r="AA239" s="120">
        <f t="shared" si="126"/>
        <v>0</v>
      </c>
      <c r="AB239" s="120">
        <f t="shared" si="127"/>
        <v>0</v>
      </c>
      <c r="AC239" s="120">
        <f t="shared" si="128"/>
        <v>0</v>
      </c>
      <c r="AD239" s="120">
        <f t="shared" si="129"/>
        <v>0</v>
      </c>
      <c r="AE239" s="120">
        <f t="shared" si="130"/>
        <v>0</v>
      </c>
      <c r="AF239" s="120">
        <f t="shared" si="131"/>
        <v>0</v>
      </c>
      <c r="AG239" s="120">
        <f t="shared" si="132"/>
        <v>0</v>
      </c>
      <c r="AH239" s="120">
        <f t="shared" si="133"/>
        <v>0</v>
      </c>
      <c r="AI239" s="120">
        <f t="shared" si="134"/>
        <v>0</v>
      </c>
      <c r="AJ239" s="120">
        <f t="shared" si="135"/>
        <v>14.28</v>
      </c>
      <c r="AK239" s="120">
        <f t="shared" si="136"/>
        <v>0</v>
      </c>
      <c r="AL239" s="120">
        <f t="shared" si="137"/>
        <v>0</v>
      </c>
      <c r="AM239" s="120">
        <f t="shared" si="138"/>
        <v>0</v>
      </c>
      <c r="AN239" s="120">
        <f t="shared" si="139"/>
        <v>0</v>
      </c>
      <c r="AO239" s="120">
        <f t="shared" si="140"/>
        <v>0</v>
      </c>
      <c r="AP239" s="120">
        <f t="shared" si="141"/>
        <v>0</v>
      </c>
      <c r="AQ239" s="120">
        <f t="shared" si="142"/>
        <v>0</v>
      </c>
      <c r="AR239" s="120">
        <f t="shared" si="143"/>
        <v>0</v>
      </c>
      <c r="AS239" s="120">
        <f t="shared" si="144"/>
        <v>0</v>
      </c>
      <c r="AT239" s="267">
        <f t="shared" si="124"/>
        <v>0</v>
      </c>
      <c r="AU239" s="267">
        <f t="shared" si="125"/>
        <v>0</v>
      </c>
      <c r="BA239" s="42">
        <f t="shared" si="145"/>
        <v>0</v>
      </c>
      <c r="BB239" s="42">
        <f t="shared" si="146"/>
        <v>0</v>
      </c>
      <c r="BC239" s="42">
        <f t="shared" si="147"/>
        <v>0</v>
      </c>
      <c r="BD239" s="42">
        <f t="shared" si="148"/>
        <v>0</v>
      </c>
      <c r="BE239" s="42">
        <f t="shared" si="149"/>
        <v>0</v>
      </c>
      <c r="BF239" s="42">
        <f t="shared" si="150"/>
        <v>0</v>
      </c>
      <c r="BG239" s="42">
        <f t="shared" si="151"/>
        <v>0</v>
      </c>
      <c r="BH239" s="42">
        <f t="shared" si="152"/>
        <v>0</v>
      </c>
      <c r="BI239" s="42">
        <f t="shared" si="153"/>
        <v>0</v>
      </c>
      <c r="BJ239" s="42">
        <f t="shared" si="154"/>
        <v>0</v>
      </c>
      <c r="BK239" s="42">
        <f t="shared" si="155"/>
        <v>0</v>
      </c>
      <c r="BL239" s="42">
        <f t="shared" si="156"/>
        <v>0</v>
      </c>
      <c r="BM239" s="42">
        <f t="shared" si="157"/>
        <v>0</v>
      </c>
      <c r="BN239" s="42">
        <f t="shared" si="158"/>
        <v>0</v>
      </c>
      <c r="BO239" s="42">
        <f t="shared" si="159"/>
        <v>0</v>
      </c>
      <c r="BP239" s="42">
        <f t="shared" si="160"/>
        <v>0</v>
      </c>
      <c r="BQ239" s="42">
        <f t="shared" si="161"/>
        <v>0</v>
      </c>
      <c r="BR239" s="42">
        <f t="shared" si="162"/>
        <v>0</v>
      </c>
      <c r="BS239" s="42">
        <f t="shared" si="163"/>
        <v>0</v>
      </c>
    </row>
    <row r="240" spans="1:71" ht="15">
      <c r="A240" s="118" t="s">
        <v>1180</v>
      </c>
      <c r="B240" s="8" t="s">
        <v>485</v>
      </c>
      <c r="C240" s="9" t="s">
        <v>486</v>
      </c>
      <c r="D240" s="9" t="s">
        <v>441</v>
      </c>
      <c r="E240" s="10" t="s">
        <v>14</v>
      </c>
      <c r="F240" s="10" t="s">
        <v>3</v>
      </c>
      <c r="G240" s="12" t="s">
        <v>1273</v>
      </c>
      <c r="H240" s="11">
        <v>3.68</v>
      </c>
      <c r="I240" s="279">
        <f>VLOOKUP(A:A,Souhrn!$A$2:$E$20,5,0)</f>
        <v>0</v>
      </c>
      <c r="J240" s="217">
        <f t="shared" si="165"/>
        <v>0</v>
      </c>
      <c r="K240" s="98"/>
      <c r="L240" s="102"/>
      <c r="M240" s="100"/>
      <c r="AA240" s="120">
        <f t="shared" si="126"/>
        <v>0</v>
      </c>
      <c r="AB240" s="120">
        <f t="shared" si="127"/>
        <v>0</v>
      </c>
      <c r="AC240" s="120">
        <f t="shared" si="128"/>
        <v>0</v>
      </c>
      <c r="AD240" s="120">
        <f t="shared" si="129"/>
        <v>0</v>
      </c>
      <c r="AE240" s="120">
        <f t="shared" si="130"/>
        <v>0</v>
      </c>
      <c r="AF240" s="120">
        <f t="shared" si="131"/>
        <v>0</v>
      </c>
      <c r="AG240" s="120">
        <f t="shared" si="132"/>
        <v>0</v>
      </c>
      <c r="AH240" s="120">
        <f t="shared" si="133"/>
        <v>0</v>
      </c>
      <c r="AI240" s="120">
        <f t="shared" si="134"/>
        <v>0</v>
      </c>
      <c r="AJ240" s="120">
        <f t="shared" si="135"/>
        <v>0</v>
      </c>
      <c r="AK240" s="120">
        <f t="shared" si="136"/>
        <v>0</v>
      </c>
      <c r="AL240" s="120">
        <f t="shared" si="137"/>
        <v>0</v>
      </c>
      <c r="AM240" s="120">
        <f t="shared" si="138"/>
        <v>0</v>
      </c>
      <c r="AN240" s="120">
        <f t="shared" si="139"/>
        <v>0</v>
      </c>
      <c r="AO240" s="120">
        <f t="shared" si="140"/>
        <v>0</v>
      </c>
      <c r="AP240" s="120">
        <f t="shared" si="141"/>
        <v>0</v>
      </c>
      <c r="AQ240" s="120">
        <f t="shared" si="142"/>
        <v>0</v>
      </c>
      <c r="AR240" s="120">
        <f t="shared" si="143"/>
        <v>3.68</v>
      </c>
      <c r="AS240" s="120">
        <f t="shared" si="144"/>
        <v>0</v>
      </c>
      <c r="AT240" s="267">
        <f t="shared" si="124"/>
        <v>0</v>
      </c>
      <c r="AU240" s="267">
        <f t="shared" si="125"/>
        <v>0</v>
      </c>
      <c r="BA240" s="42">
        <f t="shared" si="145"/>
        <v>0</v>
      </c>
      <c r="BB240" s="42">
        <f t="shared" si="146"/>
        <v>0</v>
      </c>
      <c r="BC240" s="42">
        <f t="shared" si="147"/>
        <v>0</v>
      </c>
      <c r="BD240" s="42">
        <f t="shared" si="148"/>
        <v>0</v>
      </c>
      <c r="BE240" s="42">
        <f t="shared" si="149"/>
        <v>0</v>
      </c>
      <c r="BF240" s="42">
        <f t="shared" si="150"/>
        <v>0</v>
      </c>
      <c r="BG240" s="42">
        <f t="shared" si="151"/>
        <v>0</v>
      </c>
      <c r="BH240" s="42">
        <f t="shared" si="152"/>
        <v>0</v>
      </c>
      <c r="BI240" s="42">
        <f t="shared" si="153"/>
        <v>0</v>
      </c>
      <c r="BJ240" s="42">
        <f t="shared" si="154"/>
        <v>0</v>
      </c>
      <c r="BK240" s="42">
        <f t="shared" si="155"/>
        <v>0</v>
      </c>
      <c r="BL240" s="42">
        <f t="shared" si="156"/>
        <v>0</v>
      </c>
      <c r="BM240" s="42">
        <f t="shared" si="157"/>
        <v>0</v>
      </c>
      <c r="BN240" s="42">
        <f t="shared" si="158"/>
        <v>0</v>
      </c>
      <c r="BO240" s="42">
        <f t="shared" si="159"/>
        <v>0</v>
      </c>
      <c r="BP240" s="42">
        <f t="shared" si="160"/>
        <v>0</v>
      </c>
      <c r="BQ240" s="42">
        <f t="shared" si="161"/>
        <v>0</v>
      </c>
      <c r="BR240" s="42">
        <f t="shared" si="162"/>
        <v>0</v>
      </c>
      <c r="BS240" s="42">
        <f t="shared" si="163"/>
        <v>0</v>
      </c>
    </row>
    <row r="241" spans="1:71" ht="15">
      <c r="A241" s="118" t="s">
        <v>1175</v>
      </c>
      <c r="B241" s="8" t="s">
        <v>487</v>
      </c>
      <c r="C241" s="9" t="s">
        <v>33</v>
      </c>
      <c r="D241" s="9" t="s">
        <v>441</v>
      </c>
      <c r="E241" s="10" t="s">
        <v>29</v>
      </c>
      <c r="F241" s="10" t="s">
        <v>3</v>
      </c>
      <c r="G241" s="12" t="s">
        <v>1268</v>
      </c>
      <c r="H241" s="11">
        <v>4.7</v>
      </c>
      <c r="I241" s="279">
        <f>VLOOKUP(A:A,Souhrn!$A$2:$E$20,5,0)</f>
        <v>0</v>
      </c>
      <c r="J241" s="217">
        <f t="shared" si="165"/>
        <v>0</v>
      </c>
      <c r="K241" s="98"/>
      <c r="L241" s="102"/>
      <c r="M241" s="100"/>
      <c r="AA241" s="120">
        <f t="shared" si="126"/>
        <v>0</v>
      </c>
      <c r="AB241" s="120">
        <f t="shared" si="127"/>
        <v>0</v>
      </c>
      <c r="AC241" s="120">
        <f t="shared" si="128"/>
        <v>0</v>
      </c>
      <c r="AD241" s="120">
        <f t="shared" si="129"/>
        <v>0</v>
      </c>
      <c r="AE241" s="120">
        <f t="shared" si="130"/>
        <v>0</v>
      </c>
      <c r="AF241" s="120">
        <f t="shared" si="131"/>
        <v>0</v>
      </c>
      <c r="AG241" s="120">
        <f t="shared" si="132"/>
        <v>0</v>
      </c>
      <c r="AH241" s="120">
        <f t="shared" si="133"/>
        <v>0</v>
      </c>
      <c r="AI241" s="120">
        <f t="shared" si="134"/>
        <v>0</v>
      </c>
      <c r="AJ241" s="120">
        <f t="shared" si="135"/>
        <v>0</v>
      </c>
      <c r="AK241" s="120">
        <f t="shared" si="136"/>
        <v>0</v>
      </c>
      <c r="AL241" s="120">
        <f t="shared" si="137"/>
        <v>4.7</v>
      </c>
      <c r="AM241" s="120">
        <f t="shared" si="138"/>
        <v>0</v>
      </c>
      <c r="AN241" s="120">
        <f t="shared" si="139"/>
        <v>0</v>
      </c>
      <c r="AO241" s="120">
        <f t="shared" si="140"/>
        <v>0</v>
      </c>
      <c r="AP241" s="120">
        <f t="shared" si="141"/>
        <v>0</v>
      </c>
      <c r="AQ241" s="120">
        <f t="shared" si="142"/>
        <v>0</v>
      </c>
      <c r="AR241" s="120">
        <f t="shared" si="143"/>
        <v>0</v>
      </c>
      <c r="AS241" s="120">
        <f t="shared" si="144"/>
        <v>0</v>
      </c>
      <c r="AT241" s="267">
        <f t="shared" si="124"/>
        <v>0</v>
      </c>
      <c r="AU241" s="267">
        <f t="shared" si="125"/>
        <v>0</v>
      </c>
      <c r="BA241" s="42">
        <f t="shared" si="145"/>
        <v>0</v>
      </c>
      <c r="BB241" s="42">
        <f t="shared" si="146"/>
        <v>0</v>
      </c>
      <c r="BC241" s="42">
        <f t="shared" si="147"/>
        <v>0</v>
      </c>
      <c r="BD241" s="42">
        <f t="shared" si="148"/>
        <v>0</v>
      </c>
      <c r="BE241" s="42">
        <f t="shared" si="149"/>
        <v>0</v>
      </c>
      <c r="BF241" s="42">
        <f t="shared" si="150"/>
        <v>0</v>
      </c>
      <c r="BG241" s="42">
        <f t="shared" si="151"/>
        <v>0</v>
      </c>
      <c r="BH241" s="42">
        <f t="shared" si="152"/>
        <v>0</v>
      </c>
      <c r="BI241" s="42">
        <f t="shared" si="153"/>
        <v>0</v>
      </c>
      <c r="BJ241" s="42">
        <f t="shared" si="154"/>
        <v>0</v>
      </c>
      <c r="BK241" s="42">
        <f t="shared" si="155"/>
        <v>0</v>
      </c>
      <c r="BL241" s="42">
        <f t="shared" si="156"/>
        <v>0</v>
      </c>
      <c r="BM241" s="42">
        <f t="shared" si="157"/>
        <v>0</v>
      </c>
      <c r="BN241" s="42">
        <f t="shared" si="158"/>
        <v>0</v>
      </c>
      <c r="BO241" s="42">
        <f t="shared" si="159"/>
        <v>0</v>
      </c>
      <c r="BP241" s="42">
        <f t="shared" si="160"/>
        <v>0</v>
      </c>
      <c r="BQ241" s="42">
        <f t="shared" si="161"/>
        <v>0</v>
      </c>
      <c r="BR241" s="42">
        <f t="shared" si="162"/>
        <v>0</v>
      </c>
      <c r="BS241" s="42">
        <f t="shared" si="163"/>
        <v>0</v>
      </c>
    </row>
    <row r="242" spans="1:71" ht="15">
      <c r="A242" s="118" t="s">
        <v>1175</v>
      </c>
      <c r="B242" s="8" t="s">
        <v>488</v>
      </c>
      <c r="C242" s="9" t="s">
        <v>489</v>
      </c>
      <c r="D242" s="9" t="s">
        <v>441</v>
      </c>
      <c r="E242" s="10" t="s">
        <v>29</v>
      </c>
      <c r="F242" s="10" t="s">
        <v>3</v>
      </c>
      <c r="G242" s="12" t="s">
        <v>1268</v>
      </c>
      <c r="H242" s="11">
        <v>17.19</v>
      </c>
      <c r="I242" s="279">
        <f>VLOOKUP(A:A,Souhrn!$A$2:$E$20,5,0)</f>
        <v>0</v>
      </c>
      <c r="J242" s="217">
        <f t="shared" si="165"/>
        <v>0</v>
      </c>
      <c r="K242" s="98"/>
      <c r="L242" s="102"/>
      <c r="M242" s="100"/>
      <c r="AA242" s="120">
        <f t="shared" si="126"/>
        <v>0</v>
      </c>
      <c r="AB242" s="120">
        <f t="shared" si="127"/>
        <v>0</v>
      </c>
      <c r="AC242" s="120">
        <f t="shared" si="128"/>
        <v>0</v>
      </c>
      <c r="AD242" s="120">
        <f t="shared" si="129"/>
        <v>0</v>
      </c>
      <c r="AE242" s="120">
        <f t="shared" si="130"/>
        <v>0</v>
      </c>
      <c r="AF242" s="120">
        <f t="shared" si="131"/>
        <v>0</v>
      </c>
      <c r="AG242" s="120">
        <f t="shared" si="132"/>
        <v>0</v>
      </c>
      <c r="AH242" s="120">
        <f t="shared" si="133"/>
        <v>0</v>
      </c>
      <c r="AI242" s="120">
        <f t="shared" si="134"/>
        <v>0</v>
      </c>
      <c r="AJ242" s="120">
        <f t="shared" si="135"/>
        <v>0</v>
      </c>
      <c r="AK242" s="120">
        <f t="shared" si="136"/>
        <v>0</v>
      </c>
      <c r="AL242" s="120">
        <f t="shared" si="137"/>
        <v>17.19</v>
      </c>
      <c r="AM242" s="120">
        <f t="shared" si="138"/>
        <v>0</v>
      </c>
      <c r="AN242" s="120">
        <f t="shared" si="139"/>
        <v>0</v>
      </c>
      <c r="AO242" s="120">
        <f t="shared" si="140"/>
        <v>0</v>
      </c>
      <c r="AP242" s="120">
        <f t="shared" si="141"/>
        <v>0</v>
      </c>
      <c r="AQ242" s="120">
        <f t="shared" si="142"/>
        <v>0</v>
      </c>
      <c r="AR242" s="120">
        <f t="shared" si="143"/>
        <v>0</v>
      </c>
      <c r="AS242" s="120">
        <f t="shared" si="144"/>
        <v>0</v>
      </c>
      <c r="AT242" s="267">
        <f t="shared" si="124"/>
        <v>0</v>
      </c>
      <c r="AU242" s="267">
        <f t="shared" si="125"/>
        <v>0</v>
      </c>
      <c r="BA242" s="42">
        <f t="shared" si="145"/>
        <v>0</v>
      </c>
      <c r="BB242" s="42">
        <f t="shared" si="146"/>
        <v>0</v>
      </c>
      <c r="BC242" s="42">
        <f t="shared" si="147"/>
        <v>0</v>
      </c>
      <c r="BD242" s="42">
        <f t="shared" si="148"/>
        <v>0</v>
      </c>
      <c r="BE242" s="42">
        <f t="shared" si="149"/>
        <v>0</v>
      </c>
      <c r="BF242" s="42">
        <f t="shared" si="150"/>
        <v>0</v>
      </c>
      <c r="BG242" s="42">
        <f t="shared" si="151"/>
        <v>0</v>
      </c>
      <c r="BH242" s="42">
        <f t="shared" si="152"/>
        <v>0</v>
      </c>
      <c r="BI242" s="42">
        <f t="shared" si="153"/>
        <v>0</v>
      </c>
      <c r="BJ242" s="42">
        <f t="shared" si="154"/>
        <v>0</v>
      </c>
      <c r="BK242" s="42">
        <f t="shared" si="155"/>
        <v>0</v>
      </c>
      <c r="BL242" s="42">
        <f t="shared" si="156"/>
        <v>0</v>
      </c>
      <c r="BM242" s="42">
        <f t="shared" si="157"/>
        <v>0</v>
      </c>
      <c r="BN242" s="42">
        <f t="shared" si="158"/>
        <v>0</v>
      </c>
      <c r="BO242" s="42">
        <f t="shared" si="159"/>
        <v>0</v>
      </c>
      <c r="BP242" s="42">
        <f t="shared" si="160"/>
        <v>0</v>
      </c>
      <c r="BQ242" s="42">
        <f t="shared" si="161"/>
        <v>0</v>
      </c>
      <c r="BR242" s="42">
        <f t="shared" si="162"/>
        <v>0</v>
      </c>
      <c r="BS242" s="42">
        <f t="shared" si="163"/>
        <v>0</v>
      </c>
    </row>
    <row r="243" spans="1:71" ht="15">
      <c r="A243" s="118" t="s">
        <v>1169</v>
      </c>
      <c r="B243" s="8" t="s">
        <v>490</v>
      </c>
      <c r="C243" s="9" t="s">
        <v>491</v>
      </c>
      <c r="D243" s="9" t="s">
        <v>441</v>
      </c>
      <c r="E243" s="10" t="s">
        <v>47</v>
      </c>
      <c r="F243" s="10" t="s">
        <v>4</v>
      </c>
      <c r="G243" s="12" t="s">
        <v>1279</v>
      </c>
      <c r="H243" s="11">
        <v>9.96</v>
      </c>
      <c r="I243" s="279">
        <f>VLOOKUP(A:A,Souhrn!$A$2:$E$20,5,0)</f>
        <v>0</v>
      </c>
      <c r="J243" s="217">
        <f t="shared" si="165"/>
        <v>0</v>
      </c>
      <c r="K243" s="98"/>
      <c r="L243" s="102"/>
      <c r="M243" s="100"/>
      <c r="AA243" s="120">
        <f t="shared" si="126"/>
        <v>0</v>
      </c>
      <c r="AB243" s="120">
        <f t="shared" si="127"/>
        <v>0</v>
      </c>
      <c r="AC243" s="120">
        <f t="shared" si="128"/>
        <v>0</v>
      </c>
      <c r="AD243" s="120">
        <f t="shared" si="129"/>
        <v>0</v>
      </c>
      <c r="AE243" s="120">
        <f t="shared" si="130"/>
        <v>0</v>
      </c>
      <c r="AF243" s="120">
        <f t="shared" si="131"/>
        <v>9.96</v>
      </c>
      <c r="AG243" s="120">
        <f t="shared" si="132"/>
        <v>0</v>
      </c>
      <c r="AH243" s="120">
        <f t="shared" si="133"/>
        <v>0</v>
      </c>
      <c r="AI243" s="120">
        <f t="shared" si="134"/>
        <v>0</v>
      </c>
      <c r="AJ243" s="120">
        <f t="shared" si="135"/>
        <v>0</v>
      </c>
      <c r="AK243" s="120">
        <f t="shared" si="136"/>
        <v>0</v>
      </c>
      <c r="AL243" s="120">
        <f t="shared" si="137"/>
        <v>0</v>
      </c>
      <c r="AM243" s="120">
        <f t="shared" si="138"/>
        <v>0</v>
      </c>
      <c r="AN243" s="120">
        <f t="shared" si="139"/>
        <v>0</v>
      </c>
      <c r="AO243" s="120">
        <f t="shared" si="140"/>
        <v>0</v>
      </c>
      <c r="AP243" s="120">
        <f t="shared" si="141"/>
        <v>0</v>
      </c>
      <c r="AQ243" s="120">
        <f t="shared" si="142"/>
        <v>0</v>
      </c>
      <c r="AR243" s="120">
        <f t="shared" si="143"/>
        <v>0</v>
      </c>
      <c r="AS243" s="120">
        <f t="shared" si="144"/>
        <v>0</v>
      </c>
      <c r="AT243" s="267">
        <f t="shared" si="124"/>
        <v>0</v>
      </c>
      <c r="AU243" s="267">
        <f t="shared" si="125"/>
        <v>0</v>
      </c>
      <c r="BA243" s="42">
        <f t="shared" si="145"/>
        <v>0</v>
      </c>
      <c r="BB243" s="42">
        <f t="shared" si="146"/>
        <v>0</v>
      </c>
      <c r="BC243" s="42">
        <f t="shared" si="147"/>
        <v>0</v>
      </c>
      <c r="BD243" s="42">
        <f t="shared" si="148"/>
        <v>0</v>
      </c>
      <c r="BE243" s="42">
        <f t="shared" si="149"/>
        <v>0</v>
      </c>
      <c r="BF243" s="42">
        <f t="shared" si="150"/>
        <v>0</v>
      </c>
      <c r="BG243" s="42">
        <f t="shared" si="151"/>
        <v>0</v>
      </c>
      <c r="BH243" s="42">
        <f t="shared" si="152"/>
        <v>0</v>
      </c>
      <c r="BI243" s="42">
        <f t="shared" si="153"/>
        <v>0</v>
      </c>
      <c r="BJ243" s="42">
        <f t="shared" si="154"/>
        <v>0</v>
      </c>
      <c r="BK243" s="42">
        <f t="shared" si="155"/>
        <v>0</v>
      </c>
      <c r="BL243" s="42">
        <f t="shared" si="156"/>
        <v>0</v>
      </c>
      <c r="BM243" s="42">
        <f t="shared" si="157"/>
        <v>0</v>
      </c>
      <c r="BN243" s="42">
        <f t="shared" si="158"/>
        <v>0</v>
      </c>
      <c r="BO243" s="42">
        <f t="shared" si="159"/>
        <v>0</v>
      </c>
      <c r="BP243" s="42">
        <f t="shared" si="160"/>
        <v>0</v>
      </c>
      <c r="BQ243" s="42">
        <f t="shared" si="161"/>
        <v>0</v>
      </c>
      <c r="BR243" s="42">
        <f t="shared" si="162"/>
        <v>0</v>
      </c>
      <c r="BS243" s="42">
        <f t="shared" si="163"/>
        <v>0</v>
      </c>
    </row>
    <row r="244" spans="1:71" ht="15">
      <c r="A244" s="118" t="s">
        <v>1169</v>
      </c>
      <c r="B244" s="8" t="s">
        <v>492</v>
      </c>
      <c r="C244" s="9" t="s">
        <v>493</v>
      </c>
      <c r="D244" s="9" t="s">
        <v>441</v>
      </c>
      <c r="E244" s="10" t="s">
        <v>47</v>
      </c>
      <c r="F244" s="10" t="s">
        <v>4</v>
      </c>
      <c r="G244" s="12" t="s">
        <v>1279</v>
      </c>
      <c r="H244" s="11">
        <v>8.08</v>
      </c>
      <c r="I244" s="279">
        <f>VLOOKUP(A:A,Souhrn!$A$2:$E$20,5,0)</f>
        <v>0</v>
      </c>
      <c r="J244" s="217">
        <f t="shared" si="165"/>
        <v>0</v>
      </c>
      <c r="K244" s="98"/>
      <c r="L244" s="102"/>
      <c r="M244" s="100"/>
      <c r="AA244" s="120">
        <f t="shared" si="126"/>
        <v>0</v>
      </c>
      <c r="AB244" s="120">
        <f t="shared" si="127"/>
        <v>0</v>
      </c>
      <c r="AC244" s="120">
        <f t="shared" si="128"/>
        <v>0</v>
      </c>
      <c r="AD244" s="120">
        <f t="shared" si="129"/>
        <v>0</v>
      </c>
      <c r="AE244" s="120">
        <f t="shared" si="130"/>
        <v>0</v>
      </c>
      <c r="AF244" s="120">
        <f t="shared" si="131"/>
        <v>8.08</v>
      </c>
      <c r="AG244" s="120">
        <f t="shared" si="132"/>
        <v>0</v>
      </c>
      <c r="AH244" s="120">
        <f t="shared" si="133"/>
        <v>0</v>
      </c>
      <c r="AI244" s="120">
        <f t="shared" si="134"/>
        <v>0</v>
      </c>
      <c r="AJ244" s="120">
        <f t="shared" si="135"/>
        <v>0</v>
      </c>
      <c r="AK244" s="120">
        <f t="shared" si="136"/>
        <v>0</v>
      </c>
      <c r="AL244" s="120">
        <f t="shared" si="137"/>
        <v>0</v>
      </c>
      <c r="AM244" s="120">
        <f t="shared" si="138"/>
        <v>0</v>
      </c>
      <c r="AN244" s="120">
        <f t="shared" si="139"/>
        <v>0</v>
      </c>
      <c r="AO244" s="120">
        <f t="shared" si="140"/>
        <v>0</v>
      </c>
      <c r="AP244" s="120">
        <f t="shared" si="141"/>
        <v>0</v>
      </c>
      <c r="AQ244" s="120">
        <f t="shared" si="142"/>
        <v>0</v>
      </c>
      <c r="AR244" s="120">
        <f t="shared" si="143"/>
        <v>0</v>
      </c>
      <c r="AS244" s="120">
        <f t="shared" si="144"/>
        <v>0</v>
      </c>
      <c r="AT244" s="267">
        <f t="shared" si="124"/>
        <v>0</v>
      </c>
      <c r="AU244" s="267">
        <f t="shared" si="125"/>
        <v>0</v>
      </c>
      <c r="BA244" s="42">
        <f t="shared" si="145"/>
        <v>0</v>
      </c>
      <c r="BB244" s="42">
        <f t="shared" si="146"/>
        <v>0</v>
      </c>
      <c r="BC244" s="42">
        <f t="shared" si="147"/>
        <v>0</v>
      </c>
      <c r="BD244" s="42">
        <f t="shared" si="148"/>
        <v>0</v>
      </c>
      <c r="BE244" s="42">
        <f t="shared" si="149"/>
        <v>0</v>
      </c>
      <c r="BF244" s="42">
        <f t="shared" si="150"/>
        <v>0</v>
      </c>
      <c r="BG244" s="42">
        <f t="shared" si="151"/>
        <v>0</v>
      </c>
      <c r="BH244" s="42">
        <f t="shared" si="152"/>
        <v>0</v>
      </c>
      <c r="BI244" s="42">
        <f t="shared" si="153"/>
        <v>0</v>
      </c>
      <c r="BJ244" s="42">
        <f t="shared" si="154"/>
        <v>0</v>
      </c>
      <c r="BK244" s="42">
        <f t="shared" si="155"/>
        <v>0</v>
      </c>
      <c r="BL244" s="42">
        <f t="shared" si="156"/>
        <v>0</v>
      </c>
      <c r="BM244" s="42">
        <f t="shared" si="157"/>
        <v>0</v>
      </c>
      <c r="BN244" s="42">
        <f t="shared" si="158"/>
        <v>0</v>
      </c>
      <c r="BO244" s="42">
        <f t="shared" si="159"/>
        <v>0</v>
      </c>
      <c r="BP244" s="42">
        <f t="shared" si="160"/>
        <v>0</v>
      </c>
      <c r="BQ244" s="42">
        <f t="shared" si="161"/>
        <v>0</v>
      </c>
      <c r="BR244" s="42">
        <f t="shared" si="162"/>
        <v>0</v>
      </c>
      <c r="BS244" s="42">
        <f t="shared" si="163"/>
        <v>0</v>
      </c>
    </row>
    <row r="245" spans="1:71" ht="15">
      <c r="A245" s="118" t="s">
        <v>1179</v>
      </c>
      <c r="B245" s="8" t="s">
        <v>494</v>
      </c>
      <c r="C245" s="9" t="s">
        <v>495</v>
      </c>
      <c r="D245" s="9" t="s">
        <v>441</v>
      </c>
      <c r="E245" s="10" t="s">
        <v>166</v>
      </c>
      <c r="F245" s="10" t="s">
        <v>4</v>
      </c>
      <c r="G245" s="12" t="s">
        <v>1277</v>
      </c>
      <c r="H245" s="11">
        <v>2.34</v>
      </c>
      <c r="I245" s="279">
        <f>VLOOKUP(A:A,Souhrn!$A$2:$E$20,5,0)</f>
        <v>0</v>
      </c>
      <c r="J245" s="217">
        <f t="shared" si="165"/>
        <v>0</v>
      </c>
      <c r="K245" s="98"/>
      <c r="L245" s="102"/>
      <c r="M245" s="100"/>
      <c r="AA245" s="120">
        <f t="shared" si="126"/>
        <v>0</v>
      </c>
      <c r="AB245" s="120">
        <f t="shared" si="127"/>
        <v>0</v>
      </c>
      <c r="AC245" s="120">
        <f t="shared" si="128"/>
        <v>0</v>
      </c>
      <c r="AD245" s="120">
        <f t="shared" si="129"/>
        <v>0</v>
      </c>
      <c r="AE245" s="120">
        <f t="shared" si="130"/>
        <v>0</v>
      </c>
      <c r="AF245" s="120">
        <f t="shared" si="131"/>
        <v>0</v>
      </c>
      <c r="AG245" s="120">
        <f t="shared" si="132"/>
        <v>0</v>
      </c>
      <c r="AH245" s="120">
        <f t="shared" si="133"/>
        <v>0</v>
      </c>
      <c r="AI245" s="120">
        <f t="shared" si="134"/>
        <v>0</v>
      </c>
      <c r="AJ245" s="120">
        <f t="shared" si="135"/>
        <v>0</v>
      </c>
      <c r="AK245" s="120">
        <f t="shared" si="136"/>
        <v>0</v>
      </c>
      <c r="AL245" s="120">
        <f t="shared" si="137"/>
        <v>0</v>
      </c>
      <c r="AM245" s="120">
        <f t="shared" si="138"/>
        <v>0</v>
      </c>
      <c r="AN245" s="120">
        <f t="shared" si="139"/>
        <v>0</v>
      </c>
      <c r="AO245" s="120">
        <f t="shared" si="140"/>
        <v>0</v>
      </c>
      <c r="AP245" s="120">
        <f t="shared" si="141"/>
        <v>0</v>
      </c>
      <c r="AQ245" s="120">
        <f t="shared" si="142"/>
        <v>2.34</v>
      </c>
      <c r="AR245" s="120">
        <f t="shared" si="143"/>
        <v>0</v>
      </c>
      <c r="AS245" s="120">
        <f t="shared" si="144"/>
        <v>0</v>
      </c>
      <c r="AT245" s="267">
        <f t="shared" si="124"/>
        <v>0</v>
      </c>
      <c r="AU245" s="267">
        <f t="shared" si="125"/>
        <v>0</v>
      </c>
      <c r="BA245" s="42">
        <f t="shared" si="145"/>
        <v>0</v>
      </c>
      <c r="BB245" s="42">
        <f t="shared" si="146"/>
        <v>0</v>
      </c>
      <c r="BC245" s="42">
        <f t="shared" si="147"/>
        <v>0</v>
      </c>
      <c r="BD245" s="42">
        <f t="shared" si="148"/>
        <v>0</v>
      </c>
      <c r="BE245" s="42">
        <f t="shared" si="149"/>
        <v>0</v>
      </c>
      <c r="BF245" s="42">
        <f t="shared" si="150"/>
        <v>0</v>
      </c>
      <c r="BG245" s="42">
        <f t="shared" si="151"/>
        <v>0</v>
      </c>
      <c r="BH245" s="42">
        <f t="shared" si="152"/>
        <v>0</v>
      </c>
      <c r="BI245" s="42">
        <f t="shared" si="153"/>
        <v>0</v>
      </c>
      <c r="BJ245" s="42">
        <f t="shared" si="154"/>
        <v>0</v>
      </c>
      <c r="BK245" s="42">
        <f t="shared" si="155"/>
        <v>0</v>
      </c>
      <c r="BL245" s="42">
        <f t="shared" si="156"/>
        <v>0</v>
      </c>
      <c r="BM245" s="42">
        <f t="shared" si="157"/>
        <v>0</v>
      </c>
      <c r="BN245" s="42">
        <f t="shared" si="158"/>
        <v>0</v>
      </c>
      <c r="BO245" s="42">
        <f t="shared" si="159"/>
        <v>0</v>
      </c>
      <c r="BP245" s="42">
        <f t="shared" si="160"/>
        <v>0</v>
      </c>
      <c r="BQ245" s="42">
        <f t="shared" si="161"/>
        <v>0</v>
      </c>
      <c r="BR245" s="42">
        <f t="shared" si="162"/>
        <v>0</v>
      </c>
      <c r="BS245" s="42">
        <f t="shared" si="163"/>
        <v>0</v>
      </c>
    </row>
    <row r="246" spans="1:71" ht="15">
      <c r="A246" s="118" t="s">
        <v>1178</v>
      </c>
      <c r="B246" s="8" t="s">
        <v>496</v>
      </c>
      <c r="C246" s="9" t="s">
        <v>497</v>
      </c>
      <c r="D246" s="9" t="s">
        <v>441</v>
      </c>
      <c r="E246" s="10" t="s">
        <v>166</v>
      </c>
      <c r="F246" s="10" t="s">
        <v>2</v>
      </c>
      <c r="G246" s="12" t="s">
        <v>1272</v>
      </c>
      <c r="H246" s="11">
        <v>4.67</v>
      </c>
      <c r="I246" s="279">
        <f>VLOOKUP(A:A,Souhrn!$A$2:$E$20,5,0)</f>
        <v>0</v>
      </c>
      <c r="J246" s="217">
        <f t="shared" si="165"/>
        <v>0</v>
      </c>
      <c r="K246" s="98"/>
      <c r="L246" s="102" t="s">
        <v>1246</v>
      </c>
      <c r="M246" s="100"/>
      <c r="AA246" s="120">
        <f t="shared" si="126"/>
        <v>0</v>
      </c>
      <c r="AB246" s="120">
        <f t="shared" si="127"/>
        <v>0</v>
      </c>
      <c r="AC246" s="120">
        <f t="shared" si="128"/>
        <v>0</v>
      </c>
      <c r="AD246" s="120">
        <f t="shared" si="129"/>
        <v>0</v>
      </c>
      <c r="AE246" s="120">
        <f t="shared" si="130"/>
        <v>0</v>
      </c>
      <c r="AF246" s="120">
        <f t="shared" si="131"/>
        <v>0</v>
      </c>
      <c r="AG246" s="120">
        <f t="shared" si="132"/>
        <v>0</v>
      </c>
      <c r="AH246" s="120">
        <f t="shared" si="133"/>
        <v>0</v>
      </c>
      <c r="AI246" s="120">
        <f t="shared" si="134"/>
        <v>0</v>
      </c>
      <c r="AJ246" s="120">
        <f t="shared" si="135"/>
        <v>0</v>
      </c>
      <c r="AK246" s="120">
        <f t="shared" si="136"/>
        <v>0</v>
      </c>
      <c r="AL246" s="120">
        <f t="shared" si="137"/>
        <v>0</v>
      </c>
      <c r="AM246" s="120">
        <f t="shared" si="138"/>
        <v>0</v>
      </c>
      <c r="AN246" s="120">
        <f t="shared" si="139"/>
        <v>0</v>
      </c>
      <c r="AO246" s="120">
        <f t="shared" si="140"/>
        <v>0</v>
      </c>
      <c r="AP246" s="120">
        <f t="shared" si="141"/>
        <v>4.67</v>
      </c>
      <c r="AQ246" s="120">
        <f t="shared" si="142"/>
        <v>0</v>
      </c>
      <c r="AR246" s="120">
        <f t="shared" si="143"/>
        <v>0</v>
      </c>
      <c r="AS246" s="120">
        <f t="shared" si="144"/>
        <v>0</v>
      </c>
      <c r="AT246" s="267">
        <f t="shared" si="124"/>
        <v>4.67</v>
      </c>
      <c r="AU246" s="267">
        <f t="shared" si="125"/>
        <v>0</v>
      </c>
      <c r="BA246" s="42">
        <f t="shared" si="145"/>
        <v>0</v>
      </c>
      <c r="BB246" s="42">
        <f t="shared" si="146"/>
        <v>0</v>
      </c>
      <c r="BC246" s="42">
        <f t="shared" si="147"/>
        <v>0</v>
      </c>
      <c r="BD246" s="42">
        <f t="shared" si="148"/>
        <v>0</v>
      </c>
      <c r="BE246" s="42">
        <f t="shared" si="149"/>
        <v>0</v>
      </c>
      <c r="BF246" s="42">
        <f t="shared" si="150"/>
        <v>0</v>
      </c>
      <c r="BG246" s="42">
        <f t="shared" si="151"/>
        <v>0</v>
      </c>
      <c r="BH246" s="42">
        <f t="shared" si="152"/>
        <v>0</v>
      </c>
      <c r="BI246" s="42">
        <f t="shared" si="153"/>
        <v>0</v>
      </c>
      <c r="BJ246" s="42">
        <f t="shared" si="154"/>
        <v>0</v>
      </c>
      <c r="BK246" s="42">
        <f t="shared" si="155"/>
        <v>0</v>
      </c>
      <c r="BL246" s="42">
        <f t="shared" si="156"/>
        <v>0</v>
      </c>
      <c r="BM246" s="42">
        <f t="shared" si="157"/>
        <v>0</v>
      </c>
      <c r="BN246" s="42">
        <f t="shared" si="158"/>
        <v>0</v>
      </c>
      <c r="BO246" s="42">
        <f t="shared" si="159"/>
        <v>0</v>
      </c>
      <c r="BP246" s="42">
        <f t="shared" si="160"/>
        <v>0</v>
      </c>
      <c r="BQ246" s="42">
        <f t="shared" si="161"/>
        <v>0</v>
      </c>
      <c r="BR246" s="42">
        <f t="shared" si="162"/>
        <v>0</v>
      </c>
      <c r="BS246" s="42">
        <f t="shared" si="163"/>
        <v>0</v>
      </c>
    </row>
    <row r="247" spans="1:71" ht="15">
      <c r="A247" s="118" t="s">
        <v>1166</v>
      </c>
      <c r="B247" s="8" t="s">
        <v>498</v>
      </c>
      <c r="C247" s="9" t="s">
        <v>499</v>
      </c>
      <c r="D247" s="9" t="s">
        <v>441</v>
      </c>
      <c r="E247" s="10" t="s">
        <v>336</v>
      </c>
      <c r="F247" s="10" t="s">
        <v>2</v>
      </c>
      <c r="G247" s="12" t="s">
        <v>1261</v>
      </c>
      <c r="H247" s="11">
        <v>21.09</v>
      </c>
      <c r="I247" s="279">
        <f>VLOOKUP(A:A,Souhrn!$A$2:$E$20,5,0)</f>
        <v>0</v>
      </c>
      <c r="J247" s="217">
        <f t="shared" si="165"/>
        <v>0</v>
      </c>
      <c r="K247" s="98" t="s">
        <v>1246</v>
      </c>
      <c r="L247" s="102" t="s">
        <v>1246</v>
      </c>
      <c r="M247" s="100"/>
      <c r="AA247" s="120">
        <f t="shared" si="126"/>
        <v>0</v>
      </c>
      <c r="AB247" s="120">
        <f t="shared" si="127"/>
        <v>0</v>
      </c>
      <c r="AC247" s="120">
        <f t="shared" si="128"/>
        <v>21.09</v>
      </c>
      <c r="AD247" s="120">
        <f t="shared" si="129"/>
        <v>0</v>
      </c>
      <c r="AE247" s="120">
        <f t="shared" si="130"/>
        <v>0</v>
      </c>
      <c r="AF247" s="120">
        <f t="shared" si="131"/>
        <v>0</v>
      </c>
      <c r="AG247" s="120">
        <f t="shared" si="132"/>
        <v>0</v>
      </c>
      <c r="AH247" s="120">
        <f t="shared" si="133"/>
        <v>0</v>
      </c>
      <c r="AI247" s="120">
        <f t="shared" si="134"/>
        <v>0</v>
      </c>
      <c r="AJ247" s="120">
        <f t="shared" si="135"/>
        <v>0</v>
      </c>
      <c r="AK247" s="120">
        <f t="shared" si="136"/>
        <v>0</v>
      </c>
      <c r="AL247" s="120">
        <f t="shared" si="137"/>
        <v>0</v>
      </c>
      <c r="AM247" s="120">
        <f t="shared" si="138"/>
        <v>0</v>
      </c>
      <c r="AN247" s="120">
        <f t="shared" si="139"/>
        <v>0</v>
      </c>
      <c r="AO247" s="120">
        <f t="shared" si="140"/>
        <v>0</v>
      </c>
      <c r="AP247" s="120">
        <f t="shared" si="141"/>
        <v>0</v>
      </c>
      <c r="AQ247" s="120">
        <f t="shared" si="142"/>
        <v>0</v>
      </c>
      <c r="AR247" s="120">
        <f t="shared" si="143"/>
        <v>0</v>
      </c>
      <c r="AS247" s="120">
        <f t="shared" si="144"/>
        <v>0</v>
      </c>
      <c r="AT247" s="267">
        <f t="shared" si="124"/>
        <v>21.09</v>
      </c>
      <c r="AU247" s="267">
        <f t="shared" si="125"/>
        <v>0</v>
      </c>
      <c r="BA247" s="42">
        <f t="shared" si="145"/>
        <v>0</v>
      </c>
      <c r="BB247" s="42">
        <f t="shared" si="146"/>
        <v>0</v>
      </c>
      <c r="BC247" s="42">
        <f t="shared" si="147"/>
        <v>21.09</v>
      </c>
      <c r="BD247" s="42">
        <f t="shared" si="148"/>
        <v>0</v>
      </c>
      <c r="BE247" s="42">
        <f t="shared" si="149"/>
        <v>0</v>
      </c>
      <c r="BF247" s="42">
        <f t="shared" si="150"/>
        <v>0</v>
      </c>
      <c r="BG247" s="42">
        <f t="shared" si="151"/>
        <v>0</v>
      </c>
      <c r="BH247" s="42">
        <f t="shared" si="152"/>
        <v>0</v>
      </c>
      <c r="BI247" s="42">
        <f t="shared" si="153"/>
        <v>0</v>
      </c>
      <c r="BJ247" s="42">
        <f t="shared" si="154"/>
        <v>0</v>
      </c>
      <c r="BK247" s="42">
        <f t="shared" si="155"/>
        <v>0</v>
      </c>
      <c r="BL247" s="42">
        <f t="shared" si="156"/>
        <v>0</v>
      </c>
      <c r="BM247" s="42">
        <f t="shared" si="157"/>
        <v>0</v>
      </c>
      <c r="BN247" s="42">
        <f t="shared" si="158"/>
        <v>0</v>
      </c>
      <c r="BO247" s="42">
        <f t="shared" si="159"/>
        <v>0</v>
      </c>
      <c r="BP247" s="42">
        <f t="shared" si="160"/>
        <v>0</v>
      </c>
      <c r="BQ247" s="42">
        <f t="shared" si="161"/>
        <v>0</v>
      </c>
      <c r="BR247" s="42">
        <f t="shared" si="162"/>
        <v>0</v>
      </c>
      <c r="BS247" s="42">
        <f t="shared" si="163"/>
        <v>0</v>
      </c>
    </row>
    <row r="248" spans="1:71" ht="15">
      <c r="A248" s="118" t="s">
        <v>1175</v>
      </c>
      <c r="B248" s="8" t="s">
        <v>500</v>
      </c>
      <c r="C248" s="9" t="s">
        <v>501</v>
      </c>
      <c r="D248" s="9" t="s">
        <v>441</v>
      </c>
      <c r="E248" s="10" t="s">
        <v>29</v>
      </c>
      <c r="F248" s="10" t="s">
        <v>3</v>
      </c>
      <c r="G248" s="12" t="s">
        <v>1268</v>
      </c>
      <c r="H248" s="11">
        <v>23.59</v>
      </c>
      <c r="I248" s="279">
        <f>VLOOKUP(A:A,Souhrn!$A$2:$E$20,5,0)</f>
        <v>0</v>
      </c>
      <c r="J248" s="217">
        <f t="shared" si="165"/>
        <v>0</v>
      </c>
      <c r="K248" s="98"/>
      <c r="L248" s="102"/>
      <c r="M248" s="100"/>
      <c r="AA248" s="120">
        <f t="shared" si="126"/>
        <v>0</v>
      </c>
      <c r="AB248" s="120">
        <f t="shared" si="127"/>
        <v>0</v>
      </c>
      <c r="AC248" s="120">
        <f t="shared" si="128"/>
        <v>0</v>
      </c>
      <c r="AD248" s="120">
        <f t="shared" si="129"/>
        <v>0</v>
      </c>
      <c r="AE248" s="120">
        <f t="shared" si="130"/>
        <v>0</v>
      </c>
      <c r="AF248" s="120">
        <f t="shared" si="131"/>
        <v>0</v>
      </c>
      <c r="AG248" s="120">
        <f t="shared" si="132"/>
        <v>0</v>
      </c>
      <c r="AH248" s="120">
        <f t="shared" si="133"/>
        <v>0</v>
      </c>
      <c r="AI248" s="120">
        <f t="shared" si="134"/>
        <v>0</v>
      </c>
      <c r="AJ248" s="120">
        <f t="shared" si="135"/>
        <v>0</v>
      </c>
      <c r="AK248" s="120">
        <f t="shared" si="136"/>
        <v>0</v>
      </c>
      <c r="AL248" s="120">
        <f t="shared" si="137"/>
        <v>23.59</v>
      </c>
      <c r="AM248" s="120">
        <f t="shared" si="138"/>
        <v>0</v>
      </c>
      <c r="AN248" s="120">
        <f t="shared" si="139"/>
        <v>0</v>
      </c>
      <c r="AO248" s="120">
        <f t="shared" si="140"/>
        <v>0</v>
      </c>
      <c r="AP248" s="120">
        <f t="shared" si="141"/>
        <v>0</v>
      </c>
      <c r="AQ248" s="120">
        <f t="shared" si="142"/>
        <v>0</v>
      </c>
      <c r="AR248" s="120">
        <f t="shared" si="143"/>
        <v>0</v>
      </c>
      <c r="AS248" s="120">
        <f t="shared" si="144"/>
        <v>0</v>
      </c>
      <c r="AT248" s="267">
        <f t="shared" si="124"/>
        <v>0</v>
      </c>
      <c r="AU248" s="267">
        <f t="shared" si="125"/>
        <v>0</v>
      </c>
      <c r="BA248" s="42">
        <f t="shared" si="145"/>
        <v>0</v>
      </c>
      <c r="BB248" s="42">
        <f t="shared" si="146"/>
        <v>0</v>
      </c>
      <c r="BC248" s="42">
        <f t="shared" si="147"/>
        <v>0</v>
      </c>
      <c r="BD248" s="42">
        <f t="shared" si="148"/>
        <v>0</v>
      </c>
      <c r="BE248" s="42">
        <f t="shared" si="149"/>
        <v>0</v>
      </c>
      <c r="BF248" s="42">
        <f t="shared" si="150"/>
        <v>0</v>
      </c>
      <c r="BG248" s="42">
        <f t="shared" si="151"/>
        <v>0</v>
      </c>
      <c r="BH248" s="42">
        <f t="shared" si="152"/>
        <v>0</v>
      </c>
      <c r="BI248" s="42">
        <f t="shared" si="153"/>
        <v>0</v>
      </c>
      <c r="BJ248" s="42">
        <f t="shared" si="154"/>
        <v>0</v>
      </c>
      <c r="BK248" s="42">
        <f t="shared" si="155"/>
        <v>0</v>
      </c>
      <c r="BL248" s="42">
        <f t="shared" si="156"/>
        <v>0</v>
      </c>
      <c r="BM248" s="42">
        <f t="shared" si="157"/>
        <v>0</v>
      </c>
      <c r="BN248" s="42">
        <f t="shared" si="158"/>
        <v>0</v>
      </c>
      <c r="BO248" s="42">
        <f t="shared" si="159"/>
        <v>0</v>
      </c>
      <c r="BP248" s="42">
        <f t="shared" si="160"/>
        <v>0</v>
      </c>
      <c r="BQ248" s="42">
        <f t="shared" si="161"/>
        <v>0</v>
      </c>
      <c r="BR248" s="42">
        <f t="shared" si="162"/>
        <v>0</v>
      </c>
      <c r="BS248" s="42">
        <f t="shared" si="163"/>
        <v>0</v>
      </c>
    </row>
    <row r="249" spans="1:71" ht="15">
      <c r="A249" s="118" t="s">
        <v>1175</v>
      </c>
      <c r="B249" s="8" t="s">
        <v>502</v>
      </c>
      <c r="C249" s="9" t="s">
        <v>503</v>
      </c>
      <c r="D249" s="9" t="s">
        <v>441</v>
      </c>
      <c r="E249" s="10" t="s">
        <v>29</v>
      </c>
      <c r="F249" s="10" t="s">
        <v>3</v>
      </c>
      <c r="G249" s="12" t="s">
        <v>1268</v>
      </c>
      <c r="H249" s="11">
        <v>123.99</v>
      </c>
      <c r="I249" s="279">
        <f>VLOOKUP(A:A,Souhrn!$A$2:$E$20,5,0)</f>
        <v>0</v>
      </c>
      <c r="J249" s="217">
        <f t="shared" si="165"/>
        <v>0</v>
      </c>
      <c r="K249" s="98"/>
      <c r="L249" s="102"/>
      <c r="M249" s="100"/>
      <c r="AA249" s="120">
        <f t="shared" si="126"/>
        <v>0</v>
      </c>
      <c r="AB249" s="120">
        <f t="shared" si="127"/>
        <v>0</v>
      </c>
      <c r="AC249" s="120">
        <f t="shared" si="128"/>
        <v>0</v>
      </c>
      <c r="AD249" s="120">
        <f t="shared" si="129"/>
        <v>0</v>
      </c>
      <c r="AE249" s="120">
        <f t="shared" si="130"/>
        <v>0</v>
      </c>
      <c r="AF249" s="120">
        <f t="shared" si="131"/>
        <v>0</v>
      </c>
      <c r="AG249" s="120">
        <f t="shared" si="132"/>
        <v>0</v>
      </c>
      <c r="AH249" s="120">
        <f t="shared" si="133"/>
        <v>0</v>
      </c>
      <c r="AI249" s="120">
        <f t="shared" si="134"/>
        <v>0</v>
      </c>
      <c r="AJ249" s="120">
        <f t="shared" si="135"/>
        <v>0</v>
      </c>
      <c r="AK249" s="120">
        <f t="shared" si="136"/>
        <v>0</v>
      </c>
      <c r="AL249" s="120">
        <f t="shared" si="137"/>
        <v>123.99</v>
      </c>
      <c r="AM249" s="120">
        <f t="shared" si="138"/>
        <v>0</v>
      </c>
      <c r="AN249" s="120">
        <f t="shared" si="139"/>
        <v>0</v>
      </c>
      <c r="AO249" s="120">
        <f t="shared" si="140"/>
        <v>0</v>
      </c>
      <c r="AP249" s="120">
        <f t="shared" si="141"/>
        <v>0</v>
      </c>
      <c r="AQ249" s="120">
        <f t="shared" si="142"/>
        <v>0</v>
      </c>
      <c r="AR249" s="120">
        <f t="shared" si="143"/>
        <v>0</v>
      </c>
      <c r="AS249" s="120">
        <f t="shared" si="144"/>
        <v>0</v>
      </c>
      <c r="AT249" s="267">
        <f t="shared" si="124"/>
        <v>0</v>
      </c>
      <c r="AU249" s="267">
        <f t="shared" si="125"/>
        <v>0</v>
      </c>
      <c r="BA249" s="42">
        <f t="shared" si="145"/>
        <v>0</v>
      </c>
      <c r="BB249" s="42">
        <f t="shared" si="146"/>
        <v>0</v>
      </c>
      <c r="BC249" s="42">
        <f t="shared" si="147"/>
        <v>0</v>
      </c>
      <c r="BD249" s="42">
        <f t="shared" si="148"/>
        <v>0</v>
      </c>
      <c r="BE249" s="42">
        <f t="shared" si="149"/>
        <v>0</v>
      </c>
      <c r="BF249" s="42">
        <f t="shared" si="150"/>
        <v>0</v>
      </c>
      <c r="BG249" s="42">
        <f t="shared" si="151"/>
        <v>0</v>
      </c>
      <c r="BH249" s="42">
        <f t="shared" si="152"/>
        <v>0</v>
      </c>
      <c r="BI249" s="42">
        <f t="shared" si="153"/>
        <v>0</v>
      </c>
      <c r="BJ249" s="42">
        <f t="shared" si="154"/>
        <v>0</v>
      </c>
      <c r="BK249" s="42">
        <f t="shared" si="155"/>
        <v>0</v>
      </c>
      <c r="BL249" s="42">
        <f t="shared" si="156"/>
        <v>0</v>
      </c>
      <c r="BM249" s="42">
        <f t="shared" si="157"/>
        <v>0</v>
      </c>
      <c r="BN249" s="42">
        <f t="shared" si="158"/>
        <v>0</v>
      </c>
      <c r="BO249" s="42">
        <f t="shared" si="159"/>
        <v>0</v>
      </c>
      <c r="BP249" s="42">
        <f t="shared" si="160"/>
        <v>0</v>
      </c>
      <c r="BQ249" s="42">
        <f t="shared" si="161"/>
        <v>0</v>
      </c>
      <c r="BR249" s="42">
        <f t="shared" si="162"/>
        <v>0</v>
      </c>
      <c r="BS249" s="42">
        <f t="shared" si="163"/>
        <v>0</v>
      </c>
    </row>
    <row r="250" spans="1:71" ht="15">
      <c r="A250" s="118" t="s">
        <v>1166</v>
      </c>
      <c r="B250" s="8" t="s">
        <v>504</v>
      </c>
      <c r="C250" s="9" t="s">
        <v>505</v>
      </c>
      <c r="D250" s="9" t="s">
        <v>441</v>
      </c>
      <c r="E250" s="10" t="s">
        <v>506</v>
      </c>
      <c r="F250" s="10" t="s">
        <v>2</v>
      </c>
      <c r="G250" s="12" t="s">
        <v>1261</v>
      </c>
      <c r="H250" s="11">
        <v>91.71</v>
      </c>
      <c r="I250" s="279">
        <f>VLOOKUP(A:A,Souhrn!$A$2:$E$20,5,0)</f>
        <v>0</v>
      </c>
      <c r="J250" s="217">
        <f t="shared" si="165"/>
        <v>0</v>
      </c>
      <c r="K250" s="98" t="s">
        <v>1246</v>
      </c>
      <c r="L250" s="102"/>
      <c r="M250" s="100" t="s">
        <v>1246</v>
      </c>
      <c r="AA250" s="120">
        <f t="shared" si="126"/>
        <v>0</v>
      </c>
      <c r="AB250" s="120">
        <f t="shared" si="127"/>
        <v>0</v>
      </c>
      <c r="AC250" s="120">
        <f t="shared" si="128"/>
        <v>91.71</v>
      </c>
      <c r="AD250" s="120">
        <f t="shared" si="129"/>
        <v>0</v>
      </c>
      <c r="AE250" s="120">
        <f t="shared" si="130"/>
        <v>0</v>
      </c>
      <c r="AF250" s="120">
        <f t="shared" si="131"/>
        <v>0</v>
      </c>
      <c r="AG250" s="120">
        <f t="shared" si="132"/>
        <v>0</v>
      </c>
      <c r="AH250" s="120">
        <f t="shared" si="133"/>
        <v>0</v>
      </c>
      <c r="AI250" s="120">
        <f t="shared" si="134"/>
        <v>0</v>
      </c>
      <c r="AJ250" s="120">
        <f t="shared" si="135"/>
        <v>0</v>
      </c>
      <c r="AK250" s="120">
        <f t="shared" si="136"/>
        <v>0</v>
      </c>
      <c r="AL250" s="120">
        <f t="shared" si="137"/>
        <v>0</v>
      </c>
      <c r="AM250" s="120">
        <f t="shared" si="138"/>
        <v>0</v>
      </c>
      <c r="AN250" s="120">
        <f t="shared" si="139"/>
        <v>0</v>
      </c>
      <c r="AO250" s="120">
        <f t="shared" si="140"/>
        <v>0</v>
      </c>
      <c r="AP250" s="120">
        <f t="shared" si="141"/>
        <v>0</v>
      </c>
      <c r="AQ250" s="120">
        <f t="shared" si="142"/>
        <v>0</v>
      </c>
      <c r="AR250" s="120">
        <f t="shared" si="143"/>
        <v>0</v>
      </c>
      <c r="AS250" s="120">
        <f t="shared" si="144"/>
        <v>0</v>
      </c>
      <c r="AT250" s="267">
        <f t="shared" si="124"/>
        <v>0</v>
      </c>
      <c r="AU250" s="267">
        <f t="shared" si="125"/>
        <v>91.71</v>
      </c>
      <c r="BA250" s="42">
        <f t="shared" si="145"/>
        <v>0</v>
      </c>
      <c r="BB250" s="42">
        <f t="shared" si="146"/>
        <v>0</v>
      </c>
      <c r="BC250" s="42">
        <f t="shared" si="147"/>
        <v>91.71</v>
      </c>
      <c r="BD250" s="42">
        <f t="shared" si="148"/>
        <v>0</v>
      </c>
      <c r="BE250" s="42">
        <f t="shared" si="149"/>
        <v>0</v>
      </c>
      <c r="BF250" s="42">
        <f t="shared" si="150"/>
        <v>0</v>
      </c>
      <c r="BG250" s="42">
        <f t="shared" si="151"/>
        <v>0</v>
      </c>
      <c r="BH250" s="42">
        <f t="shared" si="152"/>
        <v>0</v>
      </c>
      <c r="BI250" s="42">
        <f t="shared" si="153"/>
        <v>0</v>
      </c>
      <c r="BJ250" s="42">
        <f t="shared" si="154"/>
        <v>0</v>
      </c>
      <c r="BK250" s="42">
        <f t="shared" si="155"/>
        <v>0</v>
      </c>
      <c r="BL250" s="42">
        <f t="shared" si="156"/>
        <v>0</v>
      </c>
      <c r="BM250" s="42">
        <f t="shared" si="157"/>
        <v>0</v>
      </c>
      <c r="BN250" s="42">
        <f t="shared" si="158"/>
        <v>0</v>
      </c>
      <c r="BO250" s="42">
        <f t="shared" si="159"/>
        <v>0</v>
      </c>
      <c r="BP250" s="42">
        <f t="shared" si="160"/>
        <v>0</v>
      </c>
      <c r="BQ250" s="42">
        <f t="shared" si="161"/>
        <v>0</v>
      </c>
      <c r="BR250" s="42">
        <f t="shared" si="162"/>
        <v>0</v>
      </c>
      <c r="BS250" s="42">
        <f t="shared" si="163"/>
        <v>0</v>
      </c>
    </row>
    <row r="251" spans="1:71" ht="15">
      <c r="A251" s="118" t="s">
        <v>1166</v>
      </c>
      <c r="B251" s="8" t="s">
        <v>507</v>
      </c>
      <c r="C251" s="9" t="s">
        <v>508</v>
      </c>
      <c r="D251" s="9" t="s">
        <v>441</v>
      </c>
      <c r="E251" s="10" t="s">
        <v>509</v>
      </c>
      <c r="F251" s="10" t="s">
        <v>2</v>
      </c>
      <c r="G251" s="12" t="s">
        <v>1261</v>
      </c>
      <c r="H251" s="11">
        <v>56.12</v>
      </c>
      <c r="I251" s="279">
        <f>VLOOKUP(A:A,Souhrn!$A$2:$E$20,5,0)</f>
        <v>0</v>
      </c>
      <c r="J251" s="217">
        <f t="shared" si="165"/>
        <v>0</v>
      </c>
      <c r="K251" s="98" t="s">
        <v>1246</v>
      </c>
      <c r="L251" s="102"/>
      <c r="M251" s="100" t="s">
        <v>1246</v>
      </c>
      <c r="AA251" s="120">
        <f t="shared" si="126"/>
        <v>0</v>
      </c>
      <c r="AB251" s="120">
        <f t="shared" si="127"/>
        <v>0</v>
      </c>
      <c r="AC251" s="120">
        <f t="shared" si="128"/>
        <v>56.12</v>
      </c>
      <c r="AD251" s="120">
        <f t="shared" si="129"/>
        <v>0</v>
      </c>
      <c r="AE251" s="120">
        <f t="shared" si="130"/>
        <v>0</v>
      </c>
      <c r="AF251" s="120">
        <f t="shared" si="131"/>
        <v>0</v>
      </c>
      <c r="AG251" s="120">
        <f t="shared" si="132"/>
        <v>0</v>
      </c>
      <c r="AH251" s="120">
        <f t="shared" si="133"/>
        <v>0</v>
      </c>
      <c r="AI251" s="120">
        <f t="shared" si="134"/>
        <v>0</v>
      </c>
      <c r="AJ251" s="120">
        <f t="shared" si="135"/>
        <v>0</v>
      </c>
      <c r="AK251" s="120">
        <f t="shared" si="136"/>
        <v>0</v>
      </c>
      <c r="AL251" s="120">
        <f t="shared" si="137"/>
        <v>0</v>
      </c>
      <c r="AM251" s="120">
        <f t="shared" si="138"/>
        <v>0</v>
      </c>
      <c r="AN251" s="120">
        <f t="shared" si="139"/>
        <v>0</v>
      </c>
      <c r="AO251" s="120">
        <f t="shared" si="140"/>
        <v>0</v>
      </c>
      <c r="AP251" s="120">
        <f t="shared" si="141"/>
        <v>0</v>
      </c>
      <c r="AQ251" s="120">
        <f t="shared" si="142"/>
        <v>0</v>
      </c>
      <c r="AR251" s="120">
        <f t="shared" si="143"/>
        <v>0</v>
      </c>
      <c r="AS251" s="120">
        <f t="shared" si="144"/>
        <v>0</v>
      </c>
      <c r="AT251" s="267">
        <f t="shared" si="124"/>
        <v>0</v>
      </c>
      <c r="AU251" s="267">
        <f t="shared" si="125"/>
        <v>56.12</v>
      </c>
      <c r="BA251" s="42">
        <f t="shared" si="145"/>
        <v>0</v>
      </c>
      <c r="BB251" s="42">
        <f t="shared" si="146"/>
        <v>0</v>
      </c>
      <c r="BC251" s="42">
        <f t="shared" si="147"/>
        <v>56.12</v>
      </c>
      <c r="BD251" s="42">
        <f t="shared" si="148"/>
        <v>0</v>
      </c>
      <c r="BE251" s="42">
        <f t="shared" si="149"/>
        <v>0</v>
      </c>
      <c r="BF251" s="42">
        <f t="shared" si="150"/>
        <v>0</v>
      </c>
      <c r="BG251" s="42">
        <f t="shared" si="151"/>
        <v>0</v>
      </c>
      <c r="BH251" s="42">
        <f t="shared" si="152"/>
        <v>0</v>
      </c>
      <c r="BI251" s="42">
        <f t="shared" si="153"/>
        <v>0</v>
      </c>
      <c r="BJ251" s="42">
        <f t="shared" si="154"/>
        <v>0</v>
      </c>
      <c r="BK251" s="42">
        <f t="shared" si="155"/>
        <v>0</v>
      </c>
      <c r="BL251" s="42">
        <f t="shared" si="156"/>
        <v>0</v>
      </c>
      <c r="BM251" s="42">
        <f t="shared" si="157"/>
        <v>0</v>
      </c>
      <c r="BN251" s="42">
        <f t="shared" si="158"/>
        <v>0</v>
      </c>
      <c r="BO251" s="42">
        <f t="shared" si="159"/>
        <v>0</v>
      </c>
      <c r="BP251" s="42">
        <f t="shared" si="160"/>
        <v>0</v>
      </c>
      <c r="BQ251" s="42">
        <f t="shared" si="161"/>
        <v>0</v>
      </c>
      <c r="BR251" s="42">
        <f t="shared" si="162"/>
        <v>0</v>
      </c>
      <c r="BS251" s="42">
        <f t="shared" si="163"/>
        <v>0</v>
      </c>
    </row>
    <row r="252" spans="1:71" ht="15">
      <c r="A252" s="118" t="s">
        <v>1166</v>
      </c>
      <c r="B252" s="8" t="s">
        <v>510</v>
      </c>
      <c r="C252" s="9" t="s">
        <v>511</v>
      </c>
      <c r="D252" s="9" t="s">
        <v>441</v>
      </c>
      <c r="E252" s="10" t="s">
        <v>512</v>
      </c>
      <c r="F252" s="10" t="s">
        <v>2</v>
      </c>
      <c r="G252" s="12" t="s">
        <v>1261</v>
      </c>
      <c r="H252" s="11">
        <v>56.02</v>
      </c>
      <c r="I252" s="279">
        <f>VLOOKUP(A:A,Souhrn!$A$2:$E$20,5,0)</f>
        <v>0</v>
      </c>
      <c r="J252" s="217">
        <f t="shared" si="165"/>
        <v>0</v>
      </c>
      <c r="K252" s="98" t="s">
        <v>1246</v>
      </c>
      <c r="L252" s="102"/>
      <c r="M252" s="100" t="s">
        <v>1246</v>
      </c>
      <c r="AA252" s="120">
        <f t="shared" si="126"/>
        <v>0</v>
      </c>
      <c r="AB252" s="120">
        <f t="shared" si="127"/>
        <v>0</v>
      </c>
      <c r="AC252" s="120">
        <f t="shared" si="128"/>
        <v>56.02</v>
      </c>
      <c r="AD252" s="120">
        <f t="shared" si="129"/>
        <v>0</v>
      </c>
      <c r="AE252" s="120">
        <f t="shared" si="130"/>
        <v>0</v>
      </c>
      <c r="AF252" s="120">
        <f t="shared" si="131"/>
        <v>0</v>
      </c>
      <c r="AG252" s="120">
        <f t="shared" si="132"/>
        <v>0</v>
      </c>
      <c r="AH252" s="120">
        <f t="shared" si="133"/>
        <v>0</v>
      </c>
      <c r="AI252" s="120">
        <f t="shared" si="134"/>
        <v>0</v>
      </c>
      <c r="AJ252" s="120">
        <f t="shared" si="135"/>
        <v>0</v>
      </c>
      <c r="AK252" s="120">
        <f t="shared" si="136"/>
        <v>0</v>
      </c>
      <c r="AL252" s="120">
        <f t="shared" si="137"/>
        <v>0</v>
      </c>
      <c r="AM252" s="120">
        <f t="shared" si="138"/>
        <v>0</v>
      </c>
      <c r="AN252" s="120">
        <f t="shared" si="139"/>
        <v>0</v>
      </c>
      <c r="AO252" s="120">
        <f t="shared" si="140"/>
        <v>0</v>
      </c>
      <c r="AP252" s="120">
        <f t="shared" si="141"/>
        <v>0</v>
      </c>
      <c r="AQ252" s="120">
        <f t="shared" si="142"/>
        <v>0</v>
      </c>
      <c r="AR252" s="120">
        <f t="shared" si="143"/>
        <v>0</v>
      </c>
      <c r="AS252" s="120">
        <f t="shared" si="144"/>
        <v>0</v>
      </c>
      <c r="AT252" s="267">
        <f t="shared" si="124"/>
        <v>0</v>
      </c>
      <c r="AU252" s="267">
        <f t="shared" si="125"/>
        <v>56.02</v>
      </c>
      <c r="BA252" s="42">
        <f t="shared" si="145"/>
        <v>0</v>
      </c>
      <c r="BB252" s="42">
        <f t="shared" si="146"/>
        <v>0</v>
      </c>
      <c r="BC252" s="42">
        <f t="shared" si="147"/>
        <v>56.02</v>
      </c>
      <c r="BD252" s="42">
        <f t="shared" si="148"/>
        <v>0</v>
      </c>
      <c r="BE252" s="42">
        <f t="shared" si="149"/>
        <v>0</v>
      </c>
      <c r="BF252" s="42">
        <f t="shared" si="150"/>
        <v>0</v>
      </c>
      <c r="BG252" s="42">
        <f t="shared" si="151"/>
        <v>0</v>
      </c>
      <c r="BH252" s="42">
        <f t="shared" si="152"/>
        <v>0</v>
      </c>
      <c r="BI252" s="42">
        <f t="shared" si="153"/>
        <v>0</v>
      </c>
      <c r="BJ252" s="42">
        <f t="shared" si="154"/>
        <v>0</v>
      </c>
      <c r="BK252" s="42">
        <f t="shared" si="155"/>
        <v>0</v>
      </c>
      <c r="BL252" s="42">
        <f t="shared" si="156"/>
        <v>0</v>
      </c>
      <c r="BM252" s="42">
        <f t="shared" si="157"/>
        <v>0</v>
      </c>
      <c r="BN252" s="42">
        <f t="shared" si="158"/>
        <v>0</v>
      </c>
      <c r="BO252" s="42">
        <f t="shared" si="159"/>
        <v>0</v>
      </c>
      <c r="BP252" s="42">
        <f t="shared" si="160"/>
        <v>0</v>
      </c>
      <c r="BQ252" s="42">
        <f t="shared" si="161"/>
        <v>0</v>
      </c>
      <c r="BR252" s="42">
        <f t="shared" si="162"/>
        <v>0</v>
      </c>
      <c r="BS252" s="42">
        <f t="shared" si="163"/>
        <v>0</v>
      </c>
    </row>
    <row r="253" spans="1:71" ht="15">
      <c r="A253" s="118" t="s">
        <v>1166</v>
      </c>
      <c r="B253" s="8" t="s">
        <v>513</v>
      </c>
      <c r="C253" s="9" t="s">
        <v>514</v>
      </c>
      <c r="D253" s="9" t="s">
        <v>441</v>
      </c>
      <c r="E253" s="10" t="s">
        <v>515</v>
      </c>
      <c r="F253" s="10" t="s">
        <v>2</v>
      </c>
      <c r="G253" s="12" t="s">
        <v>1261</v>
      </c>
      <c r="H253" s="11">
        <v>37.96</v>
      </c>
      <c r="I253" s="279">
        <f>VLOOKUP(A:A,Souhrn!$A$2:$E$20,5,0)</f>
        <v>0</v>
      </c>
      <c r="J253" s="217">
        <f t="shared" si="165"/>
        <v>0</v>
      </c>
      <c r="K253" s="98" t="s">
        <v>1246</v>
      </c>
      <c r="L253" s="102"/>
      <c r="M253" s="100" t="s">
        <v>1246</v>
      </c>
      <c r="AA253" s="120">
        <f t="shared" si="126"/>
        <v>0</v>
      </c>
      <c r="AB253" s="120">
        <f t="shared" si="127"/>
        <v>0</v>
      </c>
      <c r="AC253" s="120">
        <f t="shared" si="128"/>
        <v>37.96</v>
      </c>
      <c r="AD253" s="120">
        <f t="shared" si="129"/>
        <v>0</v>
      </c>
      <c r="AE253" s="120">
        <f t="shared" si="130"/>
        <v>0</v>
      </c>
      <c r="AF253" s="120">
        <f t="shared" si="131"/>
        <v>0</v>
      </c>
      <c r="AG253" s="120">
        <f t="shared" si="132"/>
        <v>0</v>
      </c>
      <c r="AH253" s="120">
        <f t="shared" si="133"/>
        <v>0</v>
      </c>
      <c r="AI253" s="120">
        <f t="shared" si="134"/>
        <v>0</v>
      </c>
      <c r="AJ253" s="120">
        <f t="shared" si="135"/>
        <v>0</v>
      </c>
      <c r="AK253" s="120">
        <f t="shared" si="136"/>
        <v>0</v>
      </c>
      <c r="AL253" s="120">
        <f t="shared" si="137"/>
        <v>0</v>
      </c>
      <c r="AM253" s="120">
        <f t="shared" si="138"/>
        <v>0</v>
      </c>
      <c r="AN253" s="120">
        <f t="shared" si="139"/>
        <v>0</v>
      </c>
      <c r="AO253" s="120">
        <f t="shared" si="140"/>
        <v>0</v>
      </c>
      <c r="AP253" s="120">
        <f t="shared" si="141"/>
        <v>0</v>
      </c>
      <c r="AQ253" s="120">
        <f t="shared" si="142"/>
        <v>0</v>
      </c>
      <c r="AR253" s="120">
        <f t="shared" si="143"/>
        <v>0</v>
      </c>
      <c r="AS253" s="120">
        <f t="shared" si="144"/>
        <v>0</v>
      </c>
      <c r="AT253" s="267">
        <f t="shared" si="124"/>
        <v>0</v>
      </c>
      <c r="AU253" s="267">
        <f t="shared" si="125"/>
        <v>37.96</v>
      </c>
      <c r="BA253" s="42">
        <f t="shared" si="145"/>
        <v>0</v>
      </c>
      <c r="BB253" s="42">
        <f t="shared" si="146"/>
        <v>0</v>
      </c>
      <c r="BC253" s="42">
        <f t="shared" si="147"/>
        <v>37.96</v>
      </c>
      <c r="BD253" s="42">
        <f t="shared" si="148"/>
        <v>0</v>
      </c>
      <c r="BE253" s="42">
        <f t="shared" si="149"/>
        <v>0</v>
      </c>
      <c r="BF253" s="42">
        <f t="shared" si="150"/>
        <v>0</v>
      </c>
      <c r="BG253" s="42">
        <f t="shared" si="151"/>
        <v>0</v>
      </c>
      <c r="BH253" s="42">
        <f t="shared" si="152"/>
        <v>0</v>
      </c>
      <c r="BI253" s="42">
        <f t="shared" si="153"/>
        <v>0</v>
      </c>
      <c r="BJ253" s="42">
        <f t="shared" si="154"/>
        <v>0</v>
      </c>
      <c r="BK253" s="42">
        <f t="shared" si="155"/>
        <v>0</v>
      </c>
      <c r="BL253" s="42">
        <f t="shared" si="156"/>
        <v>0</v>
      </c>
      <c r="BM253" s="42">
        <f t="shared" si="157"/>
        <v>0</v>
      </c>
      <c r="BN253" s="42">
        <f t="shared" si="158"/>
        <v>0</v>
      </c>
      <c r="BO253" s="42">
        <f t="shared" si="159"/>
        <v>0</v>
      </c>
      <c r="BP253" s="42">
        <f t="shared" si="160"/>
        <v>0</v>
      </c>
      <c r="BQ253" s="42">
        <f t="shared" si="161"/>
        <v>0</v>
      </c>
      <c r="BR253" s="42">
        <f t="shared" si="162"/>
        <v>0</v>
      </c>
      <c r="BS253" s="42">
        <f t="shared" si="163"/>
        <v>0</v>
      </c>
    </row>
    <row r="254" spans="1:71" ht="15">
      <c r="A254" s="118" t="s">
        <v>1172</v>
      </c>
      <c r="B254" s="8" t="s">
        <v>516</v>
      </c>
      <c r="C254" s="9" t="s">
        <v>517</v>
      </c>
      <c r="D254" s="9" t="s">
        <v>441</v>
      </c>
      <c r="E254" s="10" t="s">
        <v>20</v>
      </c>
      <c r="F254" s="10" t="s">
        <v>3</v>
      </c>
      <c r="G254" s="12" t="s">
        <v>1266</v>
      </c>
      <c r="H254" s="11">
        <v>18.39</v>
      </c>
      <c r="I254" s="279">
        <f>VLOOKUP(A:A,Souhrn!$A$2:$E$20,5,0)</f>
        <v>0</v>
      </c>
      <c r="J254" s="217">
        <f t="shared" si="165"/>
        <v>0</v>
      </c>
      <c r="K254" s="98"/>
      <c r="L254" s="102"/>
      <c r="M254" s="100"/>
      <c r="AA254" s="120">
        <f t="shared" si="126"/>
        <v>0</v>
      </c>
      <c r="AB254" s="120">
        <f t="shared" si="127"/>
        <v>0</v>
      </c>
      <c r="AC254" s="120">
        <f t="shared" si="128"/>
        <v>0</v>
      </c>
      <c r="AD254" s="120">
        <f t="shared" si="129"/>
        <v>0</v>
      </c>
      <c r="AE254" s="120">
        <f t="shared" si="130"/>
        <v>0</v>
      </c>
      <c r="AF254" s="120">
        <f t="shared" si="131"/>
        <v>0</v>
      </c>
      <c r="AG254" s="120">
        <f t="shared" si="132"/>
        <v>0</v>
      </c>
      <c r="AH254" s="120">
        <f t="shared" si="133"/>
        <v>0</v>
      </c>
      <c r="AI254" s="120">
        <f t="shared" si="134"/>
        <v>18.39</v>
      </c>
      <c r="AJ254" s="120">
        <f t="shared" si="135"/>
        <v>0</v>
      </c>
      <c r="AK254" s="120">
        <f t="shared" si="136"/>
        <v>0</v>
      </c>
      <c r="AL254" s="120">
        <f t="shared" si="137"/>
        <v>0</v>
      </c>
      <c r="AM254" s="120">
        <f t="shared" si="138"/>
        <v>0</v>
      </c>
      <c r="AN254" s="120">
        <f t="shared" si="139"/>
        <v>0</v>
      </c>
      <c r="AO254" s="120">
        <f t="shared" si="140"/>
        <v>0</v>
      </c>
      <c r="AP254" s="120">
        <f t="shared" si="141"/>
        <v>0</v>
      </c>
      <c r="AQ254" s="120">
        <f t="shared" si="142"/>
        <v>0</v>
      </c>
      <c r="AR254" s="120">
        <f t="shared" si="143"/>
        <v>0</v>
      </c>
      <c r="AS254" s="120">
        <f t="shared" si="144"/>
        <v>0</v>
      </c>
      <c r="AT254" s="267">
        <f t="shared" si="124"/>
        <v>0</v>
      </c>
      <c r="AU254" s="267">
        <f t="shared" si="125"/>
        <v>0</v>
      </c>
      <c r="BA254" s="42">
        <f t="shared" si="145"/>
        <v>0</v>
      </c>
      <c r="BB254" s="42">
        <f t="shared" si="146"/>
        <v>0</v>
      </c>
      <c r="BC254" s="42">
        <f t="shared" si="147"/>
        <v>0</v>
      </c>
      <c r="BD254" s="42">
        <f t="shared" si="148"/>
        <v>0</v>
      </c>
      <c r="BE254" s="42">
        <f t="shared" si="149"/>
        <v>0</v>
      </c>
      <c r="BF254" s="42">
        <f t="shared" si="150"/>
        <v>0</v>
      </c>
      <c r="BG254" s="42">
        <f t="shared" si="151"/>
        <v>0</v>
      </c>
      <c r="BH254" s="42">
        <f t="shared" si="152"/>
        <v>0</v>
      </c>
      <c r="BI254" s="42">
        <f t="shared" si="153"/>
        <v>0</v>
      </c>
      <c r="BJ254" s="42">
        <f t="shared" si="154"/>
        <v>0</v>
      </c>
      <c r="BK254" s="42">
        <f t="shared" si="155"/>
        <v>0</v>
      </c>
      <c r="BL254" s="42">
        <f t="shared" si="156"/>
        <v>0</v>
      </c>
      <c r="BM254" s="42">
        <f t="shared" si="157"/>
        <v>0</v>
      </c>
      <c r="BN254" s="42">
        <f t="shared" si="158"/>
        <v>0</v>
      </c>
      <c r="BO254" s="42">
        <f t="shared" si="159"/>
        <v>0</v>
      </c>
      <c r="BP254" s="42">
        <f t="shared" si="160"/>
        <v>0</v>
      </c>
      <c r="BQ254" s="42">
        <f t="shared" si="161"/>
        <v>0</v>
      </c>
      <c r="BR254" s="42">
        <f t="shared" si="162"/>
        <v>0</v>
      </c>
      <c r="BS254" s="42">
        <f t="shared" si="163"/>
        <v>0</v>
      </c>
    </row>
    <row r="255" spans="1:71" ht="15">
      <c r="A255" s="118" t="s">
        <v>1166</v>
      </c>
      <c r="B255" s="8" t="s">
        <v>518</v>
      </c>
      <c r="C255" s="9" t="s">
        <v>519</v>
      </c>
      <c r="D255" s="9" t="s">
        <v>441</v>
      </c>
      <c r="E255" s="10" t="s">
        <v>288</v>
      </c>
      <c r="F255" s="10" t="s">
        <v>2</v>
      </c>
      <c r="G255" s="12" t="s">
        <v>1261</v>
      </c>
      <c r="H255" s="11">
        <v>42.41</v>
      </c>
      <c r="I255" s="279">
        <f>VLOOKUP(A:A,Souhrn!$A$2:$E$20,5,0)</f>
        <v>0</v>
      </c>
      <c r="J255" s="217">
        <f t="shared" si="165"/>
        <v>0</v>
      </c>
      <c r="K255" s="98"/>
      <c r="L255" s="102"/>
      <c r="M255" s="100" t="s">
        <v>1246</v>
      </c>
      <c r="AA255" s="120">
        <f t="shared" si="126"/>
        <v>0</v>
      </c>
      <c r="AB255" s="120">
        <f t="shared" si="127"/>
        <v>0</v>
      </c>
      <c r="AC255" s="120">
        <f t="shared" si="128"/>
        <v>42.41</v>
      </c>
      <c r="AD255" s="120">
        <f t="shared" si="129"/>
        <v>0</v>
      </c>
      <c r="AE255" s="120">
        <f t="shared" si="130"/>
        <v>0</v>
      </c>
      <c r="AF255" s="120">
        <f t="shared" si="131"/>
        <v>0</v>
      </c>
      <c r="AG255" s="120">
        <f t="shared" si="132"/>
        <v>0</v>
      </c>
      <c r="AH255" s="120">
        <f t="shared" si="133"/>
        <v>0</v>
      </c>
      <c r="AI255" s="120">
        <f t="shared" si="134"/>
        <v>0</v>
      </c>
      <c r="AJ255" s="120">
        <f t="shared" si="135"/>
        <v>0</v>
      </c>
      <c r="AK255" s="120">
        <f t="shared" si="136"/>
        <v>0</v>
      </c>
      <c r="AL255" s="120">
        <f t="shared" si="137"/>
        <v>0</v>
      </c>
      <c r="AM255" s="120">
        <f t="shared" si="138"/>
        <v>0</v>
      </c>
      <c r="AN255" s="120">
        <f t="shared" si="139"/>
        <v>0</v>
      </c>
      <c r="AO255" s="120">
        <f t="shared" si="140"/>
        <v>0</v>
      </c>
      <c r="AP255" s="120">
        <f t="shared" si="141"/>
        <v>0</v>
      </c>
      <c r="AQ255" s="120">
        <f t="shared" si="142"/>
        <v>0</v>
      </c>
      <c r="AR255" s="120">
        <f t="shared" si="143"/>
        <v>0</v>
      </c>
      <c r="AS255" s="120">
        <f t="shared" si="144"/>
        <v>0</v>
      </c>
      <c r="AT255" s="267">
        <f t="shared" si="124"/>
        <v>0</v>
      </c>
      <c r="AU255" s="267">
        <f t="shared" si="125"/>
        <v>42.41</v>
      </c>
      <c r="BA255" s="42">
        <f t="shared" si="145"/>
        <v>0</v>
      </c>
      <c r="BB255" s="42">
        <f t="shared" si="146"/>
        <v>0</v>
      </c>
      <c r="BC255" s="42">
        <f t="shared" si="147"/>
        <v>0</v>
      </c>
      <c r="BD255" s="42">
        <f t="shared" si="148"/>
        <v>0</v>
      </c>
      <c r="BE255" s="42">
        <f t="shared" si="149"/>
        <v>0</v>
      </c>
      <c r="BF255" s="42">
        <f t="shared" si="150"/>
        <v>0</v>
      </c>
      <c r="BG255" s="42">
        <f t="shared" si="151"/>
        <v>0</v>
      </c>
      <c r="BH255" s="42">
        <f t="shared" si="152"/>
        <v>0</v>
      </c>
      <c r="BI255" s="42">
        <f t="shared" si="153"/>
        <v>0</v>
      </c>
      <c r="BJ255" s="42">
        <f t="shared" si="154"/>
        <v>0</v>
      </c>
      <c r="BK255" s="42">
        <f t="shared" si="155"/>
        <v>0</v>
      </c>
      <c r="BL255" s="42">
        <f t="shared" si="156"/>
        <v>0</v>
      </c>
      <c r="BM255" s="42">
        <f t="shared" si="157"/>
        <v>0</v>
      </c>
      <c r="BN255" s="42">
        <f t="shared" si="158"/>
        <v>0</v>
      </c>
      <c r="BO255" s="42">
        <f t="shared" si="159"/>
        <v>0</v>
      </c>
      <c r="BP255" s="42">
        <f t="shared" si="160"/>
        <v>0</v>
      </c>
      <c r="BQ255" s="42">
        <f t="shared" si="161"/>
        <v>0</v>
      </c>
      <c r="BR255" s="42">
        <f t="shared" si="162"/>
        <v>0</v>
      </c>
      <c r="BS255" s="42">
        <f t="shared" si="163"/>
        <v>0</v>
      </c>
    </row>
    <row r="256" spans="1:71" ht="15">
      <c r="A256" s="118" t="s">
        <v>1164</v>
      </c>
      <c r="B256" s="8" t="s">
        <v>520</v>
      </c>
      <c r="C256" s="9" t="s">
        <v>521</v>
      </c>
      <c r="D256" s="9" t="s">
        <v>441</v>
      </c>
      <c r="E256" s="10" t="s">
        <v>26</v>
      </c>
      <c r="F256" s="10" t="s">
        <v>2</v>
      </c>
      <c r="G256" s="12" t="s">
        <v>1259</v>
      </c>
      <c r="H256" s="11">
        <v>21.12</v>
      </c>
      <c r="I256" s="279">
        <f>VLOOKUP(A:A,Souhrn!$A$2:$E$20,5,0)</f>
        <v>0</v>
      </c>
      <c r="J256" s="217">
        <f t="shared" si="165"/>
        <v>0</v>
      </c>
      <c r="K256" s="98"/>
      <c r="L256" s="102"/>
      <c r="M256" s="100" t="s">
        <v>1246</v>
      </c>
      <c r="AA256" s="120">
        <f t="shared" si="126"/>
        <v>21.12</v>
      </c>
      <c r="AB256" s="120">
        <f t="shared" si="127"/>
        <v>0</v>
      </c>
      <c r="AC256" s="120">
        <f t="shared" si="128"/>
        <v>0</v>
      </c>
      <c r="AD256" s="120">
        <f t="shared" si="129"/>
        <v>0</v>
      </c>
      <c r="AE256" s="120">
        <f t="shared" si="130"/>
        <v>0</v>
      </c>
      <c r="AF256" s="120">
        <f t="shared" si="131"/>
        <v>0</v>
      </c>
      <c r="AG256" s="120">
        <f t="shared" si="132"/>
        <v>0</v>
      </c>
      <c r="AH256" s="120">
        <f t="shared" si="133"/>
        <v>0</v>
      </c>
      <c r="AI256" s="120">
        <f t="shared" si="134"/>
        <v>0</v>
      </c>
      <c r="AJ256" s="120">
        <f t="shared" si="135"/>
        <v>0</v>
      </c>
      <c r="AK256" s="120">
        <f t="shared" si="136"/>
        <v>0</v>
      </c>
      <c r="AL256" s="120">
        <f t="shared" si="137"/>
        <v>0</v>
      </c>
      <c r="AM256" s="120">
        <f t="shared" si="138"/>
        <v>0</v>
      </c>
      <c r="AN256" s="120">
        <f t="shared" si="139"/>
        <v>0</v>
      </c>
      <c r="AO256" s="120">
        <f t="shared" si="140"/>
        <v>0</v>
      </c>
      <c r="AP256" s="120">
        <f t="shared" si="141"/>
        <v>0</v>
      </c>
      <c r="AQ256" s="120">
        <f t="shared" si="142"/>
        <v>0</v>
      </c>
      <c r="AR256" s="120">
        <f t="shared" si="143"/>
        <v>0</v>
      </c>
      <c r="AS256" s="120">
        <f t="shared" si="144"/>
        <v>0</v>
      </c>
      <c r="AT256" s="267">
        <f t="shared" si="124"/>
        <v>0</v>
      </c>
      <c r="AU256" s="267">
        <f t="shared" si="125"/>
        <v>21.12</v>
      </c>
      <c r="BA256" s="42">
        <f t="shared" si="145"/>
        <v>0</v>
      </c>
      <c r="BB256" s="42">
        <f t="shared" si="146"/>
        <v>0</v>
      </c>
      <c r="BC256" s="42">
        <f t="shared" si="147"/>
        <v>0</v>
      </c>
      <c r="BD256" s="42">
        <f t="shared" si="148"/>
        <v>0</v>
      </c>
      <c r="BE256" s="42">
        <f t="shared" si="149"/>
        <v>0</v>
      </c>
      <c r="BF256" s="42">
        <f t="shared" si="150"/>
        <v>0</v>
      </c>
      <c r="BG256" s="42">
        <f t="shared" si="151"/>
        <v>0</v>
      </c>
      <c r="BH256" s="42">
        <f t="shared" si="152"/>
        <v>0</v>
      </c>
      <c r="BI256" s="42">
        <f t="shared" si="153"/>
        <v>0</v>
      </c>
      <c r="BJ256" s="42">
        <f t="shared" si="154"/>
        <v>0</v>
      </c>
      <c r="BK256" s="42">
        <f t="shared" si="155"/>
        <v>0</v>
      </c>
      <c r="BL256" s="42">
        <f t="shared" si="156"/>
        <v>0</v>
      </c>
      <c r="BM256" s="42">
        <f t="shared" si="157"/>
        <v>0</v>
      </c>
      <c r="BN256" s="42">
        <f t="shared" si="158"/>
        <v>0</v>
      </c>
      <c r="BO256" s="42">
        <f t="shared" si="159"/>
        <v>0</v>
      </c>
      <c r="BP256" s="42">
        <f t="shared" si="160"/>
        <v>0</v>
      </c>
      <c r="BQ256" s="42">
        <f t="shared" si="161"/>
        <v>0</v>
      </c>
      <c r="BR256" s="42">
        <f t="shared" si="162"/>
        <v>0</v>
      </c>
      <c r="BS256" s="42">
        <f t="shared" si="163"/>
        <v>0</v>
      </c>
    </row>
    <row r="257" spans="1:71" ht="15">
      <c r="A257" s="118" t="s">
        <v>1164</v>
      </c>
      <c r="B257" s="8" t="s">
        <v>522</v>
      </c>
      <c r="C257" s="9" t="s">
        <v>523</v>
      </c>
      <c r="D257" s="9" t="s">
        <v>441</v>
      </c>
      <c r="E257" s="10" t="s">
        <v>26</v>
      </c>
      <c r="F257" s="10" t="s">
        <v>2</v>
      </c>
      <c r="G257" s="12" t="s">
        <v>1259</v>
      </c>
      <c r="H257" s="11">
        <v>15.2</v>
      </c>
      <c r="I257" s="279">
        <f>VLOOKUP(A:A,Souhrn!$A$2:$E$20,5,0)</f>
        <v>0</v>
      </c>
      <c r="J257" s="217">
        <f t="shared" si="165"/>
        <v>0</v>
      </c>
      <c r="K257" s="98"/>
      <c r="L257" s="102"/>
      <c r="M257" s="100" t="s">
        <v>1246</v>
      </c>
      <c r="AA257" s="120">
        <f t="shared" si="126"/>
        <v>15.2</v>
      </c>
      <c r="AB257" s="120">
        <f t="shared" si="127"/>
        <v>0</v>
      </c>
      <c r="AC257" s="120">
        <f t="shared" si="128"/>
        <v>0</v>
      </c>
      <c r="AD257" s="120">
        <f t="shared" si="129"/>
        <v>0</v>
      </c>
      <c r="AE257" s="120">
        <f t="shared" si="130"/>
        <v>0</v>
      </c>
      <c r="AF257" s="120">
        <f t="shared" si="131"/>
        <v>0</v>
      </c>
      <c r="AG257" s="120">
        <f t="shared" si="132"/>
        <v>0</v>
      </c>
      <c r="AH257" s="120">
        <f t="shared" si="133"/>
        <v>0</v>
      </c>
      <c r="AI257" s="120">
        <f t="shared" si="134"/>
        <v>0</v>
      </c>
      <c r="AJ257" s="120">
        <f t="shared" si="135"/>
        <v>0</v>
      </c>
      <c r="AK257" s="120">
        <f t="shared" si="136"/>
        <v>0</v>
      </c>
      <c r="AL257" s="120">
        <f t="shared" si="137"/>
        <v>0</v>
      </c>
      <c r="AM257" s="120">
        <f t="shared" si="138"/>
        <v>0</v>
      </c>
      <c r="AN257" s="120">
        <f t="shared" si="139"/>
        <v>0</v>
      </c>
      <c r="AO257" s="120">
        <f t="shared" si="140"/>
        <v>0</v>
      </c>
      <c r="AP257" s="120">
        <f t="shared" si="141"/>
        <v>0</v>
      </c>
      <c r="AQ257" s="120">
        <f t="shared" si="142"/>
        <v>0</v>
      </c>
      <c r="AR257" s="120">
        <f t="shared" si="143"/>
        <v>0</v>
      </c>
      <c r="AS257" s="120">
        <f t="shared" si="144"/>
        <v>0</v>
      </c>
      <c r="AT257" s="267">
        <f t="shared" si="124"/>
        <v>0</v>
      </c>
      <c r="AU257" s="267">
        <f t="shared" si="125"/>
        <v>15.2</v>
      </c>
      <c r="BA257" s="42">
        <f t="shared" si="145"/>
        <v>0</v>
      </c>
      <c r="BB257" s="42">
        <f t="shared" si="146"/>
        <v>0</v>
      </c>
      <c r="BC257" s="42">
        <f t="shared" si="147"/>
        <v>0</v>
      </c>
      <c r="BD257" s="42">
        <f t="shared" si="148"/>
        <v>0</v>
      </c>
      <c r="BE257" s="42">
        <f t="shared" si="149"/>
        <v>0</v>
      </c>
      <c r="BF257" s="42">
        <f t="shared" si="150"/>
        <v>0</v>
      </c>
      <c r="BG257" s="42">
        <f t="shared" si="151"/>
        <v>0</v>
      </c>
      <c r="BH257" s="42">
        <f t="shared" si="152"/>
        <v>0</v>
      </c>
      <c r="BI257" s="42">
        <f t="shared" si="153"/>
        <v>0</v>
      </c>
      <c r="BJ257" s="42">
        <f t="shared" si="154"/>
        <v>0</v>
      </c>
      <c r="BK257" s="42">
        <f t="shared" si="155"/>
        <v>0</v>
      </c>
      <c r="BL257" s="42">
        <f t="shared" si="156"/>
        <v>0</v>
      </c>
      <c r="BM257" s="42">
        <f t="shared" si="157"/>
        <v>0</v>
      </c>
      <c r="BN257" s="42">
        <f t="shared" si="158"/>
        <v>0</v>
      </c>
      <c r="BO257" s="42">
        <f t="shared" si="159"/>
        <v>0</v>
      </c>
      <c r="BP257" s="42">
        <f t="shared" si="160"/>
        <v>0</v>
      </c>
      <c r="BQ257" s="42">
        <f t="shared" si="161"/>
        <v>0</v>
      </c>
      <c r="BR257" s="42">
        <f t="shared" si="162"/>
        <v>0</v>
      </c>
      <c r="BS257" s="42">
        <f t="shared" si="163"/>
        <v>0</v>
      </c>
    </row>
    <row r="258" spans="1:71" ht="15">
      <c r="A258" s="118" t="s">
        <v>1164</v>
      </c>
      <c r="B258" s="8" t="s">
        <v>524</v>
      </c>
      <c r="C258" s="9" t="s">
        <v>525</v>
      </c>
      <c r="D258" s="9" t="s">
        <v>441</v>
      </c>
      <c r="E258" s="10" t="s">
        <v>26</v>
      </c>
      <c r="F258" s="10" t="s">
        <v>2</v>
      </c>
      <c r="G258" s="12" t="s">
        <v>1259</v>
      </c>
      <c r="H258" s="11">
        <v>15.25</v>
      </c>
      <c r="I258" s="279">
        <f>VLOOKUP(A:A,Souhrn!$A$2:$E$20,5,0)</f>
        <v>0</v>
      </c>
      <c r="J258" s="217">
        <f t="shared" si="165"/>
        <v>0</v>
      </c>
      <c r="K258" s="98"/>
      <c r="L258" s="102"/>
      <c r="M258" s="100" t="s">
        <v>1246</v>
      </c>
      <c r="AA258" s="120">
        <f t="shared" si="126"/>
        <v>15.25</v>
      </c>
      <c r="AB258" s="120">
        <f t="shared" si="127"/>
        <v>0</v>
      </c>
      <c r="AC258" s="120">
        <f t="shared" si="128"/>
        <v>0</v>
      </c>
      <c r="AD258" s="120">
        <f t="shared" si="129"/>
        <v>0</v>
      </c>
      <c r="AE258" s="120">
        <f t="shared" si="130"/>
        <v>0</v>
      </c>
      <c r="AF258" s="120">
        <f t="shared" si="131"/>
        <v>0</v>
      </c>
      <c r="AG258" s="120">
        <f t="shared" si="132"/>
        <v>0</v>
      </c>
      <c r="AH258" s="120">
        <f t="shared" si="133"/>
        <v>0</v>
      </c>
      <c r="AI258" s="120">
        <f t="shared" si="134"/>
        <v>0</v>
      </c>
      <c r="AJ258" s="120">
        <f t="shared" si="135"/>
        <v>0</v>
      </c>
      <c r="AK258" s="120">
        <f t="shared" si="136"/>
        <v>0</v>
      </c>
      <c r="AL258" s="120">
        <f t="shared" si="137"/>
        <v>0</v>
      </c>
      <c r="AM258" s="120">
        <f t="shared" si="138"/>
        <v>0</v>
      </c>
      <c r="AN258" s="120">
        <f t="shared" si="139"/>
        <v>0</v>
      </c>
      <c r="AO258" s="120">
        <f t="shared" si="140"/>
        <v>0</v>
      </c>
      <c r="AP258" s="120">
        <f t="shared" si="141"/>
        <v>0</v>
      </c>
      <c r="AQ258" s="120">
        <f t="shared" si="142"/>
        <v>0</v>
      </c>
      <c r="AR258" s="120">
        <f t="shared" si="143"/>
        <v>0</v>
      </c>
      <c r="AS258" s="120">
        <f t="shared" si="144"/>
        <v>0</v>
      </c>
      <c r="AT258" s="267">
        <f aca="true" t="shared" si="166" ref="AT258:AT321">IF(L258="A",SUM(AA258:AS258),0)</f>
        <v>0</v>
      </c>
      <c r="AU258" s="267">
        <f aca="true" t="shared" si="167" ref="AU258:AU321">IF(M258="A",SUM(AA258:AS258),0)</f>
        <v>15.25</v>
      </c>
      <c r="BA258" s="42">
        <f t="shared" si="145"/>
        <v>0</v>
      </c>
      <c r="BB258" s="42">
        <f t="shared" si="146"/>
        <v>0</v>
      </c>
      <c r="BC258" s="42">
        <f t="shared" si="147"/>
        <v>0</v>
      </c>
      <c r="BD258" s="42">
        <f t="shared" si="148"/>
        <v>0</v>
      </c>
      <c r="BE258" s="42">
        <f t="shared" si="149"/>
        <v>0</v>
      </c>
      <c r="BF258" s="42">
        <f t="shared" si="150"/>
        <v>0</v>
      </c>
      <c r="BG258" s="42">
        <f t="shared" si="151"/>
        <v>0</v>
      </c>
      <c r="BH258" s="42">
        <f t="shared" si="152"/>
        <v>0</v>
      </c>
      <c r="BI258" s="42">
        <f t="shared" si="153"/>
        <v>0</v>
      </c>
      <c r="BJ258" s="42">
        <f t="shared" si="154"/>
        <v>0</v>
      </c>
      <c r="BK258" s="42">
        <f t="shared" si="155"/>
        <v>0</v>
      </c>
      <c r="BL258" s="42">
        <f t="shared" si="156"/>
        <v>0</v>
      </c>
      <c r="BM258" s="42">
        <f t="shared" si="157"/>
        <v>0</v>
      </c>
      <c r="BN258" s="42">
        <f t="shared" si="158"/>
        <v>0</v>
      </c>
      <c r="BO258" s="42">
        <f t="shared" si="159"/>
        <v>0</v>
      </c>
      <c r="BP258" s="42">
        <f t="shared" si="160"/>
        <v>0</v>
      </c>
      <c r="BQ258" s="42">
        <f t="shared" si="161"/>
        <v>0</v>
      </c>
      <c r="BR258" s="42">
        <f t="shared" si="162"/>
        <v>0</v>
      </c>
      <c r="BS258" s="42">
        <f t="shared" si="163"/>
        <v>0</v>
      </c>
    </row>
    <row r="259" spans="1:71" ht="15">
      <c r="A259" s="118" t="s">
        <v>1164</v>
      </c>
      <c r="B259" s="8" t="s">
        <v>526</v>
      </c>
      <c r="C259" s="9" t="s">
        <v>527</v>
      </c>
      <c r="D259" s="9" t="s">
        <v>441</v>
      </c>
      <c r="E259" s="10" t="s">
        <v>26</v>
      </c>
      <c r="F259" s="10" t="s">
        <v>2</v>
      </c>
      <c r="G259" s="12" t="s">
        <v>1259</v>
      </c>
      <c r="H259" s="11">
        <v>21.12</v>
      </c>
      <c r="I259" s="279">
        <f>VLOOKUP(A:A,Souhrn!$A$2:$E$20,5,0)</f>
        <v>0</v>
      </c>
      <c r="J259" s="217">
        <f t="shared" si="165"/>
        <v>0</v>
      </c>
      <c r="K259" s="98"/>
      <c r="L259" s="102"/>
      <c r="M259" s="100" t="s">
        <v>1246</v>
      </c>
      <c r="AA259" s="120">
        <f aca="true" t="shared" si="168" ref="AA259:AA322">IF($AA$1=$A259,$H259,0)</f>
        <v>21.12</v>
      </c>
      <c r="AB259" s="120">
        <f aca="true" t="shared" si="169" ref="AB259:AB322">IF($AB$1=$A259,$H259,0)</f>
        <v>0</v>
      </c>
      <c r="AC259" s="120">
        <f aca="true" t="shared" si="170" ref="AC259:AC322">IF($AC$1=$A259,$H259,0)</f>
        <v>0</v>
      </c>
      <c r="AD259" s="120">
        <f aca="true" t="shared" si="171" ref="AD259:AD322">IF($AD$1=$A259,$H259,0)</f>
        <v>0</v>
      </c>
      <c r="AE259" s="120">
        <f aca="true" t="shared" si="172" ref="AE259:AE322">IF($AE$1=$A259,$H259,0)</f>
        <v>0</v>
      </c>
      <c r="AF259" s="120">
        <f aca="true" t="shared" si="173" ref="AF259:AF322">IF($AF$1=$A259,$H259,0)</f>
        <v>0</v>
      </c>
      <c r="AG259" s="120">
        <f aca="true" t="shared" si="174" ref="AG259:AG322">IF($AG$1=$A259,$H259,0)</f>
        <v>0</v>
      </c>
      <c r="AH259" s="120">
        <f aca="true" t="shared" si="175" ref="AH259:AH322">IF($AH$1=$A259,$H259,0)</f>
        <v>0</v>
      </c>
      <c r="AI259" s="120">
        <f aca="true" t="shared" si="176" ref="AI259:AI322">IF($AI$1=$A259,$H259,0)</f>
        <v>0</v>
      </c>
      <c r="AJ259" s="120">
        <f aca="true" t="shared" si="177" ref="AJ259:AJ322">IF($AJ$1=$A259,$H259,0)</f>
        <v>0</v>
      </c>
      <c r="AK259" s="120">
        <f aca="true" t="shared" si="178" ref="AK259:AK322">IF($AK$1=$A259,$H259,0)</f>
        <v>0</v>
      </c>
      <c r="AL259" s="120">
        <f aca="true" t="shared" si="179" ref="AL259:AL322">IF($AL$1=$A259,$H259,0)</f>
        <v>0</v>
      </c>
      <c r="AM259" s="120">
        <f aca="true" t="shared" si="180" ref="AM259:AM322">IF($AM$1=$A259,$H259,0)</f>
        <v>0</v>
      </c>
      <c r="AN259" s="120">
        <f aca="true" t="shared" si="181" ref="AN259:AN322">IF($AN$1=$A259,$H259,0)</f>
        <v>0</v>
      </c>
      <c r="AO259" s="120">
        <f aca="true" t="shared" si="182" ref="AO259:AO322">IF($AO$1=$A259,$H259,0)</f>
        <v>0</v>
      </c>
      <c r="AP259" s="120">
        <f aca="true" t="shared" si="183" ref="AP259:AP322">IF($AP$1=$A259,$H259,0)</f>
        <v>0</v>
      </c>
      <c r="AQ259" s="120">
        <f aca="true" t="shared" si="184" ref="AQ259:AQ322">IF($AQ$1=$A259,$H259,0)</f>
        <v>0</v>
      </c>
      <c r="AR259" s="120">
        <f aca="true" t="shared" si="185" ref="AR259:AR322">IF($AR$1=$A259,$H259,0)</f>
        <v>0</v>
      </c>
      <c r="AS259" s="120">
        <f aca="true" t="shared" si="186" ref="AS259:AS322">IF($AS$1=$A259,$H259,0)</f>
        <v>0</v>
      </c>
      <c r="AT259" s="267">
        <f t="shared" si="166"/>
        <v>0</v>
      </c>
      <c r="AU259" s="267">
        <f t="shared" si="167"/>
        <v>21.12</v>
      </c>
      <c r="BA259" s="42">
        <f aca="true" t="shared" si="187" ref="BA259:BA322">IF($K259="A",IF($BA$1=$A259,$H259,0),0)</f>
        <v>0</v>
      </c>
      <c r="BB259" s="42">
        <f aca="true" t="shared" si="188" ref="BB259:BB322">IF($K259="A",IF($BB$1=$A259,$H259,0),0)</f>
        <v>0</v>
      </c>
      <c r="BC259" s="42">
        <f aca="true" t="shared" si="189" ref="BC259:BC322">IF($K259="A",IF($BC$1=$A259,$H259,0),0)</f>
        <v>0</v>
      </c>
      <c r="BD259" s="42">
        <f aca="true" t="shared" si="190" ref="BD259:BD322">IF($K259="A",IF($BD$1=$A259,$H259,0),0)</f>
        <v>0</v>
      </c>
      <c r="BE259" s="42">
        <f aca="true" t="shared" si="191" ref="BE259:BE322">IF($K259="A",IF($BE$1=$A259,$H259,0),0)</f>
        <v>0</v>
      </c>
      <c r="BF259" s="42">
        <f aca="true" t="shared" si="192" ref="BF259:BF322">IF($K259="A",IF($BF$1=$A259,$H259,0),0)</f>
        <v>0</v>
      </c>
      <c r="BG259" s="42">
        <f aca="true" t="shared" si="193" ref="BG259:BG322">IF($K259="A",IF($BG$1=$A259,$H259,0),0)</f>
        <v>0</v>
      </c>
      <c r="BH259" s="42">
        <f aca="true" t="shared" si="194" ref="BH259:BH322">IF($K259="A",IF($BH$1=$A259,$H259,0),0)</f>
        <v>0</v>
      </c>
      <c r="BI259" s="42">
        <f aca="true" t="shared" si="195" ref="BI259:BI322">IF($K259="A",IF($BI$1=$A259,$H259,0),0)</f>
        <v>0</v>
      </c>
      <c r="BJ259" s="42">
        <f aca="true" t="shared" si="196" ref="BJ259:BJ322">IF($K259="A",IF($BJ$1=$A259,$H259,0),0)</f>
        <v>0</v>
      </c>
      <c r="BK259" s="42">
        <f aca="true" t="shared" si="197" ref="BK259:BK322">IF($K259="A",IF($BK$1=$A259,$H259,0),0)</f>
        <v>0</v>
      </c>
      <c r="BL259" s="42">
        <f aca="true" t="shared" si="198" ref="BL259:BL322">IF($K259="A",IF($BL$1=$A259,$H259,0),0)</f>
        <v>0</v>
      </c>
      <c r="BM259" s="42">
        <f aca="true" t="shared" si="199" ref="BM259:BM322">IF($K259="A",IF($BM$1=$A259,$H259,0),0)</f>
        <v>0</v>
      </c>
      <c r="BN259" s="42">
        <f aca="true" t="shared" si="200" ref="BN259:BN322">IF($K259="A",IF($BN$1=$A259,$H259,0),0)</f>
        <v>0</v>
      </c>
      <c r="BO259" s="42">
        <f aca="true" t="shared" si="201" ref="BO259:BO322">IF($K259="A",IF($BO$1=$A259,$H259,0),0)</f>
        <v>0</v>
      </c>
      <c r="BP259" s="42">
        <f aca="true" t="shared" si="202" ref="BP259:BP322">IF($K259="A",IF($BP$1=$A259,$H259,0),0)</f>
        <v>0</v>
      </c>
      <c r="BQ259" s="42">
        <f aca="true" t="shared" si="203" ref="BQ259:BQ322">IF($K259="A",IF($BQ$1=$A259,$H259,0),0)</f>
        <v>0</v>
      </c>
      <c r="BR259" s="42">
        <f aca="true" t="shared" si="204" ref="BR259:BR322">IF($K259="A",IF($BR$1=$A259,$H259,0),0)</f>
        <v>0</v>
      </c>
      <c r="BS259" s="42">
        <f aca="true" t="shared" si="205" ref="BS259:BS322">IF($K259="A",IF($BS$1=$A259,$H259,0),0)</f>
        <v>0</v>
      </c>
    </row>
    <row r="260" spans="1:71" ht="15">
      <c r="A260" s="118" t="s">
        <v>1164</v>
      </c>
      <c r="B260" s="8" t="s">
        <v>528</v>
      </c>
      <c r="C260" s="9" t="s">
        <v>529</v>
      </c>
      <c r="D260" s="9" t="s">
        <v>441</v>
      </c>
      <c r="E260" s="10" t="s">
        <v>26</v>
      </c>
      <c r="F260" s="10" t="s">
        <v>2</v>
      </c>
      <c r="G260" s="12" t="s">
        <v>1259</v>
      </c>
      <c r="H260" s="11">
        <v>15.1</v>
      </c>
      <c r="I260" s="279">
        <f>VLOOKUP(A:A,Souhrn!$A$2:$E$20,5,0)</f>
        <v>0</v>
      </c>
      <c r="J260" s="217">
        <f t="shared" si="165"/>
        <v>0</v>
      </c>
      <c r="K260" s="98"/>
      <c r="L260" s="102"/>
      <c r="M260" s="100" t="s">
        <v>1246</v>
      </c>
      <c r="AA260" s="120">
        <f t="shared" si="168"/>
        <v>15.1</v>
      </c>
      <c r="AB260" s="120">
        <f t="shared" si="169"/>
        <v>0</v>
      </c>
      <c r="AC260" s="120">
        <f t="shared" si="170"/>
        <v>0</v>
      </c>
      <c r="AD260" s="120">
        <f t="shared" si="171"/>
        <v>0</v>
      </c>
      <c r="AE260" s="120">
        <f t="shared" si="172"/>
        <v>0</v>
      </c>
      <c r="AF260" s="120">
        <f t="shared" si="173"/>
        <v>0</v>
      </c>
      <c r="AG260" s="120">
        <f t="shared" si="174"/>
        <v>0</v>
      </c>
      <c r="AH260" s="120">
        <f t="shared" si="175"/>
        <v>0</v>
      </c>
      <c r="AI260" s="120">
        <f t="shared" si="176"/>
        <v>0</v>
      </c>
      <c r="AJ260" s="120">
        <f t="shared" si="177"/>
        <v>0</v>
      </c>
      <c r="AK260" s="120">
        <f t="shared" si="178"/>
        <v>0</v>
      </c>
      <c r="AL260" s="120">
        <f t="shared" si="179"/>
        <v>0</v>
      </c>
      <c r="AM260" s="120">
        <f t="shared" si="180"/>
        <v>0</v>
      </c>
      <c r="AN260" s="120">
        <f t="shared" si="181"/>
        <v>0</v>
      </c>
      <c r="AO260" s="120">
        <f t="shared" si="182"/>
        <v>0</v>
      </c>
      <c r="AP260" s="120">
        <f t="shared" si="183"/>
        <v>0</v>
      </c>
      <c r="AQ260" s="120">
        <f t="shared" si="184"/>
        <v>0</v>
      </c>
      <c r="AR260" s="120">
        <f t="shared" si="185"/>
        <v>0</v>
      </c>
      <c r="AS260" s="120">
        <f t="shared" si="186"/>
        <v>0</v>
      </c>
      <c r="AT260" s="267">
        <f t="shared" si="166"/>
        <v>0</v>
      </c>
      <c r="AU260" s="267">
        <f t="shared" si="167"/>
        <v>15.1</v>
      </c>
      <c r="BA260" s="42">
        <f t="shared" si="187"/>
        <v>0</v>
      </c>
      <c r="BB260" s="42">
        <f t="shared" si="188"/>
        <v>0</v>
      </c>
      <c r="BC260" s="42">
        <f t="shared" si="189"/>
        <v>0</v>
      </c>
      <c r="BD260" s="42">
        <f t="shared" si="190"/>
        <v>0</v>
      </c>
      <c r="BE260" s="42">
        <f t="shared" si="191"/>
        <v>0</v>
      </c>
      <c r="BF260" s="42">
        <f t="shared" si="192"/>
        <v>0</v>
      </c>
      <c r="BG260" s="42">
        <f t="shared" si="193"/>
        <v>0</v>
      </c>
      <c r="BH260" s="42">
        <f t="shared" si="194"/>
        <v>0</v>
      </c>
      <c r="BI260" s="42">
        <f t="shared" si="195"/>
        <v>0</v>
      </c>
      <c r="BJ260" s="42">
        <f t="shared" si="196"/>
        <v>0</v>
      </c>
      <c r="BK260" s="42">
        <f t="shared" si="197"/>
        <v>0</v>
      </c>
      <c r="BL260" s="42">
        <f t="shared" si="198"/>
        <v>0</v>
      </c>
      <c r="BM260" s="42">
        <f t="shared" si="199"/>
        <v>0</v>
      </c>
      <c r="BN260" s="42">
        <f t="shared" si="200"/>
        <v>0</v>
      </c>
      <c r="BO260" s="42">
        <f t="shared" si="201"/>
        <v>0</v>
      </c>
      <c r="BP260" s="42">
        <f t="shared" si="202"/>
        <v>0</v>
      </c>
      <c r="BQ260" s="42">
        <f t="shared" si="203"/>
        <v>0</v>
      </c>
      <c r="BR260" s="42">
        <f t="shared" si="204"/>
        <v>0</v>
      </c>
      <c r="BS260" s="42">
        <f t="shared" si="205"/>
        <v>0</v>
      </c>
    </row>
    <row r="261" spans="1:71" ht="15">
      <c r="A261" s="118" t="s">
        <v>1164</v>
      </c>
      <c r="B261" s="8" t="s">
        <v>530</v>
      </c>
      <c r="C261" s="9" t="s">
        <v>531</v>
      </c>
      <c r="D261" s="9" t="s">
        <v>441</v>
      </c>
      <c r="E261" s="10" t="s">
        <v>26</v>
      </c>
      <c r="F261" s="10" t="s">
        <v>2</v>
      </c>
      <c r="G261" s="12" t="s">
        <v>1259</v>
      </c>
      <c r="H261" s="11">
        <v>13.17</v>
      </c>
      <c r="I261" s="279">
        <f>VLOOKUP(A:A,Souhrn!$A$2:$E$20,5,0)</f>
        <v>0</v>
      </c>
      <c r="J261" s="217">
        <f t="shared" si="165"/>
        <v>0</v>
      </c>
      <c r="K261" s="98"/>
      <c r="L261" s="102"/>
      <c r="M261" s="100" t="s">
        <v>1246</v>
      </c>
      <c r="AA261" s="120">
        <f t="shared" si="168"/>
        <v>13.17</v>
      </c>
      <c r="AB261" s="120">
        <f t="shared" si="169"/>
        <v>0</v>
      </c>
      <c r="AC261" s="120">
        <f t="shared" si="170"/>
        <v>0</v>
      </c>
      <c r="AD261" s="120">
        <f t="shared" si="171"/>
        <v>0</v>
      </c>
      <c r="AE261" s="120">
        <f t="shared" si="172"/>
        <v>0</v>
      </c>
      <c r="AF261" s="120">
        <f t="shared" si="173"/>
        <v>0</v>
      </c>
      <c r="AG261" s="120">
        <f t="shared" si="174"/>
        <v>0</v>
      </c>
      <c r="AH261" s="120">
        <f t="shared" si="175"/>
        <v>0</v>
      </c>
      <c r="AI261" s="120">
        <f t="shared" si="176"/>
        <v>0</v>
      </c>
      <c r="AJ261" s="120">
        <f t="shared" si="177"/>
        <v>0</v>
      </c>
      <c r="AK261" s="120">
        <f t="shared" si="178"/>
        <v>0</v>
      </c>
      <c r="AL261" s="120">
        <f t="shared" si="179"/>
        <v>0</v>
      </c>
      <c r="AM261" s="120">
        <f t="shared" si="180"/>
        <v>0</v>
      </c>
      <c r="AN261" s="120">
        <f t="shared" si="181"/>
        <v>0</v>
      </c>
      <c r="AO261" s="120">
        <f t="shared" si="182"/>
        <v>0</v>
      </c>
      <c r="AP261" s="120">
        <f t="shared" si="183"/>
        <v>0</v>
      </c>
      <c r="AQ261" s="120">
        <f t="shared" si="184"/>
        <v>0</v>
      </c>
      <c r="AR261" s="120">
        <f t="shared" si="185"/>
        <v>0</v>
      </c>
      <c r="AS261" s="120">
        <f t="shared" si="186"/>
        <v>0</v>
      </c>
      <c r="AT261" s="267">
        <f t="shared" si="166"/>
        <v>0</v>
      </c>
      <c r="AU261" s="267">
        <f t="shared" si="167"/>
        <v>13.17</v>
      </c>
      <c r="BA261" s="42">
        <f t="shared" si="187"/>
        <v>0</v>
      </c>
      <c r="BB261" s="42">
        <f t="shared" si="188"/>
        <v>0</v>
      </c>
      <c r="BC261" s="42">
        <f t="shared" si="189"/>
        <v>0</v>
      </c>
      <c r="BD261" s="42">
        <f t="shared" si="190"/>
        <v>0</v>
      </c>
      <c r="BE261" s="42">
        <f t="shared" si="191"/>
        <v>0</v>
      </c>
      <c r="BF261" s="42">
        <f t="shared" si="192"/>
        <v>0</v>
      </c>
      <c r="BG261" s="42">
        <f t="shared" si="193"/>
        <v>0</v>
      </c>
      <c r="BH261" s="42">
        <f t="shared" si="194"/>
        <v>0</v>
      </c>
      <c r="BI261" s="42">
        <f t="shared" si="195"/>
        <v>0</v>
      </c>
      <c r="BJ261" s="42">
        <f t="shared" si="196"/>
        <v>0</v>
      </c>
      <c r="BK261" s="42">
        <f t="shared" si="197"/>
        <v>0</v>
      </c>
      <c r="BL261" s="42">
        <f t="shared" si="198"/>
        <v>0</v>
      </c>
      <c r="BM261" s="42">
        <f t="shared" si="199"/>
        <v>0</v>
      </c>
      <c r="BN261" s="42">
        <f t="shared" si="200"/>
        <v>0</v>
      </c>
      <c r="BO261" s="42">
        <f t="shared" si="201"/>
        <v>0</v>
      </c>
      <c r="BP261" s="42">
        <f t="shared" si="202"/>
        <v>0</v>
      </c>
      <c r="BQ261" s="42">
        <f t="shared" si="203"/>
        <v>0</v>
      </c>
      <c r="BR261" s="42">
        <f t="shared" si="204"/>
        <v>0</v>
      </c>
      <c r="BS261" s="42">
        <f t="shared" si="205"/>
        <v>0</v>
      </c>
    </row>
    <row r="262" spans="1:71" ht="15">
      <c r="A262" s="118" t="s">
        <v>1164</v>
      </c>
      <c r="B262" s="8" t="s">
        <v>532</v>
      </c>
      <c r="C262" s="9" t="s">
        <v>533</v>
      </c>
      <c r="D262" s="9" t="s">
        <v>441</v>
      </c>
      <c r="E262" s="10" t="s">
        <v>26</v>
      </c>
      <c r="F262" s="10" t="s">
        <v>2</v>
      </c>
      <c r="G262" s="12" t="s">
        <v>1259</v>
      </c>
      <c r="H262" s="11">
        <v>15.38</v>
      </c>
      <c r="I262" s="279">
        <f>VLOOKUP(A:A,Souhrn!$A$2:$E$20,5,0)</f>
        <v>0</v>
      </c>
      <c r="J262" s="217">
        <f t="shared" si="165"/>
        <v>0</v>
      </c>
      <c r="K262" s="98"/>
      <c r="L262" s="102"/>
      <c r="M262" s="100" t="s">
        <v>1246</v>
      </c>
      <c r="AA262" s="120">
        <f t="shared" si="168"/>
        <v>15.38</v>
      </c>
      <c r="AB262" s="120">
        <f t="shared" si="169"/>
        <v>0</v>
      </c>
      <c r="AC262" s="120">
        <f t="shared" si="170"/>
        <v>0</v>
      </c>
      <c r="AD262" s="120">
        <f t="shared" si="171"/>
        <v>0</v>
      </c>
      <c r="AE262" s="120">
        <f t="shared" si="172"/>
        <v>0</v>
      </c>
      <c r="AF262" s="120">
        <f t="shared" si="173"/>
        <v>0</v>
      </c>
      <c r="AG262" s="120">
        <f t="shared" si="174"/>
        <v>0</v>
      </c>
      <c r="AH262" s="120">
        <f t="shared" si="175"/>
        <v>0</v>
      </c>
      <c r="AI262" s="120">
        <f t="shared" si="176"/>
        <v>0</v>
      </c>
      <c r="AJ262" s="120">
        <f t="shared" si="177"/>
        <v>0</v>
      </c>
      <c r="AK262" s="120">
        <f t="shared" si="178"/>
        <v>0</v>
      </c>
      <c r="AL262" s="120">
        <f t="shared" si="179"/>
        <v>0</v>
      </c>
      <c r="AM262" s="120">
        <f t="shared" si="180"/>
        <v>0</v>
      </c>
      <c r="AN262" s="120">
        <f t="shared" si="181"/>
        <v>0</v>
      </c>
      <c r="AO262" s="120">
        <f t="shared" si="182"/>
        <v>0</v>
      </c>
      <c r="AP262" s="120">
        <f t="shared" si="183"/>
        <v>0</v>
      </c>
      <c r="AQ262" s="120">
        <f t="shared" si="184"/>
        <v>0</v>
      </c>
      <c r="AR262" s="120">
        <f t="shared" si="185"/>
        <v>0</v>
      </c>
      <c r="AS262" s="120">
        <f t="shared" si="186"/>
        <v>0</v>
      </c>
      <c r="AT262" s="267">
        <f t="shared" si="166"/>
        <v>0</v>
      </c>
      <c r="AU262" s="267">
        <f t="shared" si="167"/>
        <v>15.38</v>
      </c>
      <c r="BA262" s="42">
        <f t="shared" si="187"/>
        <v>0</v>
      </c>
      <c r="BB262" s="42">
        <f t="shared" si="188"/>
        <v>0</v>
      </c>
      <c r="BC262" s="42">
        <f t="shared" si="189"/>
        <v>0</v>
      </c>
      <c r="BD262" s="42">
        <f t="shared" si="190"/>
        <v>0</v>
      </c>
      <c r="BE262" s="42">
        <f t="shared" si="191"/>
        <v>0</v>
      </c>
      <c r="BF262" s="42">
        <f t="shared" si="192"/>
        <v>0</v>
      </c>
      <c r="BG262" s="42">
        <f t="shared" si="193"/>
        <v>0</v>
      </c>
      <c r="BH262" s="42">
        <f t="shared" si="194"/>
        <v>0</v>
      </c>
      <c r="BI262" s="42">
        <f t="shared" si="195"/>
        <v>0</v>
      </c>
      <c r="BJ262" s="42">
        <f t="shared" si="196"/>
        <v>0</v>
      </c>
      <c r="BK262" s="42">
        <f t="shared" si="197"/>
        <v>0</v>
      </c>
      <c r="BL262" s="42">
        <f t="shared" si="198"/>
        <v>0</v>
      </c>
      <c r="BM262" s="42">
        <f t="shared" si="199"/>
        <v>0</v>
      </c>
      <c r="BN262" s="42">
        <f t="shared" si="200"/>
        <v>0</v>
      </c>
      <c r="BO262" s="42">
        <f t="shared" si="201"/>
        <v>0</v>
      </c>
      <c r="BP262" s="42">
        <f t="shared" si="202"/>
        <v>0</v>
      </c>
      <c r="BQ262" s="42">
        <f t="shared" si="203"/>
        <v>0</v>
      </c>
      <c r="BR262" s="42">
        <f t="shared" si="204"/>
        <v>0</v>
      </c>
      <c r="BS262" s="42">
        <f t="shared" si="205"/>
        <v>0</v>
      </c>
    </row>
    <row r="263" spans="1:71" ht="15">
      <c r="A263" s="118" t="s">
        <v>1164</v>
      </c>
      <c r="B263" s="8" t="s">
        <v>534</v>
      </c>
      <c r="C263" s="9" t="s">
        <v>535</v>
      </c>
      <c r="D263" s="9" t="s">
        <v>441</v>
      </c>
      <c r="E263" s="10" t="s">
        <v>26</v>
      </c>
      <c r="F263" s="10" t="s">
        <v>2</v>
      </c>
      <c r="G263" s="12" t="s">
        <v>1259</v>
      </c>
      <c r="H263" s="11">
        <v>21.12</v>
      </c>
      <c r="I263" s="279">
        <f>VLOOKUP(A:A,Souhrn!$A$2:$E$20,5,0)</f>
        <v>0</v>
      </c>
      <c r="J263" s="217">
        <f t="shared" si="165"/>
        <v>0</v>
      </c>
      <c r="K263" s="98"/>
      <c r="L263" s="102"/>
      <c r="M263" s="100" t="s">
        <v>1246</v>
      </c>
      <c r="AA263" s="120">
        <f t="shared" si="168"/>
        <v>21.12</v>
      </c>
      <c r="AB263" s="120">
        <f t="shared" si="169"/>
        <v>0</v>
      </c>
      <c r="AC263" s="120">
        <f t="shared" si="170"/>
        <v>0</v>
      </c>
      <c r="AD263" s="120">
        <f t="shared" si="171"/>
        <v>0</v>
      </c>
      <c r="AE263" s="120">
        <f t="shared" si="172"/>
        <v>0</v>
      </c>
      <c r="AF263" s="120">
        <f t="shared" si="173"/>
        <v>0</v>
      </c>
      <c r="AG263" s="120">
        <f t="shared" si="174"/>
        <v>0</v>
      </c>
      <c r="AH263" s="120">
        <f t="shared" si="175"/>
        <v>0</v>
      </c>
      <c r="AI263" s="120">
        <f t="shared" si="176"/>
        <v>0</v>
      </c>
      <c r="AJ263" s="120">
        <f t="shared" si="177"/>
        <v>0</v>
      </c>
      <c r="AK263" s="120">
        <f t="shared" si="178"/>
        <v>0</v>
      </c>
      <c r="AL263" s="120">
        <f t="shared" si="179"/>
        <v>0</v>
      </c>
      <c r="AM263" s="120">
        <f t="shared" si="180"/>
        <v>0</v>
      </c>
      <c r="AN263" s="120">
        <f t="shared" si="181"/>
        <v>0</v>
      </c>
      <c r="AO263" s="120">
        <f t="shared" si="182"/>
        <v>0</v>
      </c>
      <c r="AP263" s="120">
        <f t="shared" si="183"/>
        <v>0</v>
      </c>
      <c r="AQ263" s="120">
        <f t="shared" si="184"/>
        <v>0</v>
      </c>
      <c r="AR263" s="120">
        <f t="shared" si="185"/>
        <v>0</v>
      </c>
      <c r="AS263" s="120">
        <f t="shared" si="186"/>
        <v>0</v>
      </c>
      <c r="AT263" s="267">
        <f t="shared" si="166"/>
        <v>0</v>
      </c>
      <c r="AU263" s="267">
        <f t="shared" si="167"/>
        <v>21.12</v>
      </c>
      <c r="BA263" s="42">
        <f t="shared" si="187"/>
        <v>0</v>
      </c>
      <c r="BB263" s="42">
        <f t="shared" si="188"/>
        <v>0</v>
      </c>
      <c r="BC263" s="42">
        <f t="shared" si="189"/>
        <v>0</v>
      </c>
      <c r="BD263" s="42">
        <f t="shared" si="190"/>
        <v>0</v>
      </c>
      <c r="BE263" s="42">
        <f t="shared" si="191"/>
        <v>0</v>
      </c>
      <c r="BF263" s="42">
        <f t="shared" si="192"/>
        <v>0</v>
      </c>
      <c r="BG263" s="42">
        <f t="shared" si="193"/>
        <v>0</v>
      </c>
      <c r="BH263" s="42">
        <f t="shared" si="194"/>
        <v>0</v>
      </c>
      <c r="BI263" s="42">
        <f t="shared" si="195"/>
        <v>0</v>
      </c>
      <c r="BJ263" s="42">
        <f t="shared" si="196"/>
        <v>0</v>
      </c>
      <c r="BK263" s="42">
        <f t="shared" si="197"/>
        <v>0</v>
      </c>
      <c r="BL263" s="42">
        <f t="shared" si="198"/>
        <v>0</v>
      </c>
      <c r="BM263" s="42">
        <f t="shared" si="199"/>
        <v>0</v>
      </c>
      <c r="BN263" s="42">
        <f t="shared" si="200"/>
        <v>0</v>
      </c>
      <c r="BO263" s="42">
        <f t="shared" si="201"/>
        <v>0</v>
      </c>
      <c r="BP263" s="42">
        <f t="shared" si="202"/>
        <v>0</v>
      </c>
      <c r="BQ263" s="42">
        <f t="shared" si="203"/>
        <v>0</v>
      </c>
      <c r="BR263" s="42">
        <f t="shared" si="204"/>
        <v>0</v>
      </c>
      <c r="BS263" s="42">
        <f t="shared" si="205"/>
        <v>0</v>
      </c>
    </row>
    <row r="264" spans="1:71" ht="15">
      <c r="A264" s="118" t="s">
        <v>1164</v>
      </c>
      <c r="B264" s="8" t="s">
        <v>536</v>
      </c>
      <c r="C264" s="9" t="s">
        <v>537</v>
      </c>
      <c r="D264" s="9" t="s">
        <v>441</v>
      </c>
      <c r="E264" s="10" t="s">
        <v>26</v>
      </c>
      <c r="F264" s="10" t="s">
        <v>2</v>
      </c>
      <c r="G264" s="12" t="s">
        <v>1259</v>
      </c>
      <c r="H264" s="11">
        <v>26.93</v>
      </c>
      <c r="I264" s="279">
        <f>VLOOKUP(A:A,Souhrn!$A$2:$E$20,5,0)</f>
        <v>0</v>
      </c>
      <c r="J264" s="217">
        <f t="shared" si="165"/>
        <v>0</v>
      </c>
      <c r="K264" s="98"/>
      <c r="L264" s="102"/>
      <c r="M264" s="100" t="s">
        <v>1246</v>
      </c>
      <c r="AA264" s="120">
        <f t="shared" si="168"/>
        <v>26.93</v>
      </c>
      <c r="AB264" s="120">
        <f t="shared" si="169"/>
        <v>0</v>
      </c>
      <c r="AC264" s="120">
        <f t="shared" si="170"/>
        <v>0</v>
      </c>
      <c r="AD264" s="120">
        <f t="shared" si="171"/>
        <v>0</v>
      </c>
      <c r="AE264" s="120">
        <f t="shared" si="172"/>
        <v>0</v>
      </c>
      <c r="AF264" s="120">
        <f t="shared" si="173"/>
        <v>0</v>
      </c>
      <c r="AG264" s="120">
        <f t="shared" si="174"/>
        <v>0</v>
      </c>
      <c r="AH264" s="120">
        <f t="shared" si="175"/>
        <v>0</v>
      </c>
      <c r="AI264" s="120">
        <f t="shared" si="176"/>
        <v>0</v>
      </c>
      <c r="AJ264" s="120">
        <f t="shared" si="177"/>
        <v>0</v>
      </c>
      <c r="AK264" s="120">
        <f t="shared" si="178"/>
        <v>0</v>
      </c>
      <c r="AL264" s="120">
        <f t="shared" si="179"/>
        <v>0</v>
      </c>
      <c r="AM264" s="120">
        <f t="shared" si="180"/>
        <v>0</v>
      </c>
      <c r="AN264" s="120">
        <f t="shared" si="181"/>
        <v>0</v>
      </c>
      <c r="AO264" s="120">
        <f t="shared" si="182"/>
        <v>0</v>
      </c>
      <c r="AP264" s="120">
        <f t="shared" si="183"/>
        <v>0</v>
      </c>
      <c r="AQ264" s="120">
        <f t="shared" si="184"/>
        <v>0</v>
      </c>
      <c r="AR264" s="120">
        <f t="shared" si="185"/>
        <v>0</v>
      </c>
      <c r="AS264" s="120">
        <f t="shared" si="186"/>
        <v>0</v>
      </c>
      <c r="AT264" s="267">
        <f t="shared" si="166"/>
        <v>0</v>
      </c>
      <c r="AU264" s="267">
        <f t="shared" si="167"/>
        <v>26.93</v>
      </c>
      <c r="BA264" s="42">
        <f t="shared" si="187"/>
        <v>0</v>
      </c>
      <c r="BB264" s="42">
        <f t="shared" si="188"/>
        <v>0</v>
      </c>
      <c r="BC264" s="42">
        <f t="shared" si="189"/>
        <v>0</v>
      </c>
      <c r="BD264" s="42">
        <f t="shared" si="190"/>
        <v>0</v>
      </c>
      <c r="BE264" s="42">
        <f t="shared" si="191"/>
        <v>0</v>
      </c>
      <c r="BF264" s="42">
        <f t="shared" si="192"/>
        <v>0</v>
      </c>
      <c r="BG264" s="42">
        <f t="shared" si="193"/>
        <v>0</v>
      </c>
      <c r="BH264" s="42">
        <f t="shared" si="194"/>
        <v>0</v>
      </c>
      <c r="BI264" s="42">
        <f t="shared" si="195"/>
        <v>0</v>
      </c>
      <c r="BJ264" s="42">
        <f t="shared" si="196"/>
        <v>0</v>
      </c>
      <c r="BK264" s="42">
        <f t="shared" si="197"/>
        <v>0</v>
      </c>
      <c r="BL264" s="42">
        <f t="shared" si="198"/>
        <v>0</v>
      </c>
      <c r="BM264" s="42">
        <f t="shared" si="199"/>
        <v>0</v>
      </c>
      <c r="BN264" s="42">
        <f t="shared" si="200"/>
        <v>0</v>
      </c>
      <c r="BO264" s="42">
        <f t="shared" si="201"/>
        <v>0</v>
      </c>
      <c r="BP264" s="42">
        <f t="shared" si="202"/>
        <v>0</v>
      </c>
      <c r="BQ264" s="42">
        <f t="shared" si="203"/>
        <v>0</v>
      </c>
      <c r="BR264" s="42">
        <f t="shared" si="204"/>
        <v>0</v>
      </c>
      <c r="BS264" s="42">
        <f t="shared" si="205"/>
        <v>0</v>
      </c>
    </row>
    <row r="265" spans="1:71" ht="15">
      <c r="A265" s="118" t="s">
        <v>1168</v>
      </c>
      <c r="B265" s="8" t="s">
        <v>538</v>
      </c>
      <c r="C265" s="9" t="s">
        <v>539</v>
      </c>
      <c r="D265" s="9" t="s">
        <v>441</v>
      </c>
      <c r="E265" s="10" t="s">
        <v>540</v>
      </c>
      <c r="F265" s="10" t="s">
        <v>3</v>
      </c>
      <c r="G265" s="12" t="s">
        <v>1263</v>
      </c>
      <c r="H265" s="11">
        <v>15.54</v>
      </c>
      <c r="I265" s="279">
        <f>VLOOKUP(A:A,Souhrn!$A$2:$E$20,5,0)</f>
        <v>0</v>
      </c>
      <c r="J265" s="217">
        <f t="shared" si="165"/>
        <v>0</v>
      </c>
      <c r="K265" s="98"/>
      <c r="L265" s="102"/>
      <c r="M265" s="100"/>
      <c r="AA265" s="120">
        <f t="shared" si="168"/>
        <v>0</v>
      </c>
      <c r="AB265" s="120">
        <f t="shared" si="169"/>
        <v>0</v>
      </c>
      <c r="AC265" s="120">
        <f t="shared" si="170"/>
        <v>0</v>
      </c>
      <c r="AD265" s="120">
        <f t="shared" si="171"/>
        <v>0</v>
      </c>
      <c r="AE265" s="120">
        <f t="shared" si="172"/>
        <v>15.54</v>
      </c>
      <c r="AF265" s="120">
        <f t="shared" si="173"/>
        <v>0</v>
      </c>
      <c r="AG265" s="120">
        <f t="shared" si="174"/>
        <v>0</v>
      </c>
      <c r="AH265" s="120">
        <f t="shared" si="175"/>
        <v>0</v>
      </c>
      <c r="AI265" s="120">
        <f t="shared" si="176"/>
        <v>0</v>
      </c>
      <c r="AJ265" s="120">
        <f t="shared" si="177"/>
        <v>0</v>
      </c>
      <c r="AK265" s="120">
        <f t="shared" si="178"/>
        <v>0</v>
      </c>
      <c r="AL265" s="120">
        <f t="shared" si="179"/>
        <v>0</v>
      </c>
      <c r="AM265" s="120">
        <f t="shared" si="180"/>
        <v>0</v>
      </c>
      <c r="AN265" s="120">
        <f t="shared" si="181"/>
        <v>0</v>
      </c>
      <c r="AO265" s="120">
        <f t="shared" si="182"/>
        <v>0</v>
      </c>
      <c r="AP265" s="120">
        <f t="shared" si="183"/>
        <v>0</v>
      </c>
      <c r="AQ265" s="120">
        <f t="shared" si="184"/>
        <v>0</v>
      </c>
      <c r="AR265" s="120">
        <f t="shared" si="185"/>
        <v>0</v>
      </c>
      <c r="AS265" s="120">
        <f t="shared" si="186"/>
        <v>0</v>
      </c>
      <c r="AT265" s="267">
        <f t="shared" si="166"/>
        <v>0</v>
      </c>
      <c r="AU265" s="267">
        <f t="shared" si="167"/>
        <v>0</v>
      </c>
      <c r="BA265" s="42">
        <f t="shared" si="187"/>
        <v>0</v>
      </c>
      <c r="BB265" s="42">
        <f t="shared" si="188"/>
        <v>0</v>
      </c>
      <c r="BC265" s="42">
        <f t="shared" si="189"/>
        <v>0</v>
      </c>
      <c r="BD265" s="42">
        <f t="shared" si="190"/>
        <v>0</v>
      </c>
      <c r="BE265" s="42">
        <f t="shared" si="191"/>
        <v>0</v>
      </c>
      <c r="BF265" s="42">
        <f t="shared" si="192"/>
        <v>0</v>
      </c>
      <c r="BG265" s="42">
        <f t="shared" si="193"/>
        <v>0</v>
      </c>
      <c r="BH265" s="42">
        <f t="shared" si="194"/>
        <v>0</v>
      </c>
      <c r="BI265" s="42">
        <f t="shared" si="195"/>
        <v>0</v>
      </c>
      <c r="BJ265" s="42">
        <f t="shared" si="196"/>
        <v>0</v>
      </c>
      <c r="BK265" s="42">
        <f t="shared" si="197"/>
        <v>0</v>
      </c>
      <c r="BL265" s="42">
        <f t="shared" si="198"/>
        <v>0</v>
      </c>
      <c r="BM265" s="42">
        <f t="shared" si="199"/>
        <v>0</v>
      </c>
      <c r="BN265" s="42">
        <f t="shared" si="200"/>
        <v>0</v>
      </c>
      <c r="BO265" s="42">
        <f t="shared" si="201"/>
        <v>0</v>
      </c>
      <c r="BP265" s="42">
        <f t="shared" si="202"/>
        <v>0</v>
      </c>
      <c r="BQ265" s="42">
        <f t="shared" si="203"/>
        <v>0</v>
      </c>
      <c r="BR265" s="42">
        <f t="shared" si="204"/>
        <v>0</v>
      </c>
      <c r="BS265" s="42">
        <f t="shared" si="205"/>
        <v>0</v>
      </c>
    </row>
    <row r="266" spans="1:71" ht="15">
      <c r="A266" s="118" t="s">
        <v>1165</v>
      </c>
      <c r="B266" s="8" t="s">
        <v>541</v>
      </c>
      <c r="C266" s="9" t="s">
        <v>542</v>
      </c>
      <c r="D266" s="9" t="s">
        <v>441</v>
      </c>
      <c r="E266" s="10" t="s">
        <v>26</v>
      </c>
      <c r="F266" s="10" t="s">
        <v>3</v>
      </c>
      <c r="G266" s="12" t="s">
        <v>1260</v>
      </c>
      <c r="H266" s="11">
        <v>19.82</v>
      </c>
      <c r="I266" s="279">
        <f>VLOOKUP(A:A,Souhrn!$A$2:$E$20,5,0)</f>
        <v>0</v>
      </c>
      <c r="J266" s="217">
        <f t="shared" si="165"/>
        <v>0</v>
      </c>
      <c r="K266" s="98"/>
      <c r="L266" s="102"/>
      <c r="M266" s="100"/>
      <c r="AA266" s="120">
        <f t="shared" si="168"/>
        <v>0</v>
      </c>
      <c r="AB266" s="120">
        <f t="shared" si="169"/>
        <v>19.82</v>
      </c>
      <c r="AC266" s="120">
        <f t="shared" si="170"/>
        <v>0</v>
      </c>
      <c r="AD266" s="120">
        <f t="shared" si="171"/>
        <v>0</v>
      </c>
      <c r="AE266" s="120">
        <f t="shared" si="172"/>
        <v>0</v>
      </c>
      <c r="AF266" s="120">
        <f t="shared" si="173"/>
        <v>0</v>
      </c>
      <c r="AG266" s="120">
        <f t="shared" si="174"/>
        <v>0</v>
      </c>
      <c r="AH266" s="120">
        <f t="shared" si="175"/>
        <v>0</v>
      </c>
      <c r="AI266" s="120">
        <f t="shared" si="176"/>
        <v>0</v>
      </c>
      <c r="AJ266" s="120">
        <f t="shared" si="177"/>
        <v>0</v>
      </c>
      <c r="AK266" s="120">
        <f t="shared" si="178"/>
        <v>0</v>
      </c>
      <c r="AL266" s="120">
        <f t="shared" si="179"/>
        <v>0</v>
      </c>
      <c r="AM266" s="120">
        <f t="shared" si="180"/>
        <v>0</v>
      </c>
      <c r="AN266" s="120">
        <f t="shared" si="181"/>
        <v>0</v>
      </c>
      <c r="AO266" s="120">
        <f t="shared" si="182"/>
        <v>0</v>
      </c>
      <c r="AP266" s="120">
        <f t="shared" si="183"/>
        <v>0</v>
      </c>
      <c r="AQ266" s="120">
        <f t="shared" si="184"/>
        <v>0</v>
      </c>
      <c r="AR266" s="120">
        <f t="shared" si="185"/>
        <v>0</v>
      </c>
      <c r="AS266" s="120">
        <f t="shared" si="186"/>
        <v>0</v>
      </c>
      <c r="AT266" s="267">
        <f t="shared" si="166"/>
        <v>0</v>
      </c>
      <c r="AU266" s="267">
        <f t="shared" si="167"/>
        <v>0</v>
      </c>
      <c r="BA266" s="42">
        <f t="shared" si="187"/>
        <v>0</v>
      </c>
      <c r="BB266" s="42">
        <f t="shared" si="188"/>
        <v>0</v>
      </c>
      <c r="BC266" s="42">
        <f t="shared" si="189"/>
        <v>0</v>
      </c>
      <c r="BD266" s="42">
        <f t="shared" si="190"/>
        <v>0</v>
      </c>
      <c r="BE266" s="42">
        <f t="shared" si="191"/>
        <v>0</v>
      </c>
      <c r="BF266" s="42">
        <f t="shared" si="192"/>
        <v>0</v>
      </c>
      <c r="BG266" s="42">
        <f t="shared" si="193"/>
        <v>0</v>
      </c>
      <c r="BH266" s="42">
        <f t="shared" si="194"/>
        <v>0</v>
      </c>
      <c r="BI266" s="42">
        <f t="shared" si="195"/>
        <v>0</v>
      </c>
      <c r="BJ266" s="42">
        <f t="shared" si="196"/>
        <v>0</v>
      </c>
      <c r="BK266" s="42">
        <f t="shared" si="197"/>
        <v>0</v>
      </c>
      <c r="BL266" s="42">
        <f t="shared" si="198"/>
        <v>0</v>
      </c>
      <c r="BM266" s="42">
        <f t="shared" si="199"/>
        <v>0</v>
      </c>
      <c r="BN266" s="42">
        <f t="shared" si="200"/>
        <v>0</v>
      </c>
      <c r="BO266" s="42">
        <f t="shared" si="201"/>
        <v>0</v>
      </c>
      <c r="BP266" s="42">
        <f t="shared" si="202"/>
        <v>0</v>
      </c>
      <c r="BQ266" s="42">
        <f t="shared" si="203"/>
        <v>0</v>
      </c>
      <c r="BR266" s="42">
        <f t="shared" si="204"/>
        <v>0</v>
      </c>
      <c r="BS266" s="42">
        <f t="shared" si="205"/>
        <v>0</v>
      </c>
    </row>
    <row r="267" spans="1:71" ht="15">
      <c r="A267" s="118" t="s">
        <v>1168</v>
      </c>
      <c r="B267" s="8" t="s">
        <v>543</v>
      </c>
      <c r="C267" s="9" t="s">
        <v>544</v>
      </c>
      <c r="D267" s="9" t="s">
        <v>441</v>
      </c>
      <c r="E267" s="10" t="s">
        <v>540</v>
      </c>
      <c r="F267" s="10" t="s">
        <v>3</v>
      </c>
      <c r="G267" s="12" t="s">
        <v>1263</v>
      </c>
      <c r="H267" s="11">
        <v>13.2</v>
      </c>
      <c r="I267" s="279">
        <f>VLOOKUP(A:A,Souhrn!$A$2:$E$20,5,0)</f>
        <v>0</v>
      </c>
      <c r="J267" s="217">
        <f t="shared" si="165"/>
        <v>0</v>
      </c>
      <c r="K267" s="98"/>
      <c r="L267" s="102"/>
      <c r="M267" s="100"/>
      <c r="AA267" s="120">
        <f t="shared" si="168"/>
        <v>0</v>
      </c>
      <c r="AB267" s="120">
        <f t="shared" si="169"/>
        <v>0</v>
      </c>
      <c r="AC267" s="120">
        <f t="shared" si="170"/>
        <v>0</v>
      </c>
      <c r="AD267" s="120">
        <f t="shared" si="171"/>
        <v>0</v>
      </c>
      <c r="AE267" s="120">
        <f t="shared" si="172"/>
        <v>13.2</v>
      </c>
      <c r="AF267" s="120">
        <f t="shared" si="173"/>
        <v>0</v>
      </c>
      <c r="AG267" s="120">
        <f t="shared" si="174"/>
        <v>0</v>
      </c>
      <c r="AH267" s="120">
        <f t="shared" si="175"/>
        <v>0</v>
      </c>
      <c r="AI267" s="120">
        <f t="shared" si="176"/>
        <v>0</v>
      </c>
      <c r="AJ267" s="120">
        <f t="shared" si="177"/>
        <v>0</v>
      </c>
      <c r="AK267" s="120">
        <f t="shared" si="178"/>
        <v>0</v>
      </c>
      <c r="AL267" s="120">
        <f t="shared" si="179"/>
        <v>0</v>
      </c>
      <c r="AM267" s="120">
        <f t="shared" si="180"/>
        <v>0</v>
      </c>
      <c r="AN267" s="120">
        <f t="shared" si="181"/>
        <v>0</v>
      </c>
      <c r="AO267" s="120">
        <f t="shared" si="182"/>
        <v>0</v>
      </c>
      <c r="AP267" s="120">
        <f t="shared" si="183"/>
        <v>0</v>
      </c>
      <c r="AQ267" s="120">
        <f t="shared" si="184"/>
        <v>0</v>
      </c>
      <c r="AR267" s="120">
        <f t="shared" si="185"/>
        <v>0</v>
      </c>
      <c r="AS267" s="120">
        <f t="shared" si="186"/>
        <v>0</v>
      </c>
      <c r="AT267" s="267">
        <f t="shared" si="166"/>
        <v>0</v>
      </c>
      <c r="AU267" s="267">
        <f t="shared" si="167"/>
        <v>0</v>
      </c>
      <c r="BA267" s="42">
        <f t="shared" si="187"/>
        <v>0</v>
      </c>
      <c r="BB267" s="42">
        <f t="shared" si="188"/>
        <v>0</v>
      </c>
      <c r="BC267" s="42">
        <f t="shared" si="189"/>
        <v>0</v>
      </c>
      <c r="BD267" s="42">
        <f t="shared" si="190"/>
        <v>0</v>
      </c>
      <c r="BE267" s="42">
        <f t="shared" si="191"/>
        <v>0</v>
      </c>
      <c r="BF267" s="42">
        <f t="shared" si="192"/>
        <v>0</v>
      </c>
      <c r="BG267" s="42">
        <f t="shared" si="193"/>
        <v>0</v>
      </c>
      <c r="BH267" s="42">
        <f t="shared" si="194"/>
        <v>0</v>
      </c>
      <c r="BI267" s="42">
        <f t="shared" si="195"/>
        <v>0</v>
      </c>
      <c r="BJ267" s="42">
        <f t="shared" si="196"/>
        <v>0</v>
      </c>
      <c r="BK267" s="42">
        <f t="shared" si="197"/>
        <v>0</v>
      </c>
      <c r="BL267" s="42">
        <f t="shared" si="198"/>
        <v>0</v>
      </c>
      <c r="BM267" s="42">
        <f t="shared" si="199"/>
        <v>0</v>
      </c>
      <c r="BN267" s="42">
        <f t="shared" si="200"/>
        <v>0</v>
      </c>
      <c r="BO267" s="42">
        <f t="shared" si="201"/>
        <v>0</v>
      </c>
      <c r="BP267" s="42">
        <f t="shared" si="202"/>
        <v>0</v>
      </c>
      <c r="BQ267" s="42">
        <f t="shared" si="203"/>
        <v>0</v>
      </c>
      <c r="BR267" s="42">
        <f t="shared" si="204"/>
        <v>0</v>
      </c>
      <c r="BS267" s="42">
        <f t="shared" si="205"/>
        <v>0</v>
      </c>
    </row>
    <row r="268" spans="1:71" ht="15">
      <c r="A268" s="118" t="s">
        <v>1168</v>
      </c>
      <c r="B268" s="8" t="s">
        <v>545</v>
      </c>
      <c r="C268" s="9" t="s">
        <v>546</v>
      </c>
      <c r="D268" s="9" t="s">
        <v>441</v>
      </c>
      <c r="E268" s="10" t="s">
        <v>540</v>
      </c>
      <c r="F268" s="10" t="s">
        <v>3</v>
      </c>
      <c r="G268" s="12" t="s">
        <v>1263</v>
      </c>
      <c r="H268" s="11">
        <v>20.25</v>
      </c>
      <c r="I268" s="279">
        <f>VLOOKUP(A:A,Souhrn!$A$2:$E$20,5,0)</f>
        <v>0</v>
      </c>
      <c r="J268" s="217">
        <f t="shared" si="165"/>
        <v>0</v>
      </c>
      <c r="K268" s="98"/>
      <c r="L268" s="102"/>
      <c r="M268" s="100"/>
      <c r="AA268" s="120">
        <f t="shared" si="168"/>
        <v>0</v>
      </c>
      <c r="AB268" s="120">
        <f t="shared" si="169"/>
        <v>0</v>
      </c>
      <c r="AC268" s="120">
        <f t="shared" si="170"/>
        <v>0</v>
      </c>
      <c r="AD268" s="120">
        <f t="shared" si="171"/>
        <v>0</v>
      </c>
      <c r="AE268" s="120">
        <f t="shared" si="172"/>
        <v>20.25</v>
      </c>
      <c r="AF268" s="120">
        <f t="shared" si="173"/>
        <v>0</v>
      </c>
      <c r="AG268" s="120">
        <f t="shared" si="174"/>
        <v>0</v>
      </c>
      <c r="AH268" s="120">
        <f t="shared" si="175"/>
        <v>0</v>
      </c>
      <c r="AI268" s="120">
        <f t="shared" si="176"/>
        <v>0</v>
      </c>
      <c r="AJ268" s="120">
        <f t="shared" si="177"/>
        <v>0</v>
      </c>
      <c r="AK268" s="120">
        <f t="shared" si="178"/>
        <v>0</v>
      </c>
      <c r="AL268" s="120">
        <f t="shared" si="179"/>
        <v>0</v>
      </c>
      <c r="AM268" s="120">
        <f t="shared" si="180"/>
        <v>0</v>
      </c>
      <c r="AN268" s="120">
        <f t="shared" si="181"/>
        <v>0</v>
      </c>
      <c r="AO268" s="120">
        <f t="shared" si="182"/>
        <v>0</v>
      </c>
      <c r="AP268" s="120">
        <f t="shared" si="183"/>
        <v>0</v>
      </c>
      <c r="AQ268" s="120">
        <f t="shared" si="184"/>
        <v>0</v>
      </c>
      <c r="AR268" s="120">
        <f t="shared" si="185"/>
        <v>0</v>
      </c>
      <c r="AS268" s="120">
        <f t="shared" si="186"/>
        <v>0</v>
      </c>
      <c r="AT268" s="267">
        <f t="shared" si="166"/>
        <v>0</v>
      </c>
      <c r="AU268" s="267">
        <f t="shared" si="167"/>
        <v>0</v>
      </c>
      <c r="BA268" s="42">
        <f t="shared" si="187"/>
        <v>0</v>
      </c>
      <c r="BB268" s="42">
        <f t="shared" si="188"/>
        <v>0</v>
      </c>
      <c r="BC268" s="42">
        <f t="shared" si="189"/>
        <v>0</v>
      </c>
      <c r="BD268" s="42">
        <f t="shared" si="190"/>
        <v>0</v>
      </c>
      <c r="BE268" s="42">
        <f t="shared" si="191"/>
        <v>0</v>
      </c>
      <c r="BF268" s="42">
        <f t="shared" si="192"/>
        <v>0</v>
      </c>
      <c r="BG268" s="42">
        <f t="shared" si="193"/>
        <v>0</v>
      </c>
      <c r="BH268" s="42">
        <f t="shared" si="194"/>
        <v>0</v>
      </c>
      <c r="BI268" s="42">
        <f t="shared" si="195"/>
        <v>0</v>
      </c>
      <c r="BJ268" s="42">
        <f t="shared" si="196"/>
        <v>0</v>
      </c>
      <c r="BK268" s="42">
        <f t="shared" si="197"/>
        <v>0</v>
      </c>
      <c r="BL268" s="42">
        <f t="shared" si="198"/>
        <v>0</v>
      </c>
      <c r="BM268" s="42">
        <f t="shared" si="199"/>
        <v>0</v>
      </c>
      <c r="BN268" s="42">
        <f t="shared" si="200"/>
        <v>0</v>
      </c>
      <c r="BO268" s="42">
        <f t="shared" si="201"/>
        <v>0</v>
      </c>
      <c r="BP268" s="42">
        <f t="shared" si="202"/>
        <v>0</v>
      </c>
      <c r="BQ268" s="42">
        <f t="shared" si="203"/>
        <v>0</v>
      </c>
      <c r="BR268" s="42">
        <f t="shared" si="204"/>
        <v>0</v>
      </c>
      <c r="BS268" s="42">
        <f t="shared" si="205"/>
        <v>0</v>
      </c>
    </row>
    <row r="269" spans="1:71" ht="15">
      <c r="A269" s="118" t="s">
        <v>1164</v>
      </c>
      <c r="B269" s="8" t="s">
        <v>547</v>
      </c>
      <c r="C269" s="9" t="s">
        <v>548</v>
      </c>
      <c r="D269" s="9" t="s">
        <v>441</v>
      </c>
      <c r="E269" s="10" t="s">
        <v>26</v>
      </c>
      <c r="F269" s="10" t="s">
        <v>2</v>
      </c>
      <c r="G269" s="12" t="s">
        <v>1259</v>
      </c>
      <c r="H269" s="11">
        <v>13.09</v>
      </c>
      <c r="I269" s="279">
        <f>VLOOKUP(A:A,Souhrn!$A$2:$E$20,5,0)</f>
        <v>0</v>
      </c>
      <c r="J269" s="217">
        <f t="shared" si="165"/>
        <v>0</v>
      </c>
      <c r="K269" s="98"/>
      <c r="L269" s="102"/>
      <c r="M269" s="100" t="s">
        <v>1246</v>
      </c>
      <c r="AA269" s="120">
        <f t="shared" si="168"/>
        <v>13.09</v>
      </c>
      <c r="AB269" s="120">
        <f t="shared" si="169"/>
        <v>0</v>
      </c>
      <c r="AC269" s="120">
        <f t="shared" si="170"/>
        <v>0</v>
      </c>
      <c r="AD269" s="120">
        <f t="shared" si="171"/>
        <v>0</v>
      </c>
      <c r="AE269" s="120">
        <f t="shared" si="172"/>
        <v>0</v>
      </c>
      <c r="AF269" s="120">
        <f t="shared" si="173"/>
        <v>0</v>
      </c>
      <c r="AG269" s="120">
        <f t="shared" si="174"/>
        <v>0</v>
      </c>
      <c r="AH269" s="120">
        <f t="shared" si="175"/>
        <v>0</v>
      </c>
      <c r="AI269" s="120">
        <f t="shared" si="176"/>
        <v>0</v>
      </c>
      <c r="AJ269" s="120">
        <f t="shared" si="177"/>
        <v>0</v>
      </c>
      <c r="AK269" s="120">
        <f t="shared" si="178"/>
        <v>0</v>
      </c>
      <c r="AL269" s="120">
        <f t="shared" si="179"/>
        <v>0</v>
      </c>
      <c r="AM269" s="120">
        <f t="shared" si="180"/>
        <v>0</v>
      </c>
      <c r="AN269" s="120">
        <f t="shared" si="181"/>
        <v>0</v>
      </c>
      <c r="AO269" s="120">
        <f t="shared" si="182"/>
        <v>0</v>
      </c>
      <c r="AP269" s="120">
        <f t="shared" si="183"/>
        <v>0</v>
      </c>
      <c r="AQ269" s="120">
        <f t="shared" si="184"/>
        <v>0</v>
      </c>
      <c r="AR269" s="120">
        <f t="shared" si="185"/>
        <v>0</v>
      </c>
      <c r="AS269" s="120">
        <f t="shared" si="186"/>
        <v>0</v>
      </c>
      <c r="AT269" s="267">
        <f t="shared" si="166"/>
        <v>0</v>
      </c>
      <c r="AU269" s="267">
        <f t="shared" si="167"/>
        <v>13.09</v>
      </c>
      <c r="BA269" s="42">
        <f t="shared" si="187"/>
        <v>0</v>
      </c>
      <c r="BB269" s="42">
        <f t="shared" si="188"/>
        <v>0</v>
      </c>
      <c r="BC269" s="42">
        <f t="shared" si="189"/>
        <v>0</v>
      </c>
      <c r="BD269" s="42">
        <f t="shared" si="190"/>
        <v>0</v>
      </c>
      <c r="BE269" s="42">
        <f t="shared" si="191"/>
        <v>0</v>
      </c>
      <c r="BF269" s="42">
        <f t="shared" si="192"/>
        <v>0</v>
      </c>
      <c r="BG269" s="42">
        <f t="shared" si="193"/>
        <v>0</v>
      </c>
      <c r="BH269" s="42">
        <f t="shared" si="194"/>
        <v>0</v>
      </c>
      <c r="BI269" s="42">
        <f t="shared" si="195"/>
        <v>0</v>
      </c>
      <c r="BJ269" s="42">
        <f t="shared" si="196"/>
        <v>0</v>
      </c>
      <c r="BK269" s="42">
        <f t="shared" si="197"/>
        <v>0</v>
      </c>
      <c r="BL269" s="42">
        <f t="shared" si="198"/>
        <v>0</v>
      </c>
      <c r="BM269" s="42">
        <f t="shared" si="199"/>
        <v>0</v>
      </c>
      <c r="BN269" s="42">
        <f t="shared" si="200"/>
        <v>0</v>
      </c>
      <c r="BO269" s="42">
        <f t="shared" si="201"/>
        <v>0</v>
      </c>
      <c r="BP269" s="42">
        <f t="shared" si="202"/>
        <v>0</v>
      </c>
      <c r="BQ269" s="42">
        <f t="shared" si="203"/>
        <v>0</v>
      </c>
      <c r="BR269" s="42">
        <f t="shared" si="204"/>
        <v>0</v>
      </c>
      <c r="BS269" s="42">
        <f t="shared" si="205"/>
        <v>0</v>
      </c>
    </row>
    <row r="270" spans="1:71" ht="15">
      <c r="A270" s="118" t="s">
        <v>1175</v>
      </c>
      <c r="B270" s="8" t="s">
        <v>549</v>
      </c>
      <c r="C270" s="9" t="s">
        <v>550</v>
      </c>
      <c r="D270" s="9" t="s">
        <v>441</v>
      </c>
      <c r="E270" s="10" t="s">
        <v>29</v>
      </c>
      <c r="F270" s="10" t="s">
        <v>3</v>
      </c>
      <c r="G270" s="12" t="s">
        <v>1268</v>
      </c>
      <c r="H270" s="11">
        <v>11.81</v>
      </c>
      <c r="I270" s="279">
        <f>VLOOKUP(A:A,Souhrn!$A$2:$E$20,5,0)</f>
        <v>0</v>
      </c>
      <c r="J270" s="217">
        <f t="shared" si="165"/>
        <v>0</v>
      </c>
      <c r="K270" s="98"/>
      <c r="L270" s="102"/>
      <c r="M270" s="100"/>
      <c r="AA270" s="120">
        <f t="shared" si="168"/>
        <v>0</v>
      </c>
      <c r="AB270" s="120">
        <f t="shared" si="169"/>
        <v>0</v>
      </c>
      <c r="AC270" s="120">
        <f t="shared" si="170"/>
        <v>0</v>
      </c>
      <c r="AD270" s="120">
        <f t="shared" si="171"/>
        <v>0</v>
      </c>
      <c r="AE270" s="120">
        <f t="shared" si="172"/>
        <v>0</v>
      </c>
      <c r="AF270" s="120">
        <f t="shared" si="173"/>
        <v>0</v>
      </c>
      <c r="AG270" s="120">
        <f t="shared" si="174"/>
        <v>0</v>
      </c>
      <c r="AH270" s="120">
        <f t="shared" si="175"/>
        <v>0</v>
      </c>
      <c r="AI270" s="120">
        <f t="shared" si="176"/>
        <v>0</v>
      </c>
      <c r="AJ270" s="120">
        <f t="shared" si="177"/>
        <v>0</v>
      </c>
      <c r="AK270" s="120">
        <f t="shared" si="178"/>
        <v>0</v>
      </c>
      <c r="AL270" s="120">
        <f t="shared" si="179"/>
        <v>11.81</v>
      </c>
      <c r="AM270" s="120">
        <f t="shared" si="180"/>
        <v>0</v>
      </c>
      <c r="AN270" s="120">
        <f t="shared" si="181"/>
        <v>0</v>
      </c>
      <c r="AO270" s="120">
        <f t="shared" si="182"/>
        <v>0</v>
      </c>
      <c r="AP270" s="120">
        <f t="shared" si="183"/>
        <v>0</v>
      </c>
      <c r="AQ270" s="120">
        <f t="shared" si="184"/>
        <v>0</v>
      </c>
      <c r="AR270" s="120">
        <f t="shared" si="185"/>
        <v>0</v>
      </c>
      <c r="AS270" s="120">
        <f t="shared" si="186"/>
        <v>0</v>
      </c>
      <c r="AT270" s="267">
        <f t="shared" si="166"/>
        <v>0</v>
      </c>
      <c r="AU270" s="267">
        <f t="shared" si="167"/>
        <v>0</v>
      </c>
      <c r="BA270" s="42">
        <f t="shared" si="187"/>
        <v>0</v>
      </c>
      <c r="BB270" s="42">
        <f t="shared" si="188"/>
        <v>0</v>
      </c>
      <c r="BC270" s="42">
        <f t="shared" si="189"/>
        <v>0</v>
      </c>
      <c r="BD270" s="42">
        <f t="shared" si="190"/>
        <v>0</v>
      </c>
      <c r="BE270" s="42">
        <f t="shared" si="191"/>
        <v>0</v>
      </c>
      <c r="BF270" s="42">
        <f t="shared" si="192"/>
        <v>0</v>
      </c>
      <c r="BG270" s="42">
        <f t="shared" si="193"/>
        <v>0</v>
      </c>
      <c r="BH270" s="42">
        <f t="shared" si="194"/>
        <v>0</v>
      </c>
      <c r="BI270" s="42">
        <f t="shared" si="195"/>
        <v>0</v>
      </c>
      <c r="BJ270" s="42">
        <f t="shared" si="196"/>
        <v>0</v>
      </c>
      <c r="BK270" s="42">
        <f t="shared" si="197"/>
        <v>0</v>
      </c>
      <c r="BL270" s="42">
        <f t="shared" si="198"/>
        <v>0</v>
      </c>
      <c r="BM270" s="42">
        <f t="shared" si="199"/>
        <v>0</v>
      </c>
      <c r="BN270" s="42">
        <f t="shared" si="200"/>
        <v>0</v>
      </c>
      <c r="BO270" s="42">
        <f t="shared" si="201"/>
        <v>0</v>
      </c>
      <c r="BP270" s="42">
        <f t="shared" si="202"/>
        <v>0</v>
      </c>
      <c r="BQ270" s="42">
        <f t="shared" si="203"/>
        <v>0</v>
      </c>
      <c r="BR270" s="42">
        <f t="shared" si="204"/>
        <v>0</v>
      </c>
      <c r="BS270" s="42">
        <f t="shared" si="205"/>
        <v>0</v>
      </c>
    </row>
    <row r="271" spans="1:71" ht="15">
      <c r="A271" s="118" t="s">
        <v>1179</v>
      </c>
      <c r="B271" s="8" t="s">
        <v>551</v>
      </c>
      <c r="C271" s="9" t="s">
        <v>552</v>
      </c>
      <c r="D271" s="9" t="s">
        <v>441</v>
      </c>
      <c r="E271" s="10" t="s">
        <v>393</v>
      </c>
      <c r="F271" s="10" t="s">
        <v>4</v>
      </c>
      <c r="G271" s="12" t="s">
        <v>1277</v>
      </c>
      <c r="H271" s="11">
        <v>4.23</v>
      </c>
      <c r="I271" s="279">
        <f>VLOOKUP(A:A,Souhrn!$A$2:$E$20,5,0)</f>
        <v>0</v>
      </c>
      <c r="J271" s="217">
        <f t="shared" si="165"/>
        <v>0</v>
      </c>
      <c r="K271" s="98"/>
      <c r="L271" s="102"/>
      <c r="M271" s="100"/>
      <c r="AA271" s="120">
        <f t="shared" si="168"/>
        <v>0</v>
      </c>
      <c r="AB271" s="120">
        <f t="shared" si="169"/>
        <v>0</v>
      </c>
      <c r="AC271" s="120">
        <f t="shared" si="170"/>
        <v>0</v>
      </c>
      <c r="AD271" s="120">
        <f t="shared" si="171"/>
        <v>0</v>
      </c>
      <c r="AE271" s="120">
        <f t="shared" si="172"/>
        <v>0</v>
      </c>
      <c r="AF271" s="120">
        <f t="shared" si="173"/>
        <v>0</v>
      </c>
      <c r="AG271" s="120">
        <f t="shared" si="174"/>
        <v>0</v>
      </c>
      <c r="AH271" s="120">
        <f t="shared" si="175"/>
        <v>0</v>
      </c>
      <c r="AI271" s="120">
        <f t="shared" si="176"/>
        <v>0</v>
      </c>
      <c r="AJ271" s="120">
        <f t="shared" si="177"/>
        <v>0</v>
      </c>
      <c r="AK271" s="120">
        <f t="shared" si="178"/>
        <v>0</v>
      </c>
      <c r="AL271" s="120">
        <f t="shared" si="179"/>
        <v>0</v>
      </c>
      <c r="AM271" s="120">
        <f t="shared" si="180"/>
        <v>0</v>
      </c>
      <c r="AN271" s="120">
        <f t="shared" si="181"/>
        <v>0</v>
      </c>
      <c r="AO271" s="120">
        <f t="shared" si="182"/>
        <v>0</v>
      </c>
      <c r="AP271" s="120">
        <f t="shared" si="183"/>
        <v>0</v>
      </c>
      <c r="AQ271" s="120">
        <f t="shared" si="184"/>
        <v>4.23</v>
      </c>
      <c r="AR271" s="120">
        <f t="shared" si="185"/>
        <v>0</v>
      </c>
      <c r="AS271" s="120">
        <f t="shared" si="186"/>
        <v>0</v>
      </c>
      <c r="AT271" s="267">
        <f t="shared" si="166"/>
        <v>0</v>
      </c>
      <c r="AU271" s="267">
        <f t="shared" si="167"/>
        <v>0</v>
      </c>
      <c r="BA271" s="42">
        <f t="shared" si="187"/>
        <v>0</v>
      </c>
      <c r="BB271" s="42">
        <f t="shared" si="188"/>
        <v>0</v>
      </c>
      <c r="BC271" s="42">
        <f t="shared" si="189"/>
        <v>0</v>
      </c>
      <c r="BD271" s="42">
        <f t="shared" si="190"/>
        <v>0</v>
      </c>
      <c r="BE271" s="42">
        <f t="shared" si="191"/>
        <v>0</v>
      </c>
      <c r="BF271" s="42">
        <f t="shared" si="192"/>
        <v>0</v>
      </c>
      <c r="BG271" s="42">
        <f t="shared" si="193"/>
        <v>0</v>
      </c>
      <c r="BH271" s="42">
        <f t="shared" si="194"/>
        <v>0</v>
      </c>
      <c r="BI271" s="42">
        <f t="shared" si="195"/>
        <v>0</v>
      </c>
      <c r="BJ271" s="42">
        <f t="shared" si="196"/>
        <v>0</v>
      </c>
      <c r="BK271" s="42">
        <f t="shared" si="197"/>
        <v>0</v>
      </c>
      <c r="BL271" s="42">
        <f t="shared" si="198"/>
        <v>0</v>
      </c>
      <c r="BM271" s="42">
        <f t="shared" si="199"/>
        <v>0</v>
      </c>
      <c r="BN271" s="42">
        <f t="shared" si="200"/>
        <v>0</v>
      </c>
      <c r="BO271" s="42">
        <f t="shared" si="201"/>
        <v>0</v>
      </c>
      <c r="BP271" s="42">
        <f t="shared" si="202"/>
        <v>0</v>
      </c>
      <c r="BQ271" s="42">
        <f t="shared" si="203"/>
        <v>0</v>
      </c>
      <c r="BR271" s="42">
        <f t="shared" si="204"/>
        <v>0</v>
      </c>
      <c r="BS271" s="42">
        <f t="shared" si="205"/>
        <v>0</v>
      </c>
    </row>
    <row r="272" spans="1:71" ht="15">
      <c r="A272" s="118" t="s">
        <v>1173</v>
      </c>
      <c r="B272" s="8" t="s">
        <v>553</v>
      </c>
      <c r="C272" s="9" t="s">
        <v>554</v>
      </c>
      <c r="D272" s="9" t="s">
        <v>441</v>
      </c>
      <c r="E272" s="10" t="s">
        <v>34</v>
      </c>
      <c r="F272" s="10" t="s">
        <v>5</v>
      </c>
      <c r="G272" s="12" t="s">
        <v>1267</v>
      </c>
      <c r="H272" s="11">
        <v>20.83</v>
      </c>
      <c r="I272" s="279">
        <f>VLOOKUP(A:A,Souhrn!$A$2:$E$20,5,0)</f>
        <v>0</v>
      </c>
      <c r="J272" s="217">
        <f t="shared" si="165"/>
        <v>0</v>
      </c>
      <c r="K272" s="98"/>
      <c r="L272" s="102"/>
      <c r="M272" s="100"/>
      <c r="AA272" s="120">
        <f t="shared" si="168"/>
        <v>0</v>
      </c>
      <c r="AB272" s="120">
        <f t="shared" si="169"/>
        <v>0</v>
      </c>
      <c r="AC272" s="120">
        <f t="shared" si="170"/>
        <v>0</v>
      </c>
      <c r="AD272" s="120">
        <f t="shared" si="171"/>
        <v>0</v>
      </c>
      <c r="AE272" s="120">
        <f t="shared" si="172"/>
        <v>0</v>
      </c>
      <c r="AF272" s="120">
        <f t="shared" si="173"/>
        <v>0</v>
      </c>
      <c r="AG272" s="120">
        <f t="shared" si="174"/>
        <v>0</v>
      </c>
      <c r="AH272" s="120">
        <f t="shared" si="175"/>
        <v>0</v>
      </c>
      <c r="AI272" s="120">
        <f t="shared" si="176"/>
        <v>0</v>
      </c>
      <c r="AJ272" s="120">
        <f t="shared" si="177"/>
        <v>20.83</v>
      </c>
      <c r="AK272" s="120">
        <f t="shared" si="178"/>
        <v>0</v>
      </c>
      <c r="AL272" s="120">
        <f t="shared" si="179"/>
        <v>0</v>
      </c>
      <c r="AM272" s="120">
        <f t="shared" si="180"/>
        <v>0</v>
      </c>
      <c r="AN272" s="120">
        <f t="shared" si="181"/>
        <v>0</v>
      </c>
      <c r="AO272" s="120">
        <f t="shared" si="182"/>
        <v>0</v>
      </c>
      <c r="AP272" s="120">
        <f t="shared" si="183"/>
        <v>0</v>
      </c>
      <c r="AQ272" s="120">
        <f t="shared" si="184"/>
        <v>0</v>
      </c>
      <c r="AR272" s="120">
        <f t="shared" si="185"/>
        <v>0</v>
      </c>
      <c r="AS272" s="120">
        <f t="shared" si="186"/>
        <v>0</v>
      </c>
      <c r="AT272" s="267">
        <f t="shared" si="166"/>
        <v>0</v>
      </c>
      <c r="AU272" s="267">
        <f t="shared" si="167"/>
        <v>0</v>
      </c>
      <c r="BA272" s="42">
        <f t="shared" si="187"/>
        <v>0</v>
      </c>
      <c r="BB272" s="42">
        <f t="shared" si="188"/>
        <v>0</v>
      </c>
      <c r="BC272" s="42">
        <f t="shared" si="189"/>
        <v>0</v>
      </c>
      <c r="BD272" s="42">
        <f t="shared" si="190"/>
        <v>0</v>
      </c>
      <c r="BE272" s="42">
        <f t="shared" si="191"/>
        <v>0</v>
      </c>
      <c r="BF272" s="42">
        <f t="shared" si="192"/>
        <v>0</v>
      </c>
      <c r="BG272" s="42">
        <f t="shared" si="193"/>
        <v>0</v>
      </c>
      <c r="BH272" s="42">
        <f t="shared" si="194"/>
        <v>0</v>
      </c>
      <c r="BI272" s="42">
        <f t="shared" si="195"/>
        <v>0</v>
      </c>
      <c r="BJ272" s="42">
        <f t="shared" si="196"/>
        <v>0</v>
      </c>
      <c r="BK272" s="42">
        <f t="shared" si="197"/>
        <v>0</v>
      </c>
      <c r="BL272" s="42">
        <f t="shared" si="198"/>
        <v>0</v>
      </c>
      <c r="BM272" s="42">
        <f t="shared" si="199"/>
        <v>0</v>
      </c>
      <c r="BN272" s="42">
        <f t="shared" si="200"/>
        <v>0</v>
      </c>
      <c r="BO272" s="42">
        <f t="shared" si="201"/>
        <v>0</v>
      </c>
      <c r="BP272" s="42">
        <f t="shared" si="202"/>
        <v>0</v>
      </c>
      <c r="BQ272" s="42">
        <f t="shared" si="203"/>
        <v>0</v>
      </c>
      <c r="BR272" s="42">
        <f t="shared" si="204"/>
        <v>0</v>
      </c>
      <c r="BS272" s="42">
        <f t="shared" si="205"/>
        <v>0</v>
      </c>
    </row>
    <row r="273" spans="1:71" ht="15">
      <c r="A273" s="118" t="s">
        <v>1173</v>
      </c>
      <c r="B273" s="8" t="s">
        <v>555</v>
      </c>
      <c r="C273" s="9" t="s">
        <v>556</v>
      </c>
      <c r="D273" s="9" t="s">
        <v>441</v>
      </c>
      <c r="E273" s="10" t="s">
        <v>44</v>
      </c>
      <c r="F273" s="10" t="s">
        <v>5</v>
      </c>
      <c r="G273" s="12" t="s">
        <v>1267</v>
      </c>
      <c r="H273" s="11">
        <v>41.17</v>
      </c>
      <c r="I273" s="279">
        <f>VLOOKUP(A:A,Souhrn!$A$2:$E$20,5,0)</f>
        <v>0</v>
      </c>
      <c r="J273" s="217">
        <f t="shared" si="165"/>
        <v>0</v>
      </c>
      <c r="K273" s="98"/>
      <c r="L273" s="102"/>
      <c r="M273" s="100"/>
      <c r="AA273" s="120">
        <f t="shared" si="168"/>
        <v>0</v>
      </c>
      <c r="AB273" s="120">
        <f t="shared" si="169"/>
        <v>0</v>
      </c>
      <c r="AC273" s="120">
        <f t="shared" si="170"/>
        <v>0</v>
      </c>
      <c r="AD273" s="120">
        <f t="shared" si="171"/>
        <v>0</v>
      </c>
      <c r="AE273" s="120">
        <f t="shared" si="172"/>
        <v>0</v>
      </c>
      <c r="AF273" s="120">
        <f t="shared" si="173"/>
        <v>0</v>
      </c>
      <c r="AG273" s="120">
        <f t="shared" si="174"/>
        <v>0</v>
      </c>
      <c r="AH273" s="120">
        <f t="shared" si="175"/>
        <v>0</v>
      </c>
      <c r="AI273" s="120">
        <f t="shared" si="176"/>
        <v>0</v>
      </c>
      <c r="AJ273" s="120">
        <f t="shared" si="177"/>
        <v>41.17</v>
      </c>
      <c r="AK273" s="120">
        <f t="shared" si="178"/>
        <v>0</v>
      </c>
      <c r="AL273" s="120">
        <f t="shared" si="179"/>
        <v>0</v>
      </c>
      <c r="AM273" s="120">
        <f t="shared" si="180"/>
        <v>0</v>
      </c>
      <c r="AN273" s="120">
        <f t="shared" si="181"/>
        <v>0</v>
      </c>
      <c r="AO273" s="120">
        <f t="shared" si="182"/>
        <v>0</v>
      </c>
      <c r="AP273" s="120">
        <f t="shared" si="183"/>
        <v>0</v>
      </c>
      <c r="AQ273" s="120">
        <f t="shared" si="184"/>
        <v>0</v>
      </c>
      <c r="AR273" s="120">
        <f t="shared" si="185"/>
        <v>0</v>
      </c>
      <c r="AS273" s="120">
        <f t="shared" si="186"/>
        <v>0</v>
      </c>
      <c r="AT273" s="267">
        <f t="shared" si="166"/>
        <v>0</v>
      </c>
      <c r="AU273" s="267">
        <f t="shared" si="167"/>
        <v>0</v>
      </c>
      <c r="BA273" s="42">
        <f t="shared" si="187"/>
        <v>0</v>
      </c>
      <c r="BB273" s="42">
        <f t="shared" si="188"/>
        <v>0</v>
      </c>
      <c r="BC273" s="42">
        <f t="shared" si="189"/>
        <v>0</v>
      </c>
      <c r="BD273" s="42">
        <f t="shared" si="190"/>
        <v>0</v>
      </c>
      <c r="BE273" s="42">
        <f t="shared" si="191"/>
        <v>0</v>
      </c>
      <c r="BF273" s="42">
        <f t="shared" si="192"/>
        <v>0</v>
      </c>
      <c r="BG273" s="42">
        <f t="shared" si="193"/>
        <v>0</v>
      </c>
      <c r="BH273" s="42">
        <f t="shared" si="194"/>
        <v>0</v>
      </c>
      <c r="BI273" s="42">
        <f t="shared" si="195"/>
        <v>0</v>
      </c>
      <c r="BJ273" s="42">
        <f t="shared" si="196"/>
        <v>0</v>
      </c>
      <c r="BK273" s="42">
        <f t="shared" si="197"/>
        <v>0</v>
      </c>
      <c r="BL273" s="42">
        <f t="shared" si="198"/>
        <v>0</v>
      </c>
      <c r="BM273" s="42">
        <f t="shared" si="199"/>
        <v>0</v>
      </c>
      <c r="BN273" s="42">
        <f t="shared" si="200"/>
        <v>0</v>
      </c>
      <c r="BO273" s="42">
        <f t="shared" si="201"/>
        <v>0</v>
      </c>
      <c r="BP273" s="42">
        <f t="shared" si="202"/>
        <v>0</v>
      </c>
      <c r="BQ273" s="42">
        <f t="shared" si="203"/>
        <v>0</v>
      </c>
      <c r="BR273" s="42">
        <f t="shared" si="204"/>
        <v>0</v>
      </c>
      <c r="BS273" s="42">
        <f t="shared" si="205"/>
        <v>0</v>
      </c>
    </row>
    <row r="274" spans="1:71" ht="15">
      <c r="A274" s="118" t="s">
        <v>1173</v>
      </c>
      <c r="B274" s="8" t="s">
        <v>557</v>
      </c>
      <c r="C274" s="9" t="s">
        <v>558</v>
      </c>
      <c r="D274" s="9" t="s">
        <v>441</v>
      </c>
      <c r="E274" s="10" t="s">
        <v>34</v>
      </c>
      <c r="F274" s="10" t="s">
        <v>5</v>
      </c>
      <c r="G274" s="12" t="s">
        <v>1267</v>
      </c>
      <c r="H274" s="11">
        <v>14.23</v>
      </c>
      <c r="I274" s="279">
        <f>VLOOKUP(A:A,Souhrn!$A$2:$E$20,5,0)</f>
        <v>0</v>
      </c>
      <c r="J274" s="217">
        <f t="shared" si="165"/>
        <v>0</v>
      </c>
      <c r="K274" s="98"/>
      <c r="L274" s="102"/>
      <c r="M274" s="100"/>
      <c r="AA274" s="120">
        <f t="shared" si="168"/>
        <v>0</v>
      </c>
      <c r="AB274" s="120">
        <f t="shared" si="169"/>
        <v>0</v>
      </c>
      <c r="AC274" s="120">
        <f t="shared" si="170"/>
        <v>0</v>
      </c>
      <c r="AD274" s="120">
        <f t="shared" si="171"/>
        <v>0</v>
      </c>
      <c r="AE274" s="120">
        <f t="shared" si="172"/>
        <v>0</v>
      </c>
      <c r="AF274" s="120">
        <f t="shared" si="173"/>
        <v>0</v>
      </c>
      <c r="AG274" s="120">
        <f t="shared" si="174"/>
        <v>0</v>
      </c>
      <c r="AH274" s="120">
        <f t="shared" si="175"/>
        <v>0</v>
      </c>
      <c r="AI274" s="120">
        <f t="shared" si="176"/>
        <v>0</v>
      </c>
      <c r="AJ274" s="120">
        <f t="shared" si="177"/>
        <v>14.23</v>
      </c>
      <c r="AK274" s="120">
        <f t="shared" si="178"/>
        <v>0</v>
      </c>
      <c r="AL274" s="120">
        <f t="shared" si="179"/>
        <v>0</v>
      </c>
      <c r="AM274" s="120">
        <f t="shared" si="180"/>
        <v>0</v>
      </c>
      <c r="AN274" s="120">
        <f t="shared" si="181"/>
        <v>0</v>
      </c>
      <c r="AO274" s="120">
        <f t="shared" si="182"/>
        <v>0</v>
      </c>
      <c r="AP274" s="120">
        <f t="shared" si="183"/>
        <v>0</v>
      </c>
      <c r="AQ274" s="120">
        <f t="shared" si="184"/>
        <v>0</v>
      </c>
      <c r="AR274" s="120">
        <f t="shared" si="185"/>
        <v>0</v>
      </c>
      <c r="AS274" s="120">
        <f t="shared" si="186"/>
        <v>0</v>
      </c>
      <c r="AT274" s="267">
        <f t="shared" si="166"/>
        <v>0</v>
      </c>
      <c r="AU274" s="267">
        <f t="shared" si="167"/>
        <v>0</v>
      </c>
      <c r="BA274" s="42">
        <f t="shared" si="187"/>
        <v>0</v>
      </c>
      <c r="BB274" s="42">
        <f t="shared" si="188"/>
        <v>0</v>
      </c>
      <c r="BC274" s="42">
        <f t="shared" si="189"/>
        <v>0</v>
      </c>
      <c r="BD274" s="42">
        <f t="shared" si="190"/>
        <v>0</v>
      </c>
      <c r="BE274" s="42">
        <f t="shared" si="191"/>
        <v>0</v>
      </c>
      <c r="BF274" s="42">
        <f t="shared" si="192"/>
        <v>0</v>
      </c>
      <c r="BG274" s="42">
        <f t="shared" si="193"/>
        <v>0</v>
      </c>
      <c r="BH274" s="42">
        <f t="shared" si="194"/>
        <v>0</v>
      </c>
      <c r="BI274" s="42">
        <f t="shared" si="195"/>
        <v>0</v>
      </c>
      <c r="BJ274" s="42">
        <f t="shared" si="196"/>
        <v>0</v>
      </c>
      <c r="BK274" s="42">
        <f t="shared" si="197"/>
        <v>0</v>
      </c>
      <c r="BL274" s="42">
        <f t="shared" si="198"/>
        <v>0</v>
      </c>
      <c r="BM274" s="42">
        <f t="shared" si="199"/>
        <v>0</v>
      </c>
      <c r="BN274" s="42">
        <f t="shared" si="200"/>
        <v>0</v>
      </c>
      <c r="BO274" s="42">
        <f t="shared" si="201"/>
        <v>0</v>
      </c>
      <c r="BP274" s="42">
        <f t="shared" si="202"/>
        <v>0</v>
      </c>
      <c r="BQ274" s="42">
        <f t="shared" si="203"/>
        <v>0</v>
      </c>
      <c r="BR274" s="42">
        <f t="shared" si="204"/>
        <v>0</v>
      </c>
      <c r="BS274" s="42">
        <f t="shared" si="205"/>
        <v>0</v>
      </c>
    </row>
    <row r="275" spans="1:71" ht="15">
      <c r="A275" s="118" t="s">
        <v>1175</v>
      </c>
      <c r="B275" s="8" t="s">
        <v>559</v>
      </c>
      <c r="C275" s="9" t="s">
        <v>560</v>
      </c>
      <c r="D275" s="9" t="s">
        <v>441</v>
      </c>
      <c r="E275" s="10" t="s">
        <v>29</v>
      </c>
      <c r="F275" s="10" t="s">
        <v>3</v>
      </c>
      <c r="G275" s="12" t="s">
        <v>1268</v>
      </c>
      <c r="H275" s="11">
        <v>25.49</v>
      </c>
      <c r="I275" s="279">
        <f>VLOOKUP(A:A,Souhrn!$A$2:$E$20,5,0)</f>
        <v>0</v>
      </c>
      <c r="J275" s="217">
        <f t="shared" si="165"/>
        <v>0</v>
      </c>
      <c r="K275" s="98"/>
      <c r="L275" s="102"/>
      <c r="M275" s="100"/>
      <c r="AA275" s="120">
        <f t="shared" si="168"/>
        <v>0</v>
      </c>
      <c r="AB275" s="120">
        <f t="shared" si="169"/>
        <v>0</v>
      </c>
      <c r="AC275" s="120">
        <f t="shared" si="170"/>
        <v>0</v>
      </c>
      <c r="AD275" s="120">
        <f t="shared" si="171"/>
        <v>0</v>
      </c>
      <c r="AE275" s="120">
        <f t="shared" si="172"/>
        <v>0</v>
      </c>
      <c r="AF275" s="120">
        <f t="shared" si="173"/>
        <v>0</v>
      </c>
      <c r="AG275" s="120">
        <f t="shared" si="174"/>
        <v>0</v>
      </c>
      <c r="AH275" s="120">
        <f t="shared" si="175"/>
        <v>0</v>
      </c>
      <c r="AI275" s="120">
        <f t="shared" si="176"/>
        <v>0</v>
      </c>
      <c r="AJ275" s="120">
        <f t="shared" si="177"/>
        <v>0</v>
      </c>
      <c r="AK275" s="120">
        <f t="shared" si="178"/>
        <v>0</v>
      </c>
      <c r="AL275" s="120">
        <f t="shared" si="179"/>
        <v>25.49</v>
      </c>
      <c r="AM275" s="120">
        <f t="shared" si="180"/>
        <v>0</v>
      </c>
      <c r="AN275" s="120">
        <f t="shared" si="181"/>
        <v>0</v>
      </c>
      <c r="AO275" s="120">
        <f t="shared" si="182"/>
        <v>0</v>
      </c>
      <c r="AP275" s="120">
        <f t="shared" si="183"/>
        <v>0</v>
      </c>
      <c r="AQ275" s="120">
        <f t="shared" si="184"/>
        <v>0</v>
      </c>
      <c r="AR275" s="120">
        <f t="shared" si="185"/>
        <v>0</v>
      </c>
      <c r="AS275" s="120">
        <f t="shared" si="186"/>
        <v>0</v>
      </c>
      <c r="AT275" s="267">
        <f t="shared" si="166"/>
        <v>0</v>
      </c>
      <c r="AU275" s="267">
        <f t="shared" si="167"/>
        <v>0</v>
      </c>
      <c r="BA275" s="42">
        <f t="shared" si="187"/>
        <v>0</v>
      </c>
      <c r="BB275" s="42">
        <f t="shared" si="188"/>
        <v>0</v>
      </c>
      <c r="BC275" s="42">
        <f t="shared" si="189"/>
        <v>0</v>
      </c>
      <c r="BD275" s="42">
        <f t="shared" si="190"/>
        <v>0</v>
      </c>
      <c r="BE275" s="42">
        <f t="shared" si="191"/>
        <v>0</v>
      </c>
      <c r="BF275" s="42">
        <f t="shared" si="192"/>
        <v>0</v>
      </c>
      <c r="BG275" s="42">
        <f t="shared" si="193"/>
        <v>0</v>
      </c>
      <c r="BH275" s="42">
        <f t="shared" si="194"/>
        <v>0</v>
      </c>
      <c r="BI275" s="42">
        <f t="shared" si="195"/>
        <v>0</v>
      </c>
      <c r="BJ275" s="42">
        <f t="shared" si="196"/>
        <v>0</v>
      </c>
      <c r="BK275" s="42">
        <f t="shared" si="197"/>
        <v>0</v>
      </c>
      <c r="BL275" s="42">
        <f t="shared" si="198"/>
        <v>0</v>
      </c>
      <c r="BM275" s="42">
        <f t="shared" si="199"/>
        <v>0</v>
      </c>
      <c r="BN275" s="42">
        <f t="shared" si="200"/>
        <v>0</v>
      </c>
      <c r="BO275" s="42">
        <f t="shared" si="201"/>
        <v>0</v>
      </c>
      <c r="BP275" s="42">
        <f t="shared" si="202"/>
        <v>0</v>
      </c>
      <c r="BQ275" s="42">
        <f t="shared" si="203"/>
        <v>0</v>
      </c>
      <c r="BR275" s="42">
        <f t="shared" si="204"/>
        <v>0</v>
      </c>
      <c r="BS275" s="42">
        <f t="shared" si="205"/>
        <v>0</v>
      </c>
    </row>
    <row r="276" spans="1:71" ht="15">
      <c r="A276" s="118" t="s">
        <v>1169</v>
      </c>
      <c r="B276" s="8" t="s">
        <v>561</v>
      </c>
      <c r="C276" s="9" t="s">
        <v>562</v>
      </c>
      <c r="D276" s="9" t="s">
        <v>441</v>
      </c>
      <c r="E276" s="10" t="s">
        <v>47</v>
      </c>
      <c r="F276" s="10" t="s">
        <v>4</v>
      </c>
      <c r="G276" s="12" t="s">
        <v>1279</v>
      </c>
      <c r="H276" s="11">
        <v>3.18</v>
      </c>
      <c r="I276" s="279">
        <f>VLOOKUP(A:A,Souhrn!$A$2:$E$20,5,0)</f>
        <v>0</v>
      </c>
      <c r="J276" s="217">
        <f t="shared" si="165"/>
        <v>0</v>
      </c>
      <c r="K276" s="98"/>
      <c r="L276" s="102"/>
      <c r="M276" s="100"/>
      <c r="AA276" s="120">
        <f t="shared" si="168"/>
        <v>0</v>
      </c>
      <c r="AB276" s="120">
        <f t="shared" si="169"/>
        <v>0</v>
      </c>
      <c r="AC276" s="120">
        <f t="shared" si="170"/>
        <v>0</v>
      </c>
      <c r="AD276" s="120">
        <f t="shared" si="171"/>
        <v>0</v>
      </c>
      <c r="AE276" s="120">
        <f t="shared" si="172"/>
        <v>0</v>
      </c>
      <c r="AF276" s="120">
        <f t="shared" si="173"/>
        <v>3.18</v>
      </c>
      <c r="AG276" s="120">
        <f t="shared" si="174"/>
        <v>0</v>
      </c>
      <c r="AH276" s="120">
        <f t="shared" si="175"/>
        <v>0</v>
      </c>
      <c r="AI276" s="120">
        <f t="shared" si="176"/>
        <v>0</v>
      </c>
      <c r="AJ276" s="120">
        <f t="shared" si="177"/>
        <v>0</v>
      </c>
      <c r="AK276" s="120">
        <f t="shared" si="178"/>
        <v>0</v>
      </c>
      <c r="AL276" s="120">
        <f t="shared" si="179"/>
        <v>0</v>
      </c>
      <c r="AM276" s="120">
        <f t="shared" si="180"/>
        <v>0</v>
      </c>
      <c r="AN276" s="120">
        <f t="shared" si="181"/>
        <v>0</v>
      </c>
      <c r="AO276" s="120">
        <f t="shared" si="182"/>
        <v>0</v>
      </c>
      <c r="AP276" s="120">
        <f t="shared" si="183"/>
        <v>0</v>
      </c>
      <c r="AQ276" s="120">
        <f t="shared" si="184"/>
        <v>0</v>
      </c>
      <c r="AR276" s="120">
        <f t="shared" si="185"/>
        <v>0</v>
      </c>
      <c r="AS276" s="120">
        <f t="shared" si="186"/>
        <v>0</v>
      </c>
      <c r="AT276" s="267">
        <f t="shared" si="166"/>
        <v>0</v>
      </c>
      <c r="AU276" s="267">
        <f t="shared" si="167"/>
        <v>0</v>
      </c>
      <c r="BA276" s="42">
        <f t="shared" si="187"/>
        <v>0</v>
      </c>
      <c r="BB276" s="42">
        <f t="shared" si="188"/>
        <v>0</v>
      </c>
      <c r="BC276" s="42">
        <f t="shared" si="189"/>
        <v>0</v>
      </c>
      <c r="BD276" s="42">
        <f t="shared" si="190"/>
        <v>0</v>
      </c>
      <c r="BE276" s="42">
        <f t="shared" si="191"/>
        <v>0</v>
      </c>
      <c r="BF276" s="42">
        <f t="shared" si="192"/>
        <v>0</v>
      </c>
      <c r="BG276" s="42">
        <f t="shared" si="193"/>
        <v>0</v>
      </c>
      <c r="BH276" s="42">
        <f t="shared" si="194"/>
        <v>0</v>
      </c>
      <c r="BI276" s="42">
        <f t="shared" si="195"/>
        <v>0</v>
      </c>
      <c r="BJ276" s="42">
        <f t="shared" si="196"/>
        <v>0</v>
      </c>
      <c r="BK276" s="42">
        <f t="shared" si="197"/>
        <v>0</v>
      </c>
      <c r="BL276" s="42">
        <f t="shared" si="198"/>
        <v>0</v>
      </c>
      <c r="BM276" s="42">
        <f t="shared" si="199"/>
        <v>0</v>
      </c>
      <c r="BN276" s="42">
        <f t="shared" si="200"/>
        <v>0</v>
      </c>
      <c r="BO276" s="42">
        <f t="shared" si="201"/>
        <v>0</v>
      </c>
      <c r="BP276" s="42">
        <f t="shared" si="202"/>
        <v>0</v>
      </c>
      <c r="BQ276" s="42">
        <f t="shared" si="203"/>
        <v>0</v>
      </c>
      <c r="BR276" s="42">
        <f t="shared" si="204"/>
        <v>0</v>
      </c>
      <c r="BS276" s="42">
        <f t="shared" si="205"/>
        <v>0</v>
      </c>
    </row>
    <row r="277" spans="1:71" ht="15">
      <c r="A277" s="118" t="s">
        <v>1169</v>
      </c>
      <c r="B277" s="8" t="s">
        <v>563</v>
      </c>
      <c r="C277" s="9" t="s">
        <v>33</v>
      </c>
      <c r="D277" s="9" t="s">
        <v>441</v>
      </c>
      <c r="E277" s="10" t="s">
        <v>47</v>
      </c>
      <c r="F277" s="10" t="s">
        <v>4</v>
      </c>
      <c r="G277" s="12" t="s">
        <v>1279</v>
      </c>
      <c r="H277" s="11">
        <v>1.04</v>
      </c>
      <c r="I277" s="279">
        <f>VLOOKUP(A:A,Souhrn!$A$2:$E$20,5,0)</f>
        <v>0</v>
      </c>
      <c r="J277" s="217">
        <f t="shared" si="165"/>
        <v>0</v>
      </c>
      <c r="K277" s="98"/>
      <c r="L277" s="102"/>
      <c r="M277" s="100"/>
      <c r="AA277" s="120">
        <f t="shared" si="168"/>
        <v>0</v>
      </c>
      <c r="AB277" s="120">
        <f t="shared" si="169"/>
        <v>0</v>
      </c>
      <c r="AC277" s="120">
        <f t="shared" si="170"/>
        <v>0</v>
      </c>
      <c r="AD277" s="120">
        <f t="shared" si="171"/>
        <v>0</v>
      </c>
      <c r="AE277" s="120">
        <f t="shared" si="172"/>
        <v>0</v>
      </c>
      <c r="AF277" s="120">
        <f t="shared" si="173"/>
        <v>1.04</v>
      </c>
      <c r="AG277" s="120">
        <f t="shared" si="174"/>
        <v>0</v>
      </c>
      <c r="AH277" s="120">
        <f t="shared" si="175"/>
        <v>0</v>
      </c>
      <c r="AI277" s="120">
        <f t="shared" si="176"/>
        <v>0</v>
      </c>
      <c r="AJ277" s="120">
        <f t="shared" si="177"/>
        <v>0</v>
      </c>
      <c r="AK277" s="120">
        <f t="shared" si="178"/>
        <v>0</v>
      </c>
      <c r="AL277" s="120">
        <f t="shared" si="179"/>
        <v>0</v>
      </c>
      <c r="AM277" s="120">
        <f t="shared" si="180"/>
        <v>0</v>
      </c>
      <c r="AN277" s="120">
        <f t="shared" si="181"/>
        <v>0</v>
      </c>
      <c r="AO277" s="120">
        <f t="shared" si="182"/>
        <v>0</v>
      </c>
      <c r="AP277" s="120">
        <f t="shared" si="183"/>
        <v>0</v>
      </c>
      <c r="AQ277" s="120">
        <f t="shared" si="184"/>
        <v>0</v>
      </c>
      <c r="AR277" s="120">
        <f t="shared" si="185"/>
        <v>0</v>
      </c>
      <c r="AS277" s="120">
        <f t="shared" si="186"/>
        <v>0</v>
      </c>
      <c r="AT277" s="267">
        <f t="shared" si="166"/>
        <v>0</v>
      </c>
      <c r="AU277" s="267">
        <f t="shared" si="167"/>
        <v>0</v>
      </c>
      <c r="BA277" s="42">
        <f t="shared" si="187"/>
        <v>0</v>
      </c>
      <c r="BB277" s="42">
        <f t="shared" si="188"/>
        <v>0</v>
      </c>
      <c r="BC277" s="42">
        <f t="shared" si="189"/>
        <v>0</v>
      </c>
      <c r="BD277" s="42">
        <f t="shared" si="190"/>
        <v>0</v>
      </c>
      <c r="BE277" s="42">
        <f t="shared" si="191"/>
        <v>0</v>
      </c>
      <c r="BF277" s="42">
        <f t="shared" si="192"/>
        <v>0</v>
      </c>
      <c r="BG277" s="42">
        <f t="shared" si="193"/>
        <v>0</v>
      </c>
      <c r="BH277" s="42">
        <f t="shared" si="194"/>
        <v>0</v>
      </c>
      <c r="BI277" s="42">
        <f t="shared" si="195"/>
        <v>0</v>
      </c>
      <c r="BJ277" s="42">
        <f t="shared" si="196"/>
        <v>0</v>
      </c>
      <c r="BK277" s="42">
        <f t="shared" si="197"/>
        <v>0</v>
      </c>
      <c r="BL277" s="42">
        <f t="shared" si="198"/>
        <v>0</v>
      </c>
      <c r="BM277" s="42">
        <f t="shared" si="199"/>
        <v>0</v>
      </c>
      <c r="BN277" s="42">
        <f t="shared" si="200"/>
        <v>0</v>
      </c>
      <c r="BO277" s="42">
        <f t="shared" si="201"/>
        <v>0</v>
      </c>
      <c r="BP277" s="42">
        <f t="shared" si="202"/>
        <v>0</v>
      </c>
      <c r="BQ277" s="42">
        <f t="shared" si="203"/>
        <v>0</v>
      </c>
      <c r="BR277" s="42">
        <f t="shared" si="204"/>
        <v>0</v>
      </c>
      <c r="BS277" s="42">
        <f t="shared" si="205"/>
        <v>0</v>
      </c>
    </row>
    <row r="278" spans="1:71" ht="15">
      <c r="A278" s="118" t="s">
        <v>1169</v>
      </c>
      <c r="B278" s="8" t="s">
        <v>564</v>
      </c>
      <c r="C278" s="9" t="s">
        <v>565</v>
      </c>
      <c r="D278" s="9" t="s">
        <v>441</v>
      </c>
      <c r="E278" s="10" t="s">
        <v>47</v>
      </c>
      <c r="F278" s="10" t="s">
        <v>4</v>
      </c>
      <c r="G278" s="12" t="s">
        <v>1279</v>
      </c>
      <c r="H278" s="11">
        <v>3.83</v>
      </c>
      <c r="I278" s="279">
        <f>VLOOKUP(A:A,Souhrn!$A$2:$E$20,5,0)</f>
        <v>0</v>
      </c>
      <c r="J278" s="217">
        <f t="shared" si="165"/>
        <v>0</v>
      </c>
      <c r="K278" s="98"/>
      <c r="L278" s="102"/>
      <c r="M278" s="100"/>
      <c r="AA278" s="120">
        <f t="shared" si="168"/>
        <v>0</v>
      </c>
      <c r="AB278" s="120">
        <f t="shared" si="169"/>
        <v>0</v>
      </c>
      <c r="AC278" s="120">
        <f t="shared" si="170"/>
        <v>0</v>
      </c>
      <c r="AD278" s="120">
        <f t="shared" si="171"/>
        <v>0</v>
      </c>
      <c r="AE278" s="120">
        <f t="shared" si="172"/>
        <v>0</v>
      </c>
      <c r="AF278" s="120">
        <f t="shared" si="173"/>
        <v>3.83</v>
      </c>
      <c r="AG278" s="120">
        <f t="shared" si="174"/>
        <v>0</v>
      </c>
      <c r="AH278" s="120">
        <f t="shared" si="175"/>
        <v>0</v>
      </c>
      <c r="AI278" s="120">
        <f t="shared" si="176"/>
        <v>0</v>
      </c>
      <c r="AJ278" s="120">
        <f t="shared" si="177"/>
        <v>0</v>
      </c>
      <c r="AK278" s="120">
        <f t="shared" si="178"/>
        <v>0</v>
      </c>
      <c r="AL278" s="120">
        <f t="shared" si="179"/>
        <v>0</v>
      </c>
      <c r="AM278" s="120">
        <f t="shared" si="180"/>
        <v>0</v>
      </c>
      <c r="AN278" s="120">
        <f t="shared" si="181"/>
        <v>0</v>
      </c>
      <c r="AO278" s="120">
        <f t="shared" si="182"/>
        <v>0</v>
      </c>
      <c r="AP278" s="120">
        <f t="shared" si="183"/>
        <v>0</v>
      </c>
      <c r="AQ278" s="120">
        <f t="shared" si="184"/>
        <v>0</v>
      </c>
      <c r="AR278" s="120">
        <f t="shared" si="185"/>
        <v>0</v>
      </c>
      <c r="AS278" s="120">
        <f t="shared" si="186"/>
        <v>0</v>
      </c>
      <c r="AT278" s="267">
        <f t="shared" si="166"/>
        <v>0</v>
      </c>
      <c r="AU278" s="267">
        <f t="shared" si="167"/>
        <v>0</v>
      </c>
      <c r="BA278" s="42">
        <f t="shared" si="187"/>
        <v>0</v>
      </c>
      <c r="BB278" s="42">
        <f t="shared" si="188"/>
        <v>0</v>
      </c>
      <c r="BC278" s="42">
        <f t="shared" si="189"/>
        <v>0</v>
      </c>
      <c r="BD278" s="42">
        <f t="shared" si="190"/>
        <v>0</v>
      </c>
      <c r="BE278" s="42">
        <f t="shared" si="191"/>
        <v>0</v>
      </c>
      <c r="BF278" s="42">
        <f t="shared" si="192"/>
        <v>0</v>
      </c>
      <c r="BG278" s="42">
        <f t="shared" si="193"/>
        <v>0</v>
      </c>
      <c r="BH278" s="42">
        <f t="shared" si="194"/>
        <v>0</v>
      </c>
      <c r="BI278" s="42">
        <f t="shared" si="195"/>
        <v>0</v>
      </c>
      <c r="BJ278" s="42">
        <f t="shared" si="196"/>
        <v>0</v>
      </c>
      <c r="BK278" s="42">
        <f t="shared" si="197"/>
        <v>0</v>
      </c>
      <c r="BL278" s="42">
        <f t="shared" si="198"/>
        <v>0</v>
      </c>
      <c r="BM278" s="42">
        <f t="shared" si="199"/>
        <v>0</v>
      </c>
      <c r="BN278" s="42">
        <f t="shared" si="200"/>
        <v>0</v>
      </c>
      <c r="BO278" s="42">
        <f t="shared" si="201"/>
        <v>0</v>
      </c>
      <c r="BP278" s="42">
        <f t="shared" si="202"/>
        <v>0</v>
      </c>
      <c r="BQ278" s="42">
        <f t="shared" si="203"/>
        <v>0</v>
      </c>
      <c r="BR278" s="42">
        <f t="shared" si="204"/>
        <v>0</v>
      </c>
      <c r="BS278" s="42">
        <f t="shared" si="205"/>
        <v>0</v>
      </c>
    </row>
    <row r="279" spans="1:71" ht="15">
      <c r="A279" s="118" t="s">
        <v>1169</v>
      </c>
      <c r="B279" s="8" t="s">
        <v>566</v>
      </c>
      <c r="C279" s="9" t="s">
        <v>567</v>
      </c>
      <c r="D279" s="9" t="s">
        <v>441</v>
      </c>
      <c r="E279" s="10" t="s">
        <v>47</v>
      </c>
      <c r="F279" s="10" t="s">
        <v>4</v>
      </c>
      <c r="G279" s="12" t="s">
        <v>1279</v>
      </c>
      <c r="H279" s="11">
        <v>3.12</v>
      </c>
      <c r="I279" s="279">
        <f>VLOOKUP(A:A,Souhrn!$A$2:$E$20,5,0)</f>
        <v>0</v>
      </c>
      <c r="J279" s="217">
        <f t="shared" si="165"/>
        <v>0</v>
      </c>
      <c r="K279" s="98"/>
      <c r="L279" s="102"/>
      <c r="M279" s="100"/>
      <c r="AA279" s="120">
        <f t="shared" si="168"/>
        <v>0</v>
      </c>
      <c r="AB279" s="120">
        <f t="shared" si="169"/>
        <v>0</v>
      </c>
      <c r="AC279" s="120">
        <f t="shared" si="170"/>
        <v>0</v>
      </c>
      <c r="AD279" s="120">
        <f t="shared" si="171"/>
        <v>0</v>
      </c>
      <c r="AE279" s="120">
        <f t="shared" si="172"/>
        <v>0</v>
      </c>
      <c r="AF279" s="120">
        <f t="shared" si="173"/>
        <v>3.12</v>
      </c>
      <c r="AG279" s="120">
        <f t="shared" si="174"/>
        <v>0</v>
      </c>
      <c r="AH279" s="120">
        <f t="shared" si="175"/>
        <v>0</v>
      </c>
      <c r="AI279" s="120">
        <f t="shared" si="176"/>
        <v>0</v>
      </c>
      <c r="AJ279" s="120">
        <f t="shared" si="177"/>
        <v>0</v>
      </c>
      <c r="AK279" s="120">
        <f t="shared" si="178"/>
        <v>0</v>
      </c>
      <c r="AL279" s="120">
        <f t="shared" si="179"/>
        <v>0</v>
      </c>
      <c r="AM279" s="120">
        <f t="shared" si="180"/>
        <v>0</v>
      </c>
      <c r="AN279" s="120">
        <f t="shared" si="181"/>
        <v>0</v>
      </c>
      <c r="AO279" s="120">
        <f t="shared" si="182"/>
        <v>0</v>
      </c>
      <c r="AP279" s="120">
        <f t="shared" si="183"/>
        <v>0</v>
      </c>
      <c r="AQ279" s="120">
        <f t="shared" si="184"/>
        <v>0</v>
      </c>
      <c r="AR279" s="120">
        <f t="shared" si="185"/>
        <v>0</v>
      </c>
      <c r="AS279" s="120">
        <f t="shared" si="186"/>
        <v>0</v>
      </c>
      <c r="AT279" s="267">
        <f t="shared" si="166"/>
        <v>0</v>
      </c>
      <c r="AU279" s="267">
        <f t="shared" si="167"/>
        <v>0</v>
      </c>
      <c r="BA279" s="42">
        <f t="shared" si="187"/>
        <v>0</v>
      </c>
      <c r="BB279" s="42">
        <f t="shared" si="188"/>
        <v>0</v>
      </c>
      <c r="BC279" s="42">
        <f t="shared" si="189"/>
        <v>0</v>
      </c>
      <c r="BD279" s="42">
        <f t="shared" si="190"/>
        <v>0</v>
      </c>
      <c r="BE279" s="42">
        <f t="shared" si="191"/>
        <v>0</v>
      </c>
      <c r="BF279" s="42">
        <f t="shared" si="192"/>
        <v>0</v>
      </c>
      <c r="BG279" s="42">
        <f t="shared" si="193"/>
        <v>0</v>
      </c>
      <c r="BH279" s="42">
        <f t="shared" si="194"/>
        <v>0</v>
      </c>
      <c r="BI279" s="42">
        <f t="shared" si="195"/>
        <v>0</v>
      </c>
      <c r="BJ279" s="42">
        <f t="shared" si="196"/>
        <v>0</v>
      </c>
      <c r="BK279" s="42">
        <f t="shared" si="197"/>
        <v>0</v>
      </c>
      <c r="BL279" s="42">
        <f t="shared" si="198"/>
        <v>0</v>
      </c>
      <c r="BM279" s="42">
        <f t="shared" si="199"/>
        <v>0</v>
      </c>
      <c r="BN279" s="42">
        <f t="shared" si="200"/>
        <v>0</v>
      </c>
      <c r="BO279" s="42">
        <f t="shared" si="201"/>
        <v>0</v>
      </c>
      <c r="BP279" s="42">
        <f t="shared" si="202"/>
        <v>0</v>
      </c>
      <c r="BQ279" s="42">
        <f t="shared" si="203"/>
        <v>0</v>
      </c>
      <c r="BR279" s="42">
        <f t="shared" si="204"/>
        <v>0</v>
      </c>
      <c r="BS279" s="42">
        <f t="shared" si="205"/>
        <v>0</v>
      </c>
    </row>
    <row r="280" spans="1:71" ht="15">
      <c r="A280" s="118" t="s">
        <v>1169</v>
      </c>
      <c r="B280" s="8" t="s">
        <v>568</v>
      </c>
      <c r="C280" s="9" t="s">
        <v>33</v>
      </c>
      <c r="D280" s="9" t="s">
        <v>441</v>
      </c>
      <c r="E280" s="10" t="s">
        <v>47</v>
      </c>
      <c r="F280" s="10" t="s">
        <v>4</v>
      </c>
      <c r="G280" s="12" t="s">
        <v>1279</v>
      </c>
      <c r="H280" s="11">
        <v>3.43</v>
      </c>
      <c r="I280" s="279">
        <f>VLOOKUP(A:A,Souhrn!$A$2:$E$20,5,0)</f>
        <v>0</v>
      </c>
      <c r="J280" s="217">
        <f t="shared" si="165"/>
        <v>0</v>
      </c>
      <c r="K280" s="98"/>
      <c r="L280" s="102"/>
      <c r="M280" s="100"/>
      <c r="AA280" s="120">
        <f t="shared" si="168"/>
        <v>0</v>
      </c>
      <c r="AB280" s="120">
        <f t="shared" si="169"/>
        <v>0</v>
      </c>
      <c r="AC280" s="120">
        <f t="shared" si="170"/>
        <v>0</v>
      </c>
      <c r="AD280" s="120">
        <f t="shared" si="171"/>
        <v>0</v>
      </c>
      <c r="AE280" s="120">
        <f t="shared" si="172"/>
        <v>0</v>
      </c>
      <c r="AF280" s="120">
        <f t="shared" si="173"/>
        <v>3.43</v>
      </c>
      <c r="AG280" s="120">
        <f t="shared" si="174"/>
        <v>0</v>
      </c>
      <c r="AH280" s="120">
        <f t="shared" si="175"/>
        <v>0</v>
      </c>
      <c r="AI280" s="120">
        <f t="shared" si="176"/>
        <v>0</v>
      </c>
      <c r="AJ280" s="120">
        <f t="shared" si="177"/>
        <v>0</v>
      </c>
      <c r="AK280" s="120">
        <f t="shared" si="178"/>
        <v>0</v>
      </c>
      <c r="AL280" s="120">
        <f t="shared" si="179"/>
        <v>0</v>
      </c>
      <c r="AM280" s="120">
        <f t="shared" si="180"/>
        <v>0</v>
      </c>
      <c r="AN280" s="120">
        <f t="shared" si="181"/>
        <v>0</v>
      </c>
      <c r="AO280" s="120">
        <f t="shared" si="182"/>
        <v>0</v>
      </c>
      <c r="AP280" s="120">
        <f t="shared" si="183"/>
        <v>0</v>
      </c>
      <c r="AQ280" s="120">
        <f t="shared" si="184"/>
        <v>0</v>
      </c>
      <c r="AR280" s="120">
        <f t="shared" si="185"/>
        <v>0</v>
      </c>
      <c r="AS280" s="120">
        <f t="shared" si="186"/>
        <v>0</v>
      </c>
      <c r="AT280" s="267">
        <f t="shared" si="166"/>
        <v>0</v>
      </c>
      <c r="AU280" s="267">
        <f t="shared" si="167"/>
        <v>0</v>
      </c>
      <c r="BA280" s="42">
        <f t="shared" si="187"/>
        <v>0</v>
      </c>
      <c r="BB280" s="42">
        <f t="shared" si="188"/>
        <v>0</v>
      </c>
      <c r="BC280" s="42">
        <f t="shared" si="189"/>
        <v>0</v>
      </c>
      <c r="BD280" s="42">
        <f t="shared" si="190"/>
        <v>0</v>
      </c>
      <c r="BE280" s="42">
        <f t="shared" si="191"/>
        <v>0</v>
      </c>
      <c r="BF280" s="42">
        <f t="shared" si="192"/>
        <v>0</v>
      </c>
      <c r="BG280" s="42">
        <f t="shared" si="193"/>
        <v>0</v>
      </c>
      <c r="BH280" s="42">
        <f t="shared" si="194"/>
        <v>0</v>
      </c>
      <c r="BI280" s="42">
        <f t="shared" si="195"/>
        <v>0</v>
      </c>
      <c r="BJ280" s="42">
        <f t="shared" si="196"/>
        <v>0</v>
      </c>
      <c r="BK280" s="42">
        <f t="shared" si="197"/>
        <v>0</v>
      </c>
      <c r="BL280" s="42">
        <f t="shared" si="198"/>
        <v>0</v>
      </c>
      <c r="BM280" s="42">
        <f t="shared" si="199"/>
        <v>0</v>
      </c>
      <c r="BN280" s="42">
        <f t="shared" si="200"/>
        <v>0</v>
      </c>
      <c r="BO280" s="42">
        <f t="shared" si="201"/>
        <v>0</v>
      </c>
      <c r="BP280" s="42">
        <f t="shared" si="202"/>
        <v>0</v>
      </c>
      <c r="BQ280" s="42">
        <f t="shared" si="203"/>
        <v>0</v>
      </c>
      <c r="BR280" s="42">
        <f t="shared" si="204"/>
        <v>0</v>
      </c>
      <c r="BS280" s="42">
        <f t="shared" si="205"/>
        <v>0</v>
      </c>
    </row>
    <row r="281" spans="1:71" ht="15">
      <c r="A281" s="118" t="s">
        <v>1169</v>
      </c>
      <c r="B281" s="8" t="s">
        <v>569</v>
      </c>
      <c r="C281" s="9" t="s">
        <v>33</v>
      </c>
      <c r="D281" s="9" t="s">
        <v>441</v>
      </c>
      <c r="E281" s="10" t="s">
        <v>47</v>
      </c>
      <c r="F281" s="10" t="s">
        <v>4</v>
      </c>
      <c r="G281" s="12" t="s">
        <v>1279</v>
      </c>
      <c r="H281" s="11">
        <v>1.16</v>
      </c>
      <c r="I281" s="279">
        <f>VLOOKUP(A:A,Souhrn!$A$2:$E$20,5,0)</f>
        <v>0</v>
      </c>
      <c r="J281" s="217">
        <f t="shared" si="165"/>
        <v>0</v>
      </c>
      <c r="K281" s="98"/>
      <c r="L281" s="102"/>
      <c r="M281" s="100"/>
      <c r="AA281" s="120">
        <f t="shared" si="168"/>
        <v>0</v>
      </c>
      <c r="AB281" s="120">
        <f t="shared" si="169"/>
        <v>0</v>
      </c>
      <c r="AC281" s="120">
        <f t="shared" si="170"/>
        <v>0</v>
      </c>
      <c r="AD281" s="120">
        <f t="shared" si="171"/>
        <v>0</v>
      </c>
      <c r="AE281" s="120">
        <f t="shared" si="172"/>
        <v>0</v>
      </c>
      <c r="AF281" s="120">
        <f t="shared" si="173"/>
        <v>1.16</v>
      </c>
      <c r="AG281" s="120">
        <f t="shared" si="174"/>
        <v>0</v>
      </c>
      <c r="AH281" s="120">
        <f t="shared" si="175"/>
        <v>0</v>
      </c>
      <c r="AI281" s="120">
        <f t="shared" si="176"/>
        <v>0</v>
      </c>
      <c r="AJ281" s="120">
        <f t="shared" si="177"/>
        <v>0</v>
      </c>
      <c r="AK281" s="120">
        <f t="shared" si="178"/>
        <v>0</v>
      </c>
      <c r="AL281" s="120">
        <f t="shared" si="179"/>
        <v>0</v>
      </c>
      <c r="AM281" s="120">
        <f t="shared" si="180"/>
        <v>0</v>
      </c>
      <c r="AN281" s="120">
        <f t="shared" si="181"/>
        <v>0</v>
      </c>
      <c r="AO281" s="120">
        <f t="shared" si="182"/>
        <v>0</v>
      </c>
      <c r="AP281" s="120">
        <f t="shared" si="183"/>
        <v>0</v>
      </c>
      <c r="AQ281" s="120">
        <f t="shared" si="184"/>
        <v>0</v>
      </c>
      <c r="AR281" s="120">
        <f t="shared" si="185"/>
        <v>0</v>
      </c>
      <c r="AS281" s="120">
        <f t="shared" si="186"/>
        <v>0</v>
      </c>
      <c r="AT281" s="267">
        <f t="shared" si="166"/>
        <v>0</v>
      </c>
      <c r="AU281" s="267">
        <f t="shared" si="167"/>
        <v>0</v>
      </c>
      <c r="BA281" s="42">
        <f t="shared" si="187"/>
        <v>0</v>
      </c>
      <c r="BB281" s="42">
        <f t="shared" si="188"/>
        <v>0</v>
      </c>
      <c r="BC281" s="42">
        <f t="shared" si="189"/>
        <v>0</v>
      </c>
      <c r="BD281" s="42">
        <f t="shared" si="190"/>
        <v>0</v>
      </c>
      <c r="BE281" s="42">
        <f t="shared" si="191"/>
        <v>0</v>
      </c>
      <c r="BF281" s="42">
        <f t="shared" si="192"/>
        <v>0</v>
      </c>
      <c r="BG281" s="42">
        <f t="shared" si="193"/>
        <v>0</v>
      </c>
      <c r="BH281" s="42">
        <f t="shared" si="194"/>
        <v>0</v>
      </c>
      <c r="BI281" s="42">
        <f t="shared" si="195"/>
        <v>0</v>
      </c>
      <c r="BJ281" s="42">
        <f t="shared" si="196"/>
        <v>0</v>
      </c>
      <c r="BK281" s="42">
        <f t="shared" si="197"/>
        <v>0</v>
      </c>
      <c r="BL281" s="42">
        <f t="shared" si="198"/>
        <v>0</v>
      </c>
      <c r="BM281" s="42">
        <f t="shared" si="199"/>
        <v>0</v>
      </c>
      <c r="BN281" s="42">
        <f t="shared" si="200"/>
        <v>0</v>
      </c>
      <c r="BO281" s="42">
        <f t="shared" si="201"/>
        <v>0</v>
      </c>
      <c r="BP281" s="42">
        <f t="shared" si="202"/>
        <v>0</v>
      </c>
      <c r="BQ281" s="42">
        <f t="shared" si="203"/>
        <v>0</v>
      </c>
      <c r="BR281" s="42">
        <f t="shared" si="204"/>
        <v>0</v>
      </c>
      <c r="BS281" s="42">
        <f t="shared" si="205"/>
        <v>0</v>
      </c>
    </row>
    <row r="282" spans="1:71" ht="15">
      <c r="A282" s="118" t="s">
        <v>1180</v>
      </c>
      <c r="B282" s="8" t="s">
        <v>570</v>
      </c>
      <c r="C282" s="9" t="s">
        <v>571</v>
      </c>
      <c r="D282" s="9" t="s">
        <v>441</v>
      </c>
      <c r="E282" s="10" t="s">
        <v>166</v>
      </c>
      <c r="F282" s="10" t="s">
        <v>3</v>
      </c>
      <c r="G282" s="12" t="s">
        <v>1273</v>
      </c>
      <c r="H282" s="11">
        <v>5.94</v>
      </c>
      <c r="I282" s="279">
        <f>VLOOKUP(A:A,Souhrn!$A$2:$E$20,5,0)</f>
        <v>0</v>
      </c>
      <c r="J282" s="217">
        <f t="shared" si="165"/>
        <v>0</v>
      </c>
      <c r="K282" s="98"/>
      <c r="L282" s="102"/>
      <c r="M282" s="100"/>
      <c r="AA282" s="120">
        <f t="shared" si="168"/>
        <v>0</v>
      </c>
      <c r="AB282" s="120">
        <f t="shared" si="169"/>
        <v>0</v>
      </c>
      <c r="AC282" s="120">
        <f t="shared" si="170"/>
        <v>0</v>
      </c>
      <c r="AD282" s="120">
        <f t="shared" si="171"/>
        <v>0</v>
      </c>
      <c r="AE282" s="120">
        <f t="shared" si="172"/>
        <v>0</v>
      </c>
      <c r="AF282" s="120">
        <f t="shared" si="173"/>
        <v>0</v>
      </c>
      <c r="AG282" s="120">
        <f t="shared" si="174"/>
        <v>0</v>
      </c>
      <c r="AH282" s="120">
        <f t="shared" si="175"/>
        <v>0</v>
      </c>
      <c r="AI282" s="120">
        <f t="shared" si="176"/>
        <v>0</v>
      </c>
      <c r="AJ282" s="120">
        <f t="shared" si="177"/>
        <v>0</v>
      </c>
      <c r="AK282" s="120">
        <f t="shared" si="178"/>
        <v>0</v>
      </c>
      <c r="AL282" s="120">
        <f t="shared" si="179"/>
        <v>0</v>
      </c>
      <c r="AM282" s="120">
        <f t="shared" si="180"/>
        <v>0</v>
      </c>
      <c r="AN282" s="120">
        <f t="shared" si="181"/>
        <v>0</v>
      </c>
      <c r="AO282" s="120">
        <f t="shared" si="182"/>
        <v>0</v>
      </c>
      <c r="AP282" s="120">
        <f t="shared" si="183"/>
        <v>0</v>
      </c>
      <c r="AQ282" s="120">
        <f t="shared" si="184"/>
        <v>0</v>
      </c>
      <c r="AR282" s="120">
        <f t="shared" si="185"/>
        <v>5.94</v>
      </c>
      <c r="AS282" s="120">
        <f t="shared" si="186"/>
        <v>0</v>
      </c>
      <c r="AT282" s="267">
        <f t="shared" si="166"/>
        <v>0</v>
      </c>
      <c r="AU282" s="267">
        <f t="shared" si="167"/>
        <v>0</v>
      </c>
      <c r="BA282" s="42">
        <f t="shared" si="187"/>
        <v>0</v>
      </c>
      <c r="BB282" s="42">
        <f t="shared" si="188"/>
        <v>0</v>
      </c>
      <c r="BC282" s="42">
        <f t="shared" si="189"/>
        <v>0</v>
      </c>
      <c r="BD282" s="42">
        <f t="shared" si="190"/>
        <v>0</v>
      </c>
      <c r="BE282" s="42">
        <f t="shared" si="191"/>
        <v>0</v>
      </c>
      <c r="BF282" s="42">
        <f t="shared" si="192"/>
        <v>0</v>
      </c>
      <c r="BG282" s="42">
        <f t="shared" si="193"/>
        <v>0</v>
      </c>
      <c r="BH282" s="42">
        <f t="shared" si="194"/>
        <v>0</v>
      </c>
      <c r="BI282" s="42">
        <f t="shared" si="195"/>
        <v>0</v>
      </c>
      <c r="BJ282" s="42">
        <f t="shared" si="196"/>
        <v>0</v>
      </c>
      <c r="BK282" s="42">
        <f t="shared" si="197"/>
        <v>0</v>
      </c>
      <c r="BL282" s="42">
        <f t="shared" si="198"/>
        <v>0</v>
      </c>
      <c r="BM282" s="42">
        <f t="shared" si="199"/>
        <v>0</v>
      </c>
      <c r="BN282" s="42">
        <f t="shared" si="200"/>
        <v>0</v>
      </c>
      <c r="BO282" s="42">
        <f t="shared" si="201"/>
        <v>0</v>
      </c>
      <c r="BP282" s="42">
        <f t="shared" si="202"/>
        <v>0</v>
      </c>
      <c r="BQ282" s="42">
        <f t="shared" si="203"/>
        <v>0</v>
      </c>
      <c r="BR282" s="42">
        <f t="shared" si="204"/>
        <v>0</v>
      </c>
      <c r="BS282" s="42">
        <f t="shared" si="205"/>
        <v>0</v>
      </c>
    </row>
    <row r="283" spans="1:71" ht="15">
      <c r="A283" s="118" t="s">
        <v>1180</v>
      </c>
      <c r="B283" s="8" t="s">
        <v>572</v>
      </c>
      <c r="C283" s="9" t="s">
        <v>573</v>
      </c>
      <c r="D283" s="9" t="s">
        <v>441</v>
      </c>
      <c r="E283" s="10" t="s">
        <v>97</v>
      </c>
      <c r="F283" s="10" t="s">
        <v>3</v>
      </c>
      <c r="G283" s="12" t="s">
        <v>1273</v>
      </c>
      <c r="H283" s="11">
        <v>2.68</v>
      </c>
      <c r="I283" s="279">
        <f>VLOOKUP(A:A,Souhrn!$A$2:$E$20,5,0)</f>
        <v>0</v>
      </c>
      <c r="J283" s="217">
        <f t="shared" si="165"/>
        <v>0</v>
      </c>
      <c r="K283" s="98"/>
      <c r="L283" s="102"/>
      <c r="M283" s="100"/>
      <c r="AA283" s="120">
        <f t="shared" si="168"/>
        <v>0</v>
      </c>
      <c r="AB283" s="120">
        <f t="shared" si="169"/>
        <v>0</v>
      </c>
      <c r="AC283" s="120">
        <f t="shared" si="170"/>
        <v>0</v>
      </c>
      <c r="AD283" s="120">
        <f t="shared" si="171"/>
        <v>0</v>
      </c>
      <c r="AE283" s="120">
        <f t="shared" si="172"/>
        <v>0</v>
      </c>
      <c r="AF283" s="120">
        <f t="shared" si="173"/>
        <v>0</v>
      </c>
      <c r="AG283" s="120">
        <f t="shared" si="174"/>
        <v>0</v>
      </c>
      <c r="AH283" s="120">
        <f t="shared" si="175"/>
        <v>0</v>
      </c>
      <c r="AI283" s="120">
        <f t="shared" si="176"/>
        <v>0</v>
      </c>
      <c r="AJ283" s="120">
        <f t="shared" si="177"/>
        <v>0</v>
      </c>
      <c r="AK283" s="120">
        <f t="shared" si="178"/>
        <v>0</v>
      </c>
      <c r="AL283" s="120">
        <f t="shared" si="179"/>
        <v>0</v>
      </c>
      <c r="AM283" s="120">
        <f t="shared" si="180"/>
        <v>0</v>
      </c>
      <c r="AN283" s="120">
        <f t="shared" si="181"/>
        <v>0</v>
      </c>
      <c r="AO283" s="120">
        <f t="shared" si="182"/>
        <v>0</v>
      </c>
      <c r="AP283" s="120">
        <f t="shared" si="183"/>
        <v>0</v>
      </c>
      <c r="AQ283" s="120">
        <f t="shared" si="184"/>
        <v>0</v>
      </c>
      <c r="AR283" s="120">
        <f t="shared" si="185"/>
        <v>2.68</v>
      </c>
      <c r="AS283" s="120">
        <f t="shared" si="186"/>
        <v>0</v>
      </c>
      <c r="AT283" s="267">
        <f t="shared" si="166"/>
        <v>0</v>
      </c>
      <c r="AU283" s="267">
        <f t="shared" si="167"/>
        <v>0</v>
      </c>
      <c r="BA283" s="42">
        <f t="shared" si="187"/>
        <v>0</v>
      </c>
      <c r="BB283" s="42">
        <f t="shared" si="188"/>
        <v>0</v>
      </c>
      <c r="BC283" s="42">
        <f t="shared" si="189"/>
        <v>0</v>
      </c>
      <c r="BD283" s="42">
        <f t="shared" si="190"/>
        <v>0</v>
      </c>
      <c r="BE283" s="42">
        <f t="shared" si="191"/>
        <v>0</v>
      </c>
      <c r="BF283" s="42">
        <f t="shared" si="192"/>
        <v>0</v>
      </c>
      <c r="BG283" s="42">
        <f t="shared" si="193"/>
        <v>0</v>
      </c>
      <c r="BH283" s="42">
        <f t="shared" si="194"/>
        <v>0</v>
      </c>
      <c r="BI283" s="42">
        <f t="shared" si="195"/>
        <v>0</v>
      </c>
      <c r="BJ283" s="42">
        <f t="shared" si="196"/>
        <v>0</v>
      </c>
      <c r="BK283" s="42">
        <f t="shared" si="197"/>
        <v>0</v>
      </c>
      <c r="BL283" s="42">
        <f t="shared" si="198"/>
        <v>0</v>
      </c>
      <c r="BM283" s="42">
        <f t="shared" si="199"/>
        <v>0</v>
      </c>
      <c r="BN283" s="42">
        <f t="shared" si="200"/>
        <v>0</v>
      </c>
      <c r="BO283" s="42">
        <f t="shared" si="201"/>
        <v>0</v>
      </c>
      <c r="BP283" s="42">
        <f t="shared" si="202"/>
        <v>0</v>
      </c>
      <c r="BQ283" s="42">
        <f t="shared" si="203"/>
        <v>0</v>
      </c>
      <c r="BR283" s="42">
        <f t="shared" si="204"/>
        <v>0</v>
      </c>
      <c r="BS283" s="42">
        <f t="shared" si="205"/>
        <v>0</v>
      </c>
    </row>
    <row r="284" spans="1:71" ht="15">
      <c r="A284" s="118" t="s">
        <v>1181</v>
      </c>
      <c r="B284" s="8" t="s">
        <v>574</v>
      </c>
      <c r="C284" s="9" t="s">
        <v>575</v>
      </c>
      <c r="D284" s="9" t="s">
        <v>441</v>
      </c>
      <c r="E284" s="10" t="s">
        <v>14</v>
      </c>
      <c r="F284" s="10" t="s">
        <v>6</v>
      </c>
      <c r="G284" s="12" t="s">
        <v>1274</v>
      </c>
      <c r="H284" s="11">
        <v>14.21</v>
      </c>
      <c r="I284" s="279">
        <f>VLOOKUP(A:A,Souhrn!$A$2:$E$20,5,0)</f>
        <v>0</v>
      </c>
      <c r="J284" s="217">
        <f aca="true" t="shared" si="206" ref="J284:J297">ROUND(H284*ROUND(I284,2),2)</f>
        <v>0</v>
      </c>
      <c r="K284" s="98"/>
      <c r="L284" s="102"/>
      <c r="M284" s="100"/>
      <c r="AA284" s="120">
        <f t="shared" si="168"/>
        <v>0</v>
      </c>
      <c r="AB284" s="120">
        <f t="shared" si="169"/>
        <v>0</v>
      </c>
      <c r="AC284" s="120">
        <f t="shared" si="170"/>
        <v>0</v>
      </c>
      <c r="AD284" s="120">
        <f t="shared" si="171"/>
        <v>0</v>
      </c>
      <c r="AE284" s="120">
        <f t="shared" si="172"/>
        <v>0</v>
      </c>
      <c r="AF284" s="120">
        <f t="shared" si="173"/>
        <v>0</v>
      </c>
      <c r="AG284" s="120">
        <f t="shared" si="174"/>
        <v>0</v>
      </c>
      <c r="AH284" s="120">
        <f t="shared" si="175"/>
        <v>0</v>
      </c>
      <c r="AI284" s="120">
        <f t="shared" si="176"/>
        <v>0</v>
      </c>
      <c r="AJ284" s="120">
        <f t="shared" si="177"/>
        <v>0</v>
      </c>
      <c r="AK284" s="120">
        <f t="shared" si="178"/>
        <v>0</v>
      </c>
      <c r="AL284" s="120">
        <f t="shared" si="179"/>
        <v>0</v>
      </c>
      <c r="AM284" s="120">
        <f t="shared" si="180"/>
        <v>0</v>
      </c>
      <c r="AN284" s="120">
        <f t="shared" si="181"/>
        <v>0</v>
      </c>
      <c r="AO284" s="120">
        <f t="shared" si="182"/>
        <v>0</v>
      </c>
      <c r="AP284" s="120">
        <f t="shared" si="183"/>
        <v>0</v>
      </c>
      <c r="AQ284" s="120">
        <f t="shared" si="184"/>
        <v>0</v>
      </c>
      <c r="AR284" s="120">
        <f t="shared" si="185"/>
        <v>0</v>
      </c>
      <c r="AS284" s="120">
        <f t="shared" si="186"/>
        <v>14.21</v>
      </c>
      <c r="AT284" s="267">
        <f t="shared" si="166"/>
        <v>0</v>
      </c>
      <c r="AU284" s="267">
        <f t="shared" si="167"/>
        <v>0</v>
      </c>
      <c r="BA284" s="42">
        <f t="shared" si="187"/>
        <v>0</v>
      </c>
      <c r="BB284" s="42">
        <f t="shared" si="188"/>
        <v>0</v>
      </c>
      <c r="BC284" s="42">
        <f t="shared" si="189"/>
        <v>0</v>
      </c>
      <c r="BD284" s="42">
        <f t="shared" si="190"/>
        <v>0</v>
      </c>
      <c r="BE284" s="42">
        <f t="shared" si="191"/>
        <v>0</v>
      </c>
      <c r="BF284" s="42">
        <f t="shared" si="192"/>
        <v>0</v>
      </c>
      <c r="BG284" s="42">
        <f t="shared" si="193"/>
        <v>0</v>
      </c>
      <c r="BH284" s="42">
        <f t="shared" si="194"/>
        <v>0</v>
      </c>
      <c r="BI284" s="42">
        <f t="shared" si="195"/>
        <v>0</v>
      </c>
      <c r="BJ284" s="42">
        <f t="shared" si="196"/>
        <v>0</v>
      </c>
      <c r="BK284" s="42">
        <f t="shared" si="197"/>
        <v>0</v>
      </c>
      <c r="BL284" s="42">
        <f t="shared" si="198"/>
        <v>0</v>
      </c>
      <c r="BM284" s="42">
        <f t="shared" si="199"/>
        <v>0</v>
      </c>
      <c r="BN284" s="42">
        <f t="shared" si="200"/>
        <v>0</v>
      </c>
      <c r="BO284" s="42">
        <f t="shared" si="201"/>
        <v>0</v>
      </c>
      <c r="BP284" s="42">
        <f t="shared" si="202"/>
        <v>0</v>
      </c>
      <c r="BQ284" s="42">
        <f t="shared" si="203"/>
        <v>0</v>
      </c>
      <c r="BR284" s="42">
        <f t="shared" si="204"/>
        <v>0</v>
      </c>
      <c r="BS284" s="42">
        <f t="shared" si="205"/>
        <v>0</v>
      </c>
    </row>
    <row r="285" spans="1:71" ht="15">
      <c r="A285" s="118" t="s">
        <v>1175</v>
      </c>
      <c r="B285" s="8" t="s">
        <v>576</v>
      </c>
      <c r="C285" s="9" t="s">
        <v>577</v>
      </c>
      <c r="D285" s="9" t="s">
        <v>441</v>
      </c>
      <c r="E285" s="10" t="s">
        <v>29</v>
      </c>
      <c r="F285" s="10" t="s">
        <v>3</v>
      </c>
      <c r="G285" s="12" t="s">
        <v>1268</v>
      </c>
      <c r="H285" s="11">
        <v>15.74</v>
      </c>
      <c r="I285" s="279">
        <f>VLOOKUP(A:A,Souhrn!$A$2:$E$20,5,0)</f>
        <v>0</v>
      </c>
      <c r="J285" s="217">
        <f t="shared" si="206"/>
        <v>0</v>
      </c>
      <c r="K285" s="98"/>
      <c r="L285" s="102"/>
      <c r="M285" s="100"/>
      <c r="AA285" s="120">
        <f t="shared" si="168"/>
        <v>0</v>
      </c>
      <c r="AB285" s="120">
        <f t="shared" si="169"/>
        <v>0</v>
      </c>
      <c r="AC285" s="120">
        <f t="shared" si="170"/>
        <v>0</v>
      </c>
      <c r="AD285" s="120">
        <f t="shared" si="171"/>
        <v>0</v>
      </c>
      <c r="AE285" s="120">
        <f t="shared" si="172"/>
        <v>0</v>
      </c>
      <c r="AF285" s="120">
        <f t="shared" si="173"/>
        <v>0</v>
      </c>
      <c r="AG285" s="120">
        <f t="shared" si="174"/>
        <v>0</v>
      </c>
      <c r="AH285" s="120">
        <f t="shared" si="175"/>
        <v>0</v>
      </c>
      <c r="AI285" s="120">
        <f t="shared" si="176"/>
        <v>0</v>
      </c>
      <c r="AJ285" s="120">
        <f t="shared" si="177"/>
        <v>0</v>
      </c>
      <c r="AK285" s="120">
        <f t="shared" si="178"/>
        <v>0</v>
      </c>
      <c r="AL285" s="120">
        <f t="shared" si="179"/>
        <v>15.74</v>
      </c>
      <c r="AM285" s="120">
        <f t="shared" si="180"/>
        <v>0</v>
      </c>
      <c r="AN285" s="120">
        <f t="shared" si="181"/>
        <v>0</v>
      </c>
      <c r="AO285" s="120">
        <f t="shared" si="182"/>
        <v>0</v>
      </c>
      <c r="AP285" s="120">
        <f t="shared" si="183"/>
        <v>0</v>
      </c>
      <c r="AQ285" s="120">
        <f t="shared" si="184"/>
        <v>0</v>
      </c>
      <c r="AR285" s="120">
        <f t="shared" si="185"/>
        <v>0</v>
      </c>
      <c r="AS285" s="120">
        <f t="shared" si="186"/>
        <v>0</v>
      </c>
      <c r="AT285" s="267">
        <f t="shared" si="166"/>
        <v>0</v>
      </c>
      <c r="AU285" s="267">
        <f t="shared" si="167"/>
        <v>0</v>
      </c>
      <c r="BA285" s="42">
        <f t="shared" si="187"/>
        <v>0</v>
      </c>
      <c r="BB285" s="42">
        <f t="shared" si="188"/>
        <v>0</v>
      </c>
      <c r="BC285" s="42">
        <f t="shared" si="189"/>
        <v>0</v>
      </c>
      <c r="BD285" s="42">
        <f t="shared" si="190"/>
        <v>0</v>
      </c>
      <c r="BE285" s="42">
        <f t="shared" si="191"/>
        <v>0</v>
      </c>
      <c r="BF285" s="42">
        <f t="shared" si="192"/>
        <v>0</v>
      </c>
      <c r="BG285" s="42">
        <f t="shared" si="193"/>
        <v>0</v>
      </c>
      <c r="BH285" s="42">
        <f t="shared" si="194"/>
        <v>0</v>
      </c>
      <c r="BI285" s="42">
        <f t="shared" si="195"/>
        <v>0</v>
      </c>
      <c r="BJ285" s="42">
        <f t="shared" si="196"/>
        <v>0</v>
      </c>
      <c r="BK285" s="42">
        <f t="shared" si="197"/>
        <v>0</v>
      </c>
      <c r="BL285" s="42">
        <f t="shared" si="198"/>
        <v>0</v>
      </c>
      <c r="BM285" s="42">
        <f t="shared" si="199"/>
        <v>0</v>
      </c>
      <c r="BN285" s="42">
        <f t="shared" si="200"/>
        <v>0</v>
      </c>
      <c r="BO285" s="42">
        <f t="shared" si="201"/>
        <v>0</v>
      </c>
      <c r="BP285" s="42">
        <f t="shared" si="202"/>
        <v>0</v>
      </c>
      <c r="BQ285" s="42">
        <f t="shared" si="203"/>
        <v>0</v>
      </c>
      <c r="BR285" s="42">
        <f t="shared" si="204"/>
        <v>0</v>
      </c>
      <c r="BS285" s="42">
        <f t="shared" si="205"/>
        <v>0</v>
      </c>
    </row>
    <row r="286" spans="1:71" ht="15">
      <c r="A286" s="118" t="s">
        <v>1169</v>
      </c>
      <c r="B286" s="8" t="s">
        <v>578</v>
      </c>
      <c r="C286" s="9" t="s">
        <v>579</v>
      </c>
      <c r="D286" s="9" t="s">
        <v>441</v>
      </c>
      <c r="E286" s="10" t="s">
        <v>47</v>
      </c>
      <c r="F286" s="10" t="s">
        <v>4</v>
      </c>
      <c r="G286" s="12" t="s">
        <v>1279</v>
      </c>
      <c r="H286" s="11">
        <v>4.15</v>
      </c>
      <c r="I286" s="279">
        <f>VLOOKUP(A:A,Souhrn!$A$2:$E$20,5,0)</f>
        <v>0</v>
      </c>
      <c r="J286" s="217">
        <f t="shared" si="206"/>
        <v>0</v>
      </c>
      <c r="K286" s="98"/>
      <c r="L286" s="102"/>
      <c r="M286" s="100"/>
      <c r="AA286" s="120">
        <f t="shared" si="168"/>
        <v>0</v>
      </c>
      <c r="AB286" s="120">
        <f t="shared" si="169"/>
        <v>0</v>
      </c>
      <c r="AC286" s="120">
        <f t="shared" si="170"/>
        <v>0</v>
      </c>
      <c r="AD286" s="120">
        <f t="shared" si="171"/>
        <v>0</v>
      </c>
      <c r="AE286" s="120">
        <f t="shared" si="172"/>
        <v>0</v>
      </c>
      <c r="AF286" s="120">
        <f t="shared" si="173"/>
        <v>4.15</v>
      </c>
      <c r="AG286" s="120">
        <f t="shared" si="174"/>
        <v>0</v>
      </c>
      <c r="AH286" s="120">
        <f t="shared" si="175"/>
        <v>0</v>
      </c>
      <c r="AI286" s="120">
        <f t="shared" si="176"/>
        <v>0</v>
      </c>
      <c r="AJ286" s="120">
        <f t="shared" si="177"/>
        <v>0</v>
      </c>
      <c r="AK286" s="120">
        <f t="shared" si="178"/>
        <v>0</v>
      </c>
      <c r="AL286" s="120">
        <f t="shared" si="179"/>
        <v>0</v>
      </c>
      <c r="AM286" s="120">
        <f t="shared" si="180"/>
        <v>0</v>
      </c>
      <c r="AN286" s="120">
        <f t="shared" si="181"/>
        <v>0</v>
      </c>
      <c r="AO286" s="120">
        <f t="shared" si="182"/>
        <v>0</v>
      </c>
      <c r="AP286" s="120">
        <f t="shared" si="183"/>
        <v>0</v>
      </c>
      <c r="AQ286" s="120">
        <f t="shared" si="184"/>
        <v>0</v>
      </c>
      <c r="AR286" s="120">
        <f t="shared" si="185"/>
        <v>0</v>
      </c>
      <c r="AS286" s="120">
        <f t="shared" si="186"/>
        <v>0</v>
      </c>
      <c r="AT286" s="267">
        <f t="shared" si="166"/>
        <v>0</v>
      </c>
      <c r="AU286" s="267">
        <f t="shared" si="167"/>
        <v>0</v>
      </c>
      <c r="BA286" s="42">
        <f t="shared" si="187"/>
        <v>0</v>
      </c>
      <c r="BB286" s="42">
        <f t="shared" si="188"/>
        <v>0</v>
      </c>
      <c r="BC286" s="42">
        <f t="shared" si="189"/>
        <v>0</v>
      </c>
      <c r="BD286" s="42">
        <f t="shared" si="190"/>
        <v>0</v>
      </c>
      <c r="BE286" s="42">
        <f t="shared" si="191"/>
        <v>0</v>
      </c>
      <c r="BF286" s="42">
        <f t="shared" si="192"/>
        <v>0</v>
      </c>
      <c r="BG286" s="42">
        <f t="shared" si="193"/>
        <v>0</v>
      </c>
      <c r="BH286" s="42">
        <f t="shared" si="194"/>
        <v>0</v>
      </c>
      <c r="BI286" s="42">
        <f t="shared" si="195"/>
        <v>0</v>
      </c>
      <c r="BJ286" s="42">
        <f t="shared" si="196"/>
        <v>0</v>
      </c>
      <c r="BK286" s="42">
        <f t="shared" si="197"/>
        <v>0</v>
      </c>
      <c r="BL286" s="42">
        <f t="shared" si="198"/>
        <v>0</v>
      </c>
      <c r="BM286" s="42">
        <f t="shared" si="199"/>
        <v>0</v>
      </c>
      <c r="BN286" s="42">
        <f t="shared" si="200"/>
        <v>0</v>
      </c>
      <c r="BO286" s="42">
        <f t="shared" si="201"/>
        <v>0</v>
      </c>
      <c r="BP286" s="42">
        <f t="shared" si="202"/>
        <v>0</v>
      </c>
      <c r="BQ286" s="42">
        <f t="shared" si="203"/>
        <v>0</v>
      </c>
      <c r="BR286" s="42">
        <f t="shared" si="204"/>
        <v>0</v>
      </c>
      <c r="BS286" s="42">
        <f t="shared" si="205"/>
        <v>0</v>
      </c>
    </row>
    <row r="287" spans="1:71" ht="15">
      <c r="A287" s="118" t="s">
        <v>1169</v>
      </c>
      <c r="B287" s="8" t="s">
        <v>580</v>
      </c>
      <c r="C287" s="9" t="s">
        <v>581</v>
      </c>
      <c r="D287" s="9" t="s">
        <v>441</v>
      </c>
      <c r="E287" s="10" t="s">
        <v>47</v>
      </c>
      <c r="F287" s="10" t="s">
        <v>4</v>
      </c>
      <c r="G287" s="12" t="s">
        <v>1279</v>
      </c>
      <c r="H287" s="11">
        <v>10.22</v>
      </c>
      <c r="I287" s="279">
        <f>VLOOKUP(A:A,Souhrn!$A$2:$E$20,5,0)</f>
        <v>0</v>
      </c>
      <c r="J287" s="217">
        <f t="shared" si="206"/>
        <v>0</v>
      </c>
      <c r="K287" s="98"/>
      <c r="L287" s="102"/>
      <c r="M287" s="100"/>
      <c r="AA287" s="120">
        <f t="shared" si="168"/>
        <v>0</v>
      </c>
      <c r="AB287" s="120">
        <f t="shared" si="169"/>
        <v>0</v>
      </c>
      <c r="AC287" s="120">
        <f t="shared" si="170"/>
        <v>0</v>
      </c>
      <c r="AD287" s="120">
        <f t="shared" si="171"/>
        <v>0</v>
      </c>
      <c r="AE287" s="120">
        <f t="shared" si="172"/>
        <v>0</v>
      </c>
      <c r="AF287" s="120">
        <f t="shared" si="173"/>
        <v>10.22</v>
      </c>
      <c r="AG287" s="120">
        <f t="shared" si="174"/>
        <v>0</v>
      </c>
      <c r="AH287" s="120">
        <f t="shared" si="175"/>
        <v>0</v>
      </c>
      <c r="AI287" s="120">
        <f t="shared" si="176"/>
        <v>0</v>
      </c>
      <c r="AJ287" s="120">
        <f t="shared" si="177"/>
        <v>0</v>
      </c>
      <c r="AK287" s="120">
        <f t="shared" si="178"/>
        <v>0</v>
      </c>
      <c r="AL287" s="120">
        <f t="shared" si="179"/>
        <v>0</v>
      </c>
      <c r="AM287" s="120">
        <f t="shared" si="180"/>
        <v>0</v>
      </c>
      <c r="AN287" s="120">
        <f t="shared" si="181"/>
        <v>0</v>
      </c>
      <c r="AO287" s="120">
        <f t="shared" si="182"/>
        <v>0</v>
      </c>
      <c r="AP287" s="120">
        <f t="shared" si="183"/>
        <v>0</v>
      </c>
      <c r="AQ287" s="120">
        <f t="shared" si="184"/>
        <v>0</v>
      </c>
      <c r="AR287" s="120">
        <f t="shared" si="185"/>
        <v>0</v>
      </c>
      <c r="AS287" s="120">
        <f t="shared" si="186"/>
        <v>0</v>
      </c>
      <c r="AT287" s="267">
        <f t="shared" si="166"/>
        <v>0</v>
      </c>
      <c r="AU287" s="267">
        <f t="shared" si="167"/>
        <v>0</v>
      </c>
      <c r="BA287" s="42">
        <f t="shared" si="187"/>
        <v>0</v>
      </c>
      <c r="BB287" s="42">
        <f t="shared" si="188"/>
        <v>0</v>
      </c>
      <c r="BC287" s="42">
        <f t="shared" si="189"/>
        <v>0</v>
      </c>
      <c r="BD287" s="42">
        <f t="shared" si="190"/>
        <v>0</v>
      </c>
      <c r="BE287" s="42">
        <f t="shared" si="191"/>
        <v>0</v>
      </c>
      <c r="BF287" s="42">
        <f t="shared" si="192"/>
        <v>0</v>
      </c>
      <c r="BG287" s="42">
        <f t="shared" si="193"/>
        <v>0</v>
      </c>
      <c r="BH287" s="42">
        <f t="shared" si="194"/>
        <v>0</v>
      </c>
      <c r="BI287" s="42">
        <f t="shared" si="195"/>
        <v>0</v>
      </c>
      <c r="BJ287" s="42">
        <f t="shared" si="196"/>
        <v>0</v>
      </c>
      <c r="BK287" s="42">
        <f t="shared" si="197"/>
        <v>0</v>
      </c>
      <c r="BL287" s="42">
        <f t="shared" si="198"/>
        <v>0</v>
      </c>
      <c r="BM287" s="42">
        <f t="shared" si="199"/>
        <v>0</v>
      </c>
      <c r="BN287" s="42">
        <f t="shared" si="200"/>
        <v>0</v>
      </c>
      <c r="BO287" s="42">
        <f t="shared" si="201"/>
        <v>0</v>
      </c>
      <c r="BP287" s="42">
        <f t="shared" si="202"/>
        <v>0</v>
      </c>
      <c r="BQ287" s="42">
        <f t="shared" si="203"/>
        <v>0</v>
      </c>
      <c r="BR287" s="42">
        <f t="shared" si="204"/>
        <v>0</v>
      </c>
      <c r="BS287" s="42">
        <f t="shared" si="205"/>
        <v>0</v>
      </c>
    </row>
    <row r="288" spans="1:71" ht="15">
      <c r="A288" s="118" t="s">
        <v>1169</v>
      </c>
      <c r="B288" s="8" t="s">
        <v>582</v>
      </c>
      <c r="C288" s="9" t="s">
        <v>33</v>
      </c>
      <c r="D288" s="9" t="s">
        <v>441</v>
      </c>
      <c r="E288" s="10" t="s">
        <v>47</v>
      </c>
      <c r="F288" s="10" t="s">
        <v>4</v>
      </c>
      <c r="G288" s="12" t="s">
        <v>1279</v>
      </c>
      <c r="H288" s="11">
        <v>1.74</v>
      </c>
      <c r="I288" s="279">
        <f>VLOOKUP(A:A,Souhrn!$A$2:$E$20,5,0)</f>
        <v>0</v>
      </c>
      <c r="J288" s="217">
        <f t="shared" si="206"/>
        <v>0</v>
      </c>
      <c r="K288" s="98"/>
      <c r="L288" s="102"/>
      <c r="M288" s="100"/>
      <c r="AA288" s="120">
        <f t="shared" si="168"/>
        <v>0</v>
      </c>
      <c r="AB288" s="120">
        <f t="shared" si="169"/>
        <v>0</v>
      </c>
      <c r="AC288" s="120">
        <f t="shared" si="170"/>
        <v>0</v>
      </c>
      <c r="AD288" s="120">
        <f t="shared" si="171"/>
        <v>0</v>
      </c>
      <c r="AE288" s="120">
        <f t="shared" si="172"/>
        <v>0</v>
      </c>
      <c r="AF288" s="120">
        <f t="shared" si="173"/>
        <v>1.74</v>
      </c>
      <c r="AG288" s="120">
        <f t="shared" si="174"/>
        <v>0</v>
      </c>
      <c r="AH288" s="120">
        <f t="shared" si="175"/>
        <v>0</v>
      </c>
      <c r="AI288" s="120">
        <f t="shared" si="176"/>
        <v>0</v>
      </c>
      <c r="AJ288" s="120">
        <f t="shared" si="177"/>
        <v>0</v>
      </c>
      <c r="AK288" s="120">
        <f t="shared" si="178"/>
        <v>0</v>
      </c>
      <c r="AL288" s="120">
        <f t="shared" si="179"/>
        <v>0</v>
      </c>
      <c r="AM288" s="120">
        <f t="shared" si="180"/>
        <v>0</v>
      </c>
      <c r="AN288" s="120">
        <f t="shared" si="181"/>
        <v>0</v>
      </c>
      <c r="AO288" s="120">
        <f t="shared" si="182"/>
        <v>0</v>
      </c>
      <c r="AP288" s="120">
        <f t="shared" si="183"/>
        <v>0</v>
      </c>
      <c r="AQ288" s="120">
        <f t="shared" si="184"/>
        <v>0</v>
      </c>
      <c r="AR288" s="120">
        <f t="shared" si="185"/>
        <v>0</v>
      </c>
      <c r="AS288" s="120">
        <f t="shared" si="186"/>
        <v>0</v>
      </c>
      <c r="AT288" s="267">
        <f t="shared" si="166"/>
        <v>0</v>
      </c>
      <c r="AU288" s="267">
        <f t="shared" si="167"/>
        <v>0</v>
      </c>
      <c r="BA288" s="42">
        <f t="shared" si="187"/>
        <v>0</v>
      </c>
      <c r="BB288" s="42">
        <f t="shared" si="188"/>
        <v>0</v>
      </c>
      <c r="BC288" s="42">
        <f t="shared" si="189"/>
        <v>0</v>
      </c>
      <c r="BD288" s="42">
        <f t="shared" si="190"/>
        <v>0</v>
      </c>
      <c r="BE288" s="42">
        <f t="shared" si="191"/>
        <v>0</v>
      </c>
      <c r="BF288" s="42">
        <f t="shared" si="192"/>
        <v>0</v>
      </c>
      <c r="BG288" s="42">
        <f t="shared" si="193"/>
        <v>0</v>
      </c>
      <c r="BH288" s="42">
        <f t="shared" si="194"/>
        <v>0</v>
      </c>
      <c r="BI288" s="42">
        <f t="shared" si="195"/>
        <v>0</v>
      </c>
      <c r="BJ288" s="42">
        <f t="shared" si="196"/>
        <v>0</v>
      </c>
      <c r="BK288" s="42">
        <f t="shared" si="197"/>
        <v>0</v>
      </c>
      <c r="BL288" s="42">
        <f t="shared" si="198"/>
        <v>0</v>
      </c>
      <c r="BM288" s="42">
        <f t="shared" si="199"/>
        <v>0</v>
      </c>
      <c r="BN288" s="42">
        <f t="shared" si="200"/>
        <v>0</v>
      </c>
      <c r="BO288" s="42">
        <f t="shared" si="201"/>
        <v>0</v>
      </c>
      <c r="BP288" s="42">
        <f t="shared" si="202"/>
        <v>0</v>
      </c>
      <c r="BQ288" s="42">
        <f t="shared" si="203"/>
        <v>0</v>
      </c>
      <c r="BR288" s="42">
        <f t="shared" si="204"/>
        <v>0</v>
      </c>
      <c r="BS288" s="42">
        <f t="shared" si="205"/>
        <v>0</v>
      </c>
    </row>
    <row r="289" spans="1:71" ht="15">
      <c r="A289" s="118" t="s">
        <v>1169</v>
      </c>
      <c r="B289" s="8" t="s">
        <v>583</v>
      </c>
      <c r="C289" s="9" t="s">
        <v>33</v>
      </c>
      <c r="D289" s="9" t="s">
        <v>441</v>
      </c>
      <c r="E289" s="10" t="s">
        <v>47</v>
      </c>
      <c r="F289" s="10" t="s">
        <v>4</v>
      </c>
      <c r="G289" s="12" t="s">
        <v>1279</v>
      </c>
      <c r="H289" s="11">
        <v>1</v>
      </c>
      <c r="I289" s="279">
        <f>VLOOKUP(A:A,Souhrn!$A$2:$E$20,5,0)</f>
        <v>0</v>
      </c>
      <c r="J289" s="217">
        <f t="shared" si="206"/>
        <v>0</v>
      </c>
      <c r="K289" s="98"/>
      <c r="L289" s="102"/>
      <c r="M289" s="100"/>
      <c r="AA289" s="120">
        <f t="shared" si="168"/>
        <v>0</v>
      </c>
      <c r="AB289" s="120">
        <f t="shared" si="169"/>
        <v>0</v>
      </c>
      <c r="AC289" s="120">
        <f t="shared" si="170"/>
        <v>0</v>
      </c>
      <c r="AD289" s="120">
        <f t="shared" si="171"/>
        <v>0</v>
      </c>
      <c r="AE289" s="120">
        <f t="shared" si="172"/>
        <v>0</v>
      </c>
      <c r="AF289" s="120">
        <f t="shared" si="173"/>
        <v>1</v>
      </c>
      <c r="AG289" s="120">
        <f t="shared" si="174"/>
        <v>0</v>
      </c>
      <c r="AH289" s="120">
        <f t="shared" si="175"/>
        <v>0</v>
      </c>
      <c r="AI289" s="120">
        <f t="shared" si="176"/>
        <v>0</v>
      </c>
      <c r="AJ289" s="120">
        <f t="shared" si="177"/>
        <v>0</v>
      </c>
      <c r="AK289" s="120">
        <f t="shared" si="178"/>
        <v>0</v>
      </c>
      <c r="AL289" s="120">
        <f t="shared" si="179"/>
        <v>0</v>
      </c>
      <c r="AM289" s="120">
        <f t="shared" si="180"/>
        <v>0</v>
      </c>
      <c r="AN289" s="120">
        <f t="shared" si="181"/>
        <v>0</v>
      </c>
      <c r="AO289" s="120">
        <f t="shared" si="182"/>
        <v>0</v>
      </c>
      <c r="AP289" s="120">
        <f t="shared" si="183"/>
        <v>0</v>
      </c>
      <c r="AQ289" s="120">
        <f t="shared" si="184"/>
        <v>0</v>
      </c>
      <c r="AR289" s="120">
        <f t="shared" si="185"/>
        <v>0</v>
      </c>
      <c r="AS289" s="120">
        <f t="shared" si="186"/>
        <v>0</v>
      </c>
      <c r="AT289" s="267">
        <f t="shared" si="166"/>
        <v>0</v>
      </c>
      <c r="AU289" s="267">
        <f t="shared" si="167"/>
        <v>0</v>
      </c>
      <c r="BA289" s="42">
        <f t="shared" si="187"/>
        <v>0</v>
      </c>
      <c r="BB289" s="42">
        <f t="shared" si="188"/>
        <v>0</v>
      </c>
      <c r="BC289" s="42">
        <f t="shared" si="189"/>
        <v>0</v>
      </c>
      <c r="BD289" s="42">
        <f t="shared" si="190"/>
        <v>0</v>
      </c>
      <c r="BE289" s="42">
        <f t="shared" si="191"/>
        <v>0</v>
      </c>
      <c r="BF289" s="42">
        <f t="shared" si="192"/>
        <v>0</v>
      </c>
      <c r="BG289" s="42">
        <f t="shared" si="193"/>
        <v>0</v>
      </c>
      <c r="BH289" s="42">
        <f t="shared" si="194"/>
        <v>0</v>
      </c>
      <c r="BI289" s="42">
        <f t="shared" si="195"/>
        <v>0</v>
      </c>
      <c r="BJ289" s="42">
        <f t="shared" si="196"/>
        <v>0</v>
      </c>
      <c r="BK289" s="42">
        <f t="shared" si="197"/>
        <v>0</v>
      </c>
      <c r="BL289" s="42">
        <f t="shared" si="198"/>
        <v>0</v>
      </c>
      <c r="BM289" s="42">
        <f t="shared" si="199"/>
        <v>0</v>
      </c>
      <c r="BN289" s="42">
        <f t="shared" si="200"/>
        <v>0</v>
      </c>
      <c r="BO289" s="42">
        <f t="shared" si="201"/>
        <v>0</v>
      </c>
      <c r="BP289" s="42">
        <f t="shared" si="202"/>
        <v>0</v>
      </c>
      <c r="BQ289" s="42">
        <f t="shared" si="203"/>
        <v>0</v>
      </c>
      <c r="BR289" s="42">
        <f t="shared" si="204"/>
        <v>0</v>
      </c>
      <c r="BS289" s="42">
        <f t="shared" si="205"/>
        <v>0</v>
      </c>
    </row>
    <row r="290" spans="1:71" ht="15">
      <c r="A290" s="118" t="s">
        <v>1169</v>
      </c>
      <c r="B290" s="8" t="s">
        <v>584</v>
      </c>
      <c r="C290" s="9" t="s">
        <v>33</v>
      </c>
      <c r="D290" s="9" t="s">
        <v>441</v>
      </c>
      <c r="E290" s="10" t="s">
        <v>47</v>
      </c>
      <c r="F290" s="10" t="s">
        <v>4</v>
      </c>
      <c r="G290" s="12" t="s">
        <v>1279</v>
      </c>
      <c r="H290" s="11">
        <v>2.11</v>
      </c>
      <c r="I290" s="279">
        <f>VLOOKUP(A:A,Souhrn!$A$2:$E$20,5,0)</f>
        <v>0</v>
      </c>
      <c r="J290" s="217">
        <f t="shared" si="206"/>
        <v>0</v>
      </c>
      <c r="K290" s="98"/>
      <c r="L290" s="102"/>
      <c r="M290" s="100"/>
      <c r="AA290" s="120">
        <f t="shared" si="168"/>
        <v>0</v>
      </c>
      <c r="AB290" s="120">
        <f t="shared" si="169"/>
        <v>0</v>
      </c>
      <c r="AC290" s="120">
        <f t="shared" si="170"/>
        <v>0</v>
      </c>
      <c r="AD290" s="120">
        <f t="shared" si="171"/>
        <v>0</v>
      </c>
      <c r="AE290" s="120">
        <f t="shared" si="172"/>
        <v>0</v>
      </c>
      <c r="AF290" s="120">
        <f t="shared" si="173"/>
        <v>2.11</v>
      </c>
      <c r="AG290" s="120">
        <f t="shared" si="174"/>
        <v>0</v>
      </c>
      <c r="AH290" s="120">
        <f t="shared" si="175"/>
        <v>0</v>
      </c>
      <c r="AI290" s="120">
        <f t="shared" si="176"/>
        <v>0</v>
      </c>
      <c r="AJ290" s="120">
        <f t="shared" si="177"/>
        <v>0</v>
      </c>
      <c r="AK290" s="120">
        <f t="shared" si="178"/>
        <v>0</v>
      </c>
      <c r="AL290" s="120">
        <f t="shared" si="179"/>
        <v>0</v>
      </c>
      <c r="AM290" s="120">
        <f t="shared" si="180"/>
        <v>0</v>
      </c>
      <c r="AN290" s="120">
        <f t="shared" si="181"/>
        <v>0</v>
      </c>
      <c r="AO290" s="120">
        <f t="shared" si="182"/>
        <v>0</v>
      </c>
      <c r="AP290" s="120">
        <f t="shared" si="183"/>
        <v>0</v>
      </c>
      <c r="AQ290" s="120">
        <f t="shared" si="184"/>
        <v>0</v>
      </c>
      <c r="AR290" s="120">
        <f t="shared" si="185"/>
        <v>0</v>
      </c>
      <c r="AS290" s="120">
        <f t="shared" si="186"/>
        <v>0</v>
      </c>
      <c r="AT290" s="267">
        <f t="shared" si="166"/>
        <v>0</v>
      </c>
      <c r="AU290" s="267">
        <f t="shared" si="167"/>
        <v>0</v>
      </c>
      <c r="BA290" s="42">
        <f t="shared" si="187"/>
        <v>0</v>
      </c>
      <c r="BB290" s="42">
        <f t="shared" si="188"/>
        <v>0</v>
      </c>
      <c r="BC290" s="42">
        <f t="shared" si="189"/>
        <v>0</v>
      </c>
      <c r="BD290" s="42">
        <f t="shared" si="190"/>
        <v>0</v>
      </c>
      <c r="BE290" s="42">
        <f t="shared" si="191"/>
        <v>0</v>
      </c>
      <c r="BF290" s="42">
        <f t="shared" si="192"/>
        <v>0</v>
      </c>
      <c r="BG290" s="42">
        <f t="shared" si="193"/>
        <v>0</v>
      </c>
      <c r="BH290" s="42">
        <f t="shared" si="194"/>
        <v>0</v>
      </c>
      <c r="BI290" s="42">
        <f t="shared" si="195"/>
        <v>0</v>
      </c>
      <c r="BJ290" s="42">
        <f t="shared" si="196"/>
        <v>0</v>
      </c>
      <c r="BK290" s="42">
        <f t="shared" si="197"/>
        <v>0</v>
      </c>
      <c r="BL290" s="42">
        <f t="shared" si="198"/>
        <v>0</v>
      </c>
      <c r="BM290" s="42">
        <f t="shared" si="199"/>
        <v>0</v>
      </c>
      <c r="BN290" s="42">
        <f t="shared" si="200"/>
        <v>0</v>
      </c>
      <c r="BO290" s="42">
        <f t="shared" si="201"/>
        <v>0</v>
      </c>
      <c r="BP290" s="42">
        <f t="shared" si="202"/>
        <v>0</v>
      </c>
      <c r="BQ290" s="42">
        <f t="shared" si="203"/>
        <v>0</v>
      </c>
      <c r="BR290" s="42">
        <f t="shared" si="204"/>
        <v>0</v>
      </c>
      <c r="BS290" s="42">
        <f t="shared" si="205"/>
        <v>0</v>
      </c>
    </row>
    <row r="291" spans="1:71" ht="15">
      <c r="A291" s="118" t="s">
        <v>1169</v>
      </c>
      <c r="B291" s="8" t="s">
        <v>585</v>
      </c>
      <c r="C291" s="9" t="s">
        <v>33</v>
      </c>
      <c r="D291" s="9" t="s">
        <v>441</v>
      </c>
      <c r="E291" s="10" t="s">
        <v>47</v>
      </c>
      <c r="F291" s="10" t="s">
        <v>4</v>
      </c>
      <c r="G291" s="12" t="s">
        <v>1279</v>
      </c>
      <c r="H291" s="11">
        <v>1.74</v>
      </c>
      <c r="I291" s="279">
        <f>VLOOKUP(A:A,Souhrn!$A$2:$E$20,5,0)</f>
        <v>0</v>
      </c>
      <c r="J291" s="217">
        <f t="shared" si="206"/>
        <v>0</v>
      </c>
      <c r="K291" s="98"/>
      <c r="L291" s="102"/>
      <c r="M291" s="100"/>
      <c r="AA291" s="120">
        <f t="shared" si="168"/>
        <v>0</v>
      </c>
      <c r="AB291" s="120">
        <f t="shared" si="169"/>
        <v>0</v>
      </c>
      <c r="AC291" s="120">
        <f t="shared" si="170"/>
        <v>0</v>
      </c>
      <c r="AD291" s="120">
        <f t="shared" si="171"/>
        <v>0</v>
      </c>
      <c r="AE291" s="120">
        <f t="shared" si="172"/>
        <v>0</v>
      </c>
      <c r="AF291" s="120">
        <f t="shared" si="173"/>
        <v>1.74</v>
      </c>
      <c r="AG291" s="120">
        <f t="shared" si="174"/>
        <v>0</v>
      </c>
      <c r="AH291" s="120">
        <f t="shared" si="175"/>
        <v>0</v>
      </c>
      <c r="AI291" s="120">
        <f t="shared" si="176"/>
        <v>0</v>
      </c>
      <c r="AJ291" s="120">
        <f t="shared" si="177"/>
        <v>0</v>
      </c>
      <c r="AK291" s="120">
        <f t="shared" si="178"/>
        <v>0</v>
      </c>
      <c r="AL291" s="120">
        <f t="shared" si="179"/>
        <v>0</v>
      </c>
      <c r="AM291" s="120">
        <f t="shared" si="180"/>
        <v>0</v>
      </c>
      <c r="AN291" s="120">
        <f t="shared" si="181"/>
        <v>0</v>
      </c>
      <c r="AO291" s="120">
        <f t="shared" si="182"/>
        <v>0</v>
      </c>
      <c r="AP291" s="120">
        <f t="shared" si="183"/>
        <v>0</v>
      </c>
      <c r="AQ291" s="120">
        <f t="shared" si="184"/>
        <v>0</v>
      </c>
      <c r="AR291" s="120">
        <f t="shared" si="185"/>
        <v>0</v>
      </c>
      <c r="AS291" s="120">
        <f t="shared" si="186"/>
        <v>0</v>
      </c>
      <c r="AT291" s="267">
        <f t="shared" si="166"/>
        <v>0</v>
      </c>
      <c r="AU291" s="267">
        <f t="shared" si="167"/>
        <v>0</v>
      </c>
      <c r="BA291" s="42">
        <f t="shared" si="187"/>
        <v>0</v>
      </c>
      <c r="BB291" s="42">
        <f t="shared" si="188"/>
        <v>0</v>
      </c>
      <c r="BC291" s="42">
        <f t="shared" si="189"/>
        <v>0</v>
      </c>
      <c r="BD291" s="42">
        <f t="shared" si="190"/>
        <v>0</v>
      </c>
      <c r="BE291" s="42">
        <f t="shared" si="191"/>
        <v>0</v>
      </c>
      <c r="BF291" s="42">
        <f t="shared" si="192"/>
        <v>0</v>
      </c>
      <c r="BG291" s="42">
        <f t="shared" si="193"/>
        <v>0</v>
      </c>
      <c r="BH291" s="42">
        <f t="shared" si="194"/>
        <v>0</v>
      </c>
      <c r="BI291" s="42">
        <f t="shared" si="195"/>
        <v>0</v>
      </c>
      <c r="BJ291" s="42">
        <f t="shared" si="196"/>
        <v>0</v>
      </c>
      <c r="BK291" s="42">
        <f t="shared" si="197"/>
        <v>0</v>
      </c>
      <c r="BL291" s="42">
        <f t="shared" si="198"/>
        <v>0</v>
      </c>
      <c r="BM291" s="42">
        <f t="shared" si="199"/>
        <v>0</v>
      </c>
      <c r="BN291" s="42">
        <f t="shared" si="200"/>
        <v>0</v>
      </c>
      <c r="BO291" s="42">
        <f t="shared" si="201"/>
        <v>0</v>
      </c>
      <c r="BP291" s="42">
        <f t="shared" si="202"/>
        <v>0</v>
      </c>
      <c r="BQ291" s="42">
        <f t="shared" si="203"/>
        <v>0</v>
      </c>
      <c r="BR291" s="42">
        <f t="shared" si="204"/>
        <v>0</v>
      </c>
      <c r="BS291" s="42">
        <f t="shared" si="205"/>
        <v>0</v>
      </c>
    </row>
    <row r="292" spans="1:71" ht="15">
      <c r="A292" s="118" t="s">
        <v>1180</v>
      </c>
      <c r="B292" s="8" t="s">
        <v>586</v>
      </c>
      <c r="C292" s="9" t="s">
        <v>587</v>
      </c>
      <c r="D292" s="9" t="s">
        <v>441</v>
      </c>
      <c r="E292" s="10" t="s">
        <v>97</v>
      </c>
      <c r="F292" s="10" t="s">
        <v>3</v>
      </c>
      <c r="G292" s="12" t="s">
        <v>1273</v>
      </c>
      <c r="H292" s="11">
        <v>8.56</v>
      </c>
      <c r="I292" s="279">
        <f>VLOOKUP(A:A,Souhrn!$A$2:$E$20,5,0)</f>
        <v>0</v>
      </c>
      <c r="J292" s="217">
        <f t="shared" si="206"/>
        <v>0</v>
      </c>
      <c r="K292" s="98"/>
      <c r="L292" s="102"/>
      <c r="M292" s="100"/>
      <c r="AA292" s="120">
        <f t="shared" si="168"/>
        <v>0</v>
      </c>
      <c r="AB292" s="120">
        <f t="shared" si="169"/>
        <v>0</v>
      </c>
      <c r="AC292" s="120">
        <f t="shared" si="170"/>
        <v>0</v>
      </c>
      <c r="AD292" s="120">
        <f t="shared" si="171"/>
        <v>0</v>
      </c>
      <c r="AE292" s="120">
        <f t="shared" si="172"/>
        <v>0</v>
      </c>
      <c r="AF292" s="120">
        <f t="shared" si="173"/>
        <v>0</v>
      </c>
      <c r="AG292" s="120">
        <f t="shared" si="174"/>
        <v>0</v>
      </c>
      <c r="AH292" s="120">
        <f t="shared" si="175"/>
        <v>0</v>
      </c>
      <c r="AI292" s="120">
        <f t="shared" si="176"/>
        <v>0</v>
      </c>
      <c r="AJ292" s="120">
        <f t="shared" si="177"/>
        <v>0</v>
      </c>
      <c r="AK292" s="120">
        <f t="shared" si="178"/>
        <v>0</v>
      </c>
      <c r="AL292" s="120">
        <f t="shared" si="179"/>
        <v>0</v>
      </c>
      <c r="AM292" s="120">
        <f t="shared" si="180"/>
        <v>0</v>
      </c>
      <c r="AN292" s="120">
        <f t="shared" si="181"/>
        <v>0</v>
      </c>
      <c r="AO292" s="120">
        <f t="shared" si="182"/>
        <v>0</v>
      </c>
      <c r="AP292" s="120">
        <f t="shared" si="183"/>
        <v>0</v>
      </c>
      <c r="AQ292" s="120">
        <f t="shared" si="184"/>
        <v>0</v>
      </c>
      <c r="AR292" s="120">
        <f t="shared" si="185"/>
        <v>8.56</v>
      </c>
      <c r="AS292" s="120">
        <f t="shared" si="186"/>
        <v>0</v>
      </c>
      <c r="AT292" s="267">
        <f t="shared" si="166"/>
        <v>0</v>
      </c>
      <c r="AU292" s="267">
        <f t="shared" si="167"/>
        <v>0</v>
      </c>
      <c r="BA292" s="42">
        <f t="shared" si="187"/>
        <v>0</v>
      </c>
      <c r="BB292" s="42">
        <f t="shared" si="188"/>
        <v>0</v>
      </c>
      <c r="BC292" s="42">
        <f t="shared" si="189"/>
        <v>0</v>
      </c>
      <c r="BD292" s="42">
        <f t="shared" si="190"/>
        <v>0</v>
      </c>
      <c r="BE292" s="42">
        <f t="shared" si="191"/>
        <v>0</v>
      </c>
      <c r="BF292" s="42">
        <f t="shared" si="192"/>
        <v>0</v>
      </c>
      <c r="BG292" s="42">
        <f t="shared" si="193"/>
        <v>0</v>
      </c>
      <c r="BH292" s="42">
        <f t="shared" si="194"/>
        <v>0</v>
      </c>
      <c r="BI292" s="42">
        <f t="shared" si="195"/>
        <v>0</v>
      </c>
      <c r="BJ292" s="42">
        <f t="shared" si="196"/>
        <v>0</v>
      </c>
      <c r="BK292" s="42">
        <f t="shared" si="197"/>
        <v>0</v>
      </c>
      <c r="BL292" s="42">
        <f t="shared" si="198"/>
        <v>0</v>
      </c>
      <c r="BM292" s="42">
        <f t="shared" si="199"/>
        <v>0</v>
      </c>
      <c r="BN292" s="42">
        <f t="shared" si="200"/>
        <v>0</v>
      </c>
      <c r="BO292" s="42">
        <f t="shared" si="201"/>
        <v>0</v>
      </c>
      <c r="BP292" s="42">
        <f t="shared" si="202"/>
        <v>0</v>
      </c>
      <c r="BQ292" s="42">
        <f t="shared" si="203"/>
        <v>0</v>
      </c>
      <c r="BR292" s="42">
        <f t="shared" si="204"/>
        <v>0</v>
      </c>
      <c r="BS292" s="42">
        <f t="shared" si="205"/>
        <v>0</v>
      </c>
    </row>
    <row r="293" spans="1:71" ht="15">
      <c r="A293" s="118" t="s">
        <v>1169</v>
      </c>
      <c r="B293" s="8" t="s">
        <v>588</v>
      </c>
      <c r="C293" s="9" t="s">
        <v>589</v>
      </c>
      <c r="D293" s="9" t="s">
        <v>441</v>
      </c>
      <c r="E293" s="10" t="s">
        <v>66</v>
      </c>
      <c r="F293" s="10" t="s">
        <v>4</v>
      </c>
      <c r="G293" s="12" t="s">
        <v>1279</v>
      </c>
      <c r="H293" s="11">
        <v>4.27</v>
      </c>
      <c r="I293" s="279">
        <f>VLOOKUP(A:A,Souhrn!$A$2:$E$20,5,0)</f>
        <v>0</v>
      </c>
      <c r="J293" s="217">
        <f t="shared" si="206"/>
        <v>0</v>
      </c>
      <c r="K293" s="98"/>
      <c r="L293" s="102"/>
      <c r="M293" s="100"/>
      <c r="AA293" s="120">
        <f t="shared" si="168"/>
        <v>0</v>
      </c>
      <c r="AB293" s="120">
        <f t="shared" si="169"/>
        <v>0</v>
      </c>
      <c r="AC293" s="120">
        <f t="shared" si="170"/>
        <v>0</v>
      </c>
      <c r="AD293" s="120">
        <f t="shared" si="171"/>
        <v>0</v>
      </c>
      <c r="AE293" s="120">
        <f t="shared" si="172"/>
        <v>0</v>
      </c>
      <c r="AF293" s="120">
        <f t="shared" si="173"/>
        <v>4.27</v>
      </c>
      <c r="AG293" s="120">
        <f t="shared" si="174"/>
        <v>0</v>
      </c>
      <c r="AH293" s="120">
        <f t="shared" si="175"/>
        <v>0</v>
      </c>
      <c r="AI293" s="120">
        <f t="shared" si="176"/>
        <v>0</v>
      </c>
      <c r="AJ293" s="120">
        <f t="shared" si="177"/>
        <v>0</v>
      </c>
      <c r="AK293" s="120">
        <f t="shared" si="178"/>
        <v>0</v>
      </c>
      <c r="AL293" s="120">
        <f t="shared" si="179"/>
        <v>0</v>
      </c>
      <c r="AM293" s="120">
        <f t="shared" si="180"/>
        <v>0</v>
      </c>
      <c r="AN293" s="120">
        <f t="shared" si="181"/>
        <v>0</v>
      </c>
      <c r="AO293" s="120">
        <f t="shared" si="182"/>
        <v>0</v>
      </c>
      <c r="AP293" s="120">
        <f t="shared" si="183"/>
        <v>0</v>
      </c>
      <c r="AQ293" s="120">
        <f t="shared" si="184"/>
        <v>0</v>
      </c>
      <c r="AR293" s="120">
        <f t="shared" si="185"/>
        <v>0</v>
      </c>
      <c r="AS293" s="120">
        <f t="shared" si="186"/>
        <v>0</v>
      </c>
      <c r="AT293" s="267">
        <f t="shared" si="166"/>
        <v>0</v>
      </c>
      <c r="AU293" s="267">
        <f t="shared" si="167"/>
        <v>0</v>
      </c>
      <c r="BA293" s="42">
        <f t="shared" si="187"/>
        <v>0</v>
      </c>
      <c r="BB293" s="42">
        <f t="shared" si="188"/>
        <v>0</v>
      </c>
      <c r="BC293" s="42">
        <f t="shared" si="189"/>
        <v>0</v>
      </c>
      <c r="BD293" s="42">
        <f t="shared" si="190"/>
        <v>0</v>
      </c>
      <c r="BE293" s="42">
        <f t="shared" si="191"/>
        <v>0</v>
      </c>
      <c r="BF293" s="42">
        <f t="shared" si="192"/>
        <v>0</v>
      </c>
      <c r="BG293" s="42">
        <f t="shared" si="193"/>
        <v>0</v>
      </c>
      <c r="BH293" s="42">
        <f t="shared" si="194"/>
        <v>0</v>
      </c>
      <c r="BI293" s="42">
        <f t="shared" si="195"/>
        <v>0</v>
      </c>
      <c r="BJ293" s="42">
        <f t="shared" si="196"/>
        <v>0</v>
      </c>
      <c r="BK293" s="42">
        <f t="shared" si="197"/>
        <v>0</v>
      </c>
      <c r="BL293" s="42">
        <f t="shared" si="198"/>
        <v>0</v>
      </c>
      <c r="BM293" s="42">
        <f t="shared" si="199"/>
        <v>0</v>
      </c>
      <c r="BN293" s="42">
        <f t="shared" si="200"/>
        <v>0</v>
      </c>
      <c r="BO293" s="42">
        <f t="shared" si="201"/>
        <v>0</v>
      </c>
      <c r="BP293" s="42">
        <f t="shared" si="202"/>
        <v>0</v>
      </c>
      <c r="BQ293" s="42">
        <f t="shared" si="203"/>
        <v>0</v>
      </c>
      <c r="BR293" s="42">
        <f t="shared" si="204"/>
        <v>0</v>
      </c>
      <c r="BS293" s="42">
        <f t="shared" si="205"/>
        <v>0</v>
      </c>
    </row>
    <row r="294" spans="1:71" ht="15">
      <c r="A294" s="118" t="s">
        <v>1169</v>
      </c>
      <c r="B294" s="8" t="s">
        <v>590</v>
      </c>
      <c r="C294" s="9" t="s">
        <v>33</v>
      </c>
      <c r="D294" s="9" t="s">
        <v>441</v>
      </c>
      <c r="E294" s="10" t="s">
        <v>66</v>
      </c>
      <c r="F294" s="10" t="s">
        <v>4</v>
      </c>
      <c r="G294" s="12" t="s">
        <v>1279</v>
      </c>
      <c r="H294" s="11">
        <v>2.14</v>
      </c>
      <c r="I294" s="279">
        <f>VLOOKUP(A:A,Souhrn!$A$2:$E$20,5,0)</f>
        <v>0</v>
      </c>
      <c r="J294" s="217">
        <f t="shared" si="206"/>
        <v>0</v>
      </c>
      <c r="K294" s="98"/>
      <c r="L294" s="102"/>
      <c r="M294" s="100"/>
      <c r="AA294" s="120">
        <f t="shared" si="168"/>
        <v>0</v>
      </c>
      <c r="AB294" s="120">
        <f t="shared" si="169"/>
        <v>0</v>
      </c>
      <c r="AC294" s="120">
        <f t="shared" si="170"/>
        <v>0</v>
      </c>
      <c r="AD294" s="120">
        <f t="shared" si="171"/>
        <v>0</v>
      </c>
      <c r="AE294" s="120">
        <f t="shared" si="172"/>
        <v>0</v>
      </c>
      <c r="AF294" s="120">
        <f t="shared" si="173"/>
        <v>2.14</v>
      </c>
      <c r="AG294" s="120">
        <f t="shared" si="174"/>
        <v>0</v>
      </c>
      <c r="AH294" s="120">
        <f t="shared" si="175"/>
        <v>0</v>
      </c>
      <c r="AI294" s="120">
        <f t="shared" si="176"/>
        <v>0</v>
      </c>
      <c r="AJ294" s="120">
        <f t="shared" si="177"/>
        <v>0</v>
      </c>
      <c r="AK294" s="120">
        <f t="shared" si="178"/>
        <v>0</v>
      </c>
      <c r="AL294" s="120">
        <f t="shared" si="179"/>
        <v>0</v>
      </c>
      <c r="AM294" s="120">
        <f t="shared" si="180"/>
        <v>0</v>
      </c>
      <c r="AN294" s="120">
        <f t="shared" si="181"/>
        <v>0</v>
      </c>
      <c r="AO294" s="120">
        <f t="shared" si="182"/>
        <v>0</v>
      </c>
      <c r="AP294" s="120">
        <f t="shared" si="183"/>
        <v>0</v>
      </c>
      <c r="AQ294" s="120">
        <f t="shared" si="184"/>
        <v>0</v>
      </c>
      <c r="AR294" s="120">
        <f t="shared" si="185"/>
        <v>0</v>
      </c>
      <c r="AS294" s="120">
        <f t="shared" si="186"/>
        <v>0</v>
      </c>
      <c r="AT294" s="267">
        <f t="shared" si="166"/>
        <v>0</v>
      </c>
      <c r="AU294" s="267">
        <f t="shared" si="167"/>
        <v>0</v>
      </c>
      <c r="BA294" s="42">
        <f t="shared" si="187"/>
        <v>0</v>
      </c>
      <c r="BB294" s="42">
        <f t="shared" si="188"/>
        <v>0</v>
      </c>
      <c r="BC294" s="42">
        <f t="shared" si="189"/>
        <v>0</v>
      </c>
      <c r="BD294" s="42">
        <f t="shared" si="190"/>
        <v>0</v>
      </c>
      <c r="BE294" s="42">
        <f t="shared" si="191"/>
        <v>0</v>
      </c>
      <c r="BF294" s="42">
        <f t="shared" si="192"/>
        <v>0</v>
      </c>
      <c r="BG294" s="42">
        <f t="shared" si="193"/>
        <v>0</v>
      </c>
      <c r="BH294" s="42">
        <f t="shared" si="194"/>
        <v>0</v>
      </c>
      <c r="BI294" s="42">
        <f t="shared" si="195"/>
        <v>0</v>
      </c>
      <c r="BJ294" s="42">
        <f t="shared" si="196"/>
        <v>0</v>
      </c>
      <c r="BK294" s="42">
        <f t="shared" si="197"/>
        <v>0</v>
      </c>
      <c r="BL294" s="42">
        <f t="shared" si="198"/>
        <v>0</v>
      </c>
      <c r="BM294" s="42">
        <f t="shared" si="199"/>
        <v>0</v>
      </c>
      <c r="BN294" s="42">
        <f t="shared" si="200"/>
        <v>0</v>
      </c>
      <c r="BO294" s="42">
        <f t="shared" si="201"/>
        <v>0</v>
      </c>
      <c r="BP294" s="42">
        <f t="shared" si="202"/>
        <v>0</v>
      </c>
      <c r="BQ294" s="42">
        <f t="shared" si="203"/>
        <v>0</v>
      </c>
      <c r="BR294" s="42">
        <f t="shared" si="204"/>
        <v>0</v>
      </c>
      <c r="BS294" s="42">
        <f t="shared" si="205"/>
        <v>0</v>
      </c>
    </row>
    <row r="295" spans="1:71" ht="15">
      <c r="A295" s="118" t="s">
        <v>1169</v>
      </c>
      <c r="B295" s="8" t="s">
        <v>591</v>
      </c>
      <c r="C295" s="9" t="s">
        <v>592</v>
      </c>
      <c r="D295" s="9" t="s">
        <v>441</v>
      </c>
      <c r="E295" s="10" t="s">
        <v>53</v>
      </c>
      <c r="F295" s="10" t="s">
        <v>4</v>
      </c>
      <c r="G295" s="12" t="s">
        <v>1279</v>
      </c>
      <c r="H295" s="11">
        <v>3.73</v>
      </c>
      <c r="I295" s="279">
        <f>VLOOKUP(A:A,Souhrn!$A$2:$E$20,5,0)</f>
        <v>0</v>
      </c>
      <c r="J295" s="217">
        <f t="shared" si="206"/>
        <v>0</v>
      </c>
      <c r="K295" s="98"/>
      <c r="L295" s="102"/>
      <c r="M295" s="100"/>
      <c r="AA295" s="120">
        <f t="shared" si="168"/>
        <v>0</v>
      </c>
      <c r="AB295" s="120">
        <f t="shared" si="169"/>
        <v>0</v>
      </c>
      <c r="AC295" s="120">
        <f t="shared" si="170"/>
        <v>0</v>
      </c>
      <c r="AD295" s="120">
        <f t="shared" si="171"/>
        <v>0</v>
      </c>
      <c r="AE295" s="120">
        <f t="shared" si="172"/>
        <v>0</v>
      </c>
      <c r="AF295" s="120">
        <f t="shared" si="173"/>
        <v>3.73</v>
      </c>
      <c r="AG295" s="120">
        <f t="shared" si="174"/>
        <v>0</v>
      </c>
      <c r="AH295" s="120">
        <f t="shared" si="175"/>
        <v>0</v>
      </c>
      <c r="AI295" s="120">
        <f t="shared" si="176"/>
        <v>0</v>
      </c>
      <c r="AJ295" s="120">
        <f t="shared" si="177"/>
        <v>0</v>
      </c>
      <c r="AK295" s="120">
        <f t="shared" si="178"/>
        <v>0</v>
      </c>
      <c r="AL295" s="120">
        <f t="shared" si="179"/>
        <v>0</v>
      </c>
      <c r="AM295" s="120">
        <f t="shared" si="180"/>
        <v>0</v>
      </c>
      <c r="AN295" s="120">
        <f t="shared" si="181"/>
        <v>0</v>
      </c>
      <c r="AO295" s="120">
        <f t="shared" si="182"/>
        <v>0</v>
      </c>
      <c r="AP295" s="120">
        <f t="shared" si="183"/>
        <v>0</v>
      </c>
      <c r="AQ295" s="120">
        <f t="shared" si="184"/>
        <v>0</v>
      </c>
      <c r="AR295" s="120">
        <f t="shared" si="185"/>
        <v>0</v>
      </c>
      <c r="AS295" s="120">
        <f t="shared" si="186"/>
        <v>0</v>
      </c>
      <c r="AT295" s="267">
        <f t="shared" si="166"/>
        <v>0</v>
      </c>
      <c r="AU295" s="267">
        <f t="shared" si="167"/>
        <v>0</v>
      </c>
      <c r="BA295" s="42">
        <f t="shared" si="187"/>
        <v>0</v>
      </c>
      <c r="BB295" s="42">
        <f t="shared" si="188"/>
        <v>0</v>
      </c>
      <c r="BC295" s="42">
        <f t="shared" si="189"/>
        <v>0</v>
      </c>
      <c r="BD295" s="42">
        <f t="shared" si="190"/>
        <v>0</v>
      </c>
      <c r="BE295" s="42">
        <f t="shared" si="191"/>
        <v>0</v>
      </c>
      <c r="BF295" s="42">
        <f t="shared" si="192"/>
        <v>0</v>
      </c>
      <c r="BG295" s="42">
        <f t="shared" si="193"/>
        <v>0</v>
      </c>
      <c r="BH295" s="42">
        <f t="shared" si="194"/>
        <v>0</v>
      </c>
      <c r="BI295" s="42">
        <f t="shared" si="195"/>
        <v>0</v>
      </c>
      <c r="BJ295" s="42">
        <f t="shared" si="196"/>
        <v>0</v>
      </c>
      <c r="BK295" s="42">
        <f t="shared" si="197"/>
        <v>0</v>
      </c>
      <c r="BL295" s="42">
        <f t="shared" si="198"/>
        <v>0</v>
      </c>
      <c r="BM295" s="42">
        <f t="shared" si="199"/>
        <v>0</v>
      </c>
      <c r="BN295" s="42">
        <f t="shared" si="200"/>
        <v>0</v>
      </c>
      <c r="BO295" s="42">
        <f t="shared" si="201"/>
        <v>0</v>
      </c>
      <c r="BP295" s="42">
        <f t="shared" si="202"/>
        <v>0</v>
      </c>
      <c r="BQ295" s="42">
        <f t="shared" si="203"/>
        <v>0</v>
      </c>
      <c r="BR295" s="42">
        <f t="shared" si="204"/>
        <v>0</v>
      </c>
      <c r="BS295" s="42">
        <f t="shared" si="205"/>
        <v>0</v>
      </c>
    </row>
    <row r="296" spans="1:71" ht="15">
      <c r="A296" s="118" t="s">
        <v>1169</v>
      </c>
      <c r="B296" s="8" t="s">
        <v>593</v>
      </c>
      <c r="C296" s="9" t="s">
        <v>594</v>
      </c>
      <c r="D296" s="9" t="s">
        <v>441</v>
      </c>
      <c r="E296" s="10" t="s">
        <v>47</v>
      </c>
      <c r="F296" s="10" t="s">
        <v>4</v>
      </c>
      <c r="G296" s="36" t="s">
        <v>1279</v>
      </c>
      <c r="H296" s="37">
        <v>11.59</v>
      </c>
      <c r="I296" s="279">
        <f>VLOOKUP(A:A,Souhrn!$A$2:$E$20,5,0)</f>
        <v>0</v>
      </c>
      <c r="J296" s="217">
        <f t="shared" si="206"/>
        <v>0</v>
      </c>
      <c r="K296" s="98"/>
      <c r="L296" s="102"/>
      <c r="M296" s="100"/>
      <c r="AA296" s="120">
        <f t="shared" si="168"/>
        <v>0</v>
      </c>
      <c r="AB296" s="120">
        <f t="shared" si="169"/>
        <v>0</v>
      </c>
      <c r="AC296" s="120">
        <f t="shared" si="170"/>
        <v>0</v>
      </c>
      <c r="AD296" s="120">
        <f t="shared" si="171"/>
        <v>0</v>
      </c>
      <c r="AE296" s="120">
        <f t="shared" si="172"/>
        <v>0</v>
      </c>
      <c r="AF296" s="120">
        <f t="shared" si="173"/>
        <v>11.59</v>
      </c>
      <c r="AG296" s="120">
        <f t="shared" si="174"/>
        <v>0</v>
      </c>
      <c r="AH296" s="120">
        <f t="shared" si="175"/>
        <v>0</v>
      </c>
      <c r="AI296" s="120">
        <f t="shared" si="176"/>
        <v>0</v>
      </c>
      <c r="AJ296" s="120">
        <f t="shared" si="177"/>
        <v>0</v>
      </c>
      <c r="AK296" s="120">
        <f t="shared" si="178"/>
        <v>0</v>
      </c>
      <c r="AL296" s="120">
        <f t="shared" si="179"/>
        <v>0</v>
      </c>
      <c r="AM296" s="120">
        <f t="shared" si="180"/>
        <v>0</v>
      </c>
      <c r="AN296" s="120">
        <f t="shared" si="181"/>
        <v>0</v>
      </c>
      <c r="AO296" s="120">
        <f t="shared" si="182"/>
        <v>0</v>
      </c>
      <c r="AP296" s="120">
        <f t="shared" si="183"/>
        <v>0</v>
      </c>
      <c r="AQ296" s="120">
        <f t="shared" si="184"/>
        <v>0</v>
      </c>
      <c r="AR296" s="120">
        <f t="shared" si="185"/>
        <v>0</v>
      </c>
      <c r="AS296" s="120">
        <f t="shared" si="186"/>
        <v>0</v>
      </c>
      <c r="AT296" s="267">
        <f t="shared" si="166"/>
        <v>0</v>
      </c>
      <c r="AU296" s="267">
        <f t="shared" si="167"/>
        <v>0</v>
      </c>
      <c r="BA296" s="42">
        <f t="shared" si="187"/>
        <v>0</v>
      </c>
      <c r="BB296" s="42">
        <f t="shared" si="188"/>
        <v>0</v>
      </c>
      <c r="BC296" s="42">
        <f t="shared" si="189"/>
        <v>0</v>
      </c>
      <c r="BD296" s="42">
        <f t="shared" si="190"/>
        <v>0</v>
      </c>
      <c r="BE296" s="42">
        <f t="shared" si="191"/>
        <v>0</v>
      </c>
      <c r="BF296" s="42">
        <f t="shared" si="192"/>
        <v>0</v>
      </c>
      <c r="BG296" s="42">
        <f t="shared" si="193"/>
        <v>0</v>
      </c>
      <c r="BH296" s="42">
        <f t="shared" si="194"/>
        <v>0</v>
      </c>
      <c r="BI296" s="42">
        <f t="shared" si="195"/>
        <v>0</v>
      </c>
      <c r="BJ296" s="42">
        <f t="shared" si="196"/>
        <v>0</v>
      </c>
      <c r="BK296" s="42">
        <f t="shared" si="197"/>
        <v>0</v>
      </c>
      <c r="BL296" s="42">
        <f t="shared" si="198"/>
        <v>0</v>
      </c>
      <c r="BM296" s="42">
        <f t="shared" si="199"/>
        <v>0</v>
      </c>
      <c r="BN296" s="42">
        <f t="shared" si="200"/>
        <v>0</v>
      </c>
      <c r="BO296" s="42">
        <f t="shared" si="201"/>
        <v>0</v>
      </c>
      <c r="BP296" s="42">
        <f t="shared" si="202"/>
        <v>0</v>
      </c>
      <c r="BQ296" s="42">
        <f t="shared" si="203"/>
        <v>0</v>
      </c>
      <c r="BR296" s="42">
        <f t="shared" si="204"/>
        <v>0</v>
      </c>
      <c r="BS296" s="42">
        <f t="shared" si="205"/>
        <v>0</v>
      </c>
    </row>
    <row r="297" spans="1:71" ht="15.75" thickBot="1">
      <c r="A297" s="118" t="s">
        <v>1169</v>
      </c>
      <c r="B297" s="17" t="s">
        <v>595</v>
      </c>
      <c r="C297" s="14" t="s">
        <v>33</v>
      </c>
      <c r="D297" s="14" t="s">
        <v>441</v>
      </c>
      <c r="E297" s="18" t="s">
        <v>47</v>
      </c>
      <c r="F297" s="18" t="s">
        <v>4</v>
      </c>
      <c r="G297" s="6" t="s">
        <v>1279</v>
      </c>
      <c r="H297" s="34">
        <v>19.64</v>
      </c>
      <c r="I297" s="279">
        <f>VLOOKUP(A:A,Souhrn!$A$2:$E$20,5,0)</f>
        <v>0</v>
      </c>
      <c r="J297" s="217">
        <f t="shared" si="206"/>
        <v>0</v>
      </c>
      <c r="K297" s="108"/>
      <c r="L297" s="109"/>
      <c r="M297" s="110"/>
      <c r="AA297" s="120">
        <f t="shared" si="168"/>
        <v>0</v>
      </c>
      <c r="AB297" s="120">
        <f t="shared" si="169"/>
        <v>0</v>
      </c>
      <c r="AC297" s="120">
        <f t="shared" si="170"/>
        <v>0</v>
      </c>
      <c r="AD297" s="120">
        <f t="shared" si="171"/>
        <v>0</v>
      </c>
      <c r="AE297" s="120">
        <f t="shared" si="172"/>
        <v>0</v>
      </c>
      <c r="AF297" s="120">
        <f t="shared" si="173"/>
        <v>19.64</v>
      </c>
      <c r="AG297" s="120">
        <f t="shared" si="174"/>
        <v>0</v>
      </c>
      <c r="AH297" s="120">
        <f t="shared" si="175"/>
        <v>0</v>
      </c>
      <c r="AI297" s="120">
        <f t="shared" si="176"/>
        <v>0</v>
      </c>
      <c r="AJ297" s="120">
        <f t="shared" si="177"/>
        <v>0</v>
      </c>
      <c r="AK297" s="120">
        <f t="shared" si="178"/>
        <v>0</v>
      </c>
      <c r="AL297" s="120">
        <f t="shared" si="179"/>
        <v>0</v>
      </c>
      <c r="AM297" s="120">
        <f t="shared" si="180"/>
        <v>0</v>
      </c>
      <c r="AN297" s="120">
        <f t="shared" si="181"/>
        <v>0</v>
      </c>
      <c r="AO297" s="120">
        <f t="shared" si="182"/>
        <v>0</v>
      </c>
      <c r="AP297" s="120">
        <f t="shared" si="183"/>
        <v>0</v>
      </c>
      <c r="AQ297" s="120">
        <f t="shared" si="184"/>
        <v>0</v>
      </c>
      <c r="AR297" s="120">
        <f t="shared" si="185"/>
        <v>0</v>
      </c>
      <c r="AS297" s="120">
        <f t="shared" si="186"/>
        <v>0</v>
      </c>
      <c r="AT297" s="267">
        <f t="shared" si="166"/>
        <v>0</v>
      </c>
      <c r="AU297" s="267">
        <f t="shared" si="167"/>
        <v>0</v>
      </c>
      <c r="BA297" s="42">
        <f t="shared" si="187"/>
        <v>0</v>
      </c>
      <c r="BB297" s="42">
        <f t="shared" si="188"/>
        <v>0</v>
      </c>
      <c r="BC297" s="42">
        <f t="shared" si="189"/>
        <v>0</v>
      </c>
      <c r="BD297" s="42">
        <f t="shared" si="190"/>
        <v>0</v>
      </c>
      <c r="BE297" s="42">
        <f t="shared" si="191"/>
        <v>0</v>
      </c>
      <c r="BF297" s="42">
        <f t="shared" si="192"/>
        <v>0</v>
      </c>
      <c r="BG297" s="42">
        <f t="shared" si="193"/>
        <v>0</v>
      </c>
      <c r="BH297" s="42">
        <f t="shared" si="194"/>
        <v>0</v>
      </c>
      <c r="BI297" s="42">
        <f t="shared" si="195"/>
        <v>0</v>
      </c>
      <c r="BJ297" s="42">
        <f t="shared" si="196"/>
        <v>0</v>
      </c>
      <c r="BK297" s="42">
        <f t="shared" si="197"/>
        <v>0</v>
      </c>
      <c r="BL297" s="42">
        <f t="shared" si="198"/>
        <v>0</v>
      </c>
      <c r="BM297" s="42">
        <f t="shared" si="199"/>
        <v>0</v>
      </c>
      <c r="BN297" s="42">
        <f t="shared" si="200"/>
        <v>0</v>
      </c>
      <c r="BO297" s="42">
        <f t="shared" si="201"/>
        <v>0</v>
      </c>
      <c r="BP297" s="42">
        <f t="shared" si="202"/>
        <v>0</v>
      </c>
      <c r="BQ297" s="42">
        <f t="shared" si="203"/>
        <v>0</v>
      </c>
      <c r="BR297" s="42">
        <f t="shared" si="204"/>
        <v>0</v>
      </c>
      <c r="BS297" s="42">
        <f t="shared" si="205"/>
        <v>0</v>
      </c>
    </row>
    <row r="298" spans="1:71" ht="15.75" thickBot="1">
      <c r="A298" s="118"/>
      <c r="B298" s="353" t="s">
        <v>596</v>
      </c>
      <c r="C298" s="354"/>
      <c r="D298" s="354"/>
      <c r="E298" s="354"/>
      <c r="F298" s="354"/>
      <c r="G298" s="354"/>
      <c r="H298" s="218">
        <f>SUM(H218:H297)</f>
        <v>1522.8500000000004</v>
      </c>
      <c r="I298" s="346">
        <f>SUM(J218:J297)</f>
        <v>0</v>
      </c>
      <c r="J298" s="352"/>
      <c r="K298" s="340"/>
      <c r="L298" s="341"/>
      <c r="M298" s="342"/>
      <c r="AA298" s="120">
        <f t="shared" si="168"/>
        <v>0</v>
      </c>
      <c r="AB298" s="120">
        <f t="shared" si="169"/>
        <v>0</v>
      </c>
      <c r="AC298" s="120">
        <f t="shared" si="170"/>
        <v>0</v>
      </c>
      <c r="AD298" s="120">
        <f t="shared" si="171"/>
        <v>0</v>
      </c>
      <c r="AE298" s="120">
        <f t="shared" si="172"/>
        <v>0</v>
      </c>
      <c r="AF298" s="120">
        <f t="shared" si="173"/>
        <v>0</v>
      </c>
      <c r="AG298" s="120">
        <f t="shared" si="174"/>
        <v>0</v>
      </c>
      <c r="AH298" s="120">
        <f t="shared" si="175"/>
        <v>0</v>
      </c>
      <c r="AI298" s="120">
        <f t="shared" si="176"/>
        <v>0</v>
      </c>
      <c r="AJ298" s="120">
        <f t="shared" si="177"/>
        <v>0</v>
      </c>
      <c r="AK298" s="120">
        <f t="shared" si="178"/>
        <v>0</v>
      </c>
      <c r="AL298" s="120">
        <f t="shared" si="179"/>
        <v>0</v>
      </c>
      <c r="AM298" s="120">
        <f t="shared" si="180"/>
        <v>0</v>
      </c>
      <c r="AN298" s="120">
        <f t="shared" si="181"/>
        <v>0</v>
      </c>
      <c r="AO298" s="120">
        <f t="shared" si="182"/>
        <v>0</v>
      </c>
      <c r="AP298" s="120">
        <f t="shared" si="183"/>
        <v>0</v>
      </c>
      <c r="AQ298" s="120">
        <f t="shared" si="184"/>
        <v>0</v>
      </c>
      <c r="AR298" s="120">
        <f t="shared" si="185"/>
        <v>0</v>
      </c>
      <c r="AS298" s="120">
        <f t="shared" si="186"/>
        <v>0</v>
      </c>
      <c r="AT298" s="267">
        <f t="shared" si="166"/>
        <v>0</v>
      </c>
      <c r="AU298" s="267">
        <f t="shared" si="167"/>
        <v>0</v>
      </c>
      <c r="BA298" s="42">
        <f t="shared" si="187"/>
        <v>0</v>
      </c>
      <c r="BB298" s="42">
        <f t="shared" si="188"/>
        <v>0</v>
      </c>
      <c r="BC298" s="42">
        <f t="shared" si="189"/>
        <v>0</v>
      </c>
      <c r="BD298" s="42">
        <f t="shared" si="190"/>
        <v>0</v>
      </c>
      <c r="BE298" s="42">
        <f t="shared" si="191"/>
        <v>0</v>
      </c>
      <c r="BF298" s="42">
        <f t="shared" si="192"/>
        <v>0</v>
      </c>
      <c r="BG298" s="42">
        <f t="shared" si="193"/>
        <v>0</v>
      </c>
      <c r="BH298" s="42">
        <f t="shared" si="194"/>
        <v>0</v>
      </c>
      <c r="BI298" s="42">
        <f t="shared" si="195"/>
        <v>0</v>
      </c>
      <c r="BJ298" s="42">
        <f t="shared" si="196"/>
        <v>0</v>
      </c>
      <c r="BK298" s="42">
        <f t="shared" si="197"/>
        <v>0</v>
      </c>
      <c r="BL298" s="42">
        <f t="shared" si="198"/>
        <v>0</v>
      </c>
      <c r="BM298" s="42">
        <f t="shared" si="199"/>
        <v>0</v>
      </c>
      <c r="BN298" s="42">
        <f t="shared" si="200"/>
        <v>0</v>
      </c>
      <c r="BO298" s="42">
        <f t="shared" si="201"/>
        <v>0</v>
      </c>
      <c r="BP298" s="42">
        <f t="shared" si="202"/>
        <v>0</v>
      </c>
      <c r="BQ298" s="42">
        <f t="shared" si="203"/>
        <v>0</v>
      </c>
      <c r="BR298" s="42">
        <f t="shared" si="204"/>
        <v>0</v>
      </c>
      <c r="BS298" s="42">
        <f t="shared" si="205"/>
        <v>0</v>
      </c>
    </row>
    <row r="299" spans="1:71" ht="15">
      <c r="A299" s="118" t="s">
        <v>1164</v>
      </c>
      <c r="B299" s="3" t="s">
        <v>597</v>
      </c>
      <c r="C299" s="4" t="s">
        <v>598</v>
      </c>
      <c r="D299" s="4" t="s">
        <v>599</v>
      </c>
      <c r="E299" s="5" t="s">
        <v>26</v>
      </c>
      <c r="F299" s="5" t="s">
        <v>2</v>
      </c>
      <c r="G299" s="6" t="s">
        <v>1259</v>
      </c>
      <c r="H299" s="7">
        <v>16.61</v>
      </c>
      <c r="I299" s="279">
        <f>VLOOKUP(A:A,Souhrn!$A$2:$E$20,5,0)</f>
        <v>0</v>
      </c>
      <c r="J299" s="217">
        <f>ROUND(H299*ROUND(I299,2),2)</f>
        <v>0</v>
      </c>
      <c r="K299" s="104"/>
      <c r="L299" s="105" t="s">
        <v>1246</v>
      </c>
      <c r="M299" s="106"/>
      <c r="AA299" s="120">
        <f t="shared" si="168"/>
        <v>16.61</v>
      </c>
      <c r="AB299" s="120">
        <f t="shared" si="169"/>
        <v>0</v>
      </c>
      <c r="AC299" s="120">
        <f t="shared" si="170"/>
        <v>0</v>
      </c>
      <c r="AD299" s="120">
        <f t="shared" si="171"/>
        <v>0</v>
      </c>
      <c r="AE299" s="120">
        <f t="shared" si="172"/>
        <v>0</v>
      </c>
      <c r="AF299" s="120">
        <f t="shared" si="173"/>
        <v>0</v>
      </c>
      <c r="AG299" s="120">
        <f t="shared" si="174"/>
        <v>0</v>
      </c>
      <c r="AH299" s="120">
        <f t="shared" si="175"/>
        <v>0</v>
      </c>
      <c r="AI299" s="120">
        <f t="shared" si="176"/>
        <v>0</v>
      </c>
      <c r="AJ299" s="120">
        <f t="shared" si="177"/>
        <v>0</v>
      </c>
      <c r="AK299" s="120">
        <f t="shared" si="178"/>
        <v>0</v>
      </c>
      <c r="AL299" s="120">
        <f t="shared" si="179"/>
        <v>0</v>
      </c>
      <c r="AM299" s="120">
        <f t="shared" si="180"/>
        <v>0</v>
      </c>
      <c r="AN299" s="120">
        <f t="shared" si="181"/>
        <v>0</v>
      </c>
      <c r="AO299" s="120">
        <f t="shared" si="182"/>
        <v>0</v>
      </c>
      <c r="AP299" s="120">
        <f t="shared" si="183"/>
        <v>0</v>
      </c>
      <c r="AQ299" s="120">
        <f t="shared" si="184"/>
        <v>0</v>
      </c>
      <c r="AR299" s="120">
        <f t="shared" si="185"/>
        <v>0</v>
      </c>
      <c r="AS299" s="120">
        <f t="shared" si="186"/>
        <v>0</v>
      </c>
      <c r="AT299" s="267">
        <f t="shared" si="166"/>
        <v>16.61</v>
      </c>
      <c r="AU299" s="267">
        <f t="shared" si="167"/>
        <v>0</v>
      </c>
      <c r="BA299" s="42">
        <f t="shared" si="187"/>
        <v>0</v>
      </c>
      <c r="BB299" s="42">
        <f t="shared" si="188"/>
        <v>0</v>
      </c>
      <c r="BC299" s="42">
        <f t="shared" si="189"/>
        <v>0</v>
      </c>
      <c r="BD299" s="42">
        <f t="shared" si="190"/>
        <v>0</v>
      </c>
      <c r="BE299" s="42">
        <f t="shared" si="191"/>
        <v>0</v>
      </c>
      <c r="BF299" s="42">
        <f t="shared" si="192"/>
        <v>0</v>
      </c>
      <c r="BG299" s="42">
        <f t="shared" si="193"/>
        <v>0</v>
      </c>
      <c r="BH299" s="42">
        <f t="shared" si="194"/>
        <v>0</v>
      </c>
      <c r="BI299" s="42">
        <f t="shared" si="195"/>
        <v>0</v>
      </c>
      <c r="BJ299" s="42">
        <f t="shared" si="196"/>
        <v>0</v>
      </c>
      <c r="BK299" s="42">
        <f t="shared" si="197"/>
        <v>0</v>
      </c>
      <c r="BL299" s="42">
        <f t="shared" si="198"/>
        <v>0</v>
      </c>
      <c r="BM299" s="42">
        <f t="shared" si="199"/>
        <v>0</v>
      </c>
      <c r="BN299" s="42">
        <f t="shared" si="200"/>
        <v>0</v>
      </c>
      <c r="BO299" s="42">
        <f t="shared" si="201"/>
        <v>0</v>
      </c>
      <c r="BP299" s="42">
        <f t="shared" si="202"/>
        <v>0</v>
      </c>
      <c r="BQ299" s="42">
        <f t="shared" si="203"/>
        <v>0</v>
      </c>
      <c r="BR299" s="42">
        <f t="shared" si="204"/>
        <v>0</v>
      </c>
      <c r="BS299" s="42">
        <f t="shared" si="205"/>
        <v>0</v>
      </c>
    </row>
    <row r="300" spans="1:71" ht="15">
      <c r="A300" s="118" t="s">
        <v>1164</v>
      </c>
      <c r="B300" s="8" t="s">
        <v>600</v>
      </c>
      <c r="C300" s="9" t="s">
        <v>601</v>
      </c>
      <c r="D300" s="9" t="s">
        <v>599</v>
      </c>
      <c r="E300" s="10" t="s">
        <v>26</v>
      </c>
      <c r="F300" s="10" t="s">
        <v>2</v>
      </c>
      <c r="G300" s="12" t="s">
        <v>1259</v>
      </c>
      <c r="H300" s="11">
        <v>15.43</v>
      </c>
      <c r="I300" s="279">
        <f>VLOOKUP(A:A,Souhrn!$A$2:$E$20,5,0)</f>
        <v>0</v>
      </c>
      <c r="J300" s="217">
        <f>ROUND(H300*ROUND(I300,2),2)</f>
        <v>0</v>
      </c>
      <c r="K300" s="98"/>
      <c r="L300" s="102" t="s">
        <v>1246</v>
      </c>
      <c r="M300" s="100"/>
      <c r="AA300" s="120">
        <f t="shared" si="168"/>
        <v>15.43</v>
      </c>
      <c r="AB300" s="120">
        <f t="shared" si="169"/>
        <v>0</v>
      </c>
      <c r="AC300" s="120">
        <f t="shared" si="170"/>
        <v>0</v>
      </c>
      <c r="AD300" s="120">
        <f t="shared" si="171"/>
        <v>0</v>
      </c>
      <c r="AE300" s="120">
        <f t="shared" si="172"/>
        <v>0</v>
      </c>
      <c r="AF300" s="120">
        <f t="shared" si="173"/>
        <v>0</v>
      </c>
      <c r="AG300" s="120">
        <f t="shared" si="174"/>
        <v>0</v>
      </c>
      <c r="AH300" s="120">
        <f t="shared" si="175"/>
        <v>0</v>
      </c>
      <c r="AI300" s="120">
        <f t="shared" si="176"/>
        <v>0</v>
      </c>
      <c r="AJ300" s="120">
        <f t="shared" si="177"/>
        <v>0</v>
      </c>
      <c r="AK300" s="120">
        <f t="shared" si="178"/>
        <v>0</v>
      </c>
      <c r="AL300" s="120">
        <f t="shared" si="179"/>
        <v>0</v>
      </c>
      <c r="AM300" s="120">
        <f t="shared" si="180"/>
        <v>0</v>
      </c>
      <c r="AN300" s="120">
        <f t="shared" si="181"/>
        <v>0</v>
      </c>
      <c r="AO300" s="120">
        <f t="shared" si="182"/>
        <v>0</v>
      </c>
      <c r="AP300" s="120">
        <f t="shared" si="183"/>
        <v>0</v>
      </c>
      <c r="AQ300" s="120">
        <f t="shared" si="184"/>
        <v>0</v>
      </c>
      <c r="AR300" s="120">
        <f t="shared" si="185"/>
        <v>0</v>
      </c>
      <c r="AS300" s="120">
        <f t="shared" si="186"/>
        <v>0</v>
      </c>
      <c r="AT300" s="267">
        <f t="shared" si="166"/>
        <v>15.43</v>
      </c>
      <c r="AU300" s="267">
        <f t="shared" si="167"/>
        <v>0</v>
      </c>
      <c r="BA300" s="42">
        <f t="shared" si="187"/>
        <v>0</v>
      </c>
      <c r="BB300" s="42">
        <f t="shared" si="188"/>
        <v>0</v>
      </c>
      <c r="BC300" s="42">
        <f t="shared" si="189"/>
        <v>0</v>
      </c>
      <c r="BD300" s="42">
        <f t="shared" si="190"/>
        <v>0</v>
      </c>
      <c r="BE300" s="42">
        <f t="shared" si="191"/>
        <v>0</v>
      </c>
      <c r="BF300" s="42">
        <f t="shared" si="192"/>
        <v>0</v>
      </c>
      <c r="BG300" s="42">
        <f t="shared" si="193"/>
        <v>0</v>
      </c>
      <c r="BH300" s="42">
        <f t="shared" si="194"/>
        <v>0</v>
      </c>
      <c r="BI300" s="42">
        <f t="shared" si="195"/>
        <v>0</v>
      </c>
      <c r="BJ300" s="42">
        <f t="shared" si="196"/>
        <v>0</v>
      </c>
      <c r="BK300" s="42">
        <f t="shared" si="197"/>
        <v>0</v>
      </c>
      <c r="BL300" s="42">
        <f t="shared" si="198"/>
        <v>0</v>
      </c>
      <c r="BM300" s="42">
        <f t="shared" si="199"/>
        <v>0</v>
      </c>
      <c r="BN300" s="42">
        <f t="shared" si="200"/>
        <v>0</v>
      </c>
      <c r="BO300" s="42">
        <f t="shared" si="201"/>
        <v>0</v>
      </c>
      <c r="BP300" s="42">
        <f t="shared" si="202"/>
        <v>0</v>
      </c>
      <c r="BQ300" s="42">
        <f t="shared" si="203"/>
        <v>0</v>
      </c>
      <c r="BR300" s="42">
        <f t="shared" si="204"/>
        <v>0</v>
      </c>
      <c r="BS300" s="42">
        <f t="shared" si="205"/>
        <v>0</v>
      </c>
    </row>
    <row r="301" spans="1:71" ht="15">
      <c r="A301" s="118" t="s">
        <v>1164</v>
      </c>
      <c r="B301" s="8" t="s">
        <v>602</v>
      </c>
      <c r="C301" s="9" t="s">
        <v>603</v>
      </c>
      <c r="D301" s="9" t="s">
        <v>599</v>
      </c>
      <c r="E301" s="10" t="s">
        <v>26</v>
      </c>
      <c r="F301" s="10" t="s">
        <v>2</v>
      </c>
      <c r="G301" s="12" t="s">
        <v>1259</v>
      </c>
      <c r="H301" s="11">
        <v>17.04</v>
      </c>
      <c r="I301" s="279">
        <f>VLOOKUP(A:A,Souhrn!$A$2:$E$20,5,0)</f>
        <v>0</v>
      </c>
      <c r="J301" s="217">
        <f aca="true" t="shared" si="207" ref="J301:J364">ROUND(H301*ROUND(I301,2),2)</f>
        <v>0</v>
      </c>
      <c r="K301" s="98"/>
      <c r="L301" s="102" t="s">
        <v>1246</v>
      </c>
      <c r="M301" s="100"/>
      <c r="AA301" s="120">
        <f t="shared" si="168"/>
        <v>17.04</v>
      </c>
      <c r="AB301" s="120">
        <f t="shared" si="169"/>
        <v>0</v>
      </c>
      <c r="AC301" s="120">
        <f t="shared" si="170"/>
        <v>0</v>
      </c>
      <c r="AD301" s="120">
        <f t="shared" si="171"/>
        <v>0</v>
      </c>
      <c r="AE301" s="120">
        <f t="shared" si="172"/>
        <v>0</v>
      </c>
      <c r="AF301" s="120">
        <f t="shared" si="173"/>
        <v>0</v>
      </c>
      <c r="AG301" s="120">
        <f t="shared" si="174"/>
        <v>0</v>
      </c>
      <c r="AH301" s="120">
        <f t="shared" si="175"/>
        <v>0</v>
      </c>
      <c r="AI301" s="120">
        <f t="shared" si="176"/>
        <v>0</v>
      </c>
      <c r="AJ301" s="120">
        <f t="shared" si="177"/>
        <v>0</v>
      </c>
      <c r="AK301" s="120">
        <f t="shared" si="178"/>
        <v>0</v>
      </c>
      <c r="AL301" s="120">
        <f t="shared" si="179"/>
        <v>0</v>
      </c>
      <c r="AM301" s="120">
        <f t="shared" si="180"/>
        <v>0</v>
      </c>
      <c r="AN301" s="120">
        <f t="shared" si="181"/>
        <v>0</v>
      </c>
      <c r="AO301" s="120">
        <f t="shared" si="182"/>
        <v>0</v>
      </c>
      <c r="AP301" s="120">
        <f t="shared" si="183"/>
        <v>0</v>
      </c>
      <c r="AQ301" s="120">
        <f t="shared" si="184"/>
        <v>0</v>
      </c>
      <c r="AR301" s="120">
        <f t="shared" si="185"/>
        <v>0</v>
      </c>
      <c r="AS301" s="120">
        <f t="shared" si="186"/>
        <v>0</v>
      </c>
      <c r="AT301" s="267">
        <f t="shared" si="166"/>
        <v>17.04</v>
      </c>
      <c r="AU301" s="267">
        <f t="shared" si="167"/>
        <v>0</v>
      </c>
      <c r="BA301" s="42">
        <f t="shared" si="187"/>
        <v>0</v>
      </c>
      <c r="BB301" s="42">
        <f t="shared" si="188"/>
        <v>0</v>
      </c>
      <c r="BC301" s="42">
        <f t="shared" si="189"/>
        <v>0</v>
      </c>
      <c r="BD301" s="42">
        <f t="shared" si="190"/>
        <v>0</v>
      </c>
      <c r="BE301" s="42">
        <f t="shared" si="191"/>
        <v>0</v>
      </c>
      <c r="BF301" s="42">
        <f t="shared" si="192"/>
        <v>0</v>
      </c>
      <c r="BG301" s="42">
        <f t="shared" si="193"/>
        <v>0</v>
      </c>
      <c r="BH301" s="42">
        <f t="shared" si="194"/>
        <v>0</v>
      </c>
      <c r="BI301" s="42">
        <f t="shared" si="195"/>
        <v>0</v>
      </c>
      <c r="BJ301" s="42">
        <f t="shared" si="196"/>
        <v>0</v>
      </c>
      <c r="BK301" s="42">
        <f t="shared" si="197"/>
        <v>0</v>
      </c>
      <c r="BL301" s="42">
        <f t="shared" si="198"/>
        <v>0</v>
      </c>
      <c r="BM301" s="42">
        <f t="shared" si="199"/>
        <v>0</v>
      </c>
      <c r="BN301" s="42">
        <f t="shared" si="200"/>
        <v>0</v>
      </c>
      <c r="BO301" s="42">
        <f t="shared" si="201"/>
        <v>0</v>
      </c>
      <c r="BP301" s="42">
        <f t="shared" si="202"/>
        <v>0</v>
      </c>
      <c r="BQ301" s="42">
        <f t="shared" si="203"/>
        <v>0</v>
      </c>
      <c r="BR301" s="42">
        <f t="shared" si="204"/>
        <v>0</v>
      </c>
      <c r="BS301" s="42">
        <f t="shared" si="205"/>
        <v>0</v>
      </c>
    </row>
    <row r="302" spans="1:71" ht="15">
      <c r="A302" s="118" t="s">
        <v>1164</v>
      </c>
      <c r="B302" s="8" t="s">
        <v>604</v>
      </c>
      <c r="C302" s="9" t="s">
        <v>605</v>
      </c>
      <c r="D302" s="9" t="s">
        <v>599</v>
      </c>
      <c r="E302" s="10" t="s">
        <v>26</v>
      </c>
      <c r="F302" s="10" t="s">
        <v>2</v>
      </c>
      <c r="G302" s="12" t="s">
        <v>1259</v>
      </c>
      <c r="H302" s="11">
        <v>21.17</v>
      </c>
      <c r="I302" s="279">
        <f>VLOOKUP(A:A,Souhrn!$A$2:$E$20,5,0)</f>
        <v>0</v>
      </c>
      <c r="J302" s="217">
        <f t="shared" si="207"/>
        <v>0</v>
      </c>
      <c r="K302" s="98"/>
      <c r="L302" s="102" t="s">
        <v>1246</v>
      </c>
      <c r="M302" s="100"/>
      <c r="AA302" s="120">
        <f t="shared" si="168"/>
        <v>21.17</v>
      </c>
      <c r="AB302" s="120">
        <f t="shared" si="169"/>
        <v>0</v>
      </c>
      <c r="AC302" s="120">
        <f t="shared" si="170"/>
        <v>0</v>
      </c>
      <c r="AD302" s="120">
        <f t="shared" si="171"/>
        <v>0</v>
      </c>
      <c r="AE302" s="120">
        <f t="shared" si="172"/>
        <v>0</v>
      </c>
      <c r="AF302" s="120">
        <f t="shared" si="173"/>
        <v>0</v>
      </c>
      <c r="AG302" s="120">
        <f t="shared" si="174"/>
        <v>0</v>
      </c>
      <c r="AH302" s="120">
        <f t="shared" si="175"/>
        <v>0</v>
      </c>
      <c r="AI302" s="120">
        <f t="shared" si="176"/>
        <v>0</v>
      </c>
      <c r="AJ302" s="120">
        <f t="shared" si="177"/>
        <v>0</v>
      </c>
      <c r="AK302" s="120">
        <f t="shared" si="178"/>
        <v>0</v>
      </c>
      <c r="AL302" s="120">
        <f t="shared" si="179"/>
        <v>0</v>
      </c>
      <c r="AM302" s="120">
        <f t="shared" si="180"/>
        <v>0</v>
      </c>
      <c r="AN302" s="120">
        <f t="shared" si="181"/>
        <v>0</v>
      </c>
      <c r="AO302" s="120">
        <f t="shared" si="182"/>
        <v>0</v>
      </c>
      <c r="AP302" s="120">
        <f t="shared" si="183"/>
        <v>0</v>
      </c>
      <c r="AQ302" s="120">
        <f t="shared" si="184"/>
        <v>0</v>
      </c>
      <c r="AR302" s="120">
        <f t="shared" si="185"/>
        <v>0</v>
      </c>
      <c r="AS302" s="120">
        <f t="shared" si="186"/>
        <v>0</v>
      </c>
      <c r="AT302" s="267">
        <f t="shared" si="166"/>
        <v>21.17</v>
      </c>
      <c r="AU302" s="267">
        <f t="shared" si="167"/>
        <v>0</v>
      </c>
      <c r="BA302" s="42">
        <f t="shared" si="187"/>
        <v>0</v>
      </c>
      <c r="BB302" s="42">
        <f t="shared" si="188"/>
        <v>0</v>
      </c>
      <c r="BC302" s="42">
        <f t="shared" si="189"/>
        <v>0</v>
      </c>
      <c r="BD302" s="42">
        <f t="shared" si="190"/>
        <v>0</v>
      </c>
      <c r="BE302" s="42">
        <f t="shared" si="191"/>
        <v>0</v>
      </c>
      <c r="BF302" s="42">
        <f t="shared" si="192"/>
        <v>0</v>
      </c>
      <c r="BG302" s="42">
        <f t="shared" si="193"/>
        <v>0</v>
      </c>
      <c r="BH302" s="42">
        <f t="shared" si="194"/>
        <v>0</v>
      </c>
      <c r="BI302" s="42">
        <f t="shared" si="195"/>
        <v>0</v>
      </c>
      <c r="BJ302" s="42">
        <f t="shared" si="196"/>
        <v>0</v>
      </c>
      <c r="BK302" s="42">
        <f t="shared" si="197"/>
        <v>0</v>
      </c>
      <c r="BL302" s="42">
        <f t="shared" si="198"/>
        <v>0</v>
      </c>
      <c r="BM302" s="42">
        <f t="shared" si="199"/>
        <v>0</v>
      </c>
      <c r="BN302" s="42">
        <f t="shared" si="200"/>
        <v>0</v>
      </c>
      <c r="BO302" s="42">
        <f t="shared" si="201"/>
        <v>0</v>
      </c>
      <c r="BP302" s="42">
        <f t="shared" si="202"/>
        <v>0</v>
      </c>
      <c r="BQ302" s="42">
        <f t="shared" si="203"/>
        <v>0</v>
      </c>
      <c r="BR302" s="42">
        <f t="shared" si="204"/>
        <v>0</v>
      </c>
      <c r="BS302" s="42">
        <f t="shared" si="205"/>
        <v>0</v>
      </c>
    </row>
    <row r="303" spans="1:71" ht="15">
      <c r="A303" s="118" t="s">
        <v>1164</v>
      </c>
      <c r="B303" s="8" t="s">
        <v>606</v>
      </c>
      <c r="C303" s="9" t="s">
        <v>607</v>
      </c>
      <c r="D303" s="9" t="s">
        <v>599</v>
      </c>
      <c r="E303" s="10" t="s">
        <v>26</v>
      </c>
      <c r="F303" s="10" t="s">
        <v>2</v>
      </c>
      <c r="G303" s="12" t="s">
        <v>1259</v>
      </c>
      <c r="H303" s="11">
        <v>10.23</v>
      </c>
      <c r="I303" s="279">
        <f>VLOOKUP(A:A,Souhrn!$A$2:$E$20,5,0)</f>
        <v>0</v>
      </c>
      <c r="J303" s="217">
        <f t="shared" si="207"/>
        <v>0</v>
      </c>
      <c r="K303" s="98"/>
      <c r="L303" s="102" t="s">
        <v>1246</v>
      </c>
      <c r="M303" s="100"/>
      <c r="AA303" s="120">
        <f t="shared" si="168"/>
        <v>10.23</v>
      </c>
      <c r="AB303" s="120">
        <f t="shared" si="169"/>
        <v>0</v>
      </c>
      <c r="AC303" s="120">
        <f t="shared" si="170"/>
        <v>0</v>
      </c>
      <c r="AD303" s="120">
        <f t="shared" si="171"/>
        <v>0</v>
      </c>
      <c r="AE303" s="120">
        <f t="shared" si="172"/>
        <v>0</v>
      </c>
      <c r="AF303" s="120">
        <f t="shared" si="173"/>
        <v>0</v>
      </c>
      <c r="AG303" s="120">
        <f t="shared" si="174"/>
        <v>0</v>
      </c>
      <c r="AH303" s="120">
        <f t="shared" si="175"/>
        <v>0</v>
      </c>
      <c r="AI303" s="120">
        <f t="shared" si="176"/>
        <v>0</v>
      </c>
      <c r="AJ303" s="120">
        <f t="shared" si="177"/>
        <v>0</v>
      </c>
      <c r="AK303" s="120">
        <f t="shared" si="178"/>
        <v>0</v>
      </c>
      <c r="AL303" s="120">
        <f t="shared" si="179"/>
        <v>0</v>
      </c>
      <c r="AM303" s="120">
        <f t="shared" si="180"/>
        <v>0</v>
      </c>
      <c r="AN303" s="120">
        <f t="shared" si="181"/>
        <v>0</v>
      </c>
      <c r="AO303" s="120">
        <f t="shared" si="182"/>
        <v>0</v>
      </c>
      <c r="AP303" s="120">
        <f t="shared" si="183"/>
        <v>0</v>
      </c>
      <c r="AQ303" s="120">
        <f t="shared" si="184"/>
        <v>0</v>
      </c>
      <c r="AR303" s="120">
        <f t="shared" si="185"/>
        <v>0</v>
      </c>
      <c r="AS303" s="120">
        <f t="shared" si="186"/>
        <v>0</v>
      </c>
      <c r="AT303" s="267">
        <f t="shared" si="166"/>
        <v>10.23</v>
      </c>
      <c r="AU303" s="267">
        <f t="shared" si="167"/>
        <v>0</v>
      </c>
      <c r="BA303" s="42">
        <f t="shared" si="187"/>
        <v>0</v>
      </c>
      <c r="BB303" s="42">
        <f t="shared" si="188"/>
        <v>0</v>
      </c>
      <c r="BC303" s="42">
        <f t="shared" si="189"/>
        <v>0</v>
      </c>
      <c r="BD303" s="42">
        <f t="shared" si="190"/>
        <v>0</v>
      </c>
      <c r="BE303" s="42">
        <f t="shared" si="191"/>
        <v>0</v>
      </c>
      <c r="BF303" s="42">
        <f t="shared" si="192"/>
        <v>0</v>
      </c>
      <c r="BG303" s="42">
        <f t="shared" si="193"/>
        <v>0</v>
      </c>
      <c r="BH303" s="42">
        <f t="shared" si="194"/>
        <v>0</v>
      </c>
      <c r="BI303" s="42">
        <f t="shared" si="195"/>
        <v>0</v>
      </c>
      <c r="BJ303" s="42">
        <f t="shared" si="196"/>
        <v>0</v>
      </c>
      <c r="BK303" s="42">
        <f t="shared" si="197"/>
        <v>0</v>
      </c>
      <c r="BL303" s="42">
        <f t="shared" si="198"/>
        <v>0</v>
      </c>
      <c r="BM303" s="42">
        <f t="shared" si="199"/>
        <v>0</v>
      </c>
      <c r="BN303" s="42">
        <f t="shared" si="200"/>
        <v>0</v>
      </c>
      <c r="BO303" s="42">
        <f t="shared" si="201"/>
        <v>0</v>
      </c>
      <c r="BP303" s="42">
        <f t="shared" si="202"/>
        <v>0</v>
      </c>
      <c r="BQ303" s="42">
        <f t="shared" si="203"/>
        <v>0</v>
      </c>
      <c r="BR303" s="42">
        <f t="shared" si="204"/>
        <v>0</v>
      </c>
      <c r="BS303" s="42">
        <f t="shared" si="205"/>
        <v>0</v>
      </c>
    </row>
    <row r="304" spans="1:71" ht="15">
      <c r="A304" s="118" t="s">
        <v>1164</v>
      </c>
      <c r="B304" s="8" t="s">
        <v>608</v>
      </c>
      <c r="C304" s="9" t="s">
        <v>609</v>
      </c>
      <c r="D304" s="9" t="s">
        <v>599</v>
      </c>
      <c r="E304" s="10" t="s">
        <v>26</v>
      </c>
      <c r="F304" s="10" t="s">
        <v>2</v>
      </c>
      <c r="G304" s="12" t="s">
        <v>1259</v>
      </c>
      <c r="H304" s="11">
        <v>15.81</v>
      </c>
      <c r="I304" s="279">
        <f>VLOOKUP(A:A,Souhrn!$A$2:$E$20,5,0)</f>
        <v>0</v>
      </c>
      <c r="J304" s="217">
        <f t="shared" si="207"/>
        <v>0</v>
      </c>
      <c r="K304" s="98"/>
      <c r="L304" s="102" t="s">
        <v>1246</v>
      </c>
      <c r="M304" s="100"/>
      <c r="AA304" s="120">
        <f t="shared" si="168"/>
        <v>15.81</v>
      </c>
      <c r="AB304" s="120">
        <f t="shared" si="169"/>
        <v>0</v>
      </c>
      <c r="AC304" s="120">
        <f t="shared" si="170"/>
        <v>0</v>
      </c>
      <c r="AD304" s="120">
        <f t="shared" si="171"/>
        <v>0</v>
      </c>
      <c r="AE304" s="120">
        <f t="shared" si="172"/>
        <v>0</v>
      </c>
      <c r="AF304" s="120">
        <f t="shared" si="173"/>
        <v>0</v>
      </c>
      <c r="AG304" s="120">
        <f t="shared" si="174"/>
        <v>0</v>
      </c>
      <c r="AH304" s="120">
        <f t="shared" si="175"/>
        <v>0</v>
      </c>
      <c r="AI304" s="120">
        <f t="shared" si="176"/>
        <v>0</v>
      </c>
      <c r="AJ304" s="120">
        <f t="shared" si="177"/>
        <v>0</v>
      </c>
      <c r="AK304" s="120">
        <f t="shared" si="178"/>
        <v>0</v>
      </c>
      <c r="AL304" s="120">
        <f t="shared" si="179"/>
        <v>0</v>
      </c>
      <c r="AM304" s="120">
        <f t="shared" si="180"/>
        <v>0</v>
      </c>
      <c r="AN304" s="120">
        <f t="shared" si="181"/>
        <v>0</v>
      </c>
      <c r="AO304" s="120">
        <f t="shared" si="182"/>
        <v>0</v>
      </c>
      <c r="AP304" s="120">
        <f t="shared" si="183"/>
        <v>0</v>
      </c>
      <c r="AQ304" s="120">
        <f t="shared" si="184"/>
        <v>0</v>
      </c>
      <c r="AR304" s="120">
        <f t="shared" si="185"/>
        <v>0</v>
      </c>
      <c r="AS304" s="120">
        <f t="shared" si="186"/>
        <v>0</v>
      </c>
      <c r="AT304" s="267">
        <f t="shared" si="166"/>
        <v>15.81</v>
      </c>
      <c r="AU304" s="267">
        <f t="shared" si="167"/>
        <v>0</v>
      </c>
      <c r="BA304" s="42">
        <f t="shared" si="187"/>
        <v>0</v>
      </c>
      <c r="BB304" s="42">
        <f t="shared" si="188"/>
        <v>0</v>
      </c>
      <c r="BC304" s="42">
        <f t="shared" si="189"/>
        <v>0</v>
      </c>
      <c r="BD304" s="42">
        <f t="shared" si="190"/>
        <v>0</v>
      </c>
      <c r="BE304" s="42">
        <f t="shared" si="191"/>
        <v>0</v>
      </c>
      <c r="BF304" s="42">
        <f t="shared" si="192"/>
        <v>0</v>
      </c>
      <c r="BG304" s="42">
        <f t="shared" si="193"/>
        <v>0</v>
      </c>
      <c r="BH304" s="42">
        <f t="shared" si="194"/>
        <v>0</v>
      </c>
      <c r="BI304" s="42">
        <f t="shared" si="195"/>
        <v>0</v>
      </c>
      <c r="BJ304" s="42">
        <f t="shared" si="196"/>
        <v>0</v>
      </c>
      <c r="BK304" s="42">
        <f t="shared" si="197"/>
        <v>0</v>
      </c>
      <c r="BL304" s="42">
        <f t="shared" si="198"/>
        <v>0</v>
      </c>
      <c r="BM304" s="42">
        <f t="shared" si="199"/>
        <v>0</v>
      </c>
      <c r="BN304" s="42">
        <f t="shared" si="200"/>
        <v>0</v>
      </c>
      <c r="BO304" s="42">
        <f t="shared" si="201"/>
        <v>0</v>
      </c>
      <c r="BP304" s="42">
        <f t="shared" si="202"/>
        <v>0</v>
      </c>
      <c r="BQ304" s="42">
        <f t="shared" si="203"/>
        <v>0</v>
      </c>
      <c r="BR304" s="42">
        <f t="shared" si="204"/>
        <v>0</v>
      </c>
      <c r="BS304" s="42">
        <f t="shared" si="205"/>
        <v>0</v>
      </c>
    </row>
    <row r="305" spans="1:71" ht="15">
      <c r="A305" s="118" t="s">
        <v>1164</v>
      </c>
      <c r="B305" s="8" t="s">
        <v>610</v>
      </c>
      <c r="C305" s="9" t="s">
        <v>611</v>
      </c>
      <c r="D305" s="9" t="s">
        <v>599</v>
      </c>
      <c r="E305" s="10" t="s">
        <v>26</v>
      </c>
      <c r="F305" s="10" t="s">
        <v>2</v>
      </c>
      <c r="G305" s="12" t="s">
        <v>1259</v>
      </c>
      <c r="H305" s="11">
        <v>15.71</v>
      </c>
      <c r="I305" s="279">
        <f>VLOOKUP(A:A,Souhrn!$A$2:$E$20,5,0)</f>
        <v>0</v>
      </c>
      <c r="J305" s="217">
        <f t="shared" si="207"/>
        <v>0</v>
      </c>
      <c r="K305" s="98"/>
      <c r="L305" s="102" t="s">
        <v>1246</v>
      </c>
      <c r="M305" s="100"/>
      <c r="AA305" s="120">
        <f t="shared" si="168"/>
        <v>15.71</v>
      </c>
      <c r="AB305" s="120">
        <f t="shared" si="169"/>
        <v>0</v>
      </c>
      <c r="AC305" s="120">
        <f t="shared" si="170"/>
        <v>0</v>
      </c>
      <c r="AD305" s="120">
        <f t="shared" si="171"/>
        <v>0</v>
      </c>
      <c r="AE305" s="120">
        <f t="shared" si="172"/>
        <v>0</v>
      </c>
      <c r="AF305" s="120">
        <f t="shared" si="173"/>
        <v>0</v>
      </c>
      <c r="AG305" s="120">
        <f t="shared" si="174"/>
        <v>0</v>
      </c>
      <c r="AH305" s="120">
        <f t="shared" si="175"/>
        <v>0</v>
      </c>
      <c r="AI305" s="120">
        <f t="shared" si="176"/>
        <v>0</v>
      </c>
      <c r="AJ305" s="120">
        <f t="shared" si="177"/>
        <v>0</v>
      </c>
      <c r="AK305" s="120">
        <f t="shared" si="178"/>
        <v>0</v>
      </c>
      <c r="AL305" s="120">
        <f t="shared" si="179"/>
        <v>0</v>
      </c>
      <c r="AM305" s="120">
        <f t="shared" si="180"/>
        <v>0</v>
      </c>
      <c r="AN305" s="120">
        <f t="shared" si="181"/>
        <v>0</v>
      </c>
      <c r="AO305" s="120">
        <f t="shared" si="182"/>
        <v>0</v>
      </c>
      <c r="AP305" s="120">
        <f t="shared" si="183"/>
        <v>0</v>
      </c>
      <c r="AQ305" s="120">
        <f t="shared" si="184"/>
        <v>0</v>
      </c>
      <c r="AR305" s="120">
        <f t="shared" si="185"/>
        <v>0</v>
      </c>
      <c r="AS305" s="120">
        <f t="shared" si="186"/>
        <v>0</v>
      </c>
      <c r="AT305" s="267">
        <f t="shared" si="166"/>
        <v>15.71</v>
      </c>
      <c r="AU305" s="267">
        <f t="shared" si="167"/>
        <v>0</v>
      </c>
      <c r="BA305" s="42">
        <f t="shared" si="187"/>
        <v>0</v>
      </c>
      <c r="BB305" s="42">
        <f t="shared" si="188"/>
        <v>0</v>
      </c>
      <c r="BC305" s="42">
        <f t="shared" si="189"/>
        <v>0</v>
      </c>
      <c r="BD305" s="42">
        <f t="shared" si="190"/>
        <v>0</v>
      </c>
      <c r="BE305" s="42">
        <f t="shared" si="191"/>
        <v>0</v>
      </c>
      <c r="BF305" s="42">
        <f t="shared" si="192"/>
        <v>0</v>
      </c>
      <c r="BG305" s="42">
        <f t="shared" si="193"/>
        <v>0</v>
      </c>
      <c r="BH305" s="42">
        <f t="shared" si="194"/>
        <v>0</v>
      </c>
      <c r="BI305" s="42">
        <f t="shared" si="195"/>
        <v>0</v>
      </c>
      <c r="BJ305" s="42">
        <f t="shared" si="196"/>
        <v>0</v>
      </c>
      <c r="BK305" s="42">
        <f t="shared" si="197"/>
        <v>0</v>
      </c>
      <c r="BL305" s="42">
        <f t="shared" si="198"/>
        <v>0</v>
      </c>
      <c r="BM305" s="42">
        <f t="shared" si="199"/>
        <v>0</v>
      </c>
      <c r="BN305" s="42">
        <f t="shared" si="200"/>
        <v>0</v>
      </c>
      <c r="BO305" s="42">
        <f t="shared" si="201"/>
        <v>0</v>
      </c>
      <c r="BP305" s="42">
        <f t="shared" si="202"/>
        <v>0</v>
      </c>
      <c r="BQ305" s="42">
        <f t="shared" si="203"/>
        <v>0</v>
      </c>
      <c r="BR305" s="42">
        <f t="shared" si="204"/>
        <v>0</v>
      </c>
      <c r="BS305" s="42">
        <f t="shared" si="205"/>
        <v>0</v>
      </c>
    </row>
    <row r="306" spans="1:71" ht="15">
      <c r="A306" s="118" t="s">
        <v>1164</v>
      </c>
      <c r="B306" s="8" t="s">
        <v>612</v>
      </c>
      <c r="C306" s="9" t="s">
        <v>613</v>
      </c>
      <c r="D306" s="9" t="s">
        <v>599</v>
      </c>
      <c r="E306" s="10" t="s">
        <v>26</v>
      </c>
      <c r="F306" s="10" t="s">
        <v>2</v>
      </c>
      <c r="G306" s="12" t="s">
        <v>1259</v>
      </c>
      <c r="H306" s="11">
        <v>25.18</v>
      </c>
      <c r="I306" s="279">
        <f>VLOOKUP(A:A,Souhrn!$A$2:$E$20,5,0)</f>
        <v>0</v>
      </c>
      <c r="J306" s="217">
        <f t="shared" si="207"/>
        <v>0</v>
      </c>
      <c r="K306" s="98"/>
      <c r="L306" s="102" t="s">
        <v>1246</v>
      </c>
      <c r="M306" s="100"/>
      <c r="AA306" s="120">
        <f t="shared" si="168"/>
        <v>25.18</v>
      </c>
      <c r="AB306" s="120">
        <f t="shared" si="169"/>
        <v>0</v>
      </c>
      <c r="AC306" s="120">
        <f t="shared" si="170"/>
        <v>0</v>
      </c>
      <c r="AD306" s="120">
        <f t="shared" si="171"/>
        <v>0</v>
      </c>
      <c r="AE306" s="120">
        <f t="shared" si="172"/>
        <v>0</v>
      </c>
      <c r="AF306" s="120">
        <f t="shared" si="173"/>
        <v>0</v>
      </c>
      <c r="AG306" s="120">
        <f t="shared" si="174"/>
        <v>0</v>
      </c>
      <c r="AH306" s="120">
        <f t="shared" si="175"/>
        <v>0</v>
      </c>
      <c r="AI306" s="120">
        <f t="shared" si="176"/>
        <v>0</v>
      </c>
      <c r="AJ306" s="120">
        <f t="shared" si="177"/>
        <v>0</v>
      </c>
      <c r="AK306" s="120">
        <f t="shared" si="178"/>
        <v>0</v>
      </c>
      <c r="AL306" s="120">
        <f t="shared" si="179"/>
        <v>0</v>
      </c>
      <c r="AM306" s="120">
        <f t="shared" si="180"/>
        <v>0</v>
      </c>
      <c r="AN306" s="120">
        <f t="shared" si="181"/>
        <v>0</v>
      </c>
      <c r="AO306" s="120">
        <f t="shared" si="182"/>
        <v>0</v>
      </c>
      <c r="AP306" s="120">
        <f t="shared" si="183"/>
        <v>0</v>
      </c>
      <c r="AQ306" s="120">
        <f t="shared" si="184"/>
        <v>0</v>
      </c>
      <c r="AR306" s="120">
        <f t="shared" si="185"/>
        <v>0</v>
      </c>
      <c r="AS306" s="120">
        <f t="shared" si="186"/>
        <v>0</v>
      </c>
      <c r="AT306" s="267">
        <f t="shared" si="166"/>
        <v>25.18</v>
      </c>
      <c r="AU306" s="267">
        <f t="shared" si="167"/>
        <v>0</v>
      </c>
      <c r="BA306" s="42">
        <f t="shared" si="187"/>
        <v>0</v>
      </c>
      <c r="BB306" s="42">
        <f t="shared" si="188"/>
        <v>0</v>
      </c>
      <c r="BC306" s="42">
        <f t="shared" si="189"/>
        <v>0</v>
      </c>
      <c r="BD306" s="42">
        <f t="shared" si="190"/>
        <v>0</v>
      </c>
      <c r="BE306" s="42">
        <f t="shared" si="191"/>
        <v>0</v>
      </c>
      <c r="BF306" s="42">
        <f t="shared" si="192"/>
        <v>0</v>
      </c>
      <c r="BG306" s="42">
        <f t="shared" si="193"/>
        <v>0</v>
      </c>
      <c r="BH306" s="42">
        <f t="shared" si="194"/>
        <v>0</v>
      </c>
      <c r="BI306" s="42">
        <f t="shared" si="195"/>
        <v>0</v>
      </c>
      <c r="BJ306" s="42">
        <f t="shared" si="196"/>
        <v>0</v>
      </c>
      <c r="BK306" s="42">
        <f t="shared" si="197"/>
        <v>0</v>
      </c>
      <c r="BL306" s="42">
        <f t="shared" si="198"/>
        <v>0</v>
      </c>
      <c r="BM306" s="42">
        <f t="shared" si="199"/>
        <v>0</v>
      </c>
      <c r="BN306" s="42">
        <f t="shared" si="200"/>
        <v>0</v>
      </c>
      <c r="BO306" s="42">
        <f t="shared" si="201"/>
        <v>0</v>
      </c>
      <c r="BP306" s="42">
        <f t="shared" si="202"/>
        <v>0</v>
      </c>
      <c r="BQ306" s="42">
        <f t="shared" si="203"/>
        <v>0</v>
      </c>
      <c r="BR306" s="42">
        <f t="shared" si="204"/>
        <v>0</v>
      </c>
      <c r="BS306" s="42">
        <f t="shared" si="205"/>
        <v>0</v>
      </c>
    </row>
    <row r="307" spans="1:71" ht="15">
      <c r="A307" s="118" t="s">
        <v>1164</v>
      </c>
      <c r="B307" s="8" t="s">
        <v>614</v>
      </c>
      <c r="C307" s="9" t="s">
        <v>615</v>
      </c>
      <c r="D307" s="9" t="s">
        <v>599</v>
      </c>
      <c r="E307" s="10" t="s">
        <v>26</v>
      </c>
      <c r="F307" s="10" t="s">
        <v>2</v>
      </c>
      <c r="G307" s="12" t="s">
        <v>1259</v>
      </c>
      <c r="H307" s="11">
        <v>23.12</v>
      </c>
      <c r="I307" s="279">
        <f>VLOOKUP(A:A,Souhrn!$A$2:$E$20,5,0)</f>
        <v>0</v>
      </c>
      <c r="J307" s="217">
        <f t="shared" si="207"/>
        <v>0</v>
      </c>
      <c r="K307" s="98"/>
      <c r="L307" s="102" t="s">
        <v>1246</v>
      </c>
      <c r="M307" s="100"/>
      <c r="AA307" s="120">
        <f t="shared" si="168"/>
        <v>23.12</v>
      </c>
      <c r="AB307" s="120">
        <f t="shared" si="169"/>
        <v>0</v>
      </c>
      <c r="AC307" s="120">
        <f t="shared" si="170"/>
        <v>0</v>
      </c>
      <c r="AD307" s="120">
        <f t="shared" si="171"/>
        <v>0</v>
      </c>
      <c r="AE307" s="120">
        <f t="shared" si="172"/>
        <v>0</v>
      </c>
      <c r="AF307" s="120">
        <f t="shared" si="173"/>
        <v>0</v>
      </c>
      <c r="AG307" s="120">
        <f t="shared" si="174"/>
        <v>0</v>
      </c>
      <c r="AH307" s="120">
        <f t="shared" si="175"/>
        <v>0</v>
      </c>
      <c r="AI307" s="120">
        <f t="shared" si="176"/>
        <v>0</v>
      </c>
      <c r="AJ307" s="120">
        <f t="shared" si="177"/>
        <v>0</v>
      </c>
      <c r="AK307" s="120">
        <f t="shared" si="178"/>
        <v>0</v>
      </c>
      <c r="AL307" s="120">
        <f t="shared" si="179"/>
        <v>0</v>
      </c>
      <c r="AM307" s="120">
        <f t="shared" si="180"/>
        <v>0</v>
      </c>
      <c r="AN307" s="120">
        <f t="shared" si="181"/>
        <v>0</v>
      </c>
      <c r="AO307" s="120">
        <f t="shared" si="182"/>
        <v>0</v>
      </c>
      <c r="AP307" s="120">
        <f t="shared" si="183"/>
        <v>0</v>
      </c>
      <c r="AQ307" s="120">
        <f t="shared" si="184"/>
        <v>0</v>
      </c>
      <c r="AR307" s="120">
        <f t="shared" si="185"/>
        <v>0</v>
      </c>
      <c r="AS307" s="120">
        <f t="shared" si="186"/>
        <v>0</v>
      </c>
      <c r="AT307" s="267">
        <f t="shared" si="166"/>
        <v>23.12</v>
      </c>
      <c r="AU307" s="267">
        <f t="shared" si="167"/>
        <v>0</v>
      </c>
      <c r="BA307" s="42">
        <f t="shared" si="187"/>
        <v>0</v>
      </c>
      <c r="BB307" s="42">
        <f t="shared" si="188"/>
        <v>0</v>
      </c>
      <c r="BC307" s="42">
        <f t="shared" si="189"/>
        <v>0</v>
      </c>
      <c r="BD307" s="42">
        <f t="shared" si="190"/>
        <v>0</v>
      </c>
      <c r="BE307" s="42">
        <f t="shared" si="191"/>
        <v>0</v>
      </c>
      <c r="BF307" s="42">
        <f t="shared" si="192"/>
        <v>0</v>
      </c>
      <c r="BG307" s="42">
        <f t="shared" si="193"/>
        <v>0</v>
      </c>
      <c r="BH307" s="42">
        <f t="shared" si="194"/>
        <v>0</v>
      </c>
      <c r="BI307" s="42">
        <f t="shared" si="195"/>
        <v>0</v>
      </c>
      <c r="BJ307" s="42">
        <f t="shared" si="196"/>
        <v>0</v>
      </c>
      <c r="BK307" s="42">
        <f t="shared" si="197"/>
        <v>0</v>
      </c>
      <c r="BL307" s="42">
        <f t="shared" si="198"/>
        <v>0</v>
      </c>
      <c r="BM307" s="42">
        <f t="shared" si="199"/>
        <v>0</v>
      </c>
      <c r="BN307" s="42">
        <f t="shared" si="200"/>
        <v>0</v>
      </c>
      <c r="BO307" s="42">
        <f t="shared" si="201"/>
        <v>0</v>
      </c>
      <c r="BP307" s="42">
        <f t="shared" si="202"/>
        <v>0</v>
      </c>
      <c r="BQ307" s="42">
        <f t="shared" si="203"/>
        <v>0</v>
      </c>
      <c r="BR307" s="42">
        <f t="shared" si="204"/>
        <v>0</v>
      </c>
      <c r="BS307" s="42">
        <f t="shared" si="205"/>
        <v>0</v>
      </c>
    </row>
    <row r="308" spans="1:71" ht="15">
      <c r="A308" s="118" t="s">
        <v>1166</v>
      </c>
      <c r="B308" s="8" t="s">
        <v>616</v>
      </c>
      <c r="C308" s="9" t="s">
        <v>617</v>
      </c>
      <c r="D308" s="9" t="s">
        <v>599</v>
      </c>
      <c r="E308" s="10" t="s">
        <v>618</v>
      </c>
      <c r="F308" s="10" t="s">
        <v>2</v>
      </c>
      <c r="G308" s="12" t="s">
        <v>1261</v>
      </c>
      <c r="H308" s="11">
        <v>58.48</v>
      </c>
      <c r="I308" s="279">
        <f>VLOOKUP(A:A,Souhrn!$A$2:$E$20,5,0)</f>
        <v>0</v>
      </c>
      <c r="J308" s="217">
        <f t="shared" si="207"/>
        <v>0</v>
      </c>
      <c r="K308" s="98" t="s">
        <v>1246</v>
      </c>
      <c r="L308" s="102" t="s">
        <v>1246</v>
      </c>
      <c r="M308" s="100"/>
      <c r="AA308" s="120">
        <f t="shared" si="168"/>
        <v>0</v>
      </c>
      <c r="AB308" s="120">
        <f t="shared" si="169"/>
        <v>0</v>
      </c>
      <c r="AC308" s="120">
        <f t="shared" si="170"/>
        <v>58.48</v>
      </c>
      <c r="AD308" s="120">
        <f t="shared" si="171"/>
        <v>0</v>
      </c>
      <c r="AE308" s="120">
        <f t="shared" si="172"/>
        <v>0</v>
      </c>
      <c r="AF308" s="120">
        <f t="shared" si="173"/>
        <v>0</v>
      </c>
      <c r="AG308" s="120">
        <f t="shared" si="174"/>
        <v>0</v>
      </c>
      <c r="AH308" s="120">
        <f t="shared" si="175"/>
        <v>0</v>
      </c>
      <c r="AI308" s="120">
        <f t="shared" si="176"/>
        <v>0</v>
      </c>
      <c r="AJ308" s="120">
        <f t="shared" si="177"/>
        <v>0</v>
      </c>
      <c r="AK308" s="120">
        <f t="shared" si="178"/>
        <v>0</v>
      </c>
      <c r="AL308" s="120">
        <f t="shared" si="179"/>
        <v>0</v>
      </c>
      <c r="AM308" s="120">
        <f t="shared" si="180"/>
        <v>0</v>
      </c>
      <c r="AN308" s="120">
        <f t="shared" si="181"/>
        <v>0</v>
      </c>
      <c r="AO308" s="120">
        <f t="shared" si="182"/>
        <v>0</v>
      </c>
      <c r="AP308" s="120">
        <f t="shared" si="183"/>
        <v>0</v>
      </c>
      <c r="AQ308" s="120">
        <f t="shared" si="184"/>
        <v>0</v>
      </c>
      <c r="AR308" s="120">
        <f t="shared" si="185"/>
        <v>0</v>
      </c>
      <c r="AS308" s="120">
        <f t="shared" si="186"/>
        <v>0</v>
      </c>
      <c r="AT308" s="267">
        <f t="shared" si="166"/>
        <v>58.48</v>
      </c>
      <c r="AU308" s="267">
        <f t="shared" si="167"/>
        <v>0</v>
      </c>
      <c r="BA308" s="42">
        <f t="shared" si="187"/>
        <v>0</v>
      </c>
      <c r="BB308" s="42">
        <f t="shared" si="188"/>
        <v>0</v>
      </c>
      <c r="BC308" s="42">
        <f t="shared" si="189"/>
        <v>58.48</v>
      </c>
      <c r="BD308" s="42">
        <f t="shared" si="190"/>
        <v>0</v>
      </c>
      <c r="BE308" s="42">
        <f t="shared" si="191"/>
        <v>0</v>
      </c>
      <c r="BF308" s="42">
        <f t="shared" si="192"/>
        <v>0</v>
      </c>
      <c r="BG308" s="42">
        <f t="shared" si="193"/>
        <v>0</v>
      </c>
      <c r="BH308" s="42">
        <f t="shared" si="194"/>
        <v>0</v>
      </c>
      <c r="BI308" s="42">
        <f t="shared" si="195"/>
        <v>0</v>
      </c>
      <c r="BJ308" s="42">
        <f t="shared" si="196"/>
        <v>0</v>
      </c>
      <c r="BK308" s="42">
        <f t="shared" si="197"/>
        <v>0</v>
      </c>
      <c r="BL308" s="42">
        <f t="shared" si="198"/>
        <v>0</v>
      </c>
      <c r="BM308" s="42">
        <f t="shared" si="199"/>
        <v>0</v>
      </c>
      <c r="BN308" s="42">
        <f t="shared" si="200"/>
        <v>0</v>
      </c>
      <c r="BO308" s="42">
        <f t="shared" si="201"/>
        <v>0</v>
      </c>
      <c r="BP308" s="42">
        <f t="shared" si="202"/>
        <v>0</v>
      </c>
      <c r="BQ308" s="42">
        <f t="shared" si="203"/>
        <v>0</v>
      </c>
      <c r="BR308" s="42">
        <f t="shared" si="204"/>
        <v>0</v>
      </c>
      <c r="BS308" s="42">
        <f t="shared" si="205"/>
        <v>0</v>
      </c>
    </row>
    <row r="309" spans="1:71" ht="15">
      <c r="A309" s="118" t="s">
        <v>1166</v>
      </c>
      <c r="B309" s="8" t="s">
        <v>619</v>
      </c>
      <c r="C309" s="9" t="s">
        <v>620</v>
      </c>
      <c r="D309" s="9" t="s">
        <v>599</v>
      </c>
      <c r="E309" s="10" t="s">
        <v>621</v>
      </c>
      <c r="F309" s="10" t="s">
        <v>2</v>
      </c>
      <c r="G309" s="12" t="s">
        <v>1261</v>
      </c>
      <c r="H309" s="11">
        <v>42.57</v>
      </c>
      <c r="I309" s="279">
        <f>VLOOKUP(A:A,Souhrn!$A$2:$E$20,5,0)</f>
        <v>0</v>
      </c>
      <c r="J309" s="217">
        <f t="shared" si="207"/>
        <v>0</v>
      </c>
      <c r="K309" s="98" t="s">
        <v>1246</v>
      </c>
      <c r="L309" s="102" t="s">
        <v>1246</v>
      </c>
      <c r="M309" s="100"/>
      <c r="AA309" s="120">
        <f t="shared" si="168"/>
        <v>0</v>
      </c>
      <c r="AB309" s="120">
        <f t="shared" si="169"/>
        <v>0</v>
      </c>
      <c r="AC309" s="120">
        <f t="shared" si="170"/>
        <v>42.57</v>
      </c>
      <c r="AD309" s="120">
        <f t="shared" si="171"/>
        <v>0</v>
      </c>
      <c r="AE309" s="120">
        <f t="shared" si="172"/>
        <v>0</v>
      </c>
      <c r="AF309" s="120">
        <f t="shared" si="173"/>
        <v>0</v>
      </c>
      <c r="AG309" s="120">
        <f t="shared" si="174"/>
        <v>0</v>
      </c>
      <c r="AH309" s="120">
        <f t="shared" si="175"/>
        <v>0</v>
      </c>
      <c r="AI309" s="120">
        <f t="shared" si="176"/>
        <v>0</v>
      </c>
      <c r="AJ309" s="120">
        <f t="shared" si="177"/>
        <v>0</v>
      </c>
      <c r="AK309" s="120">
        <f t="shared" si="178"/>
        <v>0</v>
      </c>
      <c r="AL309" s="120">
        <f t="shared" si="179"/>
        <v>0</v>
      </c>
      <c r="AM309" s="120">
        <f t="shared" si="180"/>
        <v>0</v>
      </c>
      <c r="AN309" s="120">
        <f t="shared" si="181"/>
        <v>0</v>
      </c>
      <c r="AO309" s="120">
        <f t="shared" si="182"/>
        <v>0</v>
      </c>
      <c r="AP309" s="120">
        <f t="shared" si="183"/>
        <v>0</v>
      </c>
      <c r="AQ309" s="120">
        <f t="shared" si="184"/>
        <v>0</v>
      </c>
      <c r="AR309" s="120">
        <f t="shared" si="185"/>
        <v>0</v>
      </c>
      <c r="AS309" s="120">
        <f t="shared" si="186"/>
        <v>0</v>
      </c>
      <c r="AT309" s="267">
        <f t="shared" si="166"/>
        <v>42.57</v>
      </c>
      <c r="AU309" s="267">
        <f t="shared" si="167"/>
        <v>0</v>
      </c>
      <c r="BA309" s="42">
        <f t="shared" si="187"/>
        <v>0</v>
      </c>
      <c r="BB309" s="42">
        <f t="shared" si="188"/>
        <v>0</v>
      </c>
      <c r="BC309" s="42">
        <f t="shared" si="189"/>
        <v>42.57</v>
      </c>
      <c r="BD309" s="42">
        <f t="shared" si="190"/>
        <v>0</v>
      </c>
      <c r="BE309" s="42">
        <f t="shared" si="191"/>
        <v>0</v>
      </c>
      <c r="BF309" s="42">
        <f t="shared" si="192"/>
        <v>0</v>
      </c>
      <c r="BG309" s="42">
        <f t="shared" si="193"/>
        <v>0</v>
      </c>
      <c r="BH309" s="42">
        <f t="shared" si="194"/>
        <v>0</v>
      </c>
      <c r="BI309" s="42">
        <f t="shared" si="195"/>
        <v>0</v>
      </c>
      <c r="BJ309" s="42">
        <f t="shared" si="196"/>
        <v>0</v>
      </c>
      <c r="BK309" s="42">
        <f t="shared" si="197"/>
        <v>0</v>
      </c>
      <c r="BL309" s="42">
        <f t="shared" si="198"/>
        <v>0</v>
      </c>
      <c r="BM309" s="42">
        <f t="shared" si="199"/>
        <v>0</v>
      </c>
      <c r="BN309" s="42">
        <f t="shared" si="200"/>
        <v>0</v>
      </c>
      <c r="BO309" s="42">
        <f t="shared" si="201"/>
        <v>0</v>
      </c>
      <c r="BP309" s="42">
        <f t="shared" si="202"/>
        <v>0</v>
      </c>
      <c r="BQ309" s="42">
        <f t="shared" si="203"/>
        <v>0</v>
      </c>
      <c r="BR309" s="42">
        <f t="shared" si="204"/>
        <v>0</v>
      </c>
      <c r="BS309" s="42">
        <f t="shared" si="205"/>
        <v>0</v>
      </c>
    </row>
    <row r="310" spans="1:71" ht="15">
      <c r="A310" s="118" t="s">
        <v>1172</v>
      </c>
      <c r="B310" s="8" t="s">
        <v>622</v>
      </c>
      <c r="C310" s="9" t="s">
        <v>623</v>
      </c>
      <c r="D310" s="9" t="s">
        <v>599</v>
      </c>
      <c r="E310" s="10" t="s">
        <v>20</v>
      </c>
      <c r="F310" s="10" t="s">
        <v>3</v>
      </c>
      <c r="G310" s="12" t="s">
        <v>1266</v>
      </c>
      <c r="H310" s="11">
        <v>10.33</v>
      </c>
      <c r="I310" s="279">
        <f>VLOOKUP(A:A,Souhrn!$A$2:$E$20,5,0)</f>
        <v>0</v>
      </c>
      <c r="J310" s="217">
        <f t="shared" si="207"/>
        <v>0</v>
      </c>
      <c r="K310" s="98"/>
      <c r="L310" s="102"/>
      <c r="M310" s="100"/>
      <c r="AA310" s="120">
        <f t="shared" si="168"/>
        <v>0</v>
      </c>
      <c r="AB310" s="120">
        <f t="shared" si="169"/>
        <v>0</v>
      </c>
      <c r="AC310" s="120">
        <f t="shared" si="170"/>
        <v>0</v>
      </c>
      <c r="AD310" s="120">
        <f t="shared" si="171"/>
        <v>0</v>
      </c>
      <c r="AE310" s="120">
        <f t="shared" si="172"/>
        <v>0</v>
      </c>
      <c r="AF310" s="120">
        <f t="shared" si="173"/>
        <v>0</v>
      </c>
      <c r="AG310" s="120">
        <f t="shared" si="174"/>
        <v>0</v>
      </c>
      <c r="AH310" s="120">
        <f t="shared" si="175"/>
        <v>0</v>
      </c>
      <c r="AI310" s="120">
        <f t="shared" si="176"/>
        <v>10.33</v>
      </c>
      <c r="AJ310" s="120">
        <f t="shared" si="177"/>
        <v>0</v>
      </c>
      <c r="AK310" s="120">
        <f t="shared" si="178"/>
        <v>0</v>
      </c>
      <c r="AL310" s="120">
        <f t="shared" si="179"/>
        <v>0</v>
      </c>
      <c r="AM310" s="120">
        <f t="shared" si="180"/>
        <v>0</v>
      </c>
      <c r="AN310" s="120">
        <f t="shared" si="181"/>
        <v>0</v>
      </c>
      <c r="AO310" s="120">
        <f t="shared" si="182"/>
        <v>0</v>
      </c>
      <c r="AP310" s="120">
        <f t="shared" si="183"/>
        <v>0</v>
      </c>
      <c r="AQ310" s="120">
        <f t="shared" si="184"/>
        <v>0</v>
      </c>
      <c r="AR310" s="120">
        <f t="shared" si="185"/>
        <v>0</v>
      </c>
      <c r="AS310" s="120">
        <f t="shared" si="186"/>
        <v>0</v>
      </c>
      <c r="AT310" s="267">
        <f t="shared" si="166"/>
        <v>0</v>
      </c>
      <c r="AU310" s="267">
        <f t="shared" si="167"/>
        <v>0</v>
      </c>
      <c r="BA310" s="42">
        <f t="shared" si="187"/>
        <v>0</v>
      </c>
      <c r="BB310" s="42">
        <f t="shared" si="188"/>
        <v>0</v>
      </c>
      <c r="BC310" s="42">
        <f t="shared" si="189"/>
        <v>0</v>
      </c>
      <c r="BD310" s="42">
        <f t="shared" si="190"/>
        <v>0</v>
      </c>
      <c r="BE310" s="42">
        <f t="shared" si="191"/>
        <v>0</v>
      </c>
      <c r="BF310" s="42">
        <f t="shared" si="192"/>
        <v>0</v>
      </c>
      <c r="BG310" s="42">
        <f t="shared" si="193"/>
        <v>0</v>
      </c>
      <c r="BH310" s="42">
        <f t="shared" si="194"/>
        <v>0</v>
      </c>
      <c r="BI310" s="42">
        <f t="shared" si="195"/>
        <v>0</v>
      </c>
      <c r="BJ310" s="42">
        <f t="shared" si="196"/>
        <v>0</v>
      </c>
      <c r="BK310" s="42">
        <f t="shared" si="197"/>
        <v>0</v>
      </c>
      <c r="BL310" s="42">
        <f t="shared" si="198"/>
        <v>0</v>
      </c>
      <c r="BM310" s="42">
        <f t="shared" si="199"/>
        <v>0</v>
      </c>
      <c r="BN310" s="42">
        <f t="shared" si="200"/>
        <v>0</v>
      </c>
      <c r="BO310" s="42">
        <f t="shared" si="201"/>
        <v>0</v>
      </c>
      <c r="BP310" s="42">
        <f t="shared" si="202"/>
        <v>0</v>
      </c>
      <c r="BQ310" s="42">
        <f t="shared" si="203"/>
        <v>0</v>
      </c>
      <c r="BR310" s="42">
        <f t="shared" si="204"/>
        <v>0</v>
      </c>
      <c r="BS310" s="42">
        <f t="shared" si="205"/>
        <v>0</v>
      </c>
    </row>
    <row r="311" spans="1:71" ht="15">
      <c r="A311" s="118" t="s">
        <v>1176</v>
      </c>
      <c r="B311" s="8" t="s">
        <v>624</v>
      </c>
      <c r="C311" s="9" t="s">
        <v>625</v>
      </c>
      <c r="D311" s="9" t="s">
        <v>599</v>
      </c>
      <c r="E311" s="10" t="s">
        <v>626</v>
      </c>
      <c r="F311" s="10" t="s">
        <v>2</v>
      </c>
      <c r="G311" s="12" t="s">
        <v>1269</v>
      </c>
      <c r="H311" s="11">
        <v>23.25</v>
      </c>
      <c r="I311" s="279">
        <f>VLOOKUP(A:A,Souhrn!$A$2:$E$20,5,0)</f>
        <v>0</v>
      </c>
      <c r="J311" s="217">
        <f t="shared" si="207"/>
        <v>0</v>
      </c>
      <c r="K311" s="98"/>
      <c r="L311" s="102" t="s">
        <v>1246</v>
      </c>
      <c r="M311" s="100"/>
      <c r="AA311" s="120">
        <f t="shared" si="168"/>
        <v>0</v>
      </c>
      <c r="AB311" s="120">
        <f t="shared" si="169"/>
        <v>0</v>
      </c>
      <c r="AC311" s="120">
        <f t="shared" si="170"/>
        <v>0</v>
      </c>
      <c r="AD311" s="120">
        <f t="shared" si="171"/>
        <v>0</v>
      </c>
      <c r="AE311" s="120">
        <f t="shared" si="172"/>
        <v>0</v>
      </c>
      <c r="AF311" s="120">
        <f t="shared" si="173"/>
        <v>0</v>
      </c>
      <c r="AG311" s="120">
        <f t="shared" si="174"/>
        <v>0</v>
      </c>
      <c r="AH311" s="120">
        <f t="shared" si="175"/>
        <v>0</v>
      </c>
      <c r="AI311" s="120">
        <f t="shared" si="176"/>
        <v>0</v>
      </c>
      <c r="AJ311" s="120">
        <f t="shared" si="177"/>
        <v>0</v>
      </c>
      <c r="AK311" s="120">
        <f t="shared" si="178"/>
        <v>0</v>
      </c>
      <c r="AL311" s="120">
        <f t="shared" si="179"/>
        <v>0</v>
      </c>
      <c r="AM311" s="120">
        <f t="shared" si="180"/>
        <v>23.25</v>
      </c>
      <c r="AN311" s="120">
        <f t="shared" si="181"/>
        <v>0</v>
      </c>
      <c r="AO311" s="120">
        <f t="shared" si="182"/>
        <v>0</v>
      </c>
      <c r="AP311" s="120">
        <f t="shared" si="183"/>
        <v>0</v>
      </c>
      <c r="AQ311" s="120">
        <f t="shared" si="184"/>
        <v>0</v>
      </c>
      <c r="AR311" s="120">
        <f t="shared" si="185"/>
        <v>0</v>
      </c>
      <c r="AS311" s="120">
        <f t="shared" si="186"/>
        <v>0</v>
      </c>
      <c r="AT311" s="267">
        <f t="shared" si="166"/>
        <v>23.25</v>
      </c>
      <c r="AU311" s="267">
        <f t="shared" si="167"/>
        <v>0</v>
      </c>
      <c r="BA311" s="42">
        <f t="shared" si="187"/>
        <v>0</v>
      </c>
      <c r="BB311" s="42">
        <f t="shared" si="188"/>
        <v>0</v>
      </c>
      <c r="BC311" s="42">
        <f t="shared" si="189"/>
        <v>0</v>
      </c>
      <c r="BD311" s="42">
        <f t="shared" si="190"/>
        <v>0</v>
      </c>
      <c r="BE311" s="42">
        <f t="shared" si="191"/>
        <v>0</v>
      </c>
      <c r="BF311" s="42">
        <f t="shared" si="192"/>
        <v>0</v>
      </c>
      <c r="BG311" s="42">
        <f t="shared" si="193"/>
        <v>0</v>
      </c>
      <c r="BH311" s="42">
        <f t="shared" si="194"/>
        <v>0</v>
      </c>
      <c r="BI311" s="42">
        <f t="shared" si="195"/>
        <v>0</v>
      </c>
      <c r="BJ311" s="42">
        <f t="shared" si="196"/>
        <v>0</v>
      </c>
      <c r="BK311" s="42">
        <f t="shared" si="197"/>
        <v>0</v>
      </c>
      <c r="BL311" s="42">
        <f t="shared" si="198"/>
        <v>0</v>
      </c>
      <c r="BM311" s="42">
        <f t="shared" si="199"/>
        <v>0</v>
      </c>
      <c r="BN311" s="42">
        <f t="shared" si="200"/>
        <v>0</v>
      </c>
      <c r="BO311" s="42">
        <f t="shared" si="201"/>
        <v>0</v>
      </c>
      <c r="BP311" s="42">
        <f t="shared" si="202"/>
        <v>0</v>
      </c>
      <c r="BQ311" s="42">
        <f t="shared" si="203"/>
        <v>0</v>
      </c>
      <c r="BR311" s="42">
        <f t="shared" si="204"/>
        <v>0</v>
      </c>
      <c r="BS311" s="42">
        <f t="shared" si="205"/>
        <v>0</v>
      </c>
    </row>
    <row r="312" spans="1:71" ht="15">
      <c r="A312" s="118" t="s">
        <v>1164</v>
      </c>
      <c r="B312" s="8" t="s">
        <v>627</v>
      </c>
      <c r="C312" s="9" t="s">
        <v>628</v>
      </c>
      <c r="D312" s="9" t="s">
        <v>599</v>
      </c>
      <c r="E312" s="10" t="s">
        <v>26</v>
      </c>
      <c r="F312" s="10" t="s">
        <v>2</v>
      </c>
      <c r="G312" s="12" t="s">
        <v>1259</v>
      </c>
      <c r="H312" s="11">
        <v>10.25</v>
      </c>
      <c r="I312" s="279">
        <f>VLOOKUP(A:A,Souhrn!$A$2:$E$20,5,0)</f>
        <v>0</v>
      </c>
      <c r="J312" s="217">
        <f t="shared" si="207"/>
        <v>0</v>
      </c>
      <c r="K312" s="98"/>
      <c r="L312" s="102" t="s">
        <v>1246</v>
      </c>
      <c r="M312" s="100"/>
      <c r="AA312" s="120">
        <f t="shared" si="168"/>
        <v>10.25</v>
      </c>
      <c r="AB312" s="120">
        <f t="shared" si="169"/>
        <v>0</v>
      </c>
      <c r="AC312" s="120">
        <f t="shared" si="170"/>
        <v>0</v>
      </c>
      <c r="AD312" s="120">
        <f t="shared" si="171"/>
        <v>0</v>
      </c>
      <c r="AE312" s="120">
        <f t="shared" si="172"/>
        <v>0</v>
      </c>
      <c r="AF312" s="120">
        <f t="shared" si="173"/>
        <v>0</v>
      </c>
      <c r="AG312" s="120">
        <f t="shared" si="174"/>
        <v>0</v>
      </c>
      <c r="AH312" s="120">
        <f t="shared" si="175"/>
        <v>0</v>
      </c>
      <c r="AI312" s="120">
        <f t="shared" si="176"/>
        <v>0</v>
      </c>
      <c r="AJ312" s="120">
        <f t="shared" si="177"/>
        <v>0</v>
      </c>
      <c r="AK312" s="120">
        <f t="shared" si="178"/>
        <v>0</v>
      </c>
      <c r="AL312" s="120">
        <f t="shared" si="179"/>
        <v>0</v>
      </c>
      <c r="AM312" s="120">
        <f t="shared" si="180"/>
        <v>0</v>
      </c>
      <c r="AN312" s="120">
        <f t="shared" si="181"/>
        <v>0</v>
      </c>
      <c r="AO312" s="120">
        <f t="shared" si="182"/>
        <v>0</v>
      </c>
      <c r="AP312" s="120">
        <f t="shared" si="183"/>
        <v>0</v>
      </c>
      <c r="AQ312" s="120">
        <f t="shared" si="184"/>
        <v>0</v>
      </c>
      <c r="AR312" s="120">
        <f t="shared" si="185"/>
        <v>0</v>
      </c>
      <c r="AS312" s="120">
        <f t="shared" si="186"/>
        <v>0</v>
      </c>
      <c r="AT312" s="267">
        <f t="shared" si="166"/>
        <v>10.25</v>
      </c>
      <c r="AU312" s="267">
        <f t="shared" si="167"/>
        <v>0</v>
      </c>
      <c r="BA312" s="42">
        <f t="shared" si="187"/>
        <v>0</v>
      </c>
      <c r="BB312" s="42">
        <f t="shared" si="188"/>
        <v>0</v>
      </c>
      <c r="BC312" s="42">
        <f t="shared" si="189"/>
        <v>0</v>
      </c>
      <c r="BD312" s="42">
        <f t="shared" si="190"/>
        <v>0</v>
      </c>
      <c r="BE312" s="42">
        <f t="shared" si="191"/>
        <v>0</v>
      </c>
      <c r="BF312" s="42">
        <f t="shared" si="192"/>
        <v>0</v>
      </c>
      <c r="BG312" s="42">
        <f t="shared" si="193"/>
        <v>0</v>
      </c>
      <c r="BH312" s="42">
        <f t="shared" si="194"/>
        <v>0</v>
      </c>
      <c r="BI312" s="42">
        <f t="shared" si="195"/>
        <v>0</v>
      </c>
      <c r="BJ312" s="42">
        <f t="shared" si="196"/>
        <v>0</v>
      </c>
      <c r="BK312" s="42">
        <f t="shared" si="197"/>
        <v>0</v>
      </c>
      <c r="BL312" s="42">
        <f t="shared" si="198"/>
        <v>0</v>
      </c>
      <c r="BM312" s="42">
        <f t="shared" si="199"/>
        <v>0</v>
      </c>
      <c r="BN312" s="42">
        <f t="shared" si="200"/>
        <v>0</v>
      </c>
      <c r="BO312" s="42">
        <f t="shared" si="201"/>
        <v>0</v>
      </c>
      <c r="BP312" s="42">
        <f t="shared" si="202"/>
        <v>0</v>
      </c>
      <c r="BQ312" s="42">
        <f t="shared" si="203"/>
        <v>0</v>
      </c>
      <c r="BR312" s="42">
        <f t="shared" si="204"/>
        <v>0</v>
      </c>
      <c r="BS312" s="42">
        <f t="shared" si="205"/>
        <v>0</v>
      </c>
    </row>
    <row r="313" spans="1:71" ht="15">
      <c r="A313" s="118" t="s">
        <v>1164</v>
      </c>
      <c r="B313" s="8" t="s">
        <v>629</v>
      </c>
      <c r="C313" s="9" t="s">
        <v>630</v>
      </c>
      <c r="D313" s="9" t="s">
        <v>599</v>
      </c>
      <c r="E313" s="10" t="s">
        <v>26</v>
      </c>
      <c r="F313" s="10" t="s">
        <v>2</v>
      </c>
      <c r="G313" s="12" t="s">
        <v>1259</v>
      </c>
      <c r="H313" s="11">
        <v>22.66</v>
      </c>
      <c r="I313" s="279">
        <f>VLOOKUP(A:A,Souhrn!$A$2:$E$20,5,0)</f>
        <v>0</v>
      </c>
      <c r="J313" s="217">
        <f t="shared" si="207"/>
        <v>0</v>
      </c>
      <c r="K313" s="98"/>
      <c r="L313" s="102" t="s">
        <v>1246</v>
      </c>
      <c r="M313" s="100"/>
      <c r="AA313" s="120">
        <f t="shared" si="168"/>
        <v>22.66</v>
      </c>
      <c r="AB313" s="120">
        <f t="shared" si="169"/>
        <v>0</v>
      </c>
      <c r="AC313" s="120">
        <f t="shared" si="170"/>
        <v>0</v>
      </c>
      <c r="AD313" s="120">
        <f t="shared" si="171"/>
        <v>0</v>
      </c>
      <c r="AE313" s="120">
        <f t="shared" si="172"/>
        <v>0</v>
      </c>
      <c r="AF313" s="120">
        <f t="shared" si="173"/>
        <v>0</v>
      </c>
      <c r="AG313" s="120">
        <f t="shared" si="174"/>
        <v>0</v>
      </c>
      <c r="AH313" s="120">
        <f t="shared" si="175"/>
        <v>0</v>
      </c>
      <c r="AI313" s="120">
        <f t="shared" si="176"/>
        <v>0</v>
      </c>
      <c r="AJ313" s="120">
        <f t="shared" si="177"/>
        <v>0</v>
      </c>
      <c r="AK313" s="120">
        <f t="shared" si="178"/>
        <v>0</v>
      </c>
      <c r="AL313" s="120">
        <f t="shared" si="179"/>
        <v>0</v>
      </c>
      <c r="AM313" s="120">
        <f t="shared" si="180"/>
        <v>0</v>
      </c>
      <c r="AN313" s="120">
        <f t="shared" si="181"/>
        <v>0</v>
      </c>
      <c r="AO313" s="120">
        <f t="shared" si="182"/>
        <v>0</v>
      </c>
      <c r="AP313" s="120">
        <f t="shared" si="183"/>
        <v>0</v>
      </c>
      <c r="AQ313" s="120">
        <f t="shared" si="184"/>
        <v>0</v>
      </c>
      <c r="AR313" s="120">
        <f t="shared" si="185"/>
        <v>0</v>
      </c>
      <c r="AS313" s="120">
        <f t="shared" si="186"/>
        <v>0</v>
      </c>
      <c r="AT313" s="267">
        <f t="shared" si="166"/>
        <v>22.66</v>
      </c>
      <c r="AU313" s="267">
        <f t="shared" si="167"/>
        <v>0</v>
      </c>
      <c r="BA313" s="42">
        <f t="shared" si="187"/>
        <v>0</v>
      </c>
      <c r="BB313" s="42">
        <f t="shared" si="188"/>
        <v>0</v>
      </c>
      <c r="BC313" s="42">
        <f t="shared" si="189"/>
        <v>0</v>
      </c>
      <c r="BD313" s="42">
        <f t="shared" si="190"/>
        <v>0</v>
      </c>
      <c r="BE313" s="42">
        <f t="shared" si="191"/>
        <v>0</v>
      </c>
      <c r="BF313" s="42">
        <f t="shared" si="192"/>
        <v>0</v>
      </c>
      <c r="BG313" s="42">
        <f t="shared" si="193"/>
        <v>0</v>
      </c>
      <c r="BH313" s="42">
        <f t="shared" si="194"/>
        <v>0</v>
      </c>
      <c r="BI313" s="42">
        <f t="shared" si="195"/>
        <v>0</v>
      </c>
      <c r="BJ313" s="42">
        <f t="shared" si="196"/>
        <v>0</v>
      </c>
      <c r="BK313" s="42">
        <f t="shared" si="197"/>
        <v>0</v>
      </c>
      <c r="BL313" s="42">
        <f t="shared" si="198"/>
        <v>0</v>
      </c>
      <c r="BM313" s="42">
        <f t="shared" si="199"/>
        <v>0</v>
      </c>
      <c r="BN313" s="42">
        <f t="shared" si="200"/>
        <v>0</v>
      </c>
      <c r="BO313" s="42">
        <f t="shared" si="201"/>
        <v>0</v>
      </c>
      <c r="BP313" s="42">
        <f t="shared" si="202"/>
        <v>0</v>
      </c>
      <c r="BQ313" s="42">
        <f t="shared" si="203"/>
        <v>0</v>
      </c>
      <c r="BR313" s="42">
        <f t="shared" si="204"/>
        <v>0</v>
      </c>
      <c r="BS313" s="42">
        <f t="shared" si="205"/>
        <v>0</v>
      </c>
    </row>
    <row r="314" spans="1:71" ht="15">
      <c r="A314" s="118" t="s">
        <v>1164</v>
      </c>
      <c r="B314" s="8" t="s">
        <v>631</v>
      </c>
      <c r="C314" s="9" t="s">
        <v>632</v>
      </c>
      <c r="D314" s="9" t="s">
        <v>599</v>
      </c>
      <c r="E314" s="10" t="s">
        <v>26</v>
      </c>
      <c r="F314" s="10" t="s">
        <v>2</v>
      </c>
      <c r="G314" s="12" t="s">
        <v>1259</v>
      </c>
      <c r="H314" s="11">
        <v>17.13</v>
      </c>
      <c r="I314" s="279">
        <f>VLOOKUP(A:A,Souhrn!$A$2:$E$20,5,0)</f>
        <v>0</v>
      </c>
      <c r="J314" s="217">
        <f t="shared" si="207"/>
        <v>0</v>
      </c>
      <c r="K314" s="98"/>
      <c r="L314" s="102" t="s">
        <v>1246</v>
      </c>
      <c r="M314" s="100"/>
      <c r="AA314" s="120">
        <f t="shared" si="168"/>
        <v>17.13</v>
      </c>
      <c r="AB314" s="120">
        <f t="shared" si="169"/>
        <v>0</v>
      </c>
      <c r="AC314" s="120">
        <f t="shared" si="170"/>
        <v>0</v>
      </c>
      <c r="AD314" s="120">
        <f t="shared" si="171"/>
        <v>0</v>
      </c>
      <c r="AE314" s="120">
        <f t="shared" si="172"/>
        <v>0</v>
      </c>
      <c r="AF314" s="120">
        <f t="shared" si="173"/>
        <v>0</v>
      </c>
      <c r="AG314" s="120">
        <f t="shared" si="174"/>
        <v>0</v>
      </c>
      <c r="AH314" s="120">
        <f t="shared" si="175"/>
        <v>0</v>
      </c>
      <c r="AI314" s="120">
        <f t="shared" si="176"/>
        <v>0</v>
      </c>
      <c r="AJ314" s="120">
        <f t="shared" si="177"/>
        <v>0</v>
      </c>
      <c r="AK314" s="120">
        <f t="shared" si="178"/>
        <v>0</v>
      </c>
      <c r="AL314" s="120">
        <f t="shared" si="179"/>
        <v>0</v>
      </c>
      <c r="AM314" s="120">
        <f t="shared" si="180"/>
        <v>0</v>
      </c>
      <c r="AN314" s="120">
        <f t="shared" si="181"/>
        <v>0</v>
      </c>
      <c r="AO314" s="120">
        <f t="shared" si="182"/>
        <v>0</v>
      </c>
      <c r="AP314" s="120">
        <f t="shared" si="183"/>
        <v>0</v>
      </c>
      <c r="AQ314" s="120">
        <f t="shared" si="184"/>
        <v>0</v>
      </c>
      <c r="AR314" s="120">
        <f t="shared" si="185"/>
        <v>0</v>
      </c>
      <c r="AS314" s="120">
        <f t="shared" si="186"/>
        <v>0</v>
      </c>
      <c r="AT314" s="267">
        <f t="shared" si="166"/>
        <v>17.13</v>
      </c>
      <c r="AU314" s="267">
        <f t="shared" si="167"/>
        <v>0</v>
      </c>
      <c r="BA314" s="42">
        <f t="shared" si="187"/>
        <v>0</v>
      </c>
      <c r="BB314" s="42">
        <f t="shared" si="188"/>
        <v>0</v>
      </c>
      <c r="BC314" s="42">
        <f t="shared" si="189"/>
        <v>0</v>
      </c>
      <c r="BD314" s="42">
        <f t="shared" si="190"/>
        <v>0</v>
      </c>
      <c r="BE314" s="42">
        <f t="shared" si="191"/>
        <v>0</v>
      </c>
      <c r="BF314" s="42">
        <f t="shared" si="192"/>
        <v>0</v>
      </c>
      <c r="BG314" s="42">
        <f t="shared" si="193"/>
        <v>0</v>
      </c>
      <c r="BH314" s="42">
        <f t="shared" si="194"/>
        <v>0</v>
      </c>
      <c r="BI314" s="42">
        <f t="shared" si="195"/>
        <v>0</v>
      </c>
      <c r="BJ314" s="42">
        <f t="shared" si="196"/>
        <v>0</v>
      </c>
      <c r="BK314" s="42">
        <f t="shared" si="197"/>
        <v>0</v>
      </c>
      <c r="BL314" s="42">
        <f t="shared" si="198"/>
        <v>0</v>
      </c>
      <c r="BM314" s="42">
        <f t="shared" si="199"/>
        <v>0</v>
      </c>
      <c r="BN314" s="42">
        <f t="shared" si="200"/>
        <v>0</v>
      </c>
      <c r="BO314" s="42">
        <f t="shared" si="201"/>
        <v>0</v>
      </c>
      <c r="BP314" s="42">
        <f t="shared" si="202"/>
        <v>0</v>
      </c>
      <c r="BQ314" s="42">
        <f t="shared" si="203"/>
        <v>0</v>
      </c>
      <c r="BR314" s="42">
        <f t="shared" si="204"/>
        <v>0</v>
      </c>
      <c r="BS314" s="42">
        <f t="shared" si="205"/>
        <v>0</v>
      </c>
    </row>
    <row r="315" spans="1:71" ht="15">
      <c r="A315" s="118" t="s">
        <v>1164</v>
      </c>
      <c r="B315" s="8" t="s">
        <v>633</v>
      </c>
      <c r="C315" s="9" t="s">
        <v>634</v>
      </c>
      <c r="D315" s="9" t="s">
        <v>599</v>
      </c>
      <c r="E315" s="10" t="s">
        <v>26</v>
      </c>
      <c r="F315" s="10" t="s">
        <v>2</v>
      </c>
      <c r="G315" s="12" t="s">
        <v>1259</v>
      </c>
      <c r="H315" s="11">
        <v>16.4</v>
      </c>
      <c r="I315" s="279">
        <f>VLOOKUP(A:A,Souhrn!$A$2:$E$20,5,0)</f>
        <v>0</v>
      </c>
      <c r="J315" s="217">
        <f t="shared" si="207"/>
        <v>0</v>
      </c>
      <c r="K315" s="98"/>
      <c r="L315" s="102" t="s">
        <v>1246</v>
      </c>
      <c r="M315" s="100"/>
      <c r="AA315" s="120">
        <f t="shared" si="168"/>
        <v>16.4</v>
      </c>
      <c r="AB315" s="120">
        <f t="shared" si="169"/>
        <v>0</v>
      </c>
      <c r="AC315" s="120">
        <f t="shared" si="170"/>
        <v>0</v>
      </c>
      <c r="AD315" s="120">
        <f t="shared" si="171"/>
        <v>0</v>
      </c>
      <c r="AE315" s="120">
        <f t="shared" si="172"/>
        <v>0</v>
      </c>
      <c r="AF315" s="120">
        <f t="shared" si="173"/>
        <v>0</v>
      </c>
      <c r="AG315" s="120">
        <f t="shared" si="174"/>
        <v>0</v>
      </c>
      <c r="AH315" s="120">
        <f t="shared" si="175"/>
        <v>0</v>
      </c>
      <c r="AI315" s="120">
        <f t="shared" si="176"/>
        <v>0</v>
      </c>
      <c r="AJ315" s="120">
        <f t="shared" si="177"/>
        <v>0</v>
      </c>
      <c r="AK315" s="120">
        <f t="shared" si="178"/>
        <v>0</v>
      </c>
      <c r="AL315" s="120">
        <f t="shared" si="179"/>
        <v>0</v>
      </c>
      <c r="AM315" s="120">
        <f t="shared" si="180"/>
        <v>0</v>
      </c>
      <c r="AN315" s="120">
        <f t="shared" si="181"/>
        <v>0</v>
      </c>
      <c r="AO315" s="120">
        <f t="shared" si="182"/>
        <v>0</v>
      </c>
      <c r="AP315" s="120">
        <f t="shared" si="183"/>
        <v>0</v>
      </c>
      <c r="AQ315" s="120">
        <f t="shared" si="184"/>
        <v>0</v>
      </c>
      <c r="AR315" s="120">
        <f t="shared" si="185"/>
        <v>0</v>
      </c>
      <c r="AS315" s="120">
        <f t="shared" si="186"/>
        <v>0</v>
      </c>
      <c r="AT315" s="267">
        <f t="shared" si="166"/>
        <v>16.4</v>
      </c>
      <c r="AU315" s="267">
        <f t="shared" si="167"/>
        <v>0</v>
      </c>
      <c r="BA315" s="42">
        <f t="shared" si="187"/>
        <v>0</v>
      </c>
      <c r="BB315" s="42">
        <f t="shared" si="188"/>
        <v>0</v>
      </c>
      <c r="BC315" s="42">
        <f t="shared" si="189"/>
        <v>0</v>
      </c>
      <c r="BD315" s="42">
        <f t="shared" si="190"/>
        <v>0</v>
      </c>
      <c r="BE315" s="42">
        <f t="shared" si="191"/>
        <v>0</v>
      </c>
      <c r="BF315" s="42">
        <f t="shared" si="192"/>
        <v>0</v>
      </c>
      <c r="BG315" s="42">
        <f t="shared" si="193"/>
        <v>0</v>
      </c>
      <c r="BH315" s="42">
        <f t="shared" si="194"/>
        <v>0</v>
      </c>
      <c r="BI315" s="42">
        <f t="shared" si="195"/>
        <v>0</v>
      </c>
      <c r="BJ315" s="42">
        <f t="shared" si="196"/>
        <v>0</v>
      </c>
      <c r="BK315" s="42">
        <f t="shared" si="197"/>
        <v>0</v>
      </c>
      <c r="BL315" s="42">
        <f t="shared" si="198"/>
        <v>0</v>
      </c>
      <c r="BM315" s="42">
        <f t="shared" si="199"/>
        <v>0</v>
      </c>
      <c r="BN315" s="42">
        <f t="shared" si="200"/>
        <v>0</v>
      </c>
      <c r="BO315" s="42">
        <f t="shared" si="201"/>
        <v>0</v>
      </c>
      <c r="BP315" s="42">
        <f t="shared" si="202"/>
        <v>0</v>
      </c>
      <c r="BQ315" s="42">
        <f t="shared" si="203"/>
        <v>0</v>
      </c>
      <c r="BR315" s="42">
        <f t="shared" si="204"/>
        <v>0</v>
      </c>
      <c r="BS315" s="42">
        <f t="shared" si="205"/>
        <v>0</v>
      </c>
    </row>
    <row r="316" spans="1:71" ht="15">
      <c r="A316" s="118" t="s">
        <v>1164</v>
      </c>
      <c r="B316" s="8" t="s">
        <v>635</v>
      </c>
      <c r="C316" s="9" t="s">
        <v>636</v>
      </c>
      <c r="D316" s="9" t="s">
        <v>599</v>
      </c>
      <c r="E316" s="10" t="s">
        <v>26</v>
      </c>
      <c r="F316" s="10" t="s">
        <v>2</v>
      </c>
      <c r="G316" s="12" t="s">
        <v>1259</v>
      </c>
      <c r="H316" s="11">
        <v>18.03</v>
      </c>
      <c r="I316" s="279">
        <f>VLOOKUP(A:A,Souhrn!$A$2:$E$20,5,0)</f>
        <v>0</v>
      </c>
      <c r="J316" s="217">
        <f t="shared" si="207"/>
        <v>0</v>
      </c>
      <c r="K316" s="98"/>
      <c r="L316" s="102" t="s">
        <v>1246</v>
      </c>
      <c r="M316" s="100"/>
      <c r="AA316" s="120">
        <f t="shared" si="168"/>
        <v>18.03</v>
      </c>
      <c r="AB316" s="120">
        <f t="shared" si="169"/>
        <v>0</v>
      </c>
      <c r="AC316" s="120">
        <f t="shared" si="170"/>
        <v>0</v>
      </c>
      <c r="AD316" s="120">
        <f t="shared" si="171"/>
        <v>0</v>
      </c>
      <c r="AE316" s="120">
        <f t="shared" si="172"/>
        <v>0</v>
      </c>
      <c r="AF316" s="120">
        <f t="shared" si="173"/>
        <v>0</v>
      </c>
      <c r="AG316" s="120">
        <f t="shared" si="174"/>
        <v>0</v>
      </c>
      <c r="AH316" s="120">
        <f t="shared" si="175"/>
        <v>0</v>
      </c>
      <c r="AI316" s="120">
        <f t="shared" si="176"/>
        <v>0</v>
      </c>
      <c r="AJ316" s="120">
        <f t="shared" si="177"/>
        <v>0</v>
      </c>
      <c r="AK316" s="120">
        <f t="shared" si="178"/>
        <v>0</v>
      </c>
      <c r="AL316" s="120">
        <f t="shared" si="179"/>
        <v>0</v>
      </c>
      <c r="AM316" s="120">
        <f t="shared" si="180"/>
        <v>0</v>
      </c>
      <c r="AN316" s="120">
        <f t="shared" si="181"/>
        <v>0</v>
      </c>
      <c r="AO316" s="120">
        <f t="shared" si="182"/>
        <v>0</v>
      </c>
      <c r="AP316" s="120">
        <f t="shared" si="183"/>
        <v>0</v>
      </c>
      <c r="AQ316" s="120">
        <f t="shared" si="184"/>
        <v>0</v>
      </c>
      <c r="AR316" s="120">
        <f t="shared" si="185"/>
        <v>0</v>
      </c>
      <c r="AS316" s="120">
        <f t="shared" si="186"/>
        <v>0</v>
      </c>
      <c r="AT316" s="267">
        <f t="shared" si="166"/>
        <v>18.03</v>
      </c>
      <c r="AU316" s="267">
        <f t="shared" si="167"/>
        <v>0</v>
      </c>
      <c r="BA316" s="42">
        <f t="shared" si="187"/>
        <v>0</v>
      </c>
      <c r="BB316" s="42">
        <f t="shared" si="188"/>
        <v>0</v>
      </c>
      <c r="BC316" s="42">
        <f t="shared" si="189"/>
        <v>0</v>
      </c>
      <c r="BD316" s="42">
        <f t="shared" si="190"/>
        <v>0</v>
      </c>
      <c r="BE316" s="42">
        <f t="shared" si="191"/>
        <v>0</v>
      </c>
      <c r="BF316" s="42">
        <f t="shared" si="192"/>
        <v>0</v>
      </c>
      <c r="BG316" s="42">
        <f t="shared" si="193"/>
        <v>0</v>
      </c>
      <c r="BH316" s="42">
        <f t="shared" si="194"/>
        <v>0</v>
      </c>
      <c r="BI316" s="42">
        <f t="shared" si="195"/>
        <v>0</v>
      </c>
      <c r="BJ316" s="42">
        <f t="shared" si="196"/>
        <v>0</v>
      </c>
      <c r="BK316" s="42">
        <f t="shared" si="197"/>
        <v>0</v>
      </c>
      <c r="BL316" s="42">
        <f t="shared" si="198"/>
        <v>0</v>
      </c>
      <c r="BM316" s="42">
        <f t="shared" si="199"/>
        <v>0</v>
      </c>
      <c r="BN316" s="42">
        <f t="shared" si="200"/>
        <v>0</v>
      </c>
      <c r="BO316" s="42">
        <f t="shared" si="201"/>
        <v>0</v>
      </c>
      <c r="BP316" s="42">
        <f t="shared" si="202"/>
        <v>0</v>
      </c>
      <c r="BQ316" s="42">
        <f t="shared" si="203"/>
        <v>0</v>
      </c>
      <c r="BR316" s="42">
        <f t="shared" si="204"/>
        <v>0</v>
      </c>
      <c r="BS316" s="42">
        <f t="shared" si="205"/>
        <v>0</v>
      </c>
    </row>
    <row r="317" spans="1:71" ht="15">
      <c r="A317" s="118" t="s">
        <v>1164</v>
      </c>
      <c r="B317" s="8" t="s">
        <v>637</v>
      </c>
      <c r="C317" s="9" t="s">
        <v>638</v>
      </c>
      <c r="D317" s="9" t="s">
        <v>599</v>
      </c>
      <c r="E317" s="10" t="s">
        <v>26</v>
      </c>
      <c r="F317" s="10" t="s">
        <v>2</v>
      </c>
      <c r="G317" s="12" t="s">
        <v>1259</v>
      </c>
      <c r="H317" s="11">
        <v>18.75</v>
      </c>
      <c r="I317" s="279">
        <f>VLOOKUP(A:A,Souhrn!$A$2:$E$20,5,0)</f>
        <v>0</v>
      </c>
      <c r="J317" s="217">
        <f t="shared" si="207"/>
        <v>0</v>
      </c>
      <c r="K317" s="98"/>
      <c r="L317" s="102" t="s">
        <v>1246</v>
      </c>
      <c r="M317" s="100"/>
      <c r="AA317" s="120">
        <f t="shared" si="168"/>
        <v>18.75</v>
      </c>
      <c r="AB317" s="120">
        <f t="shared" si="169"/>
        <v>0</v>
      </c>
      <c r="AC317" s="120">
        <f t="shared" si="170"/>
        <v>0</v>
      </c>
      <c r="AD317" s="120">
        <f t="shared" si="171"/>
        <v>0</v>
      </c>
      <c r="AE317" s="120">
        <f t="shared" si="172"/>
        <v>0</v>
      </c>
      <c r="AF317" s="120">
        <f t="shared" si="173"/>
        <v>0</v>
      </c>
      <c r="AG317" s="120">
        <f t="shared" si="174"/>
        <v>0</v>
      </c>
      <c r="AH317" s="120">
        <f t="shared" si="175"/>
        <v>0</v>
      </c>
      <c r="AI317" s="120">
        <f t="shared" si="176"/>
        <v>0</v>
      </c>
      <c r="AJ317" s="120">
        <f t="shared" si="177"/>
        <v>0</v>
      </c>
      <c r="AK317" s="120">
        <f t="shared" si="178"/>
        <v>0</v>
      </c>
      <c r="AL317" s="120">
        <f t="shared" si="179"/>
        <v>0</v>
      </c>
      <c r="AM317" s="120">
        <f t="shared" si="180"/>
        <v>0</v>
      </c>
      <c r="AN317" s="120">
        <f t="shared" si="181"/>
        <v>0</v>
      </c>
      <c r="AO317" s="120">
        <f t="shared" si="182"/>
        <v>0</v>
      </c>
      <c r="AP317" s="120">
        <f t="shared" si="183"/>
        <v>0</v>
      </c>
      <c r="AQ317" s="120">
        <f t="shared" si="184"/>
        <v>0</v>
      </c>
      <c r="AR317" s="120">
        <f t="shared" si="185"/>
        <v>0</v>
      </c>
      <c r="AS317" s="120">
        <f t="shared" si="186"/>
        <v>0</v>
      </c>
      <c r="AT317" s="267">
        <f t="shared" si="166"/>
        <v>18.75</v>
      </c>
      <c r="AU317" s="267">
        <f t="shared" si="167"/>
        <v>0</v>
      </c>
      <c r="BA317" s="42">
        <f t="shared" si="187"/>
        <v>0</v>
      </c>
      <c r="BB317" s="42">
        <f t="shared" si="188"/>
        <v>0</v>
      </c>
      <c r="BC317" s="42">
        <f t="shared" si="189"/>
        <v>0</v>
      </c>
      <c r="BD317" s="42">
        <f t="shared" si="190"/>
        <v>0</v>
      </c>
      <c r="BE317" s="42">
        <f t="shared" si="191"/>
        <v>0</v>
      </c>
      <c r="BF317" s="42">
        <f t="shared" si="192"/>
        <v>0</v>
      </c>
      <c r="BG317" s="42">
        <f t="shared" si="193"/>
        <v>0</v>
      </c>
      <c r="BH317" s="42">
        <f t="shared" si="194"/>
        <v>0</v>
      </c>
      <c r="BI317" s="42">
        <f t="shared" si="195"/>
        <v>0</v>
      </c>
      <c r="BJ317" s="42">
        <f t="shared" si="196"/>
        <v>0</v>
      </c>
      <c r="BK317" s="42">
        <f t="shared" si="197"/>
        <v>0</v>
      </c>
      <c r="BL317" s="42">
        <f t="shared" si="198"/>
        <v>0</v>
      </c>
      <c r="BM317" s="42">
        <f t="shared" si="199"/>
        <v>0</v>
      </c>
      <c r="BN317" s="42">
        <f t="shared" si="200"/>
        <v>0</v>
      </c>
      <c r="BO317" s="42">
        <f t="shared" si="201"/>
        <v>0</v>
      </c>
      <c r="BP317" s="42">
        <f t="shared" si="202"/>
        <v>0</v>
      </c>
      <c r="BQ317" s="42">
        <f t="shared" si="203"/>
        <v>0</v>
      </c>
      <c r="BR317" s="42">
        <f t="shared" si="204"/>
        <v>0</v>
      </c>
      <c r="BS317" s="42">
        <f t="shared" si="205"/>
        <v>0</v>
      </c>
    </row>
    <row r="318" spans="1:71" ht="15">
      <c r="A318" s="118" t="s">
        <v>1164</v>
      </c>
      <c r="B318" s="8" t="s">
        <v>639</v>
      </c>
      <c r="C318" s="9" t="s">
        <v>640</v>
      </c>
      <c r="D318" s="9" t="s">
        <v>599</v>
      </c>
      <c r="E318" s="10" t="s">
        <v>26</v>
      </c>
      <c r="F318" s="10" t="s">
        <v>2</v>
      </c>
      <c r="G318" s="12" t="s">
        <v>1259</v>
      </c>
      <c r="H318" s="11">
        <v>17.32</v>
      </c>
      <c r="I318" s="279">
        <f>VLOOKUP(A:A,Souhrn!$A$2:$E$20,5,0)</f>
        <v>0</v>
      </c>
      <c r="J318" s="217">
        <f t="shared" si="207"/>
        <v>0</v>
      </c>
      <c r="K318" s="98"/>
      <c r="L318" s="102" t="s">
        <v>1246</v>
      </c>
      <c r="M318" s="100"/>
      <c r="AA318" s="120">
        <f t="shared" si="168"/>
        <v>17.32</v>
      </c>
      <c r="AB318" s="120">
        <f t="shared" si="169"/>
        <v>0</v>
      </c>
      <c r="AC318" s="120">
        <f t="shared" si="170"/>
        <v>0</v>
      </c>
      <c r="AD318" s="120">
        <f t="shared" si="171"/>
        <v>0</v>
      </c>
      <c r="AE318" s="120">
        <f t="shared" si="172"/>
        <v>0</v>
      </c>
      <c r="AF318" s="120">
        <f t="shared" si="173"/>
        <v>0</v>
      </c>
      <c r="AG318" s="120">
        <f t="shared" si="174"/>
        <v>0</v>
      </c>
      <c r="AH318" s="120">
        <f t="shared" si="175"/>
        <v>0</v>
      </c>
      <c r="AI318" s="120">
        <f t="shared" si="176"/>
        <v>0</v>
      </c>
      <c r="AJ318" s="120">
        <f t="shared" si="177"/>
        <v>0</v>
      </c>
      <c r="AK318" s="120">
        <f t="shared" si="178"/>
        <v>0</v>
      </c>
      <c r="AL318" s="120">
        <f t="shared" si="179"/>
        <v>0</v>
      </c>
      <c r="AM318" s="120">
        <f t="shared" si="180"/>
        <v>0</v>
      </c>
      <c r="AN318" s="120">
        <f t="shared" si="181"/>
        <v>0</v>
      </c>
      <c r="AO318" s="120">
        <f t="shared" si="182"/>
        <v>0</v>
      </c>
      <c r="AP318" s="120">
        <f t="shared" si="183"/>
        <v>0</v>
      </c>
      <c r="AQ318" s="120">
        <f t="shared" si="184"/>
        <v>0</v>
      </c>
      <c r="AR318" s="120">
        <f t="shared" si="185"/>
        <v>0</v>
      </c>
      <c r="AS318" s="120">
        <f t="shared" si="186"/>
        <v>0</v>
      </c>
      <c r="AT318" s="267">
        <f t="shared" si="166"/>
        <v>17.32</v>
      </c>
      <c r="AU318" s="267">
        <f t="shared" si="167"/>
        <v>0</v>
      </c>
      <c r="BA318" s="42">
        <f t="shared" si="187"/>
        <v>0</v>
      </c>
      <c r="BB318" s="42">
        <f t="shared" si="188"/>
        <v>0</v>
      </c>
      <c r="BC318" s="42">
        <f t="shared" si="189"/>
        <v>0</v>
      </c>
      <c r="BD318" s="42">
        <f t="shared" si="190"/>
        <v>0</v>
      </c>
      <c r="BE318" s="42">
        <f t="shared" si="191"/>
        <v>0</v>
      </c>
      <c r="BF318" s="42">
        <f t="shared" si="192"/>
        <v>0</v>
      </c>
      <c r="BG318" s="42">
        <f t="shared" si="193"/>
        <v>0</v>
      </c>
      <c r="BH318" s="42">
        <f t="shared" si="194"/>
        <v>0</v>
      </c>
      <c r="BI318" s="42">
        <f t="shared" si="195"/>
        <v>0</v>
      </c>
      <c r="BJ318" s="42">
        <f t="shared" si="196"/>
        <v>0</v>
      </c>
      <c r="BK318" s="42">
        <f t="shared" si="197"/>
        <v>0</v>
      </c>
      <c r="BL318" s="42">
        <f t="shared" si="198"/>
        <v>0</v>
      </c>
      <c r="BM318" s="42">
        <f t="shared" si="199"/>
        <v>0</v>
      </c>
      <c r="BN318" s="42">
        <f t="shared" si="200"/>
        <v>0</v>
      </c>
      <c r="BO318" s="42">
        <f t="shared" si="201"/>
        <v>0</v>
      </c>
      <c r="BP318" s="42">
        <f t="shared" si="202"/>
        <v>0</v>
      </c>
      <c r="BQ318" s="42">
        <f t="shared" si="203"/>
        <v>0</v>
      </c>
      <c r="BR318" s="42">
        <f t="shared" si="204"/>
        <v>0</v>
      </c>
      <c r="BS318" s="42">
        <f t="shared" si="205"/>
        <v>0</v>
      </c>
    </row>
    <row r="319" spans="1:71" ht="15">
      <c r="A319" s="118" t="s">
        <v>1164</v>
      </c>
      <c r="B319" s="8" t="s">
        <v>641</v>
      </c>
      <c r="C319" s="9" t="s">
        <v>642</v>
      </c>
      <c r="D319" s="9" t="s">
        <v>599</v>
      </c>
      <c r="E319" s="10" t="s">
        <v>26</v>
      </c>
      <c r="F319" s="10" t="s">
        <v>2</v>
      </c>
      <c r="G319" s="12" t="s">
        <v>1259</v>
      </c>
      <c r="H319" s="11">
        <v>17.14</v>
      </c>
      <c r="I319" s="279">
        <f>VLOOKUP(A:A,Souhrn!$A$2:$E$20,5,0)</f>
        <v>0</v>
      </c>
      <c r="J319" s="217">
        <f t="shared" si="207"/>
        <v>0</v>
      </c>
      <c r="K319" s="98"/>
      <c r="L319" s="102" t="s">
        <v>1246</v>
      </c>
      <c r="M319" s="100"/>
      <c r="AA319" s="120">
        <f t="shared" si="168"/>
        <v>17.14</v>
      </c>
      <c r="AB319" s="120">
        <f t="shared" si="169"/>
        <v>0</v>
      </c>
      <c r="AC319" s="120">
        <f t="shared" si="170"/>
        <v>0</v>
      </c>
      <c r="AD319" s="120">
        <f t="shared" si="171"/>
        <v>0</v>
      </c>
      <c r="AE319" s="120">
        <f t="shared" si="172"/>
        <v>0</v>
      </c>
      <c r="AF319" s="120">
        <f t="shared" si="173"/>
        <v>0</v>
      </c>
      <c r="AG319" s="120">
        <f t="shared" si="174"/>
        <v>0</v>
      </c>
      <c r="AH319" s="120">
        <f t="shared" si="175"/>
        <v>0</v>
      </c>
      <c r="AI319" s="120">
        <f t="shared" si="176"/>
        <v>0</v>
      </c>
      <c r="AJ319" s="120">
        <f t="shared" si="177"/>
        <v>0</v>
      </c>
      <c r="AK319" s="120">
        <f t="shared" si="178"/>
        <v>0</v>
      </c>
      <c r="AL319" s="120">
        <f t="shared" si="179"/>
        <v>0</v>
      </c>
      <c r="AM319" s="120">
        <f t="shared" si="180"/>
        <v>0</v>
      </c>
      <c r="AN319" s="120">
        <f t="shared" si="181"/>
        <v>0</v>
      </c>
      <c r="AO319" s="120">
        <f t="shared" si="182"/>
        <v>0</v>
      </c>
      <c r="AP319" s="120">
        <f t="shared" si="183"/>
        <v>0</v>
      </c>
      <c r="AQ319" s="120">
        <f t="shared" si="184"/>
        <v>0</v>
      </c>
      <c r="AR319" s="120">
        <f t="shared" si="185"/>
        <v>0</v>
      </c>
      <c r="AS319" s="120">
        <f t="shared" si="186"/>
        <v>0</v>
      </c>
      <c r="AT319" s="267">
        <f t="shared" si="166"/>
        <v>17.14</v>
      </c>
      <c r="AU319" s="267">
        <f t="shared" si="167"/>
        <v>0</v>
      </c>
      <c r="BA319" s="42">
        <f t="shared" si="187"/>
        <v>0</v>
      </c>
      <c r="BB319" s="42">
        <f t="shared" si="188"/>
        <v>0</v>
      </c>
      <c r="BC319" s="42">
        <f t="shared" si="189"/>
        <v>0</v>
      </c>
      <c r="BD319" s="42">
        <f t="shared" si="190"/>
        <v>0</v>
      </c>
      <c r="BE319" s="42">
        <f t="shared" si="191"/>
        <v>0</v>
      </c>
      <c r="BF319" s="42">
        <f t="shared" si="192"/>
        <v>0</v>
      </c>
      <c r="BG319" s="42">
        <f t="shared" si="193"/>
        <v>0</v>
      </c>
      <c r="BH319" s="42">
        <f t="shared" si="194"/>
        <v>0</v>
      </c>
      <c r="BI319" s="42">
        <f t="shared" si="195"/>
        <v>0</v>
      </c>
      <c r="BJ319" s="42">
        <f t="shared" si="196"/>
        <v>0</v>
      </c>
      <c r="BK319" s="42">
        <f t="shared" si="197"/>
        <v>0</v>
      </c>
      <c r="BL319" s="42">
        <f t="shared" si="198"/>
        <v>0</v>
      </c>
      <c r="BM319" s="42">
        <f t="shared" si="199"/>
        <v>0</v>
      </c>
      <c r="BN319" s="42">
        <f t="shared" si="200"/>
        <v>0</v>
      </c>
      <c r="BO319" s="42">
        <f t="shared" si="201"/>
        <v>0</v>
      </c>
      <c r="BP319" s="42">
        <f t="shared" si="202"/>
        <v>0</v>
      </c>
      <c r="BQ319" s="42">
        <f t="shared" si="203"/>
        <v>0</v>
      </c>
      <c r="BR319" s="42">
        <f t="shared" si="204"/>
        <v>0</v>
      </c>
      <c r="BS319" s="42">
        <f t="shared" si="205"/>
        <v>0</v>
      </c>
    </row>
    <row r="320" spans="1:71" ht="15">
      <c r="A320" s="118" t="s">
        <v>1173</v>
      </c>
      <c r="B320" s="8" t="s">
        <v>643</v>
      </c>
      <c r="C320" s="9" t="s">
        <v>644</v>
      </c>
      <c r="D320" s="9" t="s">
        <v>599</v>
      </c>
      <c r="E320" s="10" t="s">
        <v>34</v>
      </c>
      <c r="F320" s="10" t="s">
        <v>5</v>
      </c>
      <c r="G320" s="12" t="s">
        <v>1267</v>
      </c>
      <c r="H320" s="11">
        <v>14.28</v>
      </c>
      <c r="I320" s="279">
        <f>VLOOKUP(A:A,Souhrn!$A$2:$E$20,5,0)</f>
        <v>0</v>
      </c>
      <c r="J320" s="217">
        <f t="shared" si="207"/>
        <v>0</v>
      </c>
      <c r="K320" s="98"/>
      <c r="L320" s="102"/>
      <c r="M320" s="100"/>
      <c r="AA320" s="120">
        <f t="shared" si="168"/>
        <v>0</v>
      </c>
      <c r="AB320" s="120">
        <f t="shared" si="169"/>
        <v>0</v>
      </c>
      <c r="AC320" s="120">
        <f t="shared" si="170"/>
        <v>0</v>
      </c>
      <c r="AD320" s="120">
        <f t="shared" si="171"/>
        <v>0</v>
      </c>
      <c r="AE320" s="120">
        <f t="shared" si="172"/>
        <v>0</v>
      </c>
      <c r="AF320" s="120">
        <f t="shared" si="173"/>
        <v>0</v>
      </c>
      <c r="AG320" s="120">
        <f t="shared" si="174"/>
        <v>0</v>
      </c>
      <c r="AH320" s="120">
        <f t="shared" si="175"/>
        <v>0</v>
      </c>
      <c r="AI320" s="120">
        <f t="shared" si="176"/>
        <v>0</v>
      </c>
      <c r="AJ320" s="120">
        <f t="shared" si="177"/>
        <v>14.28</v>
      </c>
      <c r="AK320" s="120">
        <f t="shared" si="178"/>
        <v>0</v>
      </c>
      <c r="AL320" s="120">
        <f t="shared" si="179"/>
        <v>0</v>
      </c>
      <c r="AM320" s="120">
        <f t="shared" si="180"/>
        <v>0</v>
      </c>
      <c r="AN320" s="120">
        <f t="shared" si="181"/>
        <v>0</v>
      </c>
      <c r="AO320" s="120">
        <f t="shared" si="182"/>
        <v>0</v>
      </c>
      <c r="AP320" s="120">
        <f t="shared" si="183"/>
        <v>0</v>
      </c>
      <c r="AQ320" s="120">
        <f t="shared" si="184"/>
        <v>0</v>
      </c>
      <c r="AR320" s="120">
        <f t="shared" si="185"/>
        <v>0</v>
      </c>
      <c r="AS320" s="120">
        <f t="shared" si="186"/>
        <v>0</v>
      </c>
      <c r="AT320" s="267">
        <f t="shared" si="166"/>
        <v>0</v>
      </c>
      <c r="AU320" s="267">
        <f t="shared" si="167"/>
        <v>0</v>
      </c>
      <c r="BA320" s="42">
        <f t="shared" si="187"/>
        <v>0</v>
      </c>
      <c r="BB320" s="42">
        <f t="shared" si="188"/>
        <v>0</v>
      </c>
      <c r="BC320" s="42">
        <f t="shared" si="189"/>
        <v>0</v>
      </c>
      <c r="BD320" s="42">
        <f t="shared" si="190"/>
        <v>0</v>
      </c>
      <c r="BE320" s="42">
        <f t="shared" si="191"/>
        <v>0</v>
      </c>
      <c r="BF320" s="42">
        <f t="shared" si="192"/>
        <v>0</v>
      </c>
      <c r="BG320" s="42">
        <f t="shared" si="193"/>
        <v>0</v>
      </c>
      <c r="BH320" s="42">
        <f t="shared" si="194"/>
        <v>0</v>
      </c>
      <c r="BI320" s="42">
        <f t="shared" si="195"/>
        <v>0</v>
      </c>
      <c r="BJ320" s="42">
        <f t="shared" si="196"/>
        <v>0</v>
      </c>
      <c r="BK320" s="42">
        <f t="shared" si="197"/>
        <v>0</v>
      </c>
      <c r="BL320" s="42">
        <f t="shared" si="198"/>
        <v>0</v>
      </c>
      <c r="BM320" s="42">
        <f t="shared" si="199"/>
        <v>0</v>
      </c>
      <c r="BN320" s="42">
        <f t="shared" si="200"/>
        <v>0</v>
      </c>
      <c r="BO320" s="42">
        <f t="shared" si="201"/>
        <v>0</v>
      </c>
      <c r="BP320" s="42">
        <f t="shared" si="202"/>
        <v>0</v>
      </c>
      <c r="BQ320" s="42">
        <f t="shared" si="203"/>
        <v>0</v>
      </c>
      <c r="BR320" s="42">
        <f t="shared" si="204"/>
        <v>0</v>
      </c>
      <c r="BS320" s="42">
        <f t="shared" si="205"/>
        <v>0</v>
      </c>
    </row>
    <row r="321" spans="1:71" ht="15">
      <c r="A321" s="118" t="s">
        <v>1175</v>
      </c>
      <c r="B321" s="8" t="s">
        <v>645</v>
      </c>
      <c r="C321" s="9" t="s">
        <v>646</v>
      </c>
      <c r="D321" s="9" t="s">
        <v>599</v>
      </c>
      <c r="E321" s="10" t="s">
        <v>29</v>
      </c>
      <c r="F321" s="10" t="s">
        <v>3</v>
      </c>
      <c r="G321" s="12" t="s">
        <v>1268</v>
      </c>
      <c r="H321" s="11">
        <v>60.36</v>
      </c>
      <c r="I321" s="279">
        <f>VLOOKUP(A:A,Souhrn!$A$2:$E$20,5,0)</f>
        <v>0</v>
      </c>
      <c r="J321" s="217">
        <f t="shared" si="207"/>
        <v>0</v>
      </c>
      <c r="K321" s="98"/>
      <c r="L321" s="102"/>
      <c r="M321" s="100"/>
      <c r="AA321" s="120">
        <f t="shared" si="168"/>
        <v>0</v>
      </c>
      <c r="AB321" s="120">
        <f t="shared" si="169"/>
        <v>0</v>
      </c>
      <c r="AC321" s="120">
        <f t="shared" si="170"/>
        <v>0</v>
      </c>
      <c r="AD321" s="120">
        <f t="shared" si="171"/>
        <v>0</v>
      </c>
      <c r="AE321" s="120">
        <f t="shared" si="172"/>
        <v>0</v>
      </c>
      <c r="AF321" s="120">
        <f t="shared" si="173"/>
        <v>0</v>
      </c>
      <c r="AG321" s="120">
        <f t="shared" si="174"/>
        <v>0</v>
      </c>
      <c r="AH321" s="120">
        <f t="shared" si="175"/>
        <v>0</v>
      </c>
      <c r="AI321" s="120">
        <f t="shared" si="176"/>
        <v>0</v>
      </c>
      <c r="AJ321" s="120">
        <f t="shared" si="177"/>
        <v>0</v>
      </c>
      <c r="AK321" s="120">
        <f t="shared" si="178"/>
        <v>0</v>
      </c>
      <c r="AL321" s="120">
        <f t="shared" si="179"/>
        <v>60.36</v>
      </c>
      <c r="AM321" s="120">
        <f t="shared" si="180"/>
        <v>0</v>
      </c>
      <c r="AN321" s="120">
        <f t="shared" si="181"/>
        <v>0</v>
      </c>
      <c r="AO321" s="120">
        <f t="shared" si="182"/>
        <v>0</v>
      </c>
      <c r="AP321" s="120">
        <f t="shared" si="183"/>
        <v>0</v>
      </c>
      <c r="AQ321" s="120">
        <f t="shared" si="184"/>
        <v>0</v>
      </c>
      <c r="AR321" s="120">
        <f t="shared" si="185"/>
        <v>0</v>
      </c>
      <c r="AS321" s="120">
        <f t="shared" si="186"/>
        <v>0</v>
      </c>
      <c r="AT321" s="267">
        <f t="shared" si="166"/>
        <v>0</v>
      </c>
      <c r="AU321" s="267">
        <f t="shared" si="167"/>
        <v>0</v>
      </c>
      <c r="BA321" s="42">
        <f t="shared" si="187"/>
        <v>0</v>
      </c>
      <c r="BB321" s="42">
        <f t="shared" si="188"/>
        <v>0</v>
      </c>
      <c r="BC321" s="42">
        <f t="shared" si="189"/>
        <v>0</v>
      </c>
      <c r="BD321" s="42">
        <f t="shared" si="190"/>
        <v>0</v>
      </c>
      <c r="BE321" s="42">
        <f t="shared" si="191"/>
        <v>0</v>
      </c>
      <c r="BF321" s="42">
        <f t="shared" si="192"/>
        <v>0</v>
      </c>
      <c r="BG321" s="42">
        <f t="shared" si="193"/>
        <v>0</v>
      </c>
      <c r="BH321" s="42">
        <f t="shared" si="194"/>
        <v>0</v>
      </c>
      <c r="BI321" s="42">
        <f t="shared" si="195"/>
        <v>0</v>
      </c>
      <c r="BJ321" s="42">
        <f t="shared" si="196"/>
        <v>0</v>
      </c>
      <c r="BK321" s="42">
        <f t="shared" si="197"/>
        <v>0</v>
      </c>
      <c r="BL321" s="42">
        <f t="shared" si="198"/>
        <v>0</v>
      </c>
      <c r="BM321" s="42">
        <f t="shared" si="199"/>
        <v>0</v>
      </c>
      <c r="BN321" s="42">
        <f t="shared" si="200"/>
        <v>0</v>
      </c>
      <c r="BO321" s="42">
        <f t="shared" si="201"/>
        <v>0</v>
      </c>
      <c r="BP321" s="42">
        <f t="shared" si="202"/>
        <v>0</v>
      </c>
      <c r="BQ321" s="42">
        <f t="shared" si="203"/>
        <v>0</v>
      </c>
      <c r="BR321" s="42">
        <f t="shared" si="204"/>
        <v>0</v>
      </c>
      <c r="BS321" s="42">
        <f t="shared" si="205"/>
        <v>0</v>
      </c>
    </row>
    <row r="322" spans="1:71" ht="15">
      <c r="A322" s="118" t="s">
        <v>1175</v>
      </c>
      <c r="B322" s="8" t="s">
        <v>647</v>
      </c>
      <c r="C322" s="9" t="s">
        <v>648</v>
      </c>
      <c r="D322" s="9" t="s">
        <v>599</v>
      </c>
      <c r="E322" s="10" t="s">
        <v>29</v>
      </c>
      <c r="F322" s="10" t="s">
        <v>3</v>
      </c>
      <c r="G322" s="12" t="s">
        <v>1268</v>
      </c>
      <c r="H322" s="11">
        <v>21.56</v>
      </c>
      <c r="I322" s="279">
        <f>VLOOKUP(A:A,Souhrn!$A$2:$E$20,5,0)</f>
        <v>0</v>
      </c>
      <c r="J322" s="217">
        <f t="shared" si="207"/>
        <v>0</v>
      </c>
      <c r="K322" s="98"/>
      <c r="L322" s="102"/>
      <c r="M322" s="100"/>
      <c r="AA322" s="120">
        <f t="shared" si="168"/>
        <v>0</v>
      </c>
      <c r="AB322" s="120">
        <f t="shared" si="169"/>
        <v>0</v>
      </c>
      <c r="AC322" s="120">
        <f t="shared" si="170"/>
        <v>0</v>
      </c>
      <c r="AD322" s="120">
        <f t="shared" si="171"/>
        <v>0</v>
      </c>
      <c r="AE322" s="120">
        <f t="shared" si="172"/>
        <v>0</v>
      </c>
      <c r="AF322" s="120">
        <f t="shared" si="173"/>
        <v>0</v>
      </c>
      <c r="AG322" s="120">
        <f t="shared" si="174"/>
        <v>0</v>
      </c>
      <c r="AH322" s="120">
        <f t="shared" si="175"/>
        <v>0</v>
      </c>
      <c r="AI322" s="120">
        <f t="shared" si="176"/>
        <v>0</v>
      </c>
      <c r="AJ322" s="120">
        <f t="shared" si="177"/>
        <v>0</v>
      </c>
      <c r="AK322" s="120">
        <f t="shared" si="178"/>
        <v>0</v>
      </c>
      <c r="AL322" s="120">
        <f t="shared" si="179"/>
        <v>21.56</v>
      </c>
      <c r="AM322" s="120">
        <f t="shared" si="180"/>
        <v>0</v>
      </c>
      <c r="AN322" s="120">
        <f t="shared" si="181"/>
        <v>0</v>
      </c>
      <c r="AO322" s="120">
        <f t="shared" si="182"/>
        <v>0</v>
      </c>
      <c r="AP322" s="120">
        <f t="shared" si="183"/>
        <v>0</v>
      </c>
      <c r="AQ322" s="120">
        <f t="shared" si="184"/>
        <v>0</v>
      </c>
      <c r="AR322" s="120">
        <f t="shared" si="185"/>
        <v>0</v>
      </c>
      <c r="AS322" s="120">
        <f t="shared" si="186"/>
        <v>0</v>
      </c>
      <c r="AT322" s="267">
        <f aca="true" t="shared" si="208" ref="AT322:AT385">IF(L322="A",SUM(AA322:AS322),0)</f>
        <v>0</v>
      </c>
      <c r="AU322" s="267">
        <f aca="true" t="shared" si="209" ref="AU322:AU385">IF(M322="A",SUM(AA322:AS322),0)</f>
        <v>0</v>
      </c>
      <c r="BA322" s="42">
        <f t="shared" si="187"/>
        <v>0</v>
      </c>
      <c r="BB322" s="42">
        <f t="shared" si="188"/>
        <v>0</v>
      </c>
      <c r="BC322" s="42">
        <f t="shared" si="189"/>
        <v>0</v>
      </c>
      <c r="BD322" s="42">
        <f t="shared" si="190"/>
        <v>0</v>
      </c>
      <c r="BE322" s="42">
        <f t="shared" si="191"/>
        <v>0</v>
      </c>
      <c r="BF322" s="42">
        <f t="shared" si="192"/>
        <v>0</v>
      </c>
      <c r="BG322" s="42">
        <f t="shared" si="193"/>
        <v>0</v>
      </c>
      <c r="BH322" s="42">
        <f t="shared" si="194"/>
        <v>0</v>
      </c>
      <c r="BI322" s="42">
        <f t="shared" si="195"/>
        <v>0</v>
      </c>
      <c r="BJ322" s="42">
        <f t="shared" si="196"/>
        <v>0</v>
      </c>
      <c r="BK322" s="42">
        <f t="shared" si="197"/>
        <v>0</v>
      </c>
      <c r="BL322" s="42">
        <f t="shared" si="198"/>
        <v>0</v>
      </c>
      <c r="BM322" s="42">
        <f t="shared" si="199"/>
        <v>0</v>
      </c>
      <c r="BN322" s="42">
        <f t="shared" si="200"/>
        <v>0</v>
      </c>
      <c r="BO322" s="42">
        <f t="shared" si="201"/>
        <v>0</v>
      </c>
      <c r="BP322" s="42">
        <f t="shared" si="202"/>
        <v>0</v>
      </c>
      <c r="BQ322" s="42">
        <f t="shared" si="203"/>
        <v>0</v>
      </c>
      <c r="BR322" s="42">
        <f t="shared" si="204"/>
        <v>0</v>
      </c>
      <c r="BS322" s="42">
        <f t="shared" si="205"/>
        <v>0</v>
      </c>
    </row>
    <row r="323" spans="1:71" ht="15">
      <c r="A323" s="118" t="s">
        <v>1180</v>
      </c>
      <c r="B323" s="8" t="s">
        <v>649</v>
      </c>
      <c r="C323" s="9" t="s">
        <v>650</v>
      </c>
      <c r="D323" s="9" t="s">
        <v>599</v>
      </c>
      <c r="E323" s="10" t="s">
        <v>166</v>
      </c>
      <c r="F323" s="10" t="s">
        <v>3</v>
      </c>
      <c r="G323" s="12" t="s">
        <v>1273</v>
      </c>
      <c r="H323" s="11">
        <v>2.3</v>
      </c>
      <c r="I323" s="279">
        <f>VLOOKUP(A:A,Souhrn!$A$2:$E$20,5,0)</f>
        <v>0</v>
      </c>
      <c r="J323" s="217">
        <f t="shared" si="207"/>
        <v>0</v>
      </c>
      <c r="K323" s="98"/>
      <c r="L323" s="102"/>
      <c r="M323" s="100"/>
      <c r="AA323" s="120">
        <f aca="true" t="shared" si="210" ref="AA323:AA386">IF($AA$1=$A323,$H323,0)</f>
        <v>0</v>
      </c>
      <c r="AB323" s="120">
        <f aca="true" t="shared" si="211" ref="AB323:AB386">IF($AB$1=$A323,$H323,0)</f>
        <v>0</v>
      </c>
      <c r="AC323" s="120">
        <f aca="true" t="shared" si="212" ref="AC323:AC386">IF($AC$1=$A323,$H323,0)</f>
        <v>0</v>
      </c>
      <c r="AD323" s="120">
        <f aca="true" t="shared" si="213" ref="AD323:AD386">IF($AD$1=$A323,$H323,0)</f>
        <v>0</v>
      </c>
      <c r="AE323" s="120">
        <f aca="true" t="shared" si="214" ref="AE323:AE386">IF($AE$1=$A323,$H323,0)</f>
        <v>0</v>
      </c>
      <c r="AF323" s="120">
        <f aca="true" t="shared" si="215" ref="AF323:AF386">IF($AF$1=$A323,$H323,0)</f>
        <v>0</v>
      </c>
      <c r="AG323" s="120">
        <f aca="true" t="shared" si="216" ref="AG323:AG386">IF($AG$1=$A323,$H323,0)</f>
        <v>0</v>
      </c>
      <c r="AH323" s="120">
        <f aca="true" t="shared" si="217" ref="AH323:AH386">IF($AH$1=$A323,$H323,0)</f>
        <v>0</v>
      </c>
      <c r="AI323" s="120">
        <f aca="true" t="shared" si="218" ref="AI323:AI386">IF($AI$1=$A323,$H323,0)</f>
        <v>0</v>
      </c>
      <c r="AJ323" s="120">
        <f aca="true" t="shared" si="219" ref="AJ323:AJ386">IF($AJ$1=$A323,$H323,0)</f>
        <v>0</v>
      </c>
      <c r="AK323" s="120">
        <f aca="true" t="shared" si="220" ref="AK323:AK386">IF($AK$1=$A323,$H323,0)</f>
        <v>0</v>
      </c>
      <c r="AL323" s="120">
        <f aca="true" t="shared" si="221" ref="AL323:AL386">IF($AL$1=$A323,$H323,0)</f>
        <v>0</v>
      </c>
      <c r="AM323" s="120">
        <f aca="true" t="shared" si="222" ref="AM323:AM386">IF($AM$1=$A323,$H323,0)</f>
        <v>0</v>
      </c>
      <c r="AN323" s="120">
        <f aca="true" t="shared" si="223" ref="AN323:AN386">IF($AN$1=$A323,$H323,0)</f>
        <v>0</v>
      </c>
      <c r="AO323" s="120">
        <f aca="true" t="shared" si="224" ref="AO323:AO386">IF($AO$1=$A323,$H323,0)</f>
        <v>0</v>
      </c>
      <c r="AP323" s="120">
        <f aca="true" t="shared" si="225" ref="AP323:AP386">IF($AP$1=$A323,$H323,0)</f>
        <v>0</v>
      </c>
      <c r="AQ323" s="120">
        <f aca="true" t="shared" si="226" ref="AQ323:AQ386">IF($AQ$1=$A323,$H323,0)</f>
        <v>0</v>
      </c>
      <c r="AR323" s="120">
        <f aca="true" t="shared" si="227" ref="AR323:AR386">IF($AR$1=$A323,$H323,0)</f>
        <v>2.3</v>
      </c>
      <c r="AS323" s="120">
        <f aca="true" t="shared" si="228" ref="AS323:AS386">IF($AS$1=$A323,$H323,0)</f>
        <v>0</v>
      </c>
      <c r="AT323" s="267">
        <f t="shared" si="208"/>
        <v>0</v>
      </c>
      <c r="AU323" s="267">
        <f t="shared" si="209"/>
        <v>0</v>
      </c>
      <c r="BA323" s="42">
        <f aca="true" t="shared" si="229" ref="BA323:BA386">IF($K323="A",IF($BA$1=$A323,$H323,0),0)</f>
        <v>0</v>
      </c>
      <c r="BB323" s="42">
        <f aca="true" t="shared" si="230" ref="BB323:BB386">IF($K323="A",IF($BB$1=$A323,$H323,0),0)</f>
        <v>0</v>
      </c>
      <c r="BC323" s="42">
        <f aca="true" t="shared" si="231" ref="BC323:BC386">IF($K323="A",IF($BC$1=$A323,$H323,0),0)</f>
        <v>0</v>
      </c>
      <c r="BD323" s="42">
        <f aca="true" t="shared" si="232" ref="BD323:BD386">IF($K323="A",IF($BD$1=$A323,$H323,0),0)</f>
        <v>0</v>
      </c>
      <c r="BE323" s="42">
        <f aca="true" t="shared" si="233" ref="BE323:BE386">IF($K323="A",IF($BE$1=$A323,$H323,0),0)</f>
        <v>0</v>
      </c>
      <c r="BF323" s="42">
        <f aca="true" t="shared" si="234" ref="BF323:BF386">IF($K323="A",IF($BF$1=$A323,$H323,0),0)</f>
        <v>0</v>
      </c>
      <c r="BG323" s="42">
        <f aca="true" t="shared" si="235" ref="BG323:BG386">IF($K323="A",IF($BG$1=$A323,$H323,0),0)</f>
        <v>0</v>
      </c>
      <c r="BH323" s="42">
        <f aca="true" t="shared" si="236" ref="BH323:BH386">IF($K323="A",IF($BH$1=$A323,$H323,0),0)</f>
        <v>0</v>
      </c>
      <c r="BI323" s="42">
        <f aca="true" t="shared" si="237" ref="BI323:BI386">IF($K323="A",IF($BI$1=$A323,$H323,0),0)</f>
        <v>0</v>
      </c>
      <c r="BJ323" s="42">
        <f aca="true" t="shared" si="238" ref="BJ323:BJ386">IF($K323="A",IF($BJ$1=$A323,$H323,0),0)</f>
        <v>0</v>
      </c>
      <c r="BK323" s="42">
        <f aca="true" t="shared" si="239" ref="BK323:BK386">IF($K323="A",IF($BK$1=$A323,$H323,0),0)</f>
        <v>0</v>
      </c>
      <c r="BL323" s="42">
        <f aca="true" t="shared" si="240" ref="BL323:BL386">IF($K323="A",IF($BL$1=$A323,$H323,0),0)</f>
        <v>0</v>
      </c>
      <c r="BM323" s="42">
        <f aca="true" t="shared" si="241" ref="BM323:BM386">IF($K323="A",IF($BM$1=$A323,$H323,0),0)</f>
        <v>0</v>
      </c>
      <c r="BN323" s="42">
        <f aca="true" t="shared" si="242" ref="BN323:BN386">IF($K323="A",IF($BN$1=$A323,$H323,0),0)</f>
        <v>0</v>
      </c>
      <c r="BO323" s="42">
        <f aca="true" t="shared" si="243" ref="BO323:BO386">IF($K323="A",IF($BO$1=$A323,$H323,0),0)</f>
        <v>0</v>
      </c>
      <c r="BP323" s="42">
        <f aca="true" t="shared" si="244" ref="BP323:BP386">IF($K323="A",IF($BP$1=$A323,$H323,0),0)</f>
        <v>0</v>
      </c>
      <c r="BQ323" s="42">
        <f aca="true" t="shared" si="245" ref="BQ323:BQ386">IF($K323="A",IF($BQ$1=$A323,$H323,0),0)</f>
        <v>0</v>
      </c>
      <c r="BR323" s="42">
        <f aca="true" t="shared" si="246" ref="BR323:BR386">IF($K323="A",IF($BR$1=$A323,$H323,0),0)</f>
        <v>0</v>
      </c>
      <c r="BS323" s="42">
        <f aca="true" t="shared" si="247" ref="BS323:BS386">IF($K323="A",IF($BS$1=$A323,$H323,0),0)</f>
        <v>0</v>
      </c>
    </row>
    <row r="324" spans="1:71" ht="15">
      <c r="A324" s="118" t="s">
        <v>1180</v>
      </c>
      <c r="B324" s="8" t="s">
        <v>651</v>
      </c>
      <c r="C324" s="9" t="s">
        <v>652</v>
      </c>
      <c r="D324" s="9" t="s">
        <v>599</v>
      </c>
      <c r="E324" s="10" t="s">
        <v>14</v>
      </c>
      <c r="F324" s="10" t="s">
        <v>3</v>
      </c>
      <c r="G324" s="12" t="s">
        <v>1273</v>
      </c>
      <c r="H324" s="11">
        <v>3.68</v>
      </c>
      <c r="I324" s="279">
        <f>VLOOKUP(A:A,Souhrn!$A$2:$E$20,5,0)</f>
        <v>0</v>
      </c>
      <c r="J324" s="217">
        <f t="shared" si="207"/>
        <v>0</v>
      </c>
      <c r="K324" s="98"/>
      <c r="L324" s="102"/>
      <c r="M324" s="100"/>
      <c r="AA324" s="120">
        <f t="shared" si="210"/>
        <v>0</v>
      </c>
      <c r="AB324" s="120">
        <f t="shared" si="211"/>
        <v>0</v>
      </c>
      <c r="AC324" s="120">
        <f t="shared" si="212"/>
        <v>0</v>
      </c>
      <c r="AD324" s="120">
        <f t="shared" si="213"/>
        <v>0</v>
      </c>
      <c r="AE324" s="120">
        <f t="shared" si="214"/>
        <v>0</v>
      </c>
      <c r="AF324" s="120">
        <f t="shared" si="215"/>
        <v>0</v>
      </c>
      <c r="AG324" s="120">
        <f t="shared" si="216"/>
        <v>0</v>
      </c>
      <c r="AH324" s="120">
        <f t="shared" si="217"/>
        <v>0</v>
      </c>
      <c r="AI324" s="120">
        <f t="shared" si="218"/>
        <v>0</v>
      </c>
      <c r="AJ324" s="120">
        <f t="shared" si="219"/>
        <v>0</v>
      </c>
      <c r="AK324" s="120">
        <f t="shared" si="220"/>
        <v>0</v>
      </c>
      <c r="AL324" s="120">
        <f t="shared" si="221"/>
        <v>0</v>
      </c>
      <c r="AM324" s="120">
        <f t="shared" si="222"/>
        <v>0</v>
      </c>
      <c r="AN324" s="120">
        <f t="shared" si="223"/>
        <v>0</v>
      </c>
      <c r="AO324" s="120">
        <f t="shared" si="224"/>
        <v>0</v>
      </c>
      <c r="AP324" s="120">
        <f t="shared" si="225"/>
        <v>0</v>
      </c>
      <c r="AQ324" s="120">
        <f t="shared" si="226"/>
        <v>0</v>
      </c>
      <c r="AR324" s="120">
        <f t="shared" si="227"/>
        <v>3.68</v>
      </c>
      <c r="AS324" s="120">
        <f t="shared" si="228"/>
        <v>0</v>
      </c>
      <c r="AT324" s="267">
        <f t="shared" si="208"/>
        <v>0</v>
      </c>
      <c r="AU324" s="267">
        <f t="shared" si="209"/>
        <v>0</v>
      </c>
      <c r="BA324" s="42">
        <f t="shared" si="229"/>
        <v>0</v>
      </c>
      <c r="BB324" s="42">
        <f t="shared" si="230"/>
        <v>0</v>
      </c>
      <c r="BC324" s="42">
        <f t="shared" si="231"/>
        <v>0</v>
      </c>
      <c r="BD324" s="42">
        <f t="shared" si="232"/>
        <v>0</v>
      </c>
      <c r="BE324" s="42">
        <f t="shared" si="233"/>
        <v>0</v>
      </c>
      <c r="BF324" s="42">
        <f t="shared" si="234"/>
        <v>0</v>
      </c>
      <c r="BG324" s="42">
        <f t="shared" si="235"/>
        <v>0</v>
      </c>
      <c r="BH324" s="42">
        <f t="shared" si="236"/>
        <v>0</v>
      </c>
      <c r="BI324" s="42">
        <f t="shared" si="237"/>
        <v>0</v>
      </c>
      <c r="BJ324" s="42">
        <f t="shared" si="238"/>
        <v>0</v>
      </c>
      <c r="BK324" s="42">
        <f t="shared" si="239"/>
        <v>0</v>
      </c>
      <c r="BL324" s="42">
        <f t="shared" si="240"/>
        <v>0</v>
      </c>
      <c r="BM324" s="42">
        <f t="shared" si="241"/>
        <v>0</v>
      </c>
      <c r="BN324" s="42">
        <f t="shared" si="242"/>
        <v>0</v>
      </c>
      <c r="BO324" s="42">
        <f t="shared" si="243"/>
        <v>0</v>
      </c>
      <c r="BP324" s="42">
        <f t="shared" si="244"/>
        <v>0</v>
      </c>
      <c r="BQ324" s="42">
        <f t="shared" si="245"/>
        <v>0</v>
      </c>
      <c r="BR324" s="42">
        <f t="shared" si="246"/>
        <v>0</v>
      </c>
      <c r="BS324" s="42">
        <f t="shared" si="247"/>
        <v>0</v>
      </c>
    </row>
    <row r="325" spans="1:71" ht="15">
      <c r="A325" s="118" t="s">
        <v>1175</v>
      </c>
      <c r="B325" s="8" t="s">
        <v>653</v>
      </c>
      <c r="C325" s="9" t="s">
        <v>33</v>
      </c>
      <c r="D325" s="9" t="s">
        <v>599</v>
      </c>
      <c r="E325" s="10" t="s">
        <v>29</v>
      </c>
      <c r="F325" s="10" t="s">
        <v>3</v>
      </c>
      <c r="G325" s="12" t="s">
        <v>1268</v>
      </c>
      <c r="H325" s="11">
        <v>4.7</v>
      </c>
      <c r="I325" s="279">
        <f>VLOOKUP(A:A,Souhrn!$A$2:$E$20,5,0)</f>
        <v>0</v>
      </c>
      <c r="J325" s="217">
        <f t="shared" si="207"/>
        <v>0</v>
      </c>
      <c r="K325" s="98"/>
      <c r="L325" s="102"/>
      <c r="M325" s="100"/>
      <c r="AA325" s="120">
        <f t="shared" si="210"/>
        <v>0</v>
      </c>
      <c r="AB325" s="120">
        <f t="shared" si="211"/>
        <v>0</v>
      </c>
      <c r="AC325" s="120">
        <f t="shared" si="212"/>
        <v>0</v>
      </c>
      <c r="AD325" s="120">
        <f t="shared" si="213"/>
        <v>0</v>
      </c>
      <c r="AE325" s="120">
        <f t="shared" si="214"/>
        <v>0</v>
      </c>
      <c r="AF325" s="120">
        <f t="shared" si="215"/>
        <v>0</v>
      </c>
      <c r="AG325" s="120">
        <f t="shared" si="216"/>
        <v>0</v>
      </c>
      <c r="AH325" s="120">
        <f t="shared" si="217"/>
        <v>0</v>
      </c>
      <c r="AI325" s="120">
        <f t="shared" si="218"/>
        <v>0</v>
      </c>
      <c r="AJ325" s="120">
        <f t="shared" si="219"/>
        <v>0</v>
      </c>
      <c r="AK325" s="120">
        <f t="shared" si="220"/>
        <v>0</v>
      </c>
      <c r="AL325" s="120">
        <f t="shared" si="221"/>
        <v>4.7</v>
      </c>
      <c r="AM325" s="120">
        <f t="shared" si="222"/>
        <v>0</v>
      </c>
      <c r="AN325" s="120">
        <f t="shared" si="223"/>
        <v>0</v>
      </c>
      <c r="AO325" s="120">
        <f t="shared" si="224"/>
        <v>0</v>
      </c>
      <c r="AP325" s="120">
        <f t="shared" si="225"/>
        <v>0</v>
      </c>
      <c r="AQ325" s="120">
        <f t="shared" si="226"/>
        <v>0</v>
      </c>
      <c r="AR325" s="120">
        <f t="shared" si="227"/>
        <v>0</v>
      </c>
      <c r="AS325" s="120">
        <f t="shared" si="228"/>
        <v>0</v>
      </c>
      <c r="AT325" s="267">
        <f t="shared" si="208"/>
        <v>0</v>
      </c>
      <c r="AU325" s="267">
        <f t="shared" si="209"/>
        <v>0</v>
      </c>
      <c r="BA325" s="42">
        <f t="shared" si="229"/>
        <v>0</v>
      </c>
      <c r="BB325" s="42">
        <f t="shared" si="230"/>
        <v>0</v>
      </c>
      <c r="BC325" s="42">
        <f t="shared" si="231"/>
        <v>0</v>
      </c>
      <c r="BD325" s="42">
        <f t="shared" si="232"/>
        <v>0</v>
      </c>
      <c r="BE325" s="42">
        <f t="shared" si="233"/>
        <v>0</v>
      </c>
      <c r="BF325" s="42">
        <f t="shared" si="234"/>
        <v>0</v>
      </c>
      <c r="BG325" s="42">
        <f t="shared" si="235"/>
        <v>0</v>
      </c>
      <c r="BH325" s="42">
        <f t="shared" si="236"/>
        <v>0</v>
      </c>
      <c r="BI325" s="42">
        <f t="shared" si="237"/>
        <v>0</v>
      </c>
      <c r="BJ325" s="42">
        <f t="shared" si="238"/>
        <v>0</v>
      </c>
      <c r="BK325" s="42">
        <f t="shared" si="239"/>
        <v>0</v>
      </c>
      <c r="BL325" s="42">
        <f t="shared" si="240"/>
        <v>0</v>
      </c>
      <c r="BM325" s="42">
        <f t="shared" si="241"/>
        <v>0</v>
      </c>
      <c r="BN325" s="42">
        <f t="shared" si="242"/>
        <v>0</v>
      </c>
      <c r="BO325" s="42">
        <f t="shared" si="243"/>
        <v>0</v>
      </c>
      <c r="BP325" s="42">
        <f t="shared" si="244"/>
        <v>0</v>
      </c>
      <c r="BQ325" s="42">
        <f t="shared" si="245"/>
        <v>0</v>
      </c>
      <c r="BR325" s="42">
        <f t="shared" si="246"/>
        <v>0</v>
      </c>
      <c r="BS325" s="42">
        <f t="shared" si="247"/>
        <v>0</v>
      </c>
    </row>
    <row r="326" spans="1:71" ht="15">
      <c r="A326" s="118" t="s">
        <v>1169</v>
      </c>
      <c r="B326" s="8" t="s">
        <v>654</v>
      </c>
      <c r="C326" s="9" t="s">
        <v>655</v>
      </c>
      <c r="D326" s="9" t="s">
        <v>599</v>
      </c>
      <c r="E326" s="10" t="s">
        <v>47</v>
      </c>
      <c r="F326" s="10" t="s">
        <v>4</v>
      </c>
      <c r="G326" s="12" t="s">
        <v>1279</v>
      </c>
      <c r="H326" s="11">
        <v>8.39</v>
      </c>
      <c r="I326" s="279">
        <f>VLOOKUP(A:A,Souhrn!$A$2:$E$20,5,0)</f>
        <v>0</v>
      </c>
      <c r="J326" s="217">
        <f t="shared" si="207"/>
        <v>0</v>
      </c>
      <c r="K326" s="98"/>
      <c r="L326" s="102"/>
      <c r="M326" s="100"/>
      <c r="AA326" s="120">
        <f t="shared" si="210"/>
        <v>0</v>
      </c>
      <c r="AB326" s="120">
        <f t="shared" si="211"/>
        <v>0</v>
      </c>
      <c r="AC326" s="120">
        <f t="shared" si="212"/>
        <v>0</v>
      </c>
      <c r="AD326" s="120">
        <f t="shared" si="213"/>
        <v>0</v>
      </c>
      <c r="AE326" s="120">
        <f t="shared" si="214"/>
        <v>0</v>
      </c>
      <c r="AF326" s="120">
        <f t="shared" si="215"/>
        <v>8.39</v>
      </c>
      <c r="AG326" s="120">
        <f t="shared" si="216"/>
        <v>0</v>
      </c>
      <c r="AH326" s="120">
        <f t="shared" si="217"/>
        <v>0</v>
      </c>
      <c r="AI326" s="120">
        <f t="shared" si="218"/>
        <v>0</v>
      </c>
      <c r="AJ326" s="120">
        <f t="shared" si="219"/>
        <v>0</v>
      </c>
      <c r="AK326" s="120">
        <f t="shared" si="220"/>
        <v>0</v>
      </c>
      <c r="AL326" s="120">
        <f t="shared" si="221"/>
        <v>0</v>
      </c>
      <c r="AM326" s="120">
        <f t="shared" si="222"/>
        <v>0</v>
      </c>
      <c r="AN326" s="120">
        <f t="shared" si="223"/>
        <v>0</v>
      </c>
      <c r="AO326" s="120">
        <f t="shared" si="224"/>
        <v>0</v>
      </c>
      <c r="AP326" s="120">
        <f t="shared" si="225"/>
        <v>0</v>
      </c>
      <c r="AQ326" s="120">
        <f t="shared" si="226"/>
        <v>0</v>
      </c>
      <c r="AR326" s="120">
        <f t="shared" si="227"/>
        <v>0</v>
      </c>
      <c r="AS326" s="120">
        <f t="shared" si="228"/>
        <v>0</v>
      </c>
      <c r="AT326" s="267">
        <f t="shared" si="208"/>
        <v>0</v>
      </c>
      <c r="AU326" s="267">
        <f t="shared" si="209"/>
        <v>0</v>
      </c>
      <c r="BA326" s="42">
        <f t="shared" si="229"/>
        <v>0</v>
      </c>
      <c r="BB326" s="42">
        <f t="shared" si="230"/>
        <v>0</v>
      </c>
      <c r="BC326" s="42">
        <f t="shared" si="231"/>
        <v>0</v>
      </c>
      <c r="BD326" s="42">
        <f t="shared" si="232"/>
        <v>0</v>
      </c>
      <c r="BE326" s="42">
        <f t="shared" si="233"/>
        <v>0</v>
      </c>
      <c r="BF326" s="42">
        <f t="shared" si="234"/>
        <v>0</v>
      </c>
      <c r="BG326" s="42">
        <f t="shared" si="235"/>
        <v>0</v>
      </c>
      <c r="BH326" s="42">
        <f t="shared" si="236"/>
        <v>0</v>
      </c>
      <c r="BI326" s="42">
        <f t="shared" si="237"/>
        <v>0</v>
      </c>
      <c r="BJ326" s="42">
        <f t="shared" si="238"/>
        <v>0</v>
      </c>
      <c r="BK326" s="42">
        <f t="shared" si="239"/>
        <v>0</v>
      </c>
      <c r="BL326" s="42">
        <f t="shared" si="240"/>
        <v>0</v>
      </c>
      <c r="BM326" s="42">
        <f t="shared" si="241"/>
        <v>0</v>
      </c>
      <c r="BN326" s="42">
        <f t="shared" si="242"/>
        <v>0</v>
      </c>
      <c r="BO326" s="42">
        <f t="shared" si="243"/>
        <v>0</v>
      </c>
      <c r="BP326" s="42">
        <f t="shared" si="244"/>
        <v>0</v>
      </c>
      <c r="BQ326" s="42">
        <f t="shared" si="245"/>
        <v>0</v>
      </c>
      <c r="BR326" s="42">
        <f t="shared" si="246"/>
        <v>0</v>
      </c>
      <c r="BS326" s="42">
        <f t="shared" si="247"/>
        <v>0</v>
      </c>
    </row>
    <row r="327" spans="1:71" ht="15">
      <c r="A327" s="118" t="s">
        <v>1169</v>
      </c>
      <c r="B327" s="8" t="s">
        <v>656</v>
      </c>
      <c r="C327" s="9" t="s">
        <v>657</v>
      </c>
      <c r="D327" s="9" t="s">
        <v>599</v>
      </c>
      <c r="E327" s="10" t="s">
        <v>47</v>
      </c>
      <c r="F327" s="10" t="s">
        <v>4</v>
      </c>
      <c r="G327" s="12" t="s">
        <v>1279</v>
      </c>
      <c r="H327" s="11">
        <v>6.1</v>
      </c>
      <c r="I327" s="279">
        <f>VLOOKUP(A:A,Souhrn!$A$2:$E$20,5,0)</f>
        <v>0</v>
      </c>
      <c r="J327" s="217">
        <f t="shared" si="207"/>
        <v>0</v>
      </c>
      <c r="K327" s="98"/>
      <c r="L327" s="102"/>
      <c r="M327" s="100"/>
      <c r="AA327" s="120">
        <f t="shared" si="210"/>
        <v>0</v>
      </c>
      <c r="AB327" s="120">
        <f t="shared" si="211"/>
        <v>0</v>
      </c>
      <c r="AC327" s="120">
        <f t="shared" si="212"/>
        <v>0</v>
      </c>
      <c r="AD327" s="120">
        <f t="shared" si="213"/>
        <v>0</v>
      </c>
      <c r="AE327" s="120">
        <f t="shared" si="214"/>
        <v>0</v>
      </c>
      <c r="AF327" s="120">
        <f t="shared" si="215"/>
        <v>6.1</v>
      </c>
      <c r="AG327" s="120">
        <f t="shared" si="216"/>
        <v>0</v>
      </c>
      <c r="AH327" s="120">
        <f t="shared" si="217"/>
        <v>0</v>
      </c>
      <c r="AI327" s="120">
        <f t="shared" si="218"/>
        <v>0</v>
      </c>
      <c r="AJ327" s="120">
        <f t="shared" si="219"/>
        <v>0</v>
      </c>
      <c r="AK327" s="120">
        <f t="shared" si="220"/>
        <v>0</v>
      </c>
      <c r="AL327" s="120">
        <f t="shared" si="221"/>
        <v>0</v>
      </c>
      <c r="AM327" s="120">
        <f t="shared" si="222"/>
        <v>0</v>
      </c>
      <c r="AN327" s="120">
        <f t="shared" si="223"/>
        <v>0</v>
      </c>
      <c r="AO327" s="120">
        <f t="shared" si="224"/>
        <v>0</v>
      </c>
      <c r="AP327" s="120">
        <f t="shared" si="225"/>
        <v>0</v>
      </c>
      <c r="AQ327" s="120">
        <f t="shared" si="226"/>
        <v>0</v>
      </c>
      <c r="AR327" s="120">
        <f t="shared" si="227"/>
        <v>0</v>
      </c>
      <c r="AS327" s="120">
        <f t="shared" si="228"/>
        <v>0</v>
      </c>
      <c r="AT327" s="267">
        <f t="shared" si="208"/>
        <v>0</v>
      </c>
      <c r="AU327" s="267">
        <f t="shared" si="209"/>
        <v>0</v>
      </c>
      <c r="BA327" s="42">
        <f t="shared" si="229"/>
        <v>0</v>
      </c>
      <c r="BB327" s="42">
        <f t="shared" si="230"/>
        <v>0</v>
      </c>
      <c r="BC327" s="42">
        <f t="shared" si="231"/>
        <v>0</v>
      </c>
      <c r="BD327" s="42">
        <f t="shared" si="232"/>
        <v>0</v>
      </c>
      <c r="BE327" s="42">
        <f t="shared" si="233"/>
        <v>0</v>
      </c>
      <c r="BF327" s="42">
        <f t="shared" si="234"/>
        <v>0</v>
      </c>
      <c r="BG327" s="42">
        <f t="shared" si="235"/>
        <v>0</v>
      </c>
      <c r="BH327" s="42">
        <f t="shared" si="236"/>
        <v>0</v>
      </c>
      <c r="BI327" s="42">
        <f t="shared" si="237"/>
        <v>0</v>
      </c>
      <c r="BJ327" s="42">
        <f t="shared" si="238"/>
        <v>0</v>
      </c>
      <c r="BK327" s="42">
        <f t="shared" si="239"/>
        <v>0</v>
      </c>
      <c r="BL327" s="42">
        <f t="shared" si="240"/>
        <v>0</v>
      </c>
      <c r="BM327" s="42">
        <f t="shared" si="241"/>
        <v>0</v>
      </c>
      <c r="BN327" s="42">
        <f t="shared" si="242"/>
        <v>0</v>
      </c>
      <c r="BO327" s="42">
        <f t="shared" si="243"/>
        <v>0</v>
      </c>
      <c r="BP327" s="42">
        <f t="shared" si="244"/>
        <v>0</v>
      </c>
      <c r="BQ327" s="42">
        <f t="shared" si="245"/>
        <v>0</v>
      </c>
      <c r="BR327" s="42">
        <f t="shared" si="246"/>
        <v>0</v>
      </c>
      <c r="BS327" s="42">
        <f t="shared" si="247"/>
        <v>0</v>
      </c>
    </row>
    <row r="328" spans="1:71" ht="15">
      <c r="A328" s="118" t="s">
        <v>1178</v>
      </c>
      <c r="B328" s="8" t="s">
        <v>658</v>
      </c>
      <c r="C328" s="9" t="s">
        <v>659</v>
      </c>
      <c r="D328" s="9" t="s">
        <v>599</v>
      </c>
      <c r="E328" s="10" t="s">
        <v>26</v>
      </c>
      <c r="F328" s="10" t="s">
        <v>2</v>
      </c>
      <c r="G328" s="12" t="s">
        <v>1272</v>
      </c>
      <c r="H328" s="11">
        <v>11.04</v>
      </c>
      <c r="I328" s="279">
        <f>VLOOKUP(A:A,Souhrn!$A$2:$E$20,5,0)</f>
        <v>0</v>
      </c>
      <c r="J328" s="217">
        <f t="shared" si="207"/>
        <v>0</v>
      </c>
      <c r="K328" s="98"/>
      <c r="L328" s="102" t="s">
        <v>1246</v>
      </c>
      <c r="M328" s="100"/>
      <c r="AA328" s="120">
        <f t="shared" si="210"/>
        <v>0</v>
      </c>
      <c r="AB328" s="120">
        <f t="shared" si="211"/>
        <v>0</v>
      </c>
      <c r="AC328" s="120">
        <f t="shared" si="212"/>
        <v>0</v>
      </c>
      <c r="AD328" s="120">
        <f t="shared" si="213"/>
        <v>0</v>
      </c>
      <c r="AE328" s="120">
        <f t="shared" si="214"/>
        <v>0</v>
      </c>
      <c r="AF328" s="120">
        <f t="shared" si="215"/>
        <v>0</v>
      </c>
      <c r="AG328" s="120">
        <f t="shared" si="216"/>
        <v>0</v>
      </c>
      <c r="AH328" s="120">
        <f t="shared" si="217"/>
        <v>0</v>
      </c>
      <c r="AI328" s="120">
        <f t="shared" si="218"/>
        <v>0</v>
      </c>
      <c r="AJ328" s="120">
        <f t="shared" si="219"/>
        <v>0</v>
      </c>
      <c r="AK328" s="120">
        <f t="shared" si="220"/>
        <v>0</v>
      </c>
      <c r="AL328" s="120">
        <f t="shared" si="221"/>
        <v>0</v>
      </c>
      <c r="AM328" s="120">
        <f t="shared" si="222"/>
        <v>0</v>
      </c>
      <c r="AN328" s="120">
        <f t="shared" si="223"/>
        <v>0</v>
      </c>
      <c r="AO328" s="120">
        <f t="shared" si="224"/>
        <v>0</v>
      </c>
      <c r="AP328" s="120">
        <f t="shared" si="225"/>
        <v>11.04</v>
      </c>
      <c r="AQ328" s="120">
        <f t="shared" si="226"/>
        <v>0</v>
      </c>
      <c r="AR328" s="120">
        <f t="shared" si="227"/>
        <v>0</v>
      </c>
      <c r="AS328" s="120">
        <f t="shared" si="228"/>
        <v>0</v>
      </c>
      <c r="AT328" s="267">
        <f t="shared" si="208"/>
        <v>11.04</v>
      </c>
      <c r="AU328" s="267">
        <f t="shared" si="209"/>
        <v>0</v>
      </c>
      <c r="BA328" s="42">
        <f t="shared" si="229"/>
        <v>0</v>
      </c>
      <c r="BB328" s="42">
        <f t="shared" si="230"/>
        <v>0</v>
      </c>
      <c r="BC328" s="42">
        <f t="shared" si="231"/>
        <v>0</v>
      </c>
      <c r="BD328" s="42">
        <f t="shared" si="232"/>
        <v>0</v>
      </c>
      <c r="BE328" s="42">
        <f t="shared" si="233"/>
        <v>0</v>
      </c>
      <c r="BF328" s="42">
        <f t="shared" si="234"/>
        <v>0</v>
      </c>
      <c r="BG328" s="42">
        <f t="shared" si="235"/>
        <v>0</v>
      </c>
      <c r="BH328" s="42">
        <f t="shared" si="236"/>
        <v>0</v>
      </c>
      <c r="BI328" s="42">
        <f t="shared" si="237"/>
        <v>0</v>
      </c>
      <c r="BJ328" s="42">
        <f t="shared" si="238"/>
        <v>0</v>
      </c>
      <c r="BK328" s="42">
        <f t="shared" si="239"/>
        <v>0</v>
      </c>
      <c r="BL328" s="42">
        <f t="shared" si="240"/>
        <v>0</v>
      </c>
      <c r="BM328" s="42">
        <f t="shared" si="241"/>
        <v>0</v>
      </c>
      <c r="BN328" s="42">
        <f t="shared" si="242"/>
        <v>0</v>
      </c>
      <c r="BO328" s="42">
        <f t="shared" si="243"/>
        <v>0</v>
      </c>
      <c r="BP328" s="42">
        <f t="shared" si="244"/>
        <v>0</v>
      </c>
      <c r="BQ328" s="42">
        <f t="shared" si="245"/>
        <v>0</v>
      </c>
      <c r="BR328" s="42">
        <f t="shared" si="246"/>
        <v>0</v>
      </c>
      <c r="BS328" s="42">
        <f t="shared" si="247"/>
        <v>0</v>
      </c>
    </row>
    <row r="329" spans="1:71" ht="15">
      <c r="A329" s="118" t="s">
        <v>1164</v>
      </c>
      <c r="B329" s="8" t="s">
        <v>660</v>
      </c>
      <c r="C329" s="9" t="s">
        <v>661</v>
      </c>
      <c r="D329" s="9" t="s">
        <v>599</v>
      </c>
      <c r="E329" s="10" t="s">
        <v>26</v>
      </c>
      <c r="F329" s="10" t="s">
        <v>2</v>
      </c>
      <c r="G329" s="12" t="s">
        <v>1259</v>
      </c>
      <c r="H329" s="11">
        <v>11.55</v>
      </c>
      <c r="I329" s="279">
        <f>VLOOKUP(A:A,Souhrn!$A$2:$E$20,5,0)</f>
        <v>0</v>
      </c>
      <c r="J329" s="217">
        <f t="shared" si="207"/>
        <v>0</v>
      </c>
      <c r="K329" s="98"/>
      <c r="L329" s="102" t="s">
        <v>1246</v>
      </c>
      <c r="M329" s="100"/>
      <c r="AA329" s="120">
        <f t="shared" si="210"/>
        <v>11.55</v>
      </c>
      <c r="AB329" s="120">
        <f t="shared" si="211"/>
        <v>0</v>
      </c>
      <c r="AC329" s="120">
        <f t="shared" si="212"/>
        <v>0</v>
      </c>
      <c r="AD329" s="120">
        <f t="shared" si="213"/>
        <v>0</v>
      </c>
      <c r="AE329" s="120">
        <f t="shared" si="214"/>
        <v>0</v>
      </c>
      <c r="AF329" s="120">
        <f t="shared" si="215"/>
        <v>0</v>
      </c>
      <c r="AG329" s="120">
        <f t="shared" si="216"/>
        <v>0</v>
      </c>
      <c r="AH329" s="120">
        <f t="shared" si="217"/>
        <v>0</v>
      </c>
      <c r="AI329" s="120">
        <f t="shared" si="218"/>
        <v>0</v>
      </c>
      <c r="AJ329" s="120">
        <f t="shared" si="219"/>
        <v>0</v>
      </c>
      <c r="AK329" s="120">
        <f t="shared" si="220"/>
        <v>0</v>
      </c>
      <c r="AL329" s="120">
        <f t="shared" si="221"/>
        <v>0</v>
      </c>
      <c r="AM329" s="120">
        <f t="shared" si="222"/>
        <v>0</v>
      </c>
      <c r="AN329" s="120">
        <f t="shared" si="223"/>
        <v>0</v>
      </c>
      <c r="AO329" s="120">
        <f t="shared" si="224"/>
        <v>0</v>
      </c>
      <c r="AP329" s="120">
        <f t="shared" si="225"/>
        <v>0</v>
      </c>
      <c r="AQ329" s="120">
        <f t="shared" si="226"/>
        <v>0</v>
      </c>
      <c r="AR329" s="120">
        <f t="shared" si="227"/>
        <v>0</v>
      </c>
      <c r="AS329" s="120">
        <f t="shared" si="228"/>
        <v>0</v>
      </c>
      <c r="AT329" s="267">
        <f t="shared" si="208"/>
        <v>11.55</v>
      </c>
      <c r="AU329" s="267">
        <f t="shared" si="209"/>
        <v>0</v>
      </c>
      <c r="BA329" s="42">
        <f t="shared" si="229"/>
        <v>0</v>
      </c>
      <c r="BB329" s="42">
        <f t="shared" si="230"/>
        <v>0</v>
      </c>
      <c r="BC329" s="42">
        <f t="shared" si="231"/>
        <v>0</v>
      </c>
      <c r="BD329" s="42">
        <f t="shared" si="232"/>
        <v>0</v>
      </c>
      <c r="BE329" s="42">
        <f t="shared" si="233"/>
        <v>0</v>
      </c>
      <c r="BF329" s="42">
        <f t="shared" si="234"/>
        <v>0</v>
      </c>
      <c r="BG329" s="42">
        <f t="shared" si="235"/>
        <v>0</v>
      </c>
      <c r="BH329" s="42">
        <f t="shared" si="236"/>
        <v>0</v>
      </c>
      <c r="BI329" s="42">
        <f t="shared" si="237"/>
        <v>0</v>
      </c>
      <c r="BJ329" s="42">
        <f t="shared" si="238"/>
        <v>0</v>
      </c>
      <c r="BK329" s="42">
        <f t="shared" si="239"/>
        <v>0</v>
      </c>
      <c r="BL329" s="42">
        <f t="shared" si="240"/>
        <v>0</v>
      </c>
      <c r="BM329" s="42">
        <f t="shared" si="241"/>
        <v>0</v>
      </c>
      <c r="BN329" s="42">
        <f t="shared" si="242"/>
        <v>0</v>
      </c>
      <c r="BO329" s="42">
        <f t="shared" si="243"/>
        <v>0</v>
      </c>
      <c r="BP329" s="42">
        <f t="shared" si="244"/>
        <v>0</v>
      </c>
      <c r="BQ329" s="42">
        <f t="shared" si="245"/>
        <v>0</v>
      </c>
      <c r="BR329" s="42">
        <f t="shared" si="246"/>
        <v>0</v>
      </c>
      <c r="BS329" s="42">
        <f t="shared" si="247"/>
        <v>0</v>
      </c>
    </row>
    <row r="330" spans="1:71" ht="15">
      <c r="A330" s="118" t="s">
        <v>1166</v>
      </c>
      <c r="B330" s="8" t="s">
        <v>662</v>
      </c>
      <c r="C330" s="9" t="s">
        <v>663</v>
      </c>
      <c r="D330" s="9" t="s">
        <v>599</v>
      </c>
      <c r="E330" s="10" t="s">
        <v>664</v>
      </c>
      <c r="F330" s="10" t="s">
        <v>2</v>
      </c>
      <c r="G330" s="12" t="s">
        <v>1261</v>
      </c>
      <c r="H330" s="11">
        <v>23.7</v>
      </c>
      <c r="I330" s="279">
        <f>VLOOKUP(A:A,Souhrn!$A$2:$E$20,5,0)</f>
        <v>0</v>
      </c>
      <c r="J330" s="217">
        <f t="shared" si="207"/>
        <v>0</v>
      </c>
      <c r="K330" s="98" t="s">
        <v>1246</v>
      </c>
      <c r="L330" s="102" t="s">
        <v>1246</v>
      </c>
      <c r="M330" s="100"/>
      <c r="AA330" s="120">
        <f t="shared" si="210"/>
        <v>0</v>
      </c>
      <c r="AB330" s="120">
        <f t="shared" si="211"/>
        <v>0</v>
      </c>
      <c r="AC330" s="120">
        <f t="shared" si="212"/>
        <v>23.7</v>
      </c>
      <c r="AD330" s="120">
        <f t="shared" si="213"/>
        <v>0</v>
      </c>
      <c r="AE330" s="120">
        <f t="shared" si="214"/>
        <v>0</v>
      </c>
      <c r="AF330" s="120">
        <f t="shared" si="215"/>
        <v>0</v>
      </c>
      <c r="AG330" s="120">
        <f t="shared" si="216"/>
        <v>0</v>
      </c>
      <c r="AH330" s="120">
        <f t="shared" si="217"/>
        <v>0</v>
      </c>
      <c r="AI330" s="120">
        <f t="shared" si="218"/>
        <v>0</v>
      </c>
      <c r="AJ330" s="120">
        <f t="shared" si="219"/>
        <v>0</v>
      </c>
      <c r="AK330" s="120">
        <f t="shared" si="220"/>
        <v>0</v>
      </c>
      <c r="AL330" s="120">
        <f t="shared" si="221"/>
        <v>0</v>
      </c>
      <c r="AM330" s="120">
        <f t="shared" si="222"/>
        <v>0</v>
      </c>
      <c r="AN330" s="120">
        <f t="shared" si="223"/>
        <v>0</v>
      </c>
      <c r="AO330" s="120">
        <f t="shared" si="224"/>
        <v>0</v>
      </c>
      <c r="AP330" s="120">
        <f t="shared" si="225"/>
        <v>0</v>
      </c>
      <c r="AQ330" s="120">
        <f t="shared" si="226"/>
        <v>0</v>
      </c>
      <c r="AR330" s="120">
        <f t="shared" si="227"/>
        <v>0</v>
      </c>
      <c r="AS330" s="120">
        <f t="shared" si="228"/>
        <v>0</v>
      </c>
      <c r="AT330" s="267">
        <f t="shared" si="208"/>
        <v>23.7</v>
      </c>
      <c r="AU330" s="267">
        <f t="shared" si="209"/>
        <v>0</v>
      </c>
      <c r="BA330" s="42">
        <f t="shared" si="229"/>
        <v>0</v>
      </c>
      <c r="BB330" s="42">
        <f t="shared" si="230"/>
        <v>0</v>
      </c>
      <c r="BC330" s="42">
        <f t="shared" si="231"/>
        <v>23.7</v>
      </c>
      <c r="BD330" s="42">
        <f t="shared" si="232"/>
        <v>0</v>
      </c>
      <c r="BE330" s="42">
        <f t="shared" si="233"/>
        <v>0</v>
      </c>
      <c r="BF330" s="42">
        <f t="shared" si="234"/>
        <v>0</v>
      </c>
      <c r="BG330" s="42">
        <f t="shared" si="235"/>
        <v>0</v>
      </c>
      <c r="BH330" s="42">
        <f t="shared" si="236"/>
        <v>0</v>
      </c>
      <c r="BI330" s="42">
        <f t="shared" si="237"/>
        <v>0</v>
      </c>
      <c r="BJ330" s="42">
        <f t="shared" si="238"/>
        <v>0</v>
      </c>
      <c r="BK330" s="42">
        <f t="shared" si="239"/>
        <v>0</v>
      </c>
      <c r="BL330" s="42">
        <f t="shared" si="240"/>
        <v>0</v>
      </c>
      <c r="BM330" s="42">
        <f t="shared" si="241"/>
        <v>0</v>
      </c>
      <c r="BN330" s="42">
        <f t="shared" si="242"/>
        <v>0</v>
      </c>
      <c r="BO330" s="42">
        <f t="shared" si="243"/>
        <v>0</v>
      </c>
      <c r="BP330" s="42">
        <f t="shared" si="244"/>
        <v>0</v>
      </c>
      <c r="BQ330" s="42">
        <f t="shared" si="245"/>
        <v>0</v>
      </c>
      <c r="BR330" s="42">
        <f t="shared" si="246"/>
        <v>0</v>
      </c>
      <c r="BS330" s="42">
        <f t="shared" si="247"/>
        <v>0</v>
      </c>
    </row>
    <row r="331" spans="1:71" ht="15">
      <c r="A331" s="118" t="s">
        <v>1166</v>
      </c>
      <c r="B331" s="8" t="s">
        <v>665</v>
      </c>
      <c r="C331" s="9" t="s">
        <v>666</v>
      </c>
      <c r="D331" s="9" t="s">
        <v>599</v>
      </c>
      <c r="E331" s="10" t="s">
        <v>664</v>
      </c>
      <c r="F331" s="10" t="s">
        <v>2</v>
      </c>
      <c r="G331" s="12" t="s">
        <v>1261</v>
      </c>
      <c r="H331" s="11">
        <v>22.28</v>
      </c>
      <c r="I331" s="279">
        <f>VLOOKUP(A:A,Souhrn!$A$2:$E$20,5,0)</f>
        <v>0</v>
      </c>
      <c r="J331" s="217">
        <f t="shared" si="207"/>
        <v>0</v>
      </c>
      <c r="K331" s="98" t="s">
        <v>1246</v>
      </c>
      <c r="L331" s="102" t="s">
        <v>1246</v>
      </c>
      <c r="M331" s="100"/>
      <c r="AA331" s="120">
        <f t="shared" si="210"/>
        <v>0</v>
      </c>
      <c r="AB331" s="120">
        <f t="shared" si="211"/>
        <v>0</v>
      </c>
      <c r="AC331" s="120">
        <f t="shared" si="212"/>
        <v>22.28</v>
      </c>
      <c r="AD331" s="120">
        <f t="shared" si="213"/>
        <v>0</v>
      </c>
      <c r="AE331" s="120">
        <f t="shared" si="214"/>
        <v>0</v>
      </c>
      <c r="AF331" s="120">
        <f t="shared" si="215"/>
        <v>0</v>
      </c>
      <c r="AG331" s="120">
        <f t="shared" si="216"/>
        <v>0</v>
      </c>
      <c r="AH331" s="120">
        <f t="shared" si="217"/>
        <v>0</v>
      </c>
      <c r="AI331" s="120">
        <f t="shared" si="218"/>
        <v>0</v>
      </c>
      <c r="AJ331" s="120">
        <f t="shared" si="219"/>
        <v>0</v>
      </c>
      <c r="AK331" s="120">
        <f t="shared" si="220"/>
        <v>0</v>
      </c>
      <c r="AL331" s="120">
        <f t="shared" si="221"/>
        <v>0</v>
      </c>
      <c r="AM331" s="120">
        <f t="shared" si="222"/>
        <v>0</v>
      </c>
      <c r="AN331" s="120">
        <f t="shared" si="223"/>
        <v>0</v>
      </c>
      <c r="AO331" s="120">
        <f t="shared" si="224"/>
        <v>0</v>
      </c>
      <c r="AP331" s="120">
        <f t="shared" si="225"/>
        <v>0</v>
      </c>
      <c r="AQ331" s="120">
        <f t="shared" si="226"/>
        <v>0</v>
      </c>
      <c r="AR331" s="120">
        <f t="shared" si="227"/>
        <v>0</v>
      </c>
      <c r="AS331" s="120">
        <f t="shared" si="228"/>
        <v>0</v>
      </c>
      <c r="AT331" s="267">
        <f t="shared" si="208"/>
        <v>22.28</v>
      </c>
      <c r="AU331" s="267">
        <f t="shared" si="209"/>
        <v>0</v>
      </c>
      <c r="BA331" s="42">
        <f t="shared" si="229"/>
        <v>0</v>
      </c>
      <c r="BB331" s="42">
        <f t="shared" si="230"/>
        <v>0</v>
      </c>
      <c r="BC331" s="42">
        <f t="shared" si="231"/>
        <v>22.28</v>
      </c>
      <c r="BD331" s="42">
        <f t="shared" si="232"/>
        <v>0</v>
      </c>
      <c r="BE331" s="42">
        <f t="shared" si="233"/>
        <v>0</v>
      </c>
      <c r="BF331" s="42">
        <f t="shared" si="234"/>
        <v>0</v>
      </c>
      <c r="BG331" s="42">
        <f t="shared" si="235"/>
        <v>0</v>
      </c>
      <c r="BH331" s="42">
        <f t="shared" si="236"/>
        <v>0</v>
      </c>
      <c r="BI331" s="42">
        <f t="shared" si="237"/>
        <v>0</v>
      </c>
      <c r="BJ331" s="42">
        <f t="shared" si="238"/>
        <v>0</v>
      </c>
      <c r="BK331" s="42">
        <f t="shared" si="239"/>
        <v>0</v>
      </c>
      <c r="BL331" s="42">
        <f t="shared" si="240"/>
        <v>0</v>
      </c>
      <c r="BM331" s="42">
        <f t="shared" si="241"/>
        <v>0</v>
      </c>
      <c r="BN331" s="42">
        <f t="shared" si="242"/>
        <v>0</v>
      </c>
      <c r="BO331" s="42">
        <f t="shared" si="243"/>
        <v>0</v>
      </c>
      <c r="BP331" s="42">
        <f t="shared" si="244"/>
        <v>0</v>
      </c>
      <c r="BQ331" s="42">
        <f t="shared" si="245"/>
        <v>0</v>
      </c>
      <c r="BR331" s="42">
        <f t="shared" si="246"/>
        <v>0</v>
      </c>
      <c r="BS331" s="42">
        <f t="shared" si="247"/>
        <v>0</v>
      </c>
    </row>
    <row r="332" spans="1:71" ht="15">
      <c r="A332" s="118" t="s">
        <v>1166</v>
      </c>
      <c r="B332" s="8" t="s">
        <v>667</v>
      </c>
      <c r="C332" s="9" t="s">
        <v>668</v>
      </c>
      <c r="D332" s="9" t="s">
        <v>599</v>
      </c>
      <c r="E332" s="10" t="s">
        <v>664</v>
      </c>
      <c r="F332" s="10" t="s">
        <v>2</v>
      </c>
      <c r="G332" s="12" t="s">
        <v>1261</v>
      </c>
      <c r="H332" s="11">
        <v>23.61</v>
      </c>
      <c r="I332" s="279">
        <f>VLOOKUP(A:A,Souhrn!$A$2:$E$20,5,0)</f>
        <v>0</v>
      </c>
      <c r="J332" s="217">
        <f t="shared" si="207"/>
        <v>0</v>
      </c>
      <c r="K332" s="98" t="s">
        <v>1246</v>
      </c>
      <c r="L332" s="102" t="s">
        <v>1246</v>
      </c>
      <c r="M332" s="100"/>
      <c r="AA332" s="120">
        <f t="shared" si="210"/>
        <v>0</v>
      </c>
      <c r="AB332" s="120">
        <f t="shared" si="211"/>
        <v>0</v>
      </c>
      <c r="AC332" s="120">
        <f t="shared" si="212"/>
        <v>23.61</v>
      </c>
      <c r="AD332" s="120">
        <f t="shared" si="213"/>
        <v>0</v>
      </c>
      <c r="AE332" s="120">
        <f t="shared" si="214"/>
        <v>0</v>
      </c>
      <c r="AF332" s="120">
        <f t="shared" si="215"/>
        <v>0</v>
      </c>
      <c r="AG332" s="120">
        <f t="shared" si="216"/>
        <v>0</v>
      </c>
      <c r="AH332" s="120">
        <f t="shared" si="217"/>
        <v>0</v>
      </c>
      <c r="AI332" s="120">
        <f t="shared" si="218"/>
        <v>0</v>
      </c>
      <c r="AJ332" s="120">
        <f t="shared" si="219"/>
        <v>0</v>
      </c>
      <c r="AK332" s="120">
        <f t="shared" si="220"/>
        <v>0</v>
      </c>
      <c r="AL332" s="120">
        <f t="shared" si="221"/>
        <v>0</v>
      </c>
      <c r="AM332" s="120">
        <f t="shared" si="222"/>
        <v>0</v>
      </c>
      <c r="AN332" s="120">
        <f t="shared" si="223"/>
        <v>0</v>
      </c>
      <c r="AO332" s="120">
        <f t="shared" si="224"/>
        <v>0</v>
      </c>
      <c r="AP332" s="120">
        <f t="shared" si="225"/>
        <v>0</v>
      </c>
      <c r="AQ332" s="120">
        <f t="shared" si="226"/>
        <v>0</v>
      </c>
      <c r="AR332" s="120">
        <f t="shared" si="227"/>
        <v>0</v>
      </c>
      <c r="AS332" s="120">
        <f t="shared" si="228"/>
        <v>0</v>
      </c>
      <c r="AT332" s="267">
        <f t="shared" si="208"/>
        <v>23.61</v>
      </c>
      <c r="AU332" s="267">
        <f t="shared" si="209"/>
        <v>0</v>
      </c>
      <c r="BA332" s="42">
        <f t="shared" si="229"/>
        <v>0</v>
      </c>
      <c r="BB332" s="42">
        <f t="shared" si="230"/>
        <v>0</v>
      </c>
      <c r="BC332" s="42">
        <f t="shared" si="231"/>
        <v>23.61</v>
      </c>
      <c r="BD332" s="42">
        <f t="shared" si="232"/>
        <v>0</v>
      </c>
      <c r="BE332" s="42">
        <f t="shared" si="233"/>
        <v>0</v>
      </c>
      <c r="BF332" s="42">
        <f t="shared" si="234"/>
        <v>0</v>
      </c>
      <c r="BG332" s="42">
        <f t="shared" si="235"/>
        <v>0</v>
      </c>
      <c r="BH332" s="42">
        <f t="shared" si="236"/>
        <v>0</v>
      </c>
      <c r="BI332" s="42">
        <f t="shared" si="237"/>
        <v>0</v>
      </c>
      <c r="BJ332" s="42">
        <f t="shared" si="238"/>
        <v>0</v>
      </c>
      <c r="BK332" s="42">
        <f t="shared" si="239"/>
        <v>0</v>
      </c>
      <c r="BL332" s="42">
        <f t="shared" si="240"/>
        <v>0</v>
      </c>
      <c r="BM332" s="42">
        <f t="shared" si="241"/>
        <v>0</v>
      </c>
      <c r="BN332" s="42">
        <f t="shared" si="242"/>
        <v>0</v>
      </c>
      <c r="BO332" s="42">
        <f t="shared" si="243"/>
        <v>0</v>
      </c>
      <c r="BP332" s="42">
        <f t="shared" si="244"/>
        <v>0</v>
      </c>
      <c r="BQ332" s="42">
        <f t="shared" si="245"/>
        <v>0</v>
      </c>
      <c r="BR332" s="42">
        <f t="shared" si="246"/>
        <v>0</v>
      </c>
      <c r="BS332" s="42">
        <f t="shared" si="247"/>
        <v>0</v>
      </c>
    </row>
    <row r="333" spans="1:71" ht="15">
      <c r="A333" s="118" t="s">
        <v>1164</v>
      </c>
      <c r="B333" s="8" t="s">
        <v>669</v>
      </c>
      <c r="C333" s="9" t="s">
        <v>670</v>
      </c>
      <c r="D333" s="9" t="s">
        <v>599</v>
      </c>
      <c r="E333" s="10" t="s">
        <v>26</v>
      </c>
      <c r="F333" s="10" t="s">
        <v>2</v>
      </c>
      <c r="G333" s="12" t="s">
        <v>1259</v>
      </c>
      <c r="H333" s="11">
        <v>11.78</v>
      </c>
      <c r="I333" s="279">
        <f>VLOOKUP(A:A,Souhrn!$A$2:$E$20,5,0)</f>
        <v>0</v>
      </c>
      <c r="J333" s="217">
        <f t="shared" si="207"/>
        <v>0</v>
      </c>
      <c r="K333" s="98"/>
      <c r="L333" s="102" t="s">
        <v>1246</v>
      </c>
      <c r="M333" s="100"/>
      <c r="AA333" s="120">
        <f t="shared" si="210"/>
        <v>11.78</v>
      </c>
      <c r="AB333" s="120">
        <f t="shared" si="211"/>
        <v>0</v>
      </c>
      <c r="AC333" s="120">
        <f t="shared" si="212"/>
        <v>0</v>
      </c>
      <c r="AD333" s="120">
        <f t="shared" si="213"/>
        <v>0</v>
      </c>
      <c r="AE333" s="120">
        <f t="shared" si="214"/>
        <v>0</v>
      </c>
      <c r="AF333" s="120">
        <f t="shared" si="215"/>
        <v>0</v>
      </c>
      <c r="AG333" s="120">
        <f t="shared" si="216"/>
        <v>0</v>
      </c>
      <c r="AH333" s="120">
        <f t="shared" si="217"/>
        <v>0</v>
      </c>
      <c r="AI333" s="120">
        <f t="shared" si="218"/>
        <v>0</v>
      </c>
      <c r="AJ333" s="120">
        <f t="shared" si="219"/>
        <v>0</v>
      </c>
      <c r="AK333" s="120">
        <f t="shared" si="220"/>
        <v>0</v>
      </c>
      <c r="AL333" s="120">
        <f t="shared" si="221"/>
        <v>0</v>
      </c>
      <c r="AM333" s="120">
        <f t="shared" si="222"/>
        <v>0</v>
      </c>
      <c r="AN333" s="120">
        <f t="shared" si="223"/>
        <v>0</v>
      </c>
      <c r="AO333" s="120">
        <f t="shared" si="224"/>
        <v>0</v>
      </c>
      <c r="AP333" s="120">
        <f t="shared" si="225"/>
        <v>0</v>
      </c>
      <c r="AQ333" s="120">
        <f t="shared" si="226"/>
        <v>0</v>
      </c>
      <c r="AR333" s="120">
        <f t="shared" si="227"/>
        <v>0</v>
      </c>
      <c r="AS333" s="120">
        <f t="shared" si="228"/>
        <v>0</v>
      </c>
      <c r="AT333" s="267">
        <f t="shared" si="208"/>
        <v>11.78</v>
      </c>
      <c r="AU333" s="267">
        <f t="shared" si="209"/>
        <v>0</v>
      </c>
      <c r="BA333" s="42">
        <f t="shared" si="229"/>
        <v>0</v>
      </c>
      <c r="BB333" s="42">
        <f t="shared" si="230"/>
        <v>0</v>
      </c>
      <c r="BC333" s="42">
        <f t="shared" si="231"/>
        <v>0</v>
      </c>
      <c r="BD333" s="42">
        <f t="shared" si="232"/>
        <v>0</v>
      </c>
      <c r="BE333" s="42">
        <f t="shared" si="233"/>
        <v>0</v>
      </c>
      <c r="BF333" s="42">
        <f t="shared" si="234"/>
        <v>0</v>
      </c>
      <c r="BG333" s="42">
        <f t="shared" si="235"/>
        <v>0</v>
      </c>
      <c r="BH333" s="42">
        <f t="shared" si="236"/>
        <v>0</v>
      </c>
      <c r="BI333" s="42">
        <f t="shared" si="237"/>
        <v>0</v>
      </c>
      <c r="BJ333" s="42">
        <f t="shared" si="238"/>
        <v>0</v>
      </c>
      <c r="BK333" s="42">
        <f t="shared" si="239"/>
        <v>0</v>
      </c>
      <c r="BL333" s="42">
        <f t="shared" si="240"/>
        <v>0</v>
      </c>
      <c r="BM333" s="42">
        <f t="shared" si="241"/>
        <v>0</v>
      </c>
      <c r="BN333" s="42">
        <f t="shared" si="242"/>
        <v>0</v>
      </c>
      <c r="BO333" s="42">
        <f t="shared" si="243"/>
        <v>0</v>
      </c>
      <c r="BP333" s="42">
        <f t="shared" si="244"/>
        <v>0</v>
      </c>
      <c r="BQ333" s="42">
        <f t="shared" si="245"/>
        <v>0</v>
      </c>
      <c r="BR333" s="42">
        <f t="shared" si="246"/>
        <v>0</v>
      </c>
      <c r="BS333" s="42">
        <f t="shared" si="247"/>
        <v>0</v>
      </c>
    </row>
    <row r="334" spans="1:71" ht="15">
      <c r="A334" s="118" t="s">
        <v>1166</v>
      </c>
      <c r="B334" s="8" t="s">
        <v>671</v>
      </c>
      <c r="C334" s="9" t="s">
        <v>672</v>
      </c>
      <c r="D334" s="9" t="s">
        <v>599</v>
      </c>
      <c r="E334" s="10" t="s">
        <v>288</v>
      </c>
      <c r="F334" s="10" t="s">
        <v>2</v>
      </c>
      <c r="G334" s="12" t="s">
        <v>1261</v>
      </c>
      <c r="H334" s="11">
        <v>56.04</v>
      </c>
      <c r="I334" s="279">
        <f>VLOOKUP(A:A,Souhrn!$A$2:$E$20,5,0)</f>
        <v>0</v>
      </c>
      <c r="J334" s="217">
        <f t="shared" si="207"/>
        <v>0</v>
      </c>
      <c r="K334" s="98"/>
      <c r="L334" s="102" t="s">
        <v>1246</v>
      </c>
      <c r="M334" s="100"/>
      <c r="AA334" s="120">
        <f t="shared" si="210"/>
        <v>0</v>
      </c>
      <c r="AB334" s="120">
        <f t="shared" si="211"/>
        <v>0</v>
      </c>
      <c r="AC334" s="120">
        <f t="shared" si="212"/>
        <v>56.04</v>
      </c>
      <c r="AD334" s="120">
        <f t="shared" si="213"/>
        <v>0</v>
      </c>
      <c r="AE334" s="120">
        <f t="shared" si="214"/>
        <v>0</v>
      </c>
      <c r="AF334" s="120">
        <f t="shared" si="215"/>
        <v>0</v>
      </c>
      <c r="AG334" s="120">
        <f t="shared" si="216"/>
        <v>0</v>
      </c>
      <c r="AH334" s="120">
        <f t="shared" si="217"/>
        <v>0</v>
      </c>
      <c r="AI334" s="120">
        <f t="shared" si="218"/>
        <v>0</v>
      </c>
      <c r="AJ334" s="120">
        <f t="shared" si="219"/>
        <v>0</v>
      </c>
      <c r="AK334" s="120">
        <f t="shared" si="220"/>
        <v>0</v>
      </c>
      <c r="AL334" s="120">
        <f t="shared" si="221"/>
        <v>0</v>
      </c>
      <c r="AM334" s="120">
        <f t="shared" si="222"/>
        <v>0</v>
      </c>
      <c r="AN334" s="120">
        <f t="shared" si="223"/>
        <v>0</v>
      </c>
      <c r="AO334" s="120">
        <f t="shared" si="224"/>
        <v>0</v>
      </c>
      <c r="AP334" s="120">
        <f t="shared" si="225"/>
        <v>0</v>
      </c>
      <c r="AQ334" s="120">
        <f t="shared" si="226"/>
        <v>0</v>
      </c>
      <c r="AR334" s="120">
        <f t="shared" si="227"/>
        <v>0</v>
      </c>
      <c r="AS334" s="120">
        <f t="shared" si="228"/>
        <v>0</v>
      </c>
      <c r="AT334" s="267">
        <f t="shared" si="208"/>
        <v>56.04</v>
      </c>
      <c r="AU334" s="267">
        <f t="shared" si="209"/>
        <v>0</v>
      </c>
      <c r="BA334" s="42">
        <f t="shared" si="229"/>
        <v>0</v>
      </c>
      <c r="BB334" s="42">
        <f t="shared" si="230"/>
        <v>0</v>
      </c>
      <c r="BC334" s="42">
        <f t="shared" si="231"/>
        <v>0</v>
      </c>
      <c r="BD334" s="42">
        <f t="shared" si="232"/>
        <v>0</v>
      </c>
      <c r="BE334" s="42">
        <f t="shared" si="233"/>
        <v>0</v>
      </c>
      <c r="BF334" s="42">
        <f t="shared" si="234"/>
        <v>0</v>
      </c>
      <c r="BG334" s="42">
        <f t="shared" si="235"/>
        <v>0</v>
      </c>
      <c r="BH334" s="42">
        <f t="shared" si="236"/>
        <v>0</v>
      </c>
      <c r="BI334" s="42">
        <f t="shared" si="237"/>
        <v>0</v>
      </c>
      <c r="BJ334" s="42">
        <f t="shared" si="238"/>
        <v>0</v>
      </c>
      <c r="BK334" s="42">
        <f t="shared" si="239"/>
        <v>0</v>
      </c>
      <c r="BL334" s="42">
        <f t="shared" si="240"/>
        <v>0</v>
      </c>
      <c r="BM334" s="42">
        <f t="shared" si="241"/>
        <v>0</v>
      </c>
      <c r="BN334" s="42">
        <f t="shared" si="242"/>
        <v>0</v>
      </c>
      <c r="BO334" s="42">
        <f t="shared" si="243"/>
        <v>0</v>
      </c>
      <c r="BP334" s="42">
        <f t="shared" si="244"/>
        <v>0</v>
      </c>
      <c r="BQ334" s="42">
        <f t="shared" si="245"/>
        <v>0</v>
      </c>
      <c r="BR334" s="42">
        <f t="shared" si="246"/>
        <v>0</v>
      </c>
      <c r="BS334" s="42">
        <f t="shared" si="247"/>
        <v>0</v>
      </c>
    </row>
    <row r="335" spans="1:71" ht="15">
      <c r="A335" s="118" t="s">
        <v>1172</v>
      </c>
      <c r="B335" s="8" t="s">
        <v>673</v>
      </c>
      <c r="C335" s="9" t="s">
        <v>674</v>
      </c>
      <c r="D335" s="9" t="s">
        <v>599</v>
      </c>
      <c r="E335" s="10" t="s">
        <v>20</v>
      </c>
      <c r="F335" s="10" t="s">
        <v>3</v>
      </c>
      <c r="G335" s="12" t="s">
        <v>1266</v>
      </c>
      <c r="H335" s="11">
        <v>10.31</v>
      </c>
      <c r="I335" s="279">
        <f>VLOOKUP(A:A,Souhrn!$A$2:$E$20,5,0)</f>
        <v>0</v>
      </c>
      <c r="J335" s="217">
        <f t="shared" si="207"/>
        <v>0</v>
      </c>
      <c r="K335" s="98"/>
      <c r="L335" s="102"/>
      <c r="M335" s="100"/>
      <c r="AA335" s="120">
        <f t="shared" si="210"/>
        <v>0</v>
      </c>
      <c r="AB335" s="120">
        <f t="shared" si="211"/>
        <v>0</v>
      </c>
      <c r="AC335" s="120">
        <f t="shared" si="212"/>
        <v>0</v>
      </c>
      <c r="AD335" s="120">
        <f t="shared" si="213"/>
        <v>0</v>
      </c>
      <c r="AE335" s="120">
        <f t="shared" si="214"/>
        <v>0</v>
      </c>
      <c r="AF335" s="120">
        <f t="shared" si="215"/>
        <v>0</v>
      </c>
      <c r="AG335" s="120">
        <f t="shared" si="216"/>
        <v>0</v>
      </c>
      <c r="AH335" s="120">
        <f t="shared" si="217"/>
        <v>0</v>
      </c>
      <c r="AI335" s="120">
        <f t="shared" si="218"/>
        <v>10.31</v>
      </c>
      <c r="AJ335" s="120">
        <f t="shared" si="219"/>
        <v>0</v>
      </c>
      <c r="AK335" s="120">
        <f t="shared" si="220"/>
        <v>0</v>
      </c>
      <c r="AL335" s="120">
        <f t="shared" si="221"/>
        <v>0</v>
      </c>
      <c r="AM335" s="120">
        <f t="shared" si="222"/>
        <v>0</v>
      </c>
      <c r="AN335" s="120">
        <f t="shared" si="223"/>
        <v>0</v>
      </c>
      <c r="AO335" s="120">
        <f t="shared" si="224"/>
        <v>0</v>
      </c>
      <c r="AP335" s="120">
        <f t="shared" si="225"/>
        <v>0</v>
      </c>
      <c r="AQ335" s="120">
        <f t="shared" si="226"/>
        <v>0</v>
      </c>
      <c r="AR335" s="120">
        <f t="shared" si="227"/>
        <v>0</v>
      </c>
      <c r="AS335" s="120">
        <f t="shared" si="228"/>
        <v>0</v>
      </c>
      <c r="AT335" s="267">
        <f t="shared" si="208"/>
        <v>0</v>
      </c>
      <c r="AU335" s="267">
        <f t="shared" si="209"/>
        <v>0</v>
      </c>
      <c r="BA335" s="42">
        <f t="shared" si="229"/>
        <v>0</v>
      </c>
      <c r="BB335" s="42">
        <f t="shared" si="230"/>
        <v>0</v>
      </c>
      <c r="BC335" s="42">
        <f t="shared" si="231"/>
        <v>0</v>
      </c>
      <c r="BD335" s="42">
        <f t="shared" si="232"/>
        <v>0</v>
      </c>
      <c r="BE335" s="42">
        <f t="shared" si="233"/>
        <v>0</v>
      </c>
      <c r="BF335" s="42">
        <f t="shared" si="234"/>
        <v>0</v>
      </c>
      <c r="BG335" s="42">
        <f t="shared" si="235"/>
        <v>0</v>
      </c>
      <c r="BH335" s="42">
        <f t="shared" si="236"/>
        <v>0</v>
      </c>
      <c r="BI335" s="42">
        <f t="shared" si="237"/>
        <v>0</v>
      </c>
      <c r="BJ335" s="42">
        <f t="shared" si="238"/>
        <v>0</v>
      </c>
      <c r="BK335" s="42">
        <f t="shared" si="239"/>
        <v>0</v>
      </c>
      <c r="BL335" s="42">
        <f t="shared" si="240"/>
        <v>0</v>
      </c>
      <c r="BM335" s="42">
        <f t="shared" si="241"/>
        <v>0</v>
      </c>
      <c r="BN335" s="42">
        <f t="shared" si="242"/>
        <v>0</v>
      </c>
      <c r="BO335" s="42">
        <f t="shared" si="243"/>
        <v>0</v>
      </c>
      <c r="BP335" s="42">
        <f t="shared" si="244"/>
        <v>0</v>
      </c>
      <c r="BQ335" s="42">
        <f t="shared" si="245"/>
        <v>0</v>
      </c>
      <c r="BR335" s="42">
        <f t="shared" si="246"/>
        <v>0</v>
      </c>
      <c r="BS335" s="42">
        <f t="shared" si="247"/>
        <v>0</v>
      </c>
    </row>
    <row r="336" spans="1:71" ht="15">
      <c r="A336" s="118" t="s">
        <v>1175</v>
      </c>
      <c r="B336" s="8" t="s">
        <v>675</v>
      </c>
      <c r="C336" s="9" t="s">
        <v>676</v>
      </c>
      <c r="D336" s="9" t="s">
        <v>599</v>
      </c>
      <c r="E336" s="10" t="s">
        <v>29</v>
      </c>
      <c r="F336" s="10" t="s">
        <v>3</v>
      </c>
      <c r="G336" s="12" t="s">
        <v>1268</v>
      </c>
      <c r="H336" s="11">
        <v>14.76</v>
      </c>
      <c r="I336" s="279">
        <f>VLOOKUP(A:A,Souhrn!$A$2:$E$20,5,0)</f>
        <v>0</v>
      </c>
      <c r="J336" s="217">
        <f t="shared" si="207"/>
        <v>0</v>
      </c>
      <c r="K336" s="98"/>
      <c r="L336" s="102"/>
      <c r="M336" s="100"/>
      <c r="AA336" s="120">
        <f t="shared" si="210"/>
        <v>0</v>
      </c>
      <c r="AB336" s="120">
        <f t="shared" si="211"/>
        <v>0</v>
      </c>
      <c r="AC336" s="120">
        <f t="shared" si="212"/>
        <v>0</v>
      </c>
      <c r="AD336" s="120">
        <f t="shared" si="213"/>
        <v>0</v>
      </c>
      <c r="AE336" s="120">
        <f t="shared" si="214"/>
        <v>0</v>
      </c>
      <c r="AF336" s="120">
        <f t="shared" si="215"/>
        <v>0</v>
      </c>
      <c r="AG336" s="120">
        <f t="shared" si="216"/>
        <v>0</v>
      </c>
      <c r="AH336" s="120">
        <f t="shared" si="217"/>
        <v>0</v>
      </c>
      <c r="AI336" s="120">
        <f t="shared" si="218"/>
        <v>0</v>
      </c>
      <c r="AJ336" s="120">
        <f t="shared" si="219"/>
        <v>0</v>
      </c>
      <c r="AK336" s="120">
        <f t="shared" si="220"/>
        <v>0</v>
      </c>
      <c r="AL336" s="120">
        <f t="shared" si="221"/>
        <v>14.76</v>
      </c>
      <c r="AM336" s="120">
        <f t="shared" si="222"/>
        <v>0</v>
      </c>
      <c r="AN336" s="120">
        <f t="shared" si="223"/>
        <v>0</v>
      </c>
      <c r="AO336" s="120">
        <f t="shared" si="224"/>
        <v>0</v>
      </c>
      <c r="AP336" s="120">
        <f t="shared" si="225"/>
        <v>0</v>
      </c>
      <c r="AQ336" s="120">
        <f t="shared" si="226"/>
        <v>0</v>
      </c>
      <c r="AR336" s="120">
        <f t="shared" si="227"/>
        <v>0</v>
      </c>
      <c r="AS336" s="120">
        <f t="shared" si="228"/>
        <v>0</v>
      </c>
      <c r="AT336" s="267">
        <f t="shared" si="208"/>
        <v>0</v>
      </c>
      <c r="AU336" s="267">
        <f t="shared" si="209"/>
        <v>0</v>
      </c>
      <c r="BA336" s="42">
        <f t="shared" si="229"/>
        <v>0</v>
      </c>
      <c r="BB336" s="42">
        <f t="shared" si="230"/>
        <v>0</v>
      </c>
      <c r="BC336" s="42">
        <f t="shared" si="231"/>
        <v>0</v>
      </c>
      <c r="BD336" s="42">
        <f t="shared" si="232"/>
        <v>0</v>
      </c>
      <c r="BE336" s="42">
        <f t="shared" si="233"/>
        <v>0</v>
      </c>
      <c r="BF336" s="42">
        <f t="shared" si="234"/>
        <v>0</v>
      </c>
      <c r="BG336" s="42">
        <f t="shared" si="235"/>
        <v>0</v>
      </c>
      <c r="BH336" s="42">
        <f t="shared" si="236"/>
        <v>0</v>
      </c>
      <c r="BI336" s="42">
        <f t="shared" si="237"/>
        <v>0</v>
      </c>
      <c r="BJ336" s="42">
        <f t="shared" si="238"/>
        <v>0</v>
      </c>
      <c r="BK336" s="42">
        <f t="shared" si="239"/>
        <v>0</v>
      </c>
      <c r="BL336" s="42">
        <f t="shared" si="240"/>
        <v>0</v>
      </c>
      <c r="BM336" s="42">
        <f t="shared" si="241"/>
        <v>0</v>
      </c>
      <c r="BN336" s="42">
        <f t="shared" si="242"/>
        <v>0</v>
      </c>
      <c r="BO336" s="42">
        <f t="shared" si="243"/>
        <v>0</v>
      </c>
      <c r="BP336" s="42">
        <f t="shared" si="244"/>
        <v>0</v>
      </c>
      <c r="BQ336" s="42">
        <f t="shared" si="245"/>
        <v>0</v>
      </c>
      <c r="BR336" s="42">
        <f t="shared" si="246"/>
        <v>0</v>
      </c>
      <c r="BS336" s="42">
        <f t="shared" si="247"/>
        <v>0</v>
      </c>
    </row>
    <row r="337" spans="1:71" ht="15">
      <c r="A337" s="118" t="s">
        <v>1166</v>
      </c>
      <c r="B337" s="8" t="s">
        <v>677</v>
      </c>
      <c r="C337" s="9" t="s">
        <v>678</v>
      </c>
      <c r="D337" s="9" t="s">
        <v>599</v>
      </c>
      <c r="E337" s="10" t="s">
        <v>288</v>
      </c>
      <c r="F337" s="10" t="s">
        <v>2</v>
      </c>
      <c r="G337" s="12" t="s">
        <v>1261</v>
      </c>
      <c r="H337" s="11">
        <v>45.89</v>
      </c>
      <c r="I337" s="279">
        <f>VLOOKUP(A:A,Souhrn!$A$2:$E$20,5,0)</f>
        <v>0</v>
      </c>
      <c r="J337" s="217">
        <f t="shared" si="207"/>
        <v>0</v>
      </c>
      <c r="K337" s="98"/>
      <c r="L337" s="102" t="s">
        <v>1246</v>
      </c>
      <c r="M337" s="100"/>
      <c r="AA337" s="120">
        <f t="shared" si="210"/>
        <v>0</v>
      </c>
      <c r="AB337" s="120">
        <f t="shared" si="211"/>
        <v>0</v>
      </c>
      <c r="AC337" s="120">
        <f t="shared" si="212"/>
        <v>45.89</v>
      </c>
      <c r="AD337" s="120">
        <f t="shared" si="213"/>
        <v>0</v>
      </c>
      <c r="AE337" s="120">
        <f t="shared" si="214"/>
        <v>0</v>
      </c>
      <c r="AF337" s="120">
        <f t="shared" si="215"/>
        <v>0</v>
      </c>
      <c r="AG337" s="120">
        <f t="shared" si="216"/>
        <v>0</v>
      </c>
      <c r="AH337" s="120">
        <f t="shared" si="217"/>
        <v>0</v>
      </c>
      <c r="AI337" s="120">
        <f t="shared" si="218"/>
        <v>0</v>
      </c>
      <c r="AJ337" s="120">
        <f t="shared" si="219"/>
        <v>0</v>
      </c>
      <c r="AK337" s="120">
        <f t="shared" si="220"/>
        <v>0</v>
      </c>
      <c r="AL337" s="120">
        <f t="shared" si="221"/>
        <v>0</v>
      </c>
      <c r="AM337" s="120">
        <f t="shared" si="222"/>
        <v>0</v>
      </c>
      <c r="AN337" s="120">
        <f t="shared" si="223"/>
        <v>0</v>
      </c>
      <c r="AO337" s="120">
        <f t="shared" si="224"/>
        <v>0</v>
      </c>
      <c r="AP337" s="120">
        <f t="shared" si="225"/>
        <v>0</v>
      </c>
      <c r="AQ337" s="120">
        <f t="shared" si="226"/>
        <v>0</v>
      </c>
      <c r="AR337" s="120">
        <f t="shared" si="227"/>
        <v>0</v>
      </c>
      <c r="AS337" s="120">
        <f t="shared" si="228"/>
        <v>0</v>
      </c>
      <c r="AT337" s="267">
        <f t="shared" si="208"/>
        <v>45.89</v>
      </c>
      <c r="AU337" s="267">
        <f t="shared" si="209"/>
        <v>0</v>
      </c>
      <c r="BA337" s="42">
        <f t="shared" si="229"/>
        <v>0</v>
      </c>
      <c r="BB337" s="42">
        <f t="shared" si="230"/>
        <v>0</v>
      </c>
      <c r="BC337" s="42">
        <f t="shared" si="231"/>
        <v>0</v>
      </c>
      <c r="BD337" s="42">
        <f t="shared" si="232"/>
        <v>0</v>
      </c>
      <c r="BE337" s="42">
        <f t="shared" si="233"/>
        <v>0</v>
      </c>
      <c r="BF337" s="42">
        <f t="shared" si="234"/>
        <v>0</v>
      </c>
      <c r="BG337" s="42">
        <f t="shared" si="235"/>
        <v>0</v>
      </c>
      <c r="BH337" s="42">
        <f t="shared" si="236"/>
        <v>0</v>
      </c>
      <c r="BI337" s="42">
        <f t="shared" si="237"/>
        <v>0</v>
      </c>
      <c r="BJ337" s="42">
        <f t="shared" si="238"/>
        <v>0</v>
      </c>
      <c r="BK337" s="42">
        <f t="shared" si="239"/>
        <v>0</v>
      </c>
      <c r="BL337" s="42">
        <f t="shared" si="240"/>
        <v>0</v>
      </c>
      <c r="BM337" s="42">
        <f t="shared" si="241"/>
        <v>0</v>
      </c>
      <c r="BN337" s="42">
        <f t="shared" si="242"/>
        <v>0</v>
      </c>
      <c r="BO337" s="42">
        <f t="shared" si="243"/>
        <v>0</v>
      </c>
      <c r="BP337" s="42">
        <f t="shared" si="244"/>
        <v>0</v>
      </c>
      <c r="BQ337" s="42">
        <f t="shared" si="245"/>
        <v>0</v>
      </c>
      <c r="BR337" s="42">
        <f t="shared" si="246"/>
        <v>0</v>
      </c>
      <c r="BS337" s="42">
        <f t="shared" si="247"/>
        <v>0</v>
      </c>
    </row>
    <row r="338" spans="1:71" ht="15">
      <c r="A338" s="118" t="s">
        <v>1164</v>
      </c>
      <c r="B338" s="8" t="s">
        <v>679</v>
      </c>
      <c r="C338" s="9" t="s">
        <v>680</v>
      </c>
      <c r="D338" s="9" t="s">
        <v>599</v>
      </c>
      <c r="E338" s="10" t="s">
        <v>26</v>
      </c>
      <c r="F338" s="10" t="s">
        <v>2</v>
      </c>
      <c r="G338" s="12" t="s">
        <v>1259</v>
      </c>
      <c r="H338" s="11">
        <v>18.35</v>
      </c>
      <c r="I338" s="279">
        <f>VLOOKUP(A:A,Souhrn!$A$2:$E$20,5,0)</f>
        <v>0</v>
      </c>
      <c r="J338" s="217">
        <f t="shared" si="207"/>
        <v>0</v>
      </c>
      <c r="K338" s="98"/>
      <c r="L338" s="102" t="s">
        <v>1246</v>
      </c>
      <c r="M338" s="100"/>
      <c r="AA338" s="120">
        <f t="shared" si="210"/>
        <v>18.35</v>
      </c>
      <c r="AB338" s="120">
        <f t="shared" si="211"/>
        <v>0</v>
      </c>
      <c r="AC338" s="120">
        <f t="shared" si="212"/>
        <v>0</v>
      </c>
      <c r="AD338" s="120">
        <f t="shared" si="213"/>
        <v>0</v>
      </c>
      <c r="AE338" s="120">
        <f t="shared" si="214"/>
        <v>0</v>
      </c>
      <c r="AF338" s="120">
        <f t="shared" si="215"/>
        <v>0</v>
      </c>
      <c r="AG338" s="120">
        <f t="shared" si="216"/>
        <v>0</v>
      </c>
      <c r="AH338" s="120">
        <f t="shared" si="217"/>
        <v>0</v>
      </c>
      <c r="AI338" s="120">
        <f t="shared" si="218"/>
        <v>0</v>
      </c>
      <c r="AJ338" s="120">
        <f t="shared" si="219"/>
        <v>0</v>
      </c>
      <c r="AK338" s="120">
        <f t="shared" si="220"/>
        <v>0</v>
      </c>
      <c r="AL338" s="120">
        <f t="shared" si="221"/>
        <v>0</v>
      </c>
      <c r="AM338" s="120">
        <f t="shared" si="222"/>
        <v>0</v>
      </c>
      <c r="AN338" s="120">
        <f t="shared" si="223"/>
        <v>0</v>
      </c>
      <c r="AO338" s="120">
        <f t="shared" si="224"/>
        <v>0</v>
      </c>
      <c r="AP338" s="120">
        <f t="shared" si="225"/>
        <v>0</v>
      </c>
      <c r="AQ338" s="120">
        <f t="shared" si="226"/>
        <v>0</v>
      </c>
      <c r="AR338" s="120">
        <f t="shared" si="227"/>
        <v>0</v>
      </c>
      <c r="AS338" s="120">
        <f t="shared" si="228"/>
        <v>0</v>
      </c>
      <c r="AT338" s="267">
        <f t="shared" si="208"/>
        <v>18.35</v>
      </c>
      <c r="AU338" s="267">
        <f t="shared" si="209"/>
        <v>0</v>
      </c>
      <c r="BA338" s="42">
        <f t="shared" si="229"/>
        <v>0</v>
      </c>
      <c r="BB338" s="42">
        <f t="shared" si="230"/>
        <v>0</v>
      </c>
      <c r="BC338" s="42">
        <f t="shared" si="231"/>
        <v>0</v>
      </c>
      <c r="BD338" s="42">
        <f t="shared" si="232"/>
        <v>0</v>
      </c>
      <c r="BE338" s="42">
        <f t="shared" si="233"/>
        <v>0</v>
      </c>
      <c r="BF338" s="42">
        <f t="shared" si="234"/>
        <v>0</v>
      </c>
      <c r="BG338" s="42">
        <f t="shared" si="235"/>
        <v>0</v>
      </c>
      <c r="BH338" s="42">
        <f t="shared" si="236"/>
        <v>0</v>
      </c>
      <c r="BI338" s="42">
        <f t="shared" si="237"/>
        <v>0</v>
      </c>
      <c r="BJ338" s="42">
        <f t="shared" si="238"/>
        <v>0</v>
      </c>
      <c r="BK338" s="42">
        <f t="shared" si="239"/>
        <v>0</v>
      </c>
      <c r="BL338" s="42">
        <f t="shared" si="240"/>
        <v>0</v>
      </c>
      <c r="BM338" s="42">
        <f t="shared" si="241"/>
        <v>0</v>
      </c>
      <c r="BN338" s="42">
        <f t="shared" si="242"/>
        <v>0</v>
      </c>
      <c r="BO338" s="42">
        <f t="shared" si="243"/>
        <v>0</v>
      </c>
      <c r="BP338" s="42">
        <f t="shared" si="244"/>
        <v>0</v>
      </c>
      <c r="BQ338" s="42">
        <f t="shared" si="245"/>
        <v>0</v>
      </c>
      <c r="BR338" s="42">
        <f t="shared" si="246"/>
        <v>0</v>
      </c>
      <c r="BS338" s="42">
        <f t="shared" si="247"/>
        <v>0</v>
      </c>
    </row>
    <row r="339" spans="1:71" ht="15">
      <c r="A339" s="118" t="s">
        <v>1164</v>
      </c>
      <c r="B339" s="8" t="s">
        <v>681</v>
      </c>
      <c r="C339" s="9" t="s">
        <v>682</v>
      </c>
      <c r="D339" s="9" t="s">
        <v>599</v>
      </c>
      <c r="E339" s="10" t="s">
        <v>26</v>
      </c>
      <c r="F339" s="10" t="s">
        <v>2</v>
      </c>
      <c r="G339" s="12" t="s">
        <v>1259</v>
      </c>
      <c r="H339" s="11">
        <v>10.6</v>
      </c>
      <c r="I339" s="279">
        <f>VLOOKUP(A:A,Souhrn!$A$2:$E$20,5,0)</f>
        <v>0</v>
      </c>
      <c r="J339" s="217">
        <f t="shared" si="207"/>
        <v>0</v>
      </c>
      <c r="K339" s="98"/>
      <c r="L339" s="102" t="s">
        <v>1246</v>
      </c>
      <c r="M339" s="100"/>
      <c r="AA339" s="120">
        <f t="shared" si="210"/>
        <v>10.6</v>
      </c>
      <c r="AB339" s="120">
        <f t="shared" si="211"/>
        <v>0</v>
      </c>
      <c r="AC339" s="120">
        <f t="shared" si="212"/>
        <v>0</v>
      </c>
      <c r="AD339" s="120">
        <f t="shared" si="213"/>
        <v>0</v>
      </c>
      <c r="AE339" s="120">
        <f t="shared" si="214"/>
        <v>0</v>
      </c>
      <c r="AF339" s="120">
        <f t="shared" si="215"/>
        <v>0</v>
      </c>
      <c r="AG339" s="120">
        <f t="shared" si="216"/>
        <v>0</v>
      </c>
      <c r="AH339" s="120">
        <f t="shared" si="217"/>
        <v>0</v>
      </c>
      <c r="AI339" s="120">
        <f t="shared" si="218"/>
        <v>0</v>
      </c>
      <c r="AJ339" s="120">
        <f t="shared" si="219"/>
        <v>0</v>
      </c>
      <c r="AK339" s="120">
        <f t="shared" si="220"/>
        <v>0</v>
      </c>
      <c r="AL339" s="120">
        <f t="shared" si="221"/>
        <v>0</v>
      </c>
      <c r="AM339" s="120">
        <f t="shared" si="222"/>
        <v>0</v>
      </c>
      <c r="AN339" s="120">
        <f t="shared" si="223"/>
        <v>0</v>
      </c>
      <c r="AO339" s="120">
        <f t="shared" si="224"/>
        <v>0</v>
      </c>
      <c r="AP339" s="120">
        <f t="shared" si="225"/>
        <v>0</v>
      </c>
      <c r="AQ339" s="120">
        <f t="shared" si="226"/>
        <v>0</v>
      </c>
      <c r="AR339" s="120">
        <f t="shared" si="227"/>
        <v>0</v>
      </c>
      <c r="AS339" s="120">
        <f t="shared" si="228"/>
        <v>0</v>
      </c>
      <c r="AT339" s="267">
        <f t="shared" si="208"/>
        <v>10.6</v>
      </c>
      <c r="AU339" s="267">
        <f t="shared" si="209"/>
        <v>0</v>
      </c>
      <c r="BA339" s="42">
        <f t="shared" si="229"/>
        <v>0</v>
      </c>
      <c r="BB339" s="42">
        <f t="shared" si="230"/>
        <v>0</v>
      </c>
      <c r="BC339" s="42">
        <f t="shared" si="231"/>
        <v>0</v>
      </c>
      <c r="BD339" s="42">
        <f t="shared" si="232"/>
        <v>0</v>
      </c>
      <c r="BE339" s="42">
        <f t="shared" si="233"/>
        <v>0</v>
      </c>
      <c r="BF339" s="42">
        <f t="shared" si="234"/>
        <v>0</v>
      </c>
      <c r="BG339" s="42">
        <f t="shared" si="235"/>
        <v>0</v>
      </c>
      <c r="BH339" s="42">
        <f t="shared" si="236"/>
        <v>0</v>
      </c>
      <c r="BI339" s="42">
        <f t="shared" si="237"/>
        <v>0</v>
      </c>
      <c r="BJ339" s="42">
        <f t="shared" si="238"/>
        <v>0</v>
      </c>
      <c r="BK339" s="42">
        <f t="shared" si="239"/>
        <v>0</v>
      </c>
      <c r="BL339" s="42">
        <f t="shared" si="240"/>
        <v>0</v>
      </c>
      <c r="BM339" s="42">
        <f t="shared" si="241"/>
        <v>0</v>
      </c>
      <c r="BN339" s="42">
        <f t="shared" si="242"/>
        <v>0</v>
      </c>
      <c r="BO339" s="42">
        <f t="shared" si="243"/>
        <v>0</v>
      </c>
      <c r="BP339" s="42">
        <f t="shared" si="244"/>
        <v>0</v>
      </c>
      <c r="BQ339" s="42">
        <f t="shared" si="245"/>
        <v>0</v>
      </c>
      <c r="BR339" s="42">
        <f t="shared" si="246"/>
        <v>0</v>
      </c>
      <c r="BS339" s="42">
        <f t="shared" si="247"/>
        <v>0</v>
      </c>
    </row>
    <row r="340" spans="1:71" ht="15">
      <c r="A340" s="118" t="s">
        <v>1164</v>
      </c>
      <c r="B340" s="8" t="s">
        <v>683</v>
      </c>
      <c r="C340" s="9" t="s">
        <v>684</v>
      </c>
      <c r="D340" s="9" t="s">
        <v>599</v>
      </c>
      <c r="E340" s="10" t="s">
        <v>26</v>
      </c>
      <c r="F340" s="10" t="s">
        <v>2</v>
      </c>
      <c r="G340" s="12" t="s">
        <v>1259</v>
      </c>
      <c r="H340" s="11">
        <v>13.3</v>
      </c>
      <c r="I340" s="279">
        <f>VLOOKUP(A:A,Souhrn!$A$2:$E$20,5,0)</f>
        <v>0</v>
      </c>
      <c r="J340" s="217">
        <f t="shared" si="207"/>
        <v>0</v>
      </c>
      <c r="K340" s="98"/>
      <c r="L340" s="102" t="s">
        <v>1246</v>
      </c>
      <c r="M340" s="100"/>
      <c r="AA340" s="120">
        <f t="shared" si="210"/>
        <v>13.3</v>
      </c>
      <c r="AB340" s="120">
        <f t="shared" si="211"/>
        <v>0</v>
      </c>
      <c r="AC340" s="120">
        <f t="shared" si="212"/>
        <v>0</v>
      </c>
      <c r="AD340" s="120">
        <f t="shared" si="213"/>
        <v>0</v>
      </c>
      <c r="AE340" s="120">
        <f t="shared" si="214"/>
        <v>0</v>
      </c>
      <c r="AF340" s="120">
        <f t="shared" si="215"/>
        <v>0</v>
      </c>
      <c r="AG340" s="120">
        <f t="shared" si="216"/>
        <v>0</v>
      </c>
      <c r="AH340" s="120">
        <f t="shared" si="217"/>
        <v>0</v>
      </c>
      <c r="AI340" s="120">
        <f t="shared" si="218"/>
        <v>0</v>
      </c>
      <c r="AJ340" s="120">
        <f t="shared" si="219"/>
        <v>0</v>
      </c>
      <c r="AK340" s="120">
        <f t="shared" si="220"/>
        <v>0</v>
      </c>
      <c r="AL340" s="120">
        <f t="shared" si="221"/>
        <v>0</v>
      </c>
      <c r="AM340" s="120">
        <f t="shared" si="222"/>
        <v>0</v>
      </c>
      <c r="AN340" s="120">
        <f t="shared" si="223"/>
        <v>0</v>
      </c>
      <c r="AO340" s="120">
        <f t="shared" si="224"/>
        <v>0</v>
      </c>
      <c r="AP340" s="120">
        <f t="shared" si="225"/>
        <v>0</v>
      </c>
      <c r="AQ340" s="120">
        <f t="shared" si="226"/>
        <v>0</v>
      </c>
      <c r="AR340" s="120">
        <f t="shared" si="227"/>
        <v>0</v>
      </c>
      <c r="AS340" s="120">
        <f t="shared" si="228"/>
        <v>0</v>
      </c>
      <c r="AT340" s="267">
        <f t="shared" si="208"/>
        <v>13.3</v>
      </c>
      <c r="AU340" s="267">
        <f t="shared" si="209"/>
        <v>0</v>
      </c>
      <c r="BA340" s="42">
        <f t="shared" si="229"/>
        <v>0</v>
      </c>
      <c r="BB340" s="42">
        <f t="shared" si="230"/>
        <v>0</v>
      </c>
      <c r="BC340" s="42">
        <f t="shared" si="231"/>
        <v>0</v>
      </c>
      <c r="BD340" s="42">
        <f t="shared" si="232"/>
        <v>0</v>
      </c>
      <c r="BE340" s="42">
        <f t="shared" si="233"/>
        <v>0</v>
      </c>
      <c r="BF340" s="42">
        <f t="shared" si="234"/>
        <v>0</v>
      </c>
      <c r="BG340" s="42">
        <f t="shared" si="235"/>
        <v>0</v>
      </c>
      <c r="BH340" s="42">
        <f t="shared" si="236"/>
        <v>0</v>
      </c>
      <c r="BI340" s="42">
        <f t="shared" si="237"/>
        <v>0</v>
      </c>
      <c r="BJ340" s="42">
        <f t="shared" si="238"/>
        <v>0</v>
      </c>
      <c r="BK340" s="42">
        <f t="shared" si="239"/>
        <v>0</v>
      </c>
      <c r="BL340" s="42">
        <f t="shared" si="240"/>
        <v>0</v>
      </c>
      <c r="BM340" s="42">
        <f t="shared" si="241"/>
        <v>0</v>
      </c>
      <c r="BN340" s="42">
        <f t="shared" si="242"/>
        <v>0</v>
      </c>
      <c r="BO340" s="42">
        <f t="shared" si="243"/>
        <v>0</v>
      </c>
      <c r="BP340" s="42">
        <f t="shared" si="244"/>
        <v>0</v>
      </c>
      <c r="BQ340" s="42">
        <f t="shared" si="245"/>
        <v>0</v>
      </c>
      <c r="BR340" s="42">
        <f t="shared" si="246"/>
        <v>0</v>
      </c>
      <c r="BS340" s="42">
        <f t="shared" si="247"/>
        <v>0</v>
      </c>
    </row>
    <row r="341" spans="1:71" ht="15">
      <c r="A341" s="118" t="s">
        <v>1164</v>
      </c>
      <c r="B341" s="8" t="s">
        <v>685</v>
      </c>
      <c r="C341" s="9" t="s">
        <v>686</v>
      </c>
      <c r="D341" s="9" t="s">
        <v>599</v>
      </c>
      <c r="E341" s="10" t="s">
        <v>26</v>
      </c>
      <c r="F341" s="10" t="s">
        <v>2</v>
      </c>
      <c r="G341" s="12" t="s">
        <v>1259</v>
      </c>
      <c r="H341" s="11">
        <v>13.52</v>
      </c>
      <c r="I341" s="279">
        <f>VLOOKUP(A:A,Souhrn!$A$2:$E$20,5,0)</f>
        <v>0</v>
      </c>
      <c r="J341" s="217">
        <f t="shared" si="207"/>
        <v>0</v>
      </c>
      <c r="K341" s="98"/>
      <c r="L341" s="102" t="s">
        <v>1246</v>
      </c>
      <c r="M341" s="100"/>
      <c r="AA341" s="120">
        <f t="shared" si="210"/>
        <v>13.52</v>
      </c>
      <c r="AB341" s="120">
        <f t="shared" si="211"/>
        <v>0</v>
      </c>
      <c r="AC341" s="120">
        <f t="shared" si="212"/>
        <v>0</v>
      </c>
      <c r="AD341" s="120">
        <f t="shared" si="213"/>
        <v>0</v>
      </c>
      <c r="AE341" s="120">
        <f t="shared" si="214"/>
        <v>0</v>
      </c>
      <c r="AF341" s="120">
        <f t="shared" si="215"/>
        <v>0</v>
      </c>
      <c r="AG341" s="120">
        <f t="shared" si="216"/>
        <v>0</v>
      </c>
      <c r="AH341" s="120">
        <f t="shared" si="217"/>
        <v>0</v>
      </c>
      <c r="AI341" s="120">
        <f t="shared" si="218"/>
        <v>0</v>
      </c>
      <c r="AJ341" s="120">
        <f t="shared" si="219"/>
        <v>0</v>
      </c>
      <c r="AK341" s="120">
        <f t="shared" si="220"/>
        <v>0</v>
      </c>
      <c r="AL341" s="120">
        <f t="shared" si="221"/>
        <v>0</v>
      </c>
      <c r="AM341" s="120">
        <f t="shared" si="222"/>
        <v>0</v>
      </c>
      <c r="AN341" s="120">
        <f t="shared" si="223"/>
        <v>0</v>
      </c>
      <c r="AO341" s="120">
        <f t="shared" si="224"/>
        <v>0</v>
      </c>
      <c r="AP341" s="120">
        <f t="shared" si="225"/>
        <v>0</v>
      </c>
      <c r="AQ341" s="120">
        <f t="shared" si="226"/>
        <v>0</v>
      </c>
      <c r="AR341" s="120">
        <f t="shared" si="227"/>
        <v>0</v>
      </c>
      <c r="AS341" s="120">
        <f t="shared" si="228"/>
        <v>0</v>
      </c>
      <c r="AT341" s="267">
        <f t="shared" si="208"/>
        <v>13.52</v>
      </c>
      <c r="AU341" s="267">
        <f t="shared" si="209"/>
        <v>0</v>
      </c>
      <c r="BA341" s="42">
        <f t="shared" si="229"/>
        <v>0</v>
      </c>
      <c r="BB341" s="42">
        <f t="shared" si="230"/>
        <v>0</v>
      </c>
      <c r="BC341" s="42">
        <f t="shared" si="231"/>
        <v>0</v>
      </c>
      <c r="BD341" s="42">
        <f t="shared" si="232"/>
        <v>0</v>
      </c>
      <c r="BE341" s="42">
        <f t="shared" si="233"/>
        <v>0</v>
      </c>
      <c r="BF341" s="42">
        <f t="shared" si="234"/>
        <v>0</v>
      </c>
      <c r="BG341" s="42">
        <f t="shared" si="235"/>
        <v>0</v>
      </c>
      <c r="BH341" s="42">
        <f t="shared" si="236"/>
        <v>0</v>
      </c>
      <c r="BI341" s="42">
        <f t="shared" si="237"/>
        <v>0</v>
      </c>
      <c r="BJ341" s="42">
        <f t="shared" si="238"/>
        <v>0</v>
      </c>
      <c r="BK341" s="42">
        <f t="shared" si="239"/>
        <v>0</v>
      </c>
      <c r="BL341" s="42">
        <f t="shared" si="240"/>
        <v>0</v>
      </c>
      <c r="BM341" s="42">
        <f t="shared" si="241"/>
        <v>0</v>
      </c>
      <c r="BN341" s="42">
        <f t="shared" si="242"/>
        <v>0</v>
      </c>
      <c r="BO341" s="42">
        <f t="shared" si="243"/>
        <v>0</v>
      </c>
      <c r="BP341" s="42">
        <f t="shared" si="244"/>
        <v>0</v>
      </c>
      <c r="BQ341" s="42">
        <f t="shared" si="245"/>
        <v>0</v>
      </c>
      <c r="BR341" s="42">
        <f t="shared" si="246"/>
        <v>0</v>
      </c>
      <c r="BS341" s="42">
        <f t="shared" si="247"/>
        <v>0</v>
      </c>
    </row>
    <row r="342" spans="1:71" ht="15">
      <c r="A342" s="118" t="s">
        <v>1164</v>
      </c>
      <c r="B342" s="8" t="s">
        <v>687</v>
      </c>
      <c r="C342" s="9" t="s">
        <v>688</v>
      </c>
      <c r="D342" s="9" t="s">
        <v>599</v>
      </c>
      <c r="E342" s="10" t="s">
        <v>26</v>
      </c>
      <c r="F342" s="10" t="s">
        <v>2</v>
      </c>
      <c r="G342" s="12" t="s">
        <v>1259</v>
      </c>
      <c r="H342" s="11">
        <v>10.05</v>
      </c>
      <c r="I342" s="279">
        <f>VLOOKUP(A:A,Souhrn!$A$2:$E$20,5,0)</f>
        <v>0</v>
      </c>
      <c r="J342" s="217">
        <f t="shared" si="207"/>
        <v>0</v>
      </c>
      <c r="K342" s="98"/>
      <c r="L342" s="102" t="s">
        <v>1246</v>
      </c>
      <c r="M342" s="100"/>
      <c r="AA342" s="120">
        <f t="shared" si="210"/>
        <v>10.05</v>
      </c>
      <c r="AB342" s="120">
        <f t="shared" si="211"/>
        <v>0</v>
      </c>
      <c r="AC342" s="120">
        <f t="shared" si="212"/>
        <v>0</v>
      </c>
      <c r="AD342" s="120">
        <f t="shared" si="213"/>
        <v>0</v>
      </c>
      <c r="AE342" s="120">
        <f t="shared" si="214"/>
        <v>0</v>
      </c>
      <c r="AF342" s="120">
        <f t="shared" si="215"/>
        <v>0</v>
      </c>
      <c r="AG342" s="120">
        <f t="shared" si="216"/>
        <v>0</v>
      </c>
      <c r="AH342" s="120">
        <f t="shared" si="217"/>
        <v>0</v>
      </c>
      <c r="AI342" s="120">
        <f t="shared" si="218"/>
        <v>0</v>
      </c>
      <c r="AJ342" s="120">
        <f t="shared" si="219"/>
        <v>0</v>
      </c>
      <c r="AK342" s="120">
        <f t="shared" si="220"/>
        <v>0</v>
      </c>
      <c r="AL342" s="120">
        <f t="shared" si="221"/>
        <v>0</v>
      </c>
      <c r="AM342" s="120">
        <f t="shared" si="222"/>
        <v>0</v>
      </c>
      <c r="AN342" s="120">
        <f t="shared" si="223"/>
        <v>0</v>
      </c>
      <c r="AO342" s="120">
        <f t="shared" si="224"/>
        <v>0</v>
      </c>
      <c r="AP342" s="120">
        <f t="shared" si="225"/>
        <v>0</v>
      </c>
      <c r="AQ342" s="120">
        <f t="shared" si="226"/>
        <v>0</v>
      </c>
      <c r="AR342" s="120">
        <f t="shared" si="227"/>
        <v>0</v>
      </c>
      <c r="AS342" s="120">
        <f t="shared" si="228"/>
        <v>0</v>
      </c>
      <c r="AT342" s="267">
        <f t="shared" si="208"/>
        <v>10.05</v>
      </c>
      <c r="AU342" s="267">
        <f t="shared" si="209"/>
        <v>0</v>
      </c>
      <c r="BA342" s="42">
        <f t="shared" si="229"/>
        <v>0</v>
      </c>
      <c r="BB342" s="42">
        <f t="shared" si="230"/>
        <v>0</v>
      </c>
      <c r="BC342" s="42">
        <f t="shared" si="231"/>
        <v>0</v>
      </c>
      <c r="BD342" s="42">
        <f t="shared" si="232"/>
        <v>0</v>
      </c>
      <c r="BE342" s="42">
        <f t="shared" si="233"/>
        <v>0</v>
      </c>
      <c r="BF342" s="42">
        <f t="shared" si="234"/>
        <v>0</v>
      </c>
      <c r="BG342" s="42">
        <f t="shared" si="235"/>
        <v>0</v>
      </c>
      <c r="BH342" s="42">
        <f t="shared" si="236"/>
        <v>0</v>
      </c>
      <c r="BI342" s="42">
        <f t="shared" si="237"/>
        <v>0</v>
      </c>
      <c r="BJ342" s="42">
        <f t="shared" si="238"/>
        <v>0</v>
      </c>
      <c r="BK342" s="42">
        <f t="shared" si="239"/>
        <v>0</v>
      </c>
      <c r="BL342" s="42">
        <f t="shared" si="240"/>
        <v>0</v>
      </c>
      <c r="BM342" s="42">
        <f t="shared" si="241"/>
        <v>0</v>
      </c>
      <c r="BN342" s="42">
        <f t="shared" si="242"/>
        <v>0</v>
      </c>
      <c r="BO342" s="42">
        <f t="shared" si="243"/>
        <v>0</v>
      </c>
      <c r="BP342" s="42">
        <f t="shared" si="244"/>
        <v>0</v>
      </c>
      <c r="BQ342" s="42">
        <f t="shared" si="245"/>
        <v>0</v>
      </c>
      <c r="BR342" s="42">
        <f t="shared" si="246"/>
        <v>0</v>
      </c>
      <c r="BS342" s="42">
        <f t="shared" si="247"/>
        <v>0</v>
      </c>
    </row>
    <row r="343" spans="1:71" ht="15">
      <c r="A343" s="118" t="s">
        <v>1164</v>
      </c>
      <c r="B343" s="8" t="s">
        <v>689</v>
      </c>
      <c r="C343" s="9" t="s">
        <v>690</v>
      </c>
      <c r="D343" s="9" t="s">
        <v>599</v>
      </c>
      <c r="E343" s="10" t="s">
        <v>26</v>
      </c>
      <c r="F343" s="10" t="s">
        <v>2</v>
      </c>
      <c r="G343" s="12" t="s">
        <v>1259</v>
      </c>
      <c r="H343" s="11">
        <v>11.41</v>
      </c>
      <c r="I343" s="279">
        <f>VLOOKUP(A:A,Souhrn!$A$2:$E$20,5,0)</f>
        <v>0</v>
      </c>
      <c r="J343" s="217">
        <f t="shared" si="207"/>
        <v>0</v>
      </c>
      <c r="K343" s="98"/>
      <c r="L343" s="102" t="s">
        <v>1246</v>
      </c>
      <c r="M343" s="100"/>
      <c r="AA343" s="120">
        <f t="shared" si="210"/>
        <v>11.41</v>
      </c>
      <c r="AB343" s="120">
        <f t="shared" si="211"/>
        <v>0</v>
      </c>
      <c r="AC343" s="120">
        <f t="shared" si="212"/>
        <v>0</v>
      </c>
      <c r="AD343" s="120">
        <f t="shared" si="213"/>
        <v>0</v>
      </c>
      <c r="AE343" s="120">
        <f t="shared" si="214"/>
        <v>0</v>
      </c>
      <c r="AF343" s="120">
        <f t="shared" si="215"/>
        <v>0</v>
      </c>
      <c r="AG343" s="120">
        <f t="shared" si="216"/>
        <v>0</v>
      </c>
      <c r="AH343" s="120">
        <f t="shared" si="217"/>
        <v>0</v>
      </c>
      <c r="AI343" s="120">
        <f t="shared" si="218"/>
        <v>0</v>
      </c>
      <c r="AJ343" s="120">
        <f t="shared" si="219"/>
        <v>0</v>
      </c>
      <c r="AK343" s="120">
        <f t="shared" si="220"/>
        <v>0</v>
      </c>
      <c r="AL343" s="120">
        <f t="shared" si="221"/>
        <v>0</v>
      </c>
      <c r="AM343" s="120">
        <f t="shared" si="222"/>
        <v>0</v>
      </c>
      <c r="AN343" s="120">
        <f t="shared" si="223"/>
        <v>0</v>
      </c>
      <c r="AO343" s="120">
        <f t="shared" si="224"/>
        <v>0</v>
      </c>
      <c r="AP343" s="120">
        <f t="shared" si="225"/>
        <v>0</v>
      </c>
      <c r="AQ343" s="120">
        <f t="shared" si="226"/>
        <v>0</v>
      </c>
      <c r="AR343" s="120">
        <f t="shared" si="227"/>
        <v>0</v>
      </c>
      <c r="AS343" s="120">
        <f t="shared" si="228"/>
        <v>0</v>
      </c>
      <c r="AT343" s="267">
        <f t="shared" si="208"/>
        <v>11.41</v>
      </c>
      <c r="AU343" s="267">
        <f t="shared" si="209"/>
        <v>0</v>
      </c>
      <c r="BA343" s="42">
        <f t="shared" si="229"/>
        <v>0</v>
      </c>
      <c r="BB343" s="42">
        <f t="shared" si="230"/>
        <v>0</v>
      </c>
      <c r="BC343" s="42">
        <f t="shared" si="231"/>
        <v>0</v>
      </c>
      <c r="BD343" s="42">
        <f t="shared" si="232"/>
        <v>0</v>
      </c>
      <c r="BE343" s="42">
        <f t="shared" si="233"/>
        <v>0</v>
      </c>
      <c r="BF343" s="42">
        <f t="shared" si="234"/>
        <v>0</v>
      </c>
      <c r="BG343" s="42">
        <f t="shared" si="235"/>
        <v>0</v>
      </c>
      <c r="BH343" s="42">
        <f t="shared" si="236"/>
        <v>0</v>
      </c>
      <c r="BI343" s="42">
        <f t="shared" si="237"/>
        <v>0</v>
      </c>
      <c r="BJ343" s="42">
        <f t="shared" si="238"/>
        <v>0</v>
      </c>
      <c r="BK343" s="42">
        <f t="shared" si="239"/>
        <v>0</v>
      </c>
      <c r="BL343" s="42">
        <f t="shared" si="240"/>
        <v>0</v>
      </c>
      <c r="BM343" s="42">
        <f t="shared" si="241"/>
        <v>0</v>
      </c>
      <c r="BN343" s="42">
        <f t="shared" si="242"/>
        <v>0</v>
      </c>
      <c r="BO343" s="42">
        <f t="shared" si="243"/>
        <v>0</v>
      </c>
      <c r="BP343" s="42">
        <f t="shared" si="244"/>
        <v>0</v>
      </c>
      <c r="BQ343" s="42">
        <f t="shared" si="245"/>
        <v>0</v>
      </c>
      <c r="BR343" s="42">
        <f t="shared" si="246"/>
        <v>0</v>
      </c>
      <c r="BS343" s="42">
        <f t="shared" si="247"/>
        <v>0</v>
      </c>
    </row>
    <row r="344" spans="1:71" ht="15">
      <c r="A344" s="118" t="s">
        <v>1164</v>
      </c>
      <c r="B344" s="8" t="s">
        <v>691</v>
      </c>
      <c r="C344" s="9" t="s">
        <v>692</v>
      </c>
      <c r="D344" s="9" t="s">
        <v>599</v>
      </c>
      <c r="E344" s="10" t="s">
        <v>26</v>
      </c>
      <c r="F344" s="10" t="s">
        <v>2</v>
      </c>
      <c r="G344" s="12" t="s">
        <v>1259</v>
      </c>
      <c r="H344" s="11">
        <v>15.47</v>
      </c>
      <c r="I344" s="279">
        <f>VLOOKUP(A:A,Souhrn!$A$2:$E$20,5,0)</f>
        <v>0</v>
      </c>
      <c r="J344" s="217">
        <f t="shared" si="207"/>
        <v>0</v>
      </c>
      <c r="K344" s="98"/>
      <c r="L344" s="102" t="s">
        <v>1246</v>
      </c>
      <c r="M344" s="100"/>
      <c r="AA344" s="120">
        <f t="shared" si="210"/>
        <v>15.47</v>
      </c>
      <c r="AB344" s="120">
        <f t="shared" si="211"/>
        <v>0</v>
      </c>
      <c r="AC344" s="120">
        <f t="shared" si="212"/>
        <v>0</v>
      </c>
      <c r="AD344" s="120">
        <f t="shared" si="213"/>
        <v>0</v>
      </c>
      <c r="AE344" s="120">
        <f t="shared" si="214"/>
        <v>0</v>
      </c>
      <c r="AF344" s="120">
        <f t="shared" si="215"/>
        <v>0</v>
      </c>
      <c r="AG344" s="120">
        <f t="shared" si="216"/>
        <v>0</v>
      </c>
      <c r="AH344" s="120">
        <f t="shared" si="217"/>
        <v>0</v>
      </c>
      <c r="AI344" s="120">
        <f t="shared" si="218"/>
        <v>0</v>
      </c>
      <c r="AJ344" s="120">
        <f t="shared" si="219"/>
        <v>0</v>
      </c>
      <c r="AK344" s="120">
        <f t="shared" si="220"/>
        <v>0</v>
      </c>
      <c r="AL344" s="120">
        <f t="shared" si="221"/>
        <v>0</v>
      </c>
      <c r="AM344" s="120">
        <f t="shared" si="222"/>
        <v>0</v>
      </c>
      <c r="AN344" s="120">
        <f t="shared" si="223"/>
        <v>0</v>
      </c>
      <c r="AO344" s="120">
        <f t="shared" si="224"/>
        <v>0</v>
      </c>
      <c r="AP344" s="120">
        <f t="shared" si="225"/>
        <v>0</v>
      </c>
      <c r="AQ344" s="120">
        <f t="shared" si="226"/>
        <v>0</v>
      </c>
      <c r="AR344" s="120">
        <f t="shared" si="227"/>
        <v>0</v>
      </c>
      <c r="AS344" s="120">
        <f t="shared" si="228"/>
        <v>0</v>
      </c>
      <c r="AT344" s="267">
        <f t="shared" si="208"/>
        <v>15.47</v>
      </c>
      <c r="AU344" s="267">
        <f t="shared" si="209"/>
        <v>0</v>
      </c>
      <c r="BA344" s="42">
        <f t="shared" si="229"/>
        <v>0</v>
      </c>
      <c r="BB344" s="42">
        <f t="shared" si="230"/>
        <v>0</v>
      </c>
      <c r="BC344" s="42">
        <f t="shared" si="231"/>
        <v>0</v>
      </c>
      <c r="BD344" s="42">
        <f t="shared" si="232"/>
        <v>0</v>
      </c>
      <c r="BE344" s="42">
        <f t="shared" si="233"/>
        <v>0</v>
      </c>
      <c r="BF344" s="42">
        <f t="shared" si="234"/>
        <v>0</v>
      </c>
      <c r="BG344" s="42">
        <f t="shared" si="235"/>
        <v>0</v>
      </c>
      <c r="BH344" s="42">
        <f t="shared" si="236"/>
        <v>0</v>
      </c>
      <c r="BI344" s="42">
        <f t="shared" si="237"/>
        <v>0</v>
      </c>
      <c r="BJ344" s="42">
        <f t="shared" si="238"/>
        <v>0</v>
      </c>
      <c r="BK344" s="42">
        <f t="shared" si="239"/>
        <v>0</v>
      </c>
      <c r="BL344" s="42">
        <f t="shared" si="240"/>
        <v>0</v>
      </c>
      <c r="BM344" s="42">
        <f t="shared" si="241"/>
        <v>0</v>
      </c>
      <c r="BN344" s="42">
        <f t="shared" si="242"/>
        <v>0</v>
      </c>
      <c r="BO344" s="42">
        <f t="shared" si="243"/>
        <v>0</v>
      </c>
      <c r="BP344" s="42">
        <f t="shared" si="244"/>
        <v>0</v>
      </c>
      <c r="BQ344" s="42">
        <f t="shared" si="245"/>
        <v>0</v>
      </c>
      <c r="BR344" s="42">
        <f t="shared" si="246"/>
        <v>0</v>
      </c>
      <c r="BS344" s="42">
        <f t="shared" si="247"/>
        <v>0</v>
      </c>
    </row>
    <row r="345" spans="1:71" ht="15">
      <c r="A345" s="118" t="s">
        <v>1164</v>
      </c>
      <c r="B345" s="8" t="s">
        <v>693</v>
      </c>
      <c r="C345" s="9" t="s">
        <v>694</v>
      </c>
      <c r="D345" s="9" t="s">
        <v>599</v>
      </c>
      <c r="E345" s="10" t="s">
        <v>26</v>
      </c>
      <c r="F345" s="10" t="s">
        <v>2</v>
      </c>
      <c r="G345" s="12" t="s">
        <v>1259</v>
      </c>
      <c r="H345" s="11">
        <v>15.43</v>
      </c>
      <c r="I345" s="279">
        <f>VLOOKUP(A:A,Souhrn!$A$2:$E$20,5,0)</f>
        <v>0</v>
      </c>
      <c r="J345" s="217">
        <f t="shared" si="207"/>
        <v>0</v>
      </c>
      <c r="K345" s="98"/>
      <c r="L345" s="102" t="s">
        <v>1246</v>
      </c>
      <c r="M345" s="100"/>
      <c r="AA345" s="120">
        <f t="shared" si="210"/>
        <v>15.43</v>
      </c>
      <c r="AB345" s="120">
        <f t="shared" si="211"/>
        <v>0</v>
      </c>
      <c r="AC345" s="120">
        <f t="shared" si="212"/>
        <v>0</v>
      </c>
      <c r="AD345" s="120">
        <f t="shared" si="213"/>
        <v>0</v>
      </c>
      <c r="AE345" s="120">
        <f t="shared" si="214"/>
        <v>0</v>
      </c>
      <c r="AF345" s="120">
        <f t="shared" si="215"/>
        <v>0</v>
      </c>
      <c r="AG345" s="120">
        <f t="shared" si="216"/>
        <v>0</v>
      </c>
      <c r="AH345" s="120">
        <f t="shared" si="217"/>
        <v>0</v>
      </c>
      <c r="AI345" s="120">
        <f t="shared" si="218"/>
        <v>0</v>
      </c>
      <c r="AJ345" s="120">
        <f t="shared" si="219"/>
        <v>0</v>
      </c>
      <c r="AK345" s="120">
        <f t="shared" si="220"/>
        <v>0</v>
      </c>
      <c r="AL345" s="120">
        <f t="shared" si="221"/>
        <v>0</v>
      </c>
      <c r="AM345" s="120">
        <f t="shared" si="222"/>
        <v>0</v>
      </c>
      <c r="AN345" s="120">
        <f t="shared" si="223"/>
        <v>0</v>
      </c>
      <c r="AO345" s="120">
        <f t="shared" si="224"/>
        <v>0</v>
      </c>
      <c r="AP345" s="120">
        <f t="shared" si="225"/>
        <v>0</v>
      </c>
      <c r="AQ345" s="120">
        <f t="shared" si="226"/>
        <v>0</v>
      </c>
      <c r="AR345" s="120">
        <f t="shared" si="227"/>
        <v>0</v>
      </c>
      <c r="AS345" s="120">
        <f t="shared" si="228"/>
        <v>0</v>
      </c>
      <c r="AT345" s="267">
        <f t="shared" si="208"/>
        <v>15.43</v>
      </c>
      <c r="AU345" s="267">
        <f t="shared" si="209"/>
        <v>0</v>
      </c>
      <c r="BA345" s="42">
        <f t="shared" si="229"/>
        <v>0</v>
      </c>
      <c r="BB345" s="42">
        <f t="shared" si="230"/>
        <v>0</v>
      </c>
      <c r="BC345" s="42">
        <f t="shared" si="231"/>
        <v>0</v>
      </c>
      <c r="BD345" s="42">
        <f t="shared" si="232"/>
        <v>0</v>
      </c>
      <c r="BE345" s="42">
        <f t="shared" si="233"/>
        <v>0</v>
      </c>
      <c r="BF345" s="42">
        <f t="shared" si="234"/>
        <v>0</v>
      </c>
      <c r="BG345" s="42">
        <f t="shared" si="235"/>
        <v>0</v>
      </c>
      <c r="BH345" s="42">
        <f t="shared" si="236"/>
        <v>0</v>
      </c>
      <c r="BI345" s="42">
        <f t="shared" si="237"/>
        <v>0</v>
      </c>
      <c r="BJ345" s="42">
        <f t="shared" si="238"/>
        <v>0</v>
      </c>
      <c r="BK345" s="42">
        <f t="shared" si="239"/>
        <v>0</v>
      </c>
      <c r="BL345" s="42">
        <f t="shared" si="240"/>
        <v>0</v>
      </c>
      <c r="BM345" s="42">
        <f t="shared" si="241"/>
        <v>0</v>
      </c>
      <c r="BN345" s="42">
        <f t="shared" si="242"/>
        <v>0</v>
      </c>
      <c r="BO345" s="42">
        <f t="shared" si="243"/>
        <v>0</v>
      </c>
      <c r="BP345" s="42">
        <f t="shared" si="244"/>
        <v>0</v>
      </c>
      <c r="BQ345" s="42">
        <f t="shared" si="245"/>
        <v>0</v>
      </c>
      <c r="BR345" s="42">
        <f t="shared" si="246"/>
        <v>0</v>
      </c>
      <c r="BS345" s="42">
        <f t="shared" si="247"/>
        <v>0</v>
      </c>
    </row>
    <row r="346" spans="1:71" ht="15">
      <c r="A346" s="118" t="s">
        <v>1167</v>
      </c>
      <c r="B346" s="8" t="s">
        <v>695</v>
      </c>
      <c r="C346" s="9" t="s">
        <v>696</v>
      </c>
      <c r="D346" s="9" t="s">
        <v>599</v>
      </c>
      <c r="E346" s="10" t="s">
        <v>697</v>
      </c>
      <c r="F346" s="10" t="s">
        <v>3</v>
      </c>
      <c r="G346" s="12" t="s">
        <v>1262</v>
      </c>
      <c r="H346" s="11">
        <v>48.69</v>
      </c>
      <c r="I346" s="279">
        <f>VLOOKUP(A:A,Souhrn!$A$2:$E$20,5,0)</f>
        <v>0</v>
      </c>
      <c r="J346" s="217">
        <f t="shared" si="207"/>
        <v>0</v>
      </c>
      <c r="K346" s="98" t="s">
        <v>1246</v>
      </c>
      <c r="L346" s="102"/>
      <c r="M346" s="100"/>
      <c r="AA346" s="120">
        <f t="shared" si="210"/>
        <v>0</v>
      </c>
      <c r="AB346" s="120">
        <f t="shared" si="211"/>
        <v>0</v>
      </c>
      <c r="AC346" s="120">
        <f t="shared" si="212"/>
        <v>0</v>
      </c>
      <c r="AD346" s="120">
        <f t="shared" si="213"/>
        <v>48.69</v>
      </c>
      <c r="AE346" s="120">
        <f t="shared" si="214"/>
        <v>0</v>
      </c>
      <c r="AF346" s="120">
        <f t="shared" si="215"/>
        <v>0</v>
      </c>
      <c r="AG346" s="120">
        <f t="shared" si="216"/>
        <v>0</v>
      </c>
      <c r="AH346" s="120">
        <f t="shared" si="217"/>
        <v>0</v>
      </c>
      <c r="AI346" s="120">
        <f t="shared" si="218"/>
        <v>0</v>
      </c>
      <c r="AJ346" s="120">
        <f t="shared" si="219"/>
        <v>0</v>
      </c>
      <c r="AK346" s="120">
        <f t="shared" si="220"/>
        <v>0</v>
      </c>
      <c r="AL346" s="120">
        <f t="shared" si="221"/>
        <v>0</v>
      </c>
      <c r="AM346" s="120">
        <f t="shared" si="222"/>
        <v>0</v>
      </c>
      <c r="AN346" s="120">
        <f t="shared" si="223"/>
        <v>0</v>
      </c>
      <c r="AO346" s="120">
        <f t="shared" si="224"/>
        <v>0</v>
      </c>
      <c r="AP346" s="120">
        <f t="shared" si="225"/>
        <v>0</v>
      </c>
      <c r="AQ346" s="120">
        <f t="shared" si="226"/>
        <v>0</v>
      </c>
      <c r="AR346" s="120">
        <f t="shared" si="227"/>
        <v>0</v>
      </c>
      <c r="AS346" s="120">
        <f t="shared" si="228"/>
        <v>0</v>
      </c>
      <c r="AT346" s="267">
        <f t="shared" si="208"/>
        <v>0</v>
      </c>
      <c r="AU346" s="267">
        <f t="shared" si="209"/>
        <v>0</v>
      </c>
      <c r="BA346" s="42">
        <f t="shared" si="229"/>
        <v>0</v>
      </c>
      <c r="BB346" s="42">
        <f t="shared" si="230"/>
        <v>0</v>
      </c>
      <c r="BC346" s="42">
        <f t="shared" si="231"/>
        <v>0</v>
      </c>
      <c r="BD346" s="42">
        <f t="shared" si="232"/>
        <v>48.69</v>
      </c>
      <c r="BE346" s="42">
        <f t="shared" si="233"/>
        <v>0</v>
      </c>
      <c r="BF346" s="42">
        <f t="shared" si="234"/>
        <v>0</v>
      </c>
      <c r="BG346" s="42">
        <f t="shared" si="235"/>
        <v>0</v>
      </c>
      <c r="BH346" s="42">
        <f t="shared" si="236"/>
        <v>0</v>
      </c>
      <c r="BI346" s="42">
        <f t="shared" si="237"/>
        <v>0</v>
      </c>
      <c r="BJ346" s="42">
        <f t="shared" si="238"/>
        <v>0</v>
      </c>
      <c r="BK346" s="42">
        <f t="shared" si="239"/>
        <v>0</v>
      </c>
      <c r="BL346" s="42">
        <f t="shared" si="240"/>
        <v>0</v>
      </c>
      <c r="BM346" s="42">
        <f t="shared" si="241"/>
        <v>0</v>
      </c>
      <c r="BN346" s="42">
        <f t="shared" si="242"/>
        <v>0</v>
      </c>
      <c r="BO346" s="42">
        <f t="shared" si="243"/>
        <v>0</v>
      </c>
      <c r="BP346" s="42">
        <f t="shared" si="244"/>
        <v>0</v>
      </c>
      <c r="BQ346" s="42">
        <f t="shared" si="245"/>
        <v>0</v>
      </c>
      <c r="BR346" s="42">
        <f t="shared" si="246"/>
        <v>0</v>
      </c>
      <c r="BS346" s="42">
        <f t="shared" si="247"/>
        <v>0</v>
      </c>
    </row>
    <row r="347" spans="1:71" ht="15">
      <c r="A347" s="118" t="s">
        <v>1164</v>
      </c>
      <c r="B347" s="8" t="s">
        <v>698</v>
      </c>
      <c r="C347" s="9" t="s">
        <v>699</v>
      </c>
      <c r="D347" s="9" t="s">
        <v>599</v>
      </c>
      <c r="E347" s="10" t="s">
        <v>26</v>
      </c>
      <c r="F347" s="10" t="s">
        <v>2</v>
      </c>
      <c r="G347" s="12" t="s">
        <v>1259</v>
      </c>
      <c r="H347" s="11">
        <v>15.71</v>
      </c>
      <c r="I347" s="279">
        <f>VLOOKUP(A:A,Souhrn!$A$2:$E$20,5,0)</f>
        <v>0</v>
      </c>
      <c r="J347" s="217">
        <f t="shared" si="207"/>
        <v>0</v>
      </c>
      <c r="K347" s="98"/>
      <c r="L347" s="102" t="s">
        <v>1246</v>
      </c>
      <c r="M347" s="100"/>
      <c r="AA347" s="120">
        <f t="shared" si="210"/>
        <v>15.71</v>
      </c>
      <c r="AB347" s="120">
        <f t="shared" si="211"/>
        <v>0</v>
      </c>
      <c r="AC347" s="120">
        <f t="shared" si="212"/>
        <v>0</v>
      </c>
      <c r="AD347" s="120">
        <f t="shared" si="213"/>
        <v>0</v>
      </c>
      <c r="AE347" s="120">
        <f t="shared" si="214"/>
        <v>0</v>
      </c>
      <c r="AF347" s="120">
        <f t="shared" si="215"/>
        <v>0</v>
      </c>
      <c r="AG347" s="120">
        <f t="shared" si="216"/>
        <v>0</v>
      </c>
      <c r="AH347" s="120">
        <f t="shared" si="217"/>
        <v>0</v>
      </c>
      <c r="AI347" s="120">
        <f t="shared" si="218"/>
        <v>0</v>
      </c>
      <c r="AJ347" s="120">
        <f t="shared" si="219"/>
        <v>0</v>
      </c>
      <c r="AK347" s="120">
        <f t="shared" si="220"/>
        <v>0</v>
      </c>
      <c r="AL347" s="120">
        <f t="shared" si="221"/>
        <v>0</v>
      </c>
      <c r="AM347" s="120">
        <f t="shared" si="222"/>
        <v>0</v>
      </c>
      <c r="AN347" s="120">
        <f t="shared" si="223"/>
        <v>0</v>
      </c>
      <c r="AO347" s="120">
        <f t="shared" si="224"/>
        <v>0</v>
      </c>
      <c r="AP347" s="120">
        <f t="shared" si="225"/>
        <v>0</v>
      </c>
      <c r="AQ347" s="120">
        <f t="shared" si="226"/>
        <v>0</v>
      </c>
      <c r="AR347" s="120">
        <f t="shared" si="227"/>
        <v>0</v>
      </c>
      <c r="AS347" s="120">
        <f t="shared" si="228"/>
        <v>0</v>
      </c>
      <c r="AT347" s="267">
        <f t="shared" si="208"/>
        <v>15.71</v>
      </c>
      <c r="AU347" s="267">
        <f t="shared" si="209"/>
        <v>0</v>
      </c>
      <c r="BA347" s="42">
        <f t="shared" si="229"/>
        <v>0</v>
      </c>
      <c r="BB347" s="42">
        <f t="shared" si="230"/>
        <v>0</v>
      </c>
      <c r="BC347" s="42">
        <f t="shared" si="231"/>
        <v>0</v>
      </c>
      <c r="BD347" s="42">
        <f t="shared" si="232"/>
        <v>0</v>
      </c>
      <c r="BE347" s="42">
        <f t="shared" si="233"/>
        <v>0</v>
      </c>
      <c r="BF347" s="42">
        <f t="shared" si="234"/>
        <v>0</v>
      </c>
      <c r="BG347" s="42">
        <f t="shared" si="235"/>
        <v>0</v>
      </c>
      <c r="BH347" s="42">
        <f t="shared" si="236"/>
        <v>0</v>
      </c>
      <c r="BI347" s="42">
        <f t="shared" si="237"/>
        <v>0</v>
      </c>
      <c r="BJ347" s="42">
        <f t="shared" si="238"/>
        <v>0</v>
      </c>
      <c r="BK347" s="42">
        <f t="shared" si="239"/>
        <v>0</v>
      </c>
      <c r="BL347" s="42">
        <f t="shared" si="240"/>
        <v>0</v>
      </c>
      <c r="BM347" s="42">
        <f t="shared" si="241"/>
        <v>0</v>
      </c>
      <c r="BN347" s="42">
        <f t="shared" si="242"/>
        <v>0</v>
      </c>
      <c r="BO347" s="42">
        <f t="shared" si="243"/>
        <v>0</v>
      </c>
      <c r="BP347" s="42">
        <f t="shared" si="244"/>
        <v>0</v>
      </c>
      <c r="BQ347" s="42">
        <f t="shared" si="245"/>
        <v>0</v>
      </c>
      <c r="BR347" s="42">
        <f t="shared" si="246"/>
        <v>0</v>
      </c>
      <c r="BS347" s="42">
        <f t="shared" si="247"/>
        <v>0</v>
      </c>
    </row>
    <row r="348" spans="1:71" ht="15">
      <c r="A348" s="118" t="s">
        <v>1164</v>
      </c>
      <c r="B348" s="8" t="s">
        <v>700</v>
      </c>
      <c r="C348" s="9" t="s">
        <v>701</v>
      </c>
      <c r="D348" s="9" t="s">
        <v>599</v>
      </c>
      <c r="E348" s="10" t="s">
        <v>26</v>
      </c>
      <c r="F348" s="10" t="s">
        <v>2</v>
      </c>
      <c r="G348" s="12" t="s">
        <v>1259</v>
      </c>
      <c r="H348" s="11">
        <v>14.43</v>
      </c>
      <c r="I348" s="279">
        <f>VLOOKUP(A:A,Souhrn!$A$2:$E$20,5,0)</f>
        <v>0</v>
      </c>
      <c r="J348" s="217">
        <f t="shared" si="207"/>
        <v>0</v>
      </c>
      <c r="K348" s="98"/>
      <c r="L348" s="102" t="s">
        <v>1246</v>
      </c>
      <c r="M348" s="100"/>
      <c r="AA348" s="120">
        <f t="shared" si="210"/>
        <v>14.43</v>
      </c>
      <c r="AB348" s="120">
        <f t="shared" si="211"/>
        <v>0</v>
      </c>
      <c r="AC348" s="120">
        <f t="shared" si="212"/>
        <v>0</v>
      </c>
      <c r="AD348" s="120">
        <f t="shared" si="213"/>
        <v>0</v>
      </c>
      <c r="AE348" s="120">
        <f t="shared" si="214"/>
        <v>0</v>
      </c>
      <c r="AF348" s="120">
        <f t="shared" si="215"/>
        <v>0</v>
      </c>
      <c r="AG348" s="120">
        <f t="shared" si="216"/>
        <v>0</v>
      </c>
      <c r="AH348" s="120">
        <f t="shared" si="217"/>
        <v>0</v>
      </c>
      <c r="AI348" s="120">
        <f t="shared" si="218"/>
        <v>0</v>
      </c>
      <c r="AJ348" s="120">
        <f t="shared" si="219"/>
        <v>0</v>
      </c>
      <c r="AK348" s="120">
        <f t="shared" si="220"/>
        <v>0</v>
      </c>
      <c r="AL348" s="120">
        <f t="shared" si="221"/>
        <v>0</v>
      </c>
      <c r="AM348" s="120">
        <f t="shared" si="222"/>
        <v>0</v>
      </c>
      <c r="AN348" s="120">
        <f t="shared" si="223"/>
        <v>0</v>
      </c>
      <c r="AO348" s="120">
        <f t="shared" si="224"/>
        <v>0</v>
      </c>
      <c r="AP348" s="120">
        <f t="shared" si="225"/>
        <v>0</v>
      </c>
      <c r="AQ348" s="120">
        <f t="shared" si="226"/>
        <v>0</v>
      </c>
      <c r="AR348" s="120">
        <f t="shared" si="227"/>
        <v>0</v>
      </c>
      <c r="AS348" s="120">
        <f t="shared" si="228"/>
        <v>0</v>
      </c>
      <c r="AT348" s="267">
        <f t="shared" si="208"/>
        <v>14.43</v>
      </c>
      <c r="AU348" s="267">
        <f t="shared" si="209"/>
        <v>0</v>
      </c>
      <c r="BA348" s="42">
        <f t="shared" si="229"/>
        <v>0</v>
      </c>
      <c r="BB348" s="42">
        <f t="shared" si="230"/>
        <v>0</v>
      </c>
      <c r="BC348" s="42">
        <f t="shared" si="231"/>
        <v>0</v>
      </c>
      <c r="BD348" s="42">
        <f t="shared" si="232"/>
        <v>0</v>
      </c>
      <c r="BE348" s="42">
        <f t="shared" si="233"/>
        <v>0</v>
      </c>
      <c r="BF348" s="42">
        <f t="shared" si="234"/>
        <v>0</v>
      </c>
      <c r="BG348" s="42">
        <f t="shared" si="235"/>
        <v>0</v>
      </c>
      <c r="BH348" s="42">
        <f t="shared" si="236"/>
        <v>0</v>
      </c>
      <c r="BI348" s="42">
        <f t="shared" si="237"/>
        <v>0</v>
      </c>
      <c r="BJ348" s="42">
        <f t="shared" si="238"/>
        <v>0</v>
      </c>
      <c r="BK348" s="42">
        <f t="shared" si="239"/>
        <v>0</v>
      </c>
      <c r="BL348" s="42">
        <f t="shared" si="240"/>
        <v>0</v>
      </c>
      <c r="BM348" s="42">
        <f t="shared" si="241"/>
        <v>0</v>
      </c>
      <c r="BN348" s="42">
        <f t="shared" si="242"/>
        <v>0</v>
      </c>
      <c r="BO348" s="42">
        <f t="shared" si="243"/>
        <v>0</v>
      </c>
      <c r="BP348" s="42">
        <f t="shared" si="244"/>
        <v>0</v>
      </c>
      <c r="BQ348" s="42">
        <f t="shared" si="245"/>
        <v>0</v>
      </c>
      <c r="BR348" s="42">
        <f t="shared" si="246"/>
        <v>0</v>
      </c>
      <c r="BS348" s="42">
        <f t="shared" si="247"/>
        <v>0</v>
      </c>
    </row>
    <row r="349" spans="1:71" ht="15">
      <c r="A349" s="118" t="s">
        <v>1164</v>
      </c>
      <c r="B349" s="8" t="s">
        <v>702</v>
      </c>
      <c r="C349" s="9" t="s">
        <v>703</v>
      </c>
      <c r="D349" s="9" t="s">
        <v>599</v>
      </c>
      <c r="E349" s="10" t="s">
        <v>26</v>
      </c>
      <c r="F349" s="10" t="s">
        <v>2</v>
      </c>
      <c r="G349" s="12" t="s">
        <v>1259</v>
      </c>
      <c r="H349" s="11">
        <v>17.68</v>
      </c>
      <c r="I349" s="279">
        <f>VLOOKUP(A:A,Souhrn!$A$2:$E$20,5,0)</f>
        <v>0</v>
      </c>
      <c r="J349" s="217">
        <f t="shared" si="207"/>
        <v>0</v>
      </c>
      <c r="K349" s="98"/>
      <c r="L349" s="102" t="s">
        <v>1246</v>
      </c>
      <c r="M349" s="100"/>
      <c r="AA349" s="120">
        <f t="shared" si="210"/>
        <v>17.68</v>
      </c>
      <c r="AB349" s="120">
        <f t="shared" si="211"/>
        <v>0</v>
      </c>
      <c r="AC349" s="120">
        <f t="shared" si="212"/>
        <v>0</v>
      </c>
      <c r="AD349" s="120">
        <f t="shared" si="213"/>
        <v>0</v>
      </c>
      <c r="AE349" s="120">
        <f t="shared" si="214"/>
        <v>0</v>
      </c>
      <c r="AF349" s="120">
        <f t="shared" si="215"/>
        <v>0</v>
      </c>
      <c r="AG349" s="120">
        <f t="shared" si="216"/>
        <v>0</v>
      </c>
      <c r="AH349" s="120">
        <f t="shared" si="217"/>
        <v>0</v>
      </c>
      <c r="AI349" s="120">
        <f t="shared" si="218"/>
        <v>0</v>
      </c>
      <c r="AJ349" s="120">
        <f t="shared" si="219"/>
        <v>0</v>
      </c>
      <c r="AK349" s="120">
        <f t="shared" si="220"/>
        <v>0</v>
      </c>
      <c r="AL349" s="120">
        <f t="shared" si="221"/>
        <v>0</v>
      </c>
      <c r="AM349" s="120">
        <f t="shared" si="222"/>
        <v>0</v>
      </c>
      <c r="AN349" s="120">
        <f t="shared" si="223"/>
        <v>0</v>
      </c>
      <c r="AO349" s="120">
        <f t="shared" si="224"/>
        <v>0</v>
      </c>
      <c r="AP349" s="120">
        <f t="shared" si="225"/>
        <v>0</v>
      </c>
      <c r="AQ349" s="120">
        <f t="shared" si="226"/>
        <v>0</v>
      </c>
      <c r="AR349" s="120">
        <f t="shared" si="227"/>
        <v>0</v>
      </c>
      <c r="AS349" s="120">
        <f t="shared" si="228"/>
        <v>0</v>
      </c>
      <c r="AT349" s="267">
        <f t="shared" si="208"/>
        <v>17.68</v>
      </c>
      <c r="AU349" s="267">
        <f t="shared" si="209"/>
        <v>0</v>
      </c>
      <c r="BA349" s="42">
        <f t="shared" si="229"/>
        <v>0</v>
      </c>
      <c r="BB349" s="42">
        <f t="shared" si="230"/>
        <v>0</v>
      </c>
      <c r="BC349" s="42">
        <f t="shared" si="231"/>
        <v>0</v>
      </c>
      <c r="BD349" s="42">
        <f t="shared" si="232"/>
        <v>0</v>
      </c>
      <c r="BE349" s="42">
        <f t="shared" si="233"/>
        <v>0</v>
      </c>
      <c r="BF349" s="42">
        <f t="shared" si="234"/>
        <v>0</v>
      </c>
      <c r="BG349" s="42">
        <f t="shared" si="235"/>
        <v>0</v>
      </c>
      <c r="BH349" s="42">
        <f t="shared" si="236"/>
        <v>0</v>
      </c>
      <c r="BI349" s="42">
        <f t="shared" si="237"/>
        <v>0</v>
      </c>
      <c r="BJ349" s="42">
        <f t="shared" si="238"/>
        <v>0</v>
      </c>
      <c r="BK349" s="42">
        <f t="shared" si="239"/>
        <v>0</v>
      </c>
      <c r="BL349" s="42">
        <f t="shared" si="240"/>
        <v>0</v>
      </c>
      <c r="BM349" s="42">
        <f t="shared" si="241"/>
        <v>0</v>
      </c>
      <c r="BN349" s="42">
        <f t="shared" si="242"/>
        <v>0</v>
      </c>
      <c r="BO349" s="42">
        <f t="shared" si="243"/>
        <v>0</v>
      </c>
      <c r="BP349" s="42">
        <f t="shared" si="244"/>
        <v>0</v>
      </c>
      <c r="BQ349" s="42">
        <f t="shared" si="245"/>
        <v>0</v>
      </c>
      <c r="BR349" s="42">
        <f t="shared" si="246"/>
        <v>0</v>
      </c>
      <c r="BS349" s="42">
        <f t="shared" si="247"/>
        <v>0</v>
      </c>
    </row>
    <row r="350" spans="1:71" ht="15">
      <c r="A350" s="118" t="s">
        <v>1175</v>
      </c>
      <c r="B350" s="8" t="s">
        <v>704</v>
      </c>
      <c r="C350" s="9" t="s">
        <v>705</v>
      </c>
      <c r="D350" s="9" t="s">
        <v>599</v>
      </c>
      <c r="E350" s="10" t="s">
        <v>29</v>
      </c>
      <c r="F350" s="10" t="s">
        <v>3</v>
      </c>
      <c r="G350" s="12" t="s">
        <v>1268</v>
      </c>
      <c r="H350" s="11">
        <v>60.55</v>
      </c>
      <c r="I350" s="279">
        <f>VLOOKUP(A:A,Souhrn!$A$2:$E$20,5,0)</f>
        <v>0</v>
      </c>
      <c r="J350" s="217">
        <f t="shared" si="207"/>
        <v>0</v>
      </c>
      <c r="K350" s="98"/>
      <c r="L350" s="102"/>
      <c r="M350" s="100"/>
      <c r="AA350" s="120">
        <f t="shared" si="210"/>
        <v>0</v>
      </c>
      <c r="AB350" s="120">
        <f t="shared" si="211"/>
        <v>0</v>
      </c>
      <c r="AC350" s="120">
        <f t="shared" si="212"/>
        <v>0</v>
      </c>
      <c r="AD350" s="120">
        <f t="shared" si="213"/>
        <v>0</v>
      </c>
      <c r="AE350" s="120">
        <f t="shared" si="214"/>
        <v>0</v>
      </c>
      <c r="AF350" s="120">
        <f t="shared" si="215"/>
        <v>0</v>
      </c>
      <c r="AG350" s="120">
        <f t="shared" si="216"/>
        <v>0</v>
      </c>
      <c r="AH350" s="120">
        <f t="shared" si="217"/>
        <v>0</v>
      </c>
      <c r="AI350" s="120">
        <f t="shared" si="218"/>
        <v>0</v>
      </c>
      <c r="AJ350" s="120">
        <f t="shared" si="219"/>
        <v>0</v>
      </c>
      <c r="AK350" s="120">
        <f t="shared" si="220"/>
        <v>0</v>
      </c>
      <c r="AL350" s="120">
        <f t="shared" si="221"/>
        <v>60.55</v>
      </c>
      <c r="AM350" s="120">
        <f t="shared" si="222"/>
        <v>0</v>
      </c>
      <c r="AN350" s="120">
        <f t="shared" si="223"/>
        <v>0</v>
      </c>
      <c r="AO350" s="120">
        <f t="shared" si="224"/>
        <v>0</v>
      </c>
      <c r="AP350" s="120">
        <f t="shared" si="225"/>
        <v>0</v>
      </c>
      <c r="AQ350" s="120">
        <f t="shared" si="226"/>
        <v>0</v>
      </c>
      <c r="AR350" s="120">
        <f t="shared" si="227"/>
        <v>0</v>
      </c>
      <c r="AS350" s="120">
        <f t="shared" si="228"/>
        <v>0</v>
      </c>
      <c r="AT350" s="267">
        <f t="shared" si="208"/>
        <v>0</v>
      </c>
      <c r="AU350" s="267">
        <f t="shared" si="209"/>
        <v>0</v>
      </c>
      <c r="BA350" s="42">
        <f t="shared" si="229"/>
        <v>0</v>
      </c>
      <c r="BB350" s="42">
        <f t="shared" si="230"/>
        <v>0</v>
      </c>
      <c r="BC350" s="42">
        <f t="shared" si="231"/>
        <v>0</v>
      </c>
      <c r="BD350" s="42">
        <f t="shared" si="232"/>
        <v>0</v>
      </c>
      <c r="BE350" s="42">
        <f t="shared" si="233"/>
        <v>0</v>
      </c>
      <c r="BF350" s="42">
        <f t="shared" si="234"/>
        <v>0</v>
      </c>
      <c r="BG350" s="42">
        <f t="shared" si="235"/>
        <v>0</v>
      </c>
      <c r="BH350" s="42">
        <f t="shared" si="236"/>
        <v>0</v>
      </c>
      <c r="BI350" s="42">
        <f t="shared" si="237"/>
        <v>0</v>
      </c>
      <c r="BJ350" s="42">
        <f t="shared" si="238"/>
        <v>0</v>
      </c>
      <c r="BK350" s="42">
        <f t="shared" si="239"/>
        <v>0</v>
      </c>
      <c r="BL350" s="42">
        <f t="shared" si="240"/>
        <v>0</v>
      </c>
      <c r="BM350" s="42">
        <f t="shared" si="241"/>
        <v>0</v>
      </c>
      <c r="BN350" s="42">
        <f t="shared" si="242"/>
        <v>0</v>
      </c>
      <c r="BO350" s="42">
        <f t="shared" si="243"/>
        <v>0</v>
      </c>
      <c r="BP350" s="42">
        <f t="shared" si="244"/>
        <v>0</v>
      </c>
      <c r="BQ350" s="42">
        <f t="shared" si="245"/>
        <v>0</v>
      </c>
      <c r="BR350" s="42">
        <f t="shared" si="246"/>
        <v>0</v>
      </c>
      <c r="BS350" s="42">
        <f t="shared" si="247"/>
        <v>0</v>
      </c>
    </row>
    <row r="351" spans="1:71" ht="15">
      <c r="A351" s="118" t="s">
        <v>1173</v>
      </c>
      <c r="B351" s="8" t="s">
        <v>706</v>
      </c>
      <c r="C351" s="9" t="s">
        <v>707</v>
      </c>
      <c r="D351" s="9" t="s">
        <v>599</v>
      </c>
      <c r="E351" s="10" t="s">
        <v>34</v>
      </c>
      <c r="F351" s="10" t="s">
        <v>5</v>
      </c>
      <c r="G351" s="12" t="s">
        <v>1267</v>
      </c>
      <c r="H351" s="11">
        <v>14.28</v>
      </c>
      <c r="I351" s="279">
        <f>VLOOKUP(A:A,Souhrn!$A$2:$E$20,5,0)</f>
        <v>0</v>
      </c>
      <c r="J351" s="217">
        <f t="shared" si="207"/>
        <v>0</v>
      </c>
      <c r="K351" s="98"/>
      <c r="L351" s="102"/>
      <c r="M351" s="100"/>
      <c r="AA351" s="120">
        <f t="shared" si="210"/>
        <v>0</v>
      </c>
      <c r="AB351" s="120">
        <f t="shared" si="211"/>
        <v>0</v>
      </c>
      <c r="AC351" s="120">
        <f t="shared" si="212"/>
        <v>0</v>
      </c>
      <c r="AD351" s="120">
        <f t="shared" si="213"/>
        <v>0</v>
      </c>
      <c r="AE351" s="120">
        <f t="shared" si="214"/>
        <v>0</v>
      </c>
      <c r="AF351" s="120">
        <f t="shared" si="215"/>
        <v>0</v>
      </c>
      <c r="AG351" s="120">
        <f t="shared" si="216"/>
        <v>0</v>
      </c>
      <c r="AH351" s="120">
        <f t="shared" si="217"/>
        <v>0</v>
      </c>
      <c r="AI351" s="120">
        <f t="shared" si="218"/>
        <v>0</v>
      </c>
      <c r="AJ351" s="120">
        <f t="shared" si="219"/>
        <v>14.28</v>
      </c>
      <c r="AK351" s="120">
        <f t="shared" si="220"/>
        <v>0</v>
      </c>
      <c r="AL351" s="120">
        <f t="shared" si="221"/>
        <v>0</v>
      </c>
      <c r="AM351" s="120">
        <f t="shared" si="222"/>
        <v>0</v>
      </c>
      <c r="AN351" s="120">
        <f t="shared" si="223"/>
        <v>0</v>
      </c>
      <c r="AO351" s="120">
        <f t="shared" si="224"/>
        <v>0</v>
      </c>
      <c r="AP351" s="120">
        <f t="shared" si="225"/>
        <v>0</v>
      </c>
      <c r="AQ351" s="120">
        <f t="shared" si="226"/>
        <v>0</v>
      </c>
      <c r="AR351" s="120">
        <f t="shared" si="227"/>
        <v>0</v>
      </c>
      <c r="AS351" s="120">
        <f t="shared" si="228"/>
        <v>0</v>
      </c>
      <c r="AT351" s="267">
        <f t="shared" si="208"/>
        <v>0</v>
      </c>
      <c r="AU351" s="267">
        <f t="shared" si="209"/>
        <v>0</v>
      </c>
      <c r="BA351" s="42">
        <f t="shared" si="229"/>
        <v>0</v>
      </c>
      <c r="BB351" s="42">
        <f t="shared" si="230"/>
        <v>0</v>
      </c>
      <c r="BC351" s="42">
        <f t="shared" si="231"/>
        <v>0</v>
      </c>
      <c r="BD351" s="42">
        <f t="shared" si="232"/>
        <v>0</v>
      </c>
      <c r="BE351" s="42">
        <f t="shared" si="233"/>
        <v>0</v>
      </c>
      <c r="BF351" s="42">
        <f t="shared" si="234"/>
        <v>0</v>
      </c>
      <c r="BG351" s="42">
        <f t="shared" si="235"/>
        <v>0</v>
      </c>
      <c r="BH351" s="42">
        <f t="shared" si="236"/>
        <v>0</v>
      </c>
      <c r="BI351" s="42">
        <f t="shared" si="237"/>
        <v>0</v>
      </c>
      <c r="BJ351" s="42">
        <f t="shared" si="238"/>
        <v>0</v>
      </c>
      <c r="BK351" s="42">
        <f t="shared" si="239"/>
        <v>0</v>
      </c>
      <c r="BL351" s="42">
        <f t="shared" si="240"/>
        <v>0</v>
      </c>
      <c r="BM351" s="42">
        <f t="shared" si="241"/>
        <v>0</v>
      </c>
      <c r="BN351" s="42">
        <f t="shared" si="242"/>
        <v>0</v>
      </c>
      <c r="BO351" s="42">
        <f t="shared" si="243"/>
        <v>0</v>
      </c>
      <c r="BP351" s="42">
        <f t="shared" si="244"/>
        <v>0</v>
      </c>
      <c r="BQ351" s="42">
        <f t="shared" si="245"/>
        <v>0</v>
      </c>
      <c r="BR351" s="42">
        <f t="shared" si="246"/>
        <v>0</v>
      </c>
      <c r="BS351" s="42">
        <f t="shared" si="247"/>
        <v>0</v>
      </c>
    </row>
    <row r="352" spans="1:71" ht="15">
      <c r="A352" s="118" t="s">
        <v>1175</v>
      </c>
      <c r="B352" s="8" t="s">
        <v>708</v>
      </c>
      <c r="C352" s="9" t="s">
        <v>709</v>
      </c>
      <c r="D352" s="9" t="s">
        <v>599</v>
      </c>
      <c r="E352" s="10" t="s">
        <v>29</v>
      </c>
      <c r="F352" s="10" t="s">
        <v>3</v>
      </c>
      <c r="G352" s="12" t="s">
        <v>1268</v>
      </c>
      <c r="H352" s="11">
        <v>14.28</v>
      </c>
      <c r="I352" s="279">
        <f>VLOOKUP(A:A,Souhrn!$A$2:$E$20,5,0)</f>
        <v>0</v>
      </c>
      <c r="J352" s="217">
        <f t="shared" si="207"/>
        <v>0</v>
      </c>
      <c r="K352" s="98"/>
      <c r="L352" s="102"/>
      <c r="M352" s="100"/>
      <c r="AA352" s="120">
        <f t="shared" si="210"/>
        <v>0</v>
      </c>
      <c r="AB352" s="120">
        <f t="shared" si="211"/>
        <v>0</v>
      </c>
      <c r="AC352" s="120">
        <f t="shared" si="212"/>
        <v>0</v>
      </c>
      <c r="AD352" s="120">
        <f t="shared" si="213"/>
        <v>0</v>
      </c>
      <c r="AE352" s="120">
        <f t="shared" si="214"/>
        <v>0</v>
      </c>
      <c r="AF352" s="120">
        <f t="shared" si="215"/>
        <v>0</v>
      </c>
      <c r="AG352" s="120">
        <f t="shared" si="216"/>
        <v>0</v>
      </c>
      <c r="AH352" s="120">
        <f t="shared" si="217"/>
        <v>0</v>
      </c>
      <c r="AI352" s="120">
        <f t="shared" si="218"/>
        <v>0</v>
      </c>
      <c r="AJ352" s="120">
        <f t="shared" si="219"/>
        <v>0</v>
      </c>
      <c r="AK352" s="120">
        <f t="shared" si="220"/>
        <v>0</v>
      </c>
      <c r="AL352" s="120">
        <f t="shared" si="221"/>
        <v>14.28</v>
      </c>
      <c r="AM352" s="120">
        <f t="shared" si="222"/>
        <v>0</v>
      </c>
      <c r="AN352" s="120">
        <f t="shared" si="223"/>
        <v>0</v>
      </c>
      <c r="AO352" s="120">
        <f t="shared" si="224"/>
        <v>0</v>
      </c>
      <c r="AP352" s="120">
        <f t="shared" si="225"/>
        <v>0</v>
      </c>
      <c r="AQ352" s="120">
        <f t="shared" si="226"/>
        <v>0</v>
      </c>
      <c r="AR352" s="120">
        <f t="shared" si="227"/>
        <v>0</v>
      </c>
      <c r="AS352" s="120">
        <f t="shared" si="228"/>
        <v>0</v>
      </c>
      <c r="AT352" s="267">
        <f t="shared" si="208"/>
        <v>0</v>
      </c>
      <c r="AU352" s="267">
        <f t="shared" si="209"/>
        <v>0</v>
      </c>
      <c r="BA352" s="42">
        <f t="shared" si="229"/>
        <v>0</v>
      </c>
      <c r="BB352" s="42">
        <f t="shared" si="230"/>
        <v>0</v>
      </c>
      <c r="BC352" s="42">
        <f t="shared" si="231"/>
        <v>0</v>
      </c>
      <c r="BD352" s="42">
        <f t="shared" si="232"/>
        <v>0</v>
      </c>
      <c r="BE352" s="42">
        <f t="shared" si="233"/>
        <v>0</v>
      </c>
      <c r="BF352" s="42">
        <f t="shared" si="234"/>
        <v>0</v>
      </c>
      <c r="BG352" s="42">
        <f t="shared" si="235"/>
        <v>0</v>
      </c>
      <c r="BH352" s="42">
        <f t="shared" si="236"/>
        <v>0</v>
      </c>
      <c r="BI352" s="42">
        <f t="shared" si="237"/>
        <v>0</v>
      </c>
      <c r="BJ352" s="42">
        <f t="shared" si="238"/>
        <v>0</v>
      </c>
      <c r="BK352" s="42">
        <f t="shared" si="239"/>
        <v>0</v>
      </c>
      <c r="BL352" s="42">
        <f t="shared" si="240"/>
        <v>0</v>
      </c>
      <c r="BM352" s="42">
        <f t="shared" si="241"/>
        <v>0</v>
      </c>
      <c r="BN352" s="42">
        <f t="shared" si="242"/>
        <v>0</v>
      </c>
      <c r="BO352" s="42">
        <f t="shared" si="243"/>
        <v>0</v>
      </c>
      <c r="BP352" s="42">
        <f t="shared" si="244"/>
        <v>0</v>
      </c>
      <c r="BQ352" s="42">
        <f t="shared" si="245"/>
        <v>0</v>
      </c>
      <c r="BR352" s="42">
        <f t="shared" si="246"/>
        <v>0</v>
      </c>
      <c r="BS352" s="42">
        <f t="shared" si="247"/>
        <v>0</v>
      </c>
    </row>
    <row r="353" spans="1:71" ht="15">
      <c r="A353" s="118" t="s">
        <v>1175</v>
      </c>
      <c r="B353" s="8" t="s">
        <v>710</v>
      </c>
      <c r="C353" s="9" t="s">
        <v>33</v>
      </c>
      <c r="D353" s="9" t="s">
        <v>599</v>
      </c>
      <c r="E353" s="10" t="s">
        <v>29</v>
      </c>
      <c r="F353" s="10" t="s">
        <v>3</v>
      </c>
      <c r="G353" s="12" t="s">
        <v>1268</v>
      </c>
      <c r="H353" s="11">
        <v>4.63</v>
      </c>
      <c r="I353" s="279">
        <f>VLOOKUP(A:A,Souhrn!$A$2:$E$20,5,0)</f>
        <v>0</v>
      </c>
      <c r="J353" s="217">
        <f t="shared" si="207"/>
        <v>0</v>
      </c>
      <c r="K353" s="98"/>
      <c r="L353" s="102"/>
      <c r="M353" s="100"/>
      <c r="AA353" s="120">
        <f t="shared" si="210"/>
        <v>0</v>
      </c>
      <c r="AB353" s="120">
        <f t="shared" si="211"/>
        <v>0</v>
      </c>
      <c r="AC353" s="120">
        <f t="shared" si="212"/>
        <v>0</v>
      </c>
      <c r="AD353" s="120">
        <f t="shared" si="213"/>
        <v>0</v>
      </c>
      <c r="AE353" s="120">
        <f t="shared" si="214"/>
        <v>0</v>
      </c>
      <c r="AF353" s="120">
        <f t="shared" si="215"/>
        <v>0</v>
      </c>
      <c r="AG353" s="120">
        <f t="shared" si="216"/>
        <v>0</v>
      </c>
      <c r="AH353" s="120">
        <f t="shared" si="217"/>
        <v>0</v>
      </c>
      <c r="AI353" s="120">
        <f t="shared" si="218"/>
        <v>0</v>
      </c>
      <c r="AJ353" s="120">
        <f t="shared" si="219"/>
        <v>0</v>
      </c>
      <c r="AK353" s="120">
        <f t="shared" si="220"/>
        <v>0</v>
      </c>
      <c r="AL353" s="120">
        <f t="shared" si="221"/>
        <v>4.63</v>
      </c>
      <c r="AM353" s="120">
        <f t="shared" si="222"/>
        <v>0</v>
      </c>
      <c r="AN353" s="120">
        <f t="shared" si="223"/>
        <v>0</v>
      </c>
      <c r="AO353" s="120">
        <f t="shared" si="224"/>
        <v>0</v>
      </c>
      <c r="AP353" s="120">
        <f t="shared" si="225"/>
        <v>0</v>
      </c>
      <c r="AQ353" s="120">
        <f t="shared" si="226"/>
        <v>0</v>
      </c>
      <c r="AR353" s="120">
        <f t="shared" si="227"/>
        <v>0</v>
      </c>
      <c r="AS353" s="120">
        <f t="shared" si="228"/>
        <v>0</v>
      </c>
      <c r="AT353" s="267">
        <f t="shared" si="208"/>
        <v>0</v>
      </c>
      <c r="AU353" s="267">
        <f t="shared" si="209"/>
        <v>0</v>
      </c>
      <c r="BA353" s="42">
        <f t="shared" si="229"/>
        <v>0</v>
      </c>
      <c r="BB353" s="42">
        <f t="shared" si="230"/>
        <v>0</v>
      </c>
      <c r="BC353" s="42">
        <f t="shared" si="231"/>
        <v>0</v>
      </c>
      <c r="BD353" s="42">
        <f t="shared" si="232"/>
        <v>0</v>
      </c>
      <c r="BE353" s="42">
        <f t="shared" si="233"/>
        <v>0</v>
      </c>
      <c r="BF353" s="42">
        <f t="shared" si="234"/>
        <v>0</v>
      </c>
      <c r="BG353" s="42">
        <f t="shared" si="235"/>
        <v>0</v>
      </c>
      <c r="BH353" s="42">
        <f t="shared" si="236"/>
        <v>0</v>
      </c>
      <c r="BI353" s="42">
        <f t="shared" si="237"/>
        <v>0</v>
      </c>
      <c r="BJ353" s="42">
        <f t="shared" si="238"/>
        <v>0</v>
      </c>
      <c r="BK353" s="42">
        <f t="shared" si="239"/>
        <v>0</v>
      </c>
      <c r="BL353" s="42">
        <f t="shared" si="240"/>
        <v>0</v>
      </c>
      <c r="BM353" s="42">
        <f t="shared" si="241"/>
        <v>0</v>
      </c>
      <c r="BN353" s="42">
        <f t="shared" si="242"/>
        <v>0</v>
      </c>
      <c r="BO353" s="42">
        <f t="shared" si="243"/>
        <v>0</v>
      </c>
      <c r="BP353" s="42">
        <f t="shared" si="244"/>
        <v>0</v>
      </c>
      <c r="BQ353" s="42">
        <f t="shared" si="245"/>
        <v>0</v>
      </c>
      <c r="BR353" s="42">
        <f t="shared" si="246"/>
        <v>0</v>
      </c>
      <c r="BS353" s="42">
        <f t="shared" si="247"/>
        <v>0</v>
      </c>
    </row>
    <row r="354" spans="1:71" ht="15">
      <c r="A354" s="118" t="s">
        <v>1169</v>
      </c>
      <c r="B354" s="8" t="s">
        <v>711</v>
      </c>
      <c r="C354" s="9" t="s">
        <v>712</v>
      </c>
      <c r="D354" s="9" t="s">
        <v>599</v>
      </c>
      <c r="E354" s="10" t="s">
        <v>47</v>
      </c>
      <c r="F354" s="10" t="s">
        <v>4</v>
      </c>
      <c r="G354" s="12" t="s">
        <v>1279</v>
      </c>
      <c r="H354" s="11">
        <v>8.97</v>
      </c>
      <c r="I354" s="279">
        <f>VLOOKUP(A:A,Souhrn!$A$2:$E$20,5,0)</f>
        <v>0</v>
      </c>
      <c r="J354" s="217">
        <f t="shared" si="207"/>
        <v>0</v>
      </c>
      <c r="K354" s="98"/>
      <c r="L354" s="102"/>
      <c r="M354" s="100"/>
      <c r="AA354" s="120">
        <f t="shared" si="210"/>
        <v>0</v>
      </c>
      <c r="AB354" s="120">
        <f t="shared" si="211"/>
        <v>0</v>
      </c>
      <c r="AC354" s="120">
        <f t="shared" si="212"/>
        <v>0</v>
      </c>
      <c r="AD354" s="120">
        <f t="shared" si="213"/>
        <v>0</v>
      </c>
      <c r="AE354" s="120">
        <f t="shared" si="214"/>
        <v>0</v>
      </c>
      <c r="AF354" s="120">
        <f t="shared" si="215"/>
        <v>8.97</v>
      </c>
      <c r="AG354" s="120">
        <f t="shared" si="216"/>
        <v>0</v>
      </c>
      <c r="AH354" s="120">
        <f t="shared" si="217"/>
        <v>0</v>
      </c>
      <c r="AI354" s="120">
        <f t="shared" si="218"/>
        <v>0</v>
      </c>
      <c r="AJ354" s="120">
        <f t="shared" si="219"/>
        <v>0</v>
      </c>
      <c r="AK354" s="120">
        <f t="shared" si="220"/>
        <v>0</v>
      </c>
      <c r="AL354" s="120">
        <f t="shared" si="221"/>
        <v>0</v>
      </c>
      <c r="AM354" s="120">
        <f t="shared" si="222"/>
        <v>0</v>
      </c>
      <c r="AN354" s="120">
        <f t="shared" si="223"/>
        <v>0</v>
      </c>
      <c r="AO354" s="120">
        <f t="shared" si="224"/>
        <v>0</v>
      </c>
      <c r="AP354" s="120">
        <f t="shared" si="225"/>
        <v>0</v>
      </c>
      <c r="AQ354" s="120">
        <f t="shared" si="226"/>
        <v>0</v>
      </c>
      <c r="AR354" s="120">
        <f t="shared" si="227"/>
        <v>0</v>
      </c>
      <c r="AS354" s="120">
        <f t="shared" si="228"/>
        <v>0</v>
      </c>
      <c r="AT354" s="267">
        <f t="shared" si="208"/>
        <v>0</v>
      </c>
      <c r="AU354" s="267">
        <f t="shared" si="209"/>
        <v>0</v>
      </c>
      <c r="BA354" s="42">
        <f t="shared" si="229"/>
        <v>0</v>
      </c>
      <c r="BB354" s="42">
        <f t="shared" si="230"/>
        <v>0</v>
      </c>
      <c r="BC354" s="42">
        <f t="shared" si="231"/>
        <v>0</v>
      </c>
      <c r="BD354" s="42">
        <f t="shared" si="232"/>
        <v>0</v>
      </c>
      <c r="BE354" s="42">
        <f t="shared" si="233"/>
        <v>0</v>
      </c>
      <c r="BF354" s="42">
        <f t="shared" si="234"/>
        <v>0</v>
      </c>
      <c r="BG354" s="42">
        <f t="shared" si="235"/>
        <v>0</v>
      </c>
      <c r="BH354" s="42">
        <f t="shared" si="236"/>
        <v>0</v>
      </c>
      <c r="BI354" s="42">
        <f t="shared" si="237"/>
        <v>0</v>
      </c>
      <c r="BJ354" s="42">
        <f t="shared" si="238"/>
        <v>0</v>
      </c>
      <c r="BK354" s="42">
        <f t="shared" si="239"/>
        <v>0</v>
      </c>
      <c r="BL354" s="42">
        <f t="shared" si="240"/>
        <v>0</v>
      </c>
      <c r="BM354" s="42">
        <f t="shared" si="241"/>
        <v>0</v>
      </c>
      <c r="BN354" s="42">
        <f t="shared" si="242"/>
        <v>0</v>
      </c>
      <c r="BO354" s="42">
        <f t="shared" si="243"/>
        <v>0</v>
      </c>
      <c r="BP354" s="42">
        <f t="shared" si="244"/>
        <v>0</v>
      </c>
      <c r="BQ354" s="42">
        <f t="shared" si="245"/>
        <v>0</v>
      </c>
      <c r="BR354" s="42">
        <f t="shared" si="246"/>
        <v>0</v>
      </c>
      <c r="BS354" s="42">
        <f t="shared" si="247"/>
        <v>0</v>
      </c>
    </row>
    <row r="355" spans="1:71" ht="15">
      <c r="A355" s="118" t="s">
        <v>1180</v>
      </c>
      <c r="B355" s="8" t="s">
        <v>713</v>
      </c>
      <c r="C355" s="9" t="s">
        <v>714</v>
      </c>
      <c r="D355" s="9" t="s">
        <v>599</v>
      </c>
      <c r="E355" s="10" t="s">
        <v>166</v>
      </c>
      <c r="F355" s="10" t="s">
        <v>3</v>
      </c>
      <c r="G355" s="12" t="s">
        <v>1273</v>
      </c>
      <c r="H355" s="11">
        <v>2.44</v>
      </c>
      <c r="I355" s="279">
        <f>VLOOKUP(A:A,Souhrn!$A$2:$E$20,5,0)</f>
        <v>0</v>
      </c>
      <c r="J355" s="217">
        <f t="shared" si="207"/>
        <v>0</v>
      </c>
      <c r="K355" s="98"/>
      <c r="L355" s="102"/>
      <c r="M355" s="100"/>
      <c r="AA355" s="120">
        <f t="shared" si="210"/>
        <v>0</v>
      </c>
      <c r="AB355" s="120">
        <f t="shared" si="211"/>
        <v>0</v>
      </c>
      <c r="AC355" s="120">
        <f t="shared" si="212"/>
        <v>0</v>
      </c>
      <c r="AD355" s="120">
        <f t="shared" si="213"/>
        <v>0</v>
      </c>
      <c r="AE355" s="120">
        <f t="shared" si="214"/>
        <v>0</v>
      </c>
      <c r="AF355" s="120">
        <f t="shared" si="215"/>
        <v>0</v>
      </c>
      <c r="AG355" s="120">
        <f t="shared" si="216"/>
        <v>0</v>
      </c>
      <c r="AH355" s="120">
        <f t="shared" si="217"/>
        <v>0</v>
      </c>
      <c r="AI355" s="120">
        <f t="shared" si="218"/>
        <v>0</v>
      </c>
      <c r="AJ355" s="120">
        <f t="shared" si="219"/>
        <v>0</v>
      </c>
      <c r="AK355" s="120">
        <f t="shared" si="220"/>
        <v>0</v>
      </c>
      <c r="AL355" s="120">
        <f t="shared" si="221"/>
        <v>0</v>
      </c>
      <c r="AM355" s="120">
        <f t="shared" si="222"/>
        <v>0</v>
      </c>
      <c r="AN355" s="120">
        <f t="shared" si="223"/>
        <v>0</v>
      </c>
      <c r="AO355" s="120">
        <f t="shared" si="224"/>
        <v>0</v>
      </c>
      <c r="AP355" s="120">
        <f t="shared" si="225"/>
        <v>0</v>
      </c>
      <c r="AQ355" s="120">
        <f t="shared" si="226"/>
        <v>0</v>
      </c>
      <c r="AR355" s="120">
        <f t="shared" si="227"/>
        <v>2.44</v>
      </c>
      <c r="AS355" s="120">
        <f t="shared" si="228"/>
        <v>0</v>
      </c>
      <c r="AT355" s="267">
        <f t="shared" si="208"/>
        <v>0</v>
      </c>
      <c r="AU355" s="267">
        <f t="shared" si="209"/>
        <v>0</v>
      </c>
      <c r="BA355" s="42">
        <f t="shared" si="229"/>
        <v>0</v>
      </c>
      <c r="BB355" s="42">
        <f t="shared" si="230"/>
        <v>0</v>
      </c>
      <c r="BC355" s="42">
        <f t="shared" si="231"/>
        <v>0</v>
      </c>
      <c r="BD355" s="42">
        <f t="shared" si="232"/>
        <v>0</v>
      </c>
      <c r="BE355" s="42">
        <f t="shared" si="233"/>
        <v>0</v>
      </c>
      <c r="BF355" s="42">
        <f t="shared" si="234"/>
        <v>0</v>
      </c>
      <c r="BG355" s="42">
        <f t="shared" si="235"/>
        <v>0</v>
      </c>
      <c r="BH355" s="42">
        <f t="shared" si="236"/>
        <v>0</v>
      </c>
      <c r="BI355" s="42">
        <f t="shared" si="237"/>
        <v>0</v>
      </c>
      <c r="BJ355" s="42">
        <f t="shared" si="238"/>
        <v>0</v>
      </c>
      <c r="BK355" s="42">
        <f t="shared" si="239"/>
        <v>0</v>
      </c>
      <c r="BL355" s="42">
        <f t="shared" si="240"/>
        <v>0</v>
      </c>
      <c r="BM355" s="42">
        <f t="shared" si="241"/>
        <v>0</v>
      </c>
      <c r="BN355" s="42">
        <f t="shared" si="242"/>
        <v>0</v>
      </c>
      <c r="BO355" s="42">
        <f t="shared" si="243"/>
        <v>0</v>
      </c>
      <c r="BP355" s="42">
        <f t="shared" si="244"/>
        <v>0</v>
      </c>
      <c r="BQ355" s="42">
        <f t="shared" si="245"/>
        <v>0</v>
      </c>
      <c r="BR355" s="42">
        <f t="shared" si="246"/>
        <v>0</v>
      </c>
      <c r="BS355" s="42">
        <f t="shared" si="247"/>
        <v>0</v>
      </c>
    </row>
    <row r="356" spans="1:71" ht="15">
      <c r="A356" s="118" t="s">
        <v>1169</v>
      </c>
      <c r="B356" s="8" t="s">
        <v>715</v>
      </c>
      <c r="C356" s="9" t="s">
        <v>716</v>
      </c>
      <c r="D356" s="9" t="s">
        <v>599</v>
      </c>
      <c r="E356" s="10" t="s">
        <v>47</v>
      </c>
      <c r="F356" s="10" t="s">
        <v>4</v>
      </c>
      <c r="G356" s="12" t="s">
        <v>1279</v>
      </c>
      <c r="H356" s="11">
        <v>10</v>
      </c>
      <c r="I356" s="279">
        <f>VLOOKUP(A:A,Souhrn!$A$2:$E$20,5,0)</f>
        <v>0</v>
      </c>
      <c r="J356" s="217">
        <f t="shared" si="207"/>
        <v>0</v>
      </c>
      <c r="K356" s="98"/>
      <c r="L356" s="102"/>
      <c r="M356" s="100"/>
      <c r="AA356" s="120">
        <f t="shared" si="210"/>
        <v>0</v>
      </c>
      <c r="AB356" s="120">
        <f t="shared" si="211"/>
        <v>0</v>
      </c>
      <c r="AC356" s="120">
        <f t="shared" si="212"/>
        <v>0</v>
      </c>
      <c r="AD356" s="120">
        <f t="shared" si="213"/>
        <v>0</v>
      </c>
      <c r="AE356" s="120">
        <f t="shared" si="214"/>
        <v>0</v>
      </c>
      <c r="AF356" s="120">
        <f t="shared" si="215"/>
        <v>10</v>
      </c>
      <c r="AG356" s="120">
        <f t="shared" si="216"/>
        <v>0</v>
      </c>
      <c r="AH356" s="120">
        <f t="shared" si="217"/>
        <v>0</v>
      </c>
      <c r="AI356" s="120">
        <f t="shared" si="218"/>
        <v>0</v>
      </c>
      <c r="AJ356" s="120">
        <f t="shared" si="219"/>
        <v>0</v>
      </c>
      <c r="AK356" s="120">
        <f t="shared" si="220"/>
        <v>0</v>
      </c>
      <c r="AL356" s="120">
        <f t="shared" si="221"/>
        <v>0</v>
      </c>
      <c r="AM356" s="120">
        <f t="shared" si="222"/>
        <v>0</v>
      </c>
      <c r="AN356" s="120">
        <f t="shared" si="223"/>
        <v>0</v>
      </c>
      <c r="AO356" s="120">
        <f t="shared" si="224"/>
        <v>0</v>
      </c>
      <c r="AP356" s="120">
        <f t="shared" si="225"/>
        <v>0</v>
      </c>
      <c r="AQ356" s="120">
        <f t="shared" si="226"/>
        <v>0</v>
      </c>
      <c r="AR356" s="120">
        <f t="shared" si="227"/>
        <v>0</v>
      </c>
      <c r="AS356" s="120">
        <f t="shared" si="228"/>
        <v>0</v>
      </c>
      <c r="AT356" s="267">
        <f t="shared" si="208"/>
        <v>0</v>
      </c>
      <c r="AU356" s="267">
        <f t="shared" si="209"/>
        <v>0</v>
      </c>
      <c r="BA356" s="42">
        <f t="shared" si="229"/>
        <v>0</v>
      </c>
      <c r="BB356" s="42">
        <f t="shared" si="230"/>
        <v>0</v>
      </c>
      <c r="BC356" s="42">
        <f t="shared" si="231"/>
        <v>0</v>
      </c>
      <c r="BD356" s="42">
        <f t="shared" si="232"/>
        <v>0</v>
      </c>
      <c r="BE356" s="42">
        <f t="shared" si="233"/>
        <v>0</v>
      </c>
      <c r="BF356" s="42">
        <f t="shared" si="234"/>
        <v>0</v>
      </c>
      <c r="BG356" s="42">
        <f t="shared" si="235"/>
        <v>0</v>
      </c>
      <c r="BH356" s="42">
        <f t="shared" si="236"/>
        <v>0</v>
      </c>
      <c r="BI356" s="42">
        <f t="shared" si="237"/>
        <v>0</v>
      </c>
      <c r="BJ356" s="42">
        <f t="shared" si="238"/>
        <v>0</v>
      </c>
      <c r="BK356" s="42">
        <f t="shared" si="239"/>
        <v>0</v>
      </c>
      <c r="BL356" s="42">
        <f t="shared" si="240"/>
        <v>0</v>
      </c>
      <c r="BM356" s="42">
        <f t="shared" si="241"/>
        <v>0</v>
      </c>
      <c r="BN356" s="42">
        <f t="shared" si="242"/>
        <v>0</v>
      </c>
      <c r="BO356" s="42">
        <f t="shared" si="243"/>
        <v>0</v>
      </c>
      <c r="BP356" s="42">
        <f t="shared" si="244"/>
        <v>0</v>
      </c>
      <c r="BQ356" s="42">
        <f t="shared" si="245"/>
        <v>0</v>
      </c>
      <c r="BR356" s="42">
        <f t="shared" si="246"/>
        <v>0</v>
      </c>
      <c r="BS356" s="42">
        <f t="shared" si="247"/>
        <v>0</v>
      </c>
    </row>
    <row r="357" spans="1:71" ht="15">
      <c r="A357" s="118" t="s">
        <v>1175</v>
      </c>
      <c r="B357" s="8" t="s">
        <v>717</v>
      </c>
      <c r="C357" s="9" t="s">
        <v>718</v>
      </c>
      <c r="D357" s="9" t="s">
        <v>599</v>
      </c>
      <c r="E357" s="10" t="s">
        <v>29</v>
      </c>
      <c r="F357" s="10" t="s">
        <v>3</v>
      </c>
      <c r="G357" s="12" t="s">
        <v>1268</v>
      </c>
      <c r="H357" s="11">
        <v>23.9</v>
      </c>
      <c r="I357" s="279">
        <f>VLOOKUP(A:A,Souhrn!$A$2:$E$20,5,0)</f>
        <v>0</v>
      </c>
      <c r="J357" s="217">
        <f t="shared" si="207"/>
        <v>0</v>
      </c>
      <c r="K357" s="98"/>
      <c r="L357" s="102"/>
      <c r="M357" s="100"/>
      <c r="AA357" s="120">
        <f t="shared" si="210"/>
        <v>0</v>
      </c>
      <c r="AB357" s="120">
        <f t="shared" si="211"/>
        <v>0</v>
      </c>
      <c r="AC357" s="120">
        <f t="shared" si="212"/>
        <v>0</v>
      </c>
      <c r="AD357" s="120">
        <f t="shared" si="213"/>
        <v>0</v>
      </c>
      <c r="AE357" s="120">
        <f t="shared" si="214"/>
        <v>0</v>
      </c>
      <c r="AF357" s="120">
        <f t="shared" si="215"/>
        <v>0</v>
      </c>
      <c r="AG357" s="120">
        <f t="shared" si="216"/>
        <v>0</v>
      </c>
      <c r="AH357" s="120">
        <f t="shared" si="217"/>
        <v>0</v>
      </c>
      <c r="AI357" s="120">
        <f t="shared" si="218"/>
        <v>0</v>
      </c>
      <c r="AJ357" s="120">
        <f t="shared" si="219"/>
        <v>0</v>
      </c>
      <c r="AK357" s="120">
        <f t="shared" si="220"/>
        <v>0</v>
      </c>
      <c r="AL357" s="120">
        <f t="shared" si="221"/>
        <v>23.9</v>
      </c>
      <c r="AM357" s="120">
        <f t="shared" si="222"/>
        <v>0</v>
      </c>
      <c r="AN357" s="120">
        <f t="shared" si="223"/>
        <v>0</v>
      </c>
      <c r="AO357" s="120">
        <f t="shared" si="224"/>
        <v>0</v>
      </c>
      <c r="AP357" s="120">
        <f t="shared" si="225"/>
        <v>0</v>
      </c>
      <c r="AQ357" s="120">
        <f t="shared" si="226"/>
        <v>0</v>
      </c>
      <c r="AR357" s="120">
        <f t="shared" si="227"/>
        <v>0</v>
      </c>
      <c r="AS357" s="120">
        <f t="shared" si="228"/>
        <v>0</v>
      </c>
      <c r="AT357" s="267">
        <f t="shared" si="208"/>
        <v>0</v>
      </c>
      <c r="AU357" s="267">
        <f t="shared" si="209"/>
        <v>0</v>
      </c>
      <c r="BA357" s="42">
        <f t="shared" si="229"/>
        <v>0</v>
      </c>
      <c r="BB357" s="42">
        <f t="shared" si="230"/>
        <v>0</v>
      </c>
      <c r="BC357" s="42">
        <f t="shared" si="231"/>
        <v>0</v>
      </c>
      <c r="BD357" s="42">
        <f t="shared" si="232"/>
        <v>0</v>
      </c>
      <c r="BE357" s="42">
        <f t="shared" si="233"/>
        <v>0</v>
      </c>
      <c r="BF357" s="42">
        <f t="shared" si="234"/>
        <v>0</v>
      </c>
      <c r="BG357" s="42">
        <f t="shared" si="235"/>
        <v>0</v>
      </c>
      <c r="BH357" s="42">
        <f t="shared" si="236"/>
        <v>0</v>
      </c>
      <c r="BI357" s="42">
        <f t="shared" si="237"/>
        <v>0</v>
      </c>
      <c r="BJ357" s="42">
        <f t="shared" si="238"/>
        <v>0</v>
      </c>
      <c r="BK357" s="42">
        <f t="shared" si="239"/>
        <v>0</v>
      </c>
      <c r="BL357" s="42">
        <f t="shared" si="240"/>
        <v>0</v>
      </c>
      <c r="BM357" s="42">
        <f t="shared" si="241"/>
        <v>0</v>
      </c>
      <c r="BN357" s="42">
        <f t="shared" si="242"/>
        <v>0</v>
      </c>
      <c r="BO357" s="42">
        <f t="shared" si="243"/>
        <v>0</v>
      </c>
      <c r="BP357" s="42">
        <f t="shared" si="244"/>
        <v>0</v>
      </c>
      <c r="BQ357" s="42">
        <f t="shared" si="245"/>
        <v>0</v>
      </c>
      <c r="BR357" s="42">
        <f t="shared" si="246"/>
        <v>0</v>
      </c>
      <c r="BS357" s="42">
        <f t="shared" si="247"/>
        <v>0</v>
      </c>
    </row>
    <row r="358" spans="1:71" ht="15">
      <c r="A358" s="118" t="s">
        <v>1175</v>
      </c>
      <c r="B358" s="8" t="s">
        <v>719</v>
      </c>
      <c r="C358" s="9" t="s">
        <v>720</v>
      </c>
      <c r="D358" s="9" t="s">
        <v>599</v>
      </c>
      <c r="E358" s="10" t="s">
        <v>29</v>
      </c>
      <c r="F358" s="10" t="s">
        <v>3</v>
      </c>
      <c r="G358" s="12" t="s">
        <v>1268</v>
      </c>
      <c r="H358" s="11">
        <v>132.43</v>
      </c>
      <c r="I358" s="279">
        <f>VLOOKUP(A:A,Souhrn!$A$2:$E$20,5,0)</f>
        <v>0</v>
      </c>
      <c r="J358" s="217">
        <f t="shared" si="207"/>
        <v>0</v>
      </c>
      <c r="K358" s="98"/>
      <c r="L358" s="102"/>
      <c r="M358" s="100"/>
      <c r="AA358" s="120">
        <f t="shared" si="210"/>
        <v>0</v>
      </c>
      <c r="AB358" s="120">
        <f t="shared" si="211"/>
        <v>0</v>
      </c>
      <c r="AC358" s="120">
        <f t="shared" si="212"/>
        <v>0</v>
      </c>
      <c r="AD358" s="120">
        <f t="shared" si="213"/>
        <v>0</v>
      </c>
      <c r="AE358" s="120">
        <f t="shared" si="214"/>
        <v>0</v>
      </c>
      <c r="AF358" s="120">
        <f t="shared" si="215"/>
        <v>0</v>
      </c>
      <c r="AG358" s="120">
        <f t="shared" si="216"/>
        <v>0</v>
      </c>
      <c r="AH358" s="120">
        <f t="shared" si="217"/>
        <v>0</v>
      </c>
      <c r="AI358" s="120">
        <f t="shared" si="218"/>
        <v>0</v>
      </c>
      <c r="AJ358" s="120">
        <f t="shared" si="219"/>
        <v>0</v>
      </c>
      <c r="AK358" s="120">
        <f t="shared" si="220"/>
        <v>0</v>
      </c>
      <c r="AL358" s="120">
        <f t="shared" si="221"/>
        <v>132.43</v>
      </c>
      <c r="AM358" s="120">
        <f t="shared" si="222"/>
        <v>0</v>
      </c>
      <c r="AN358" s="120">
        <f t="shared" si="223"/>
        <v>0</v>
      </c>
      <c r="AO358" s="120">
        <f t="shared" si="224"/>
        <v>0</v>
      </c>
      <c r="AP358" s="120">
        <f t="shared" si="225"/>
        <v>0</v>
      </c>
      <c r="AQ358" s="120">
        <f t="shared" si="226"/>
        <v>0</v>
      </c>
      <c r="AR358" s="120">
        <f t="shared" si="227"/>
        <v>0</v>
      </c>
      <c r="AS358" s="120">
        <f t="shared" si="228"/>
        <v>0</v>
      </c>
      <c r="AT358" s="267">
        <f t="shared" si="208"/>
        <v>0</v>
      </c>
      <c r="AU358" s="267">
        <f t="shared" si="209"/>
        <v>0</v>
      </c>
      <c r="BA358" s="42">
        <f t="shared" si="229"/>
        <v>0</v>
      </c>
      <c r="BB358" s="42">
        <f t="shared" si="230"/>
        <v>0</v>
      </c>
      <c r="BC358" s="42">
        <f t="shared" si="231"/>
        <v>0</v>
      </c>
      <c r="BD358" s="42">
        <f t="shared" si="232"/>
        <v>0</v>
      </c>
      <c r="BE358" s="42">
        <f t="shared" si="233"/>
        <v>0</v>
      </c>
      <c r="BF358" s="42">
        <f t="shared" si="234"/>
        <v>0</v>
      </c>
      <c r="BG358" s="42">
        <f t="shared" si="235"/>
        <v>0</v>
      </c>
      <c r="BH358" s="42">
        <f t="shared" si="236"/>
        <v>0</v>
      </c>
      <c r="BI358" s="42">
        <f t="shared" si="237"/>
        <v>0</v>
      </c>
      <c r="BJ358" s="42">
        <f t="shared" si="238"/>
        <v>0</v>
      </c>
      <c r="BK358" s="42">
        <f t="shared" si="239"/>
        <v>0</v>
      </c>
      <c r="BL358" s="42">
        <f t="shared" si="240"/>
        <v>0</v>
      </c>
      <c r="BM358" s="42">
        <f t="shared" si="241"/>
        <v>0</v>
      </c>
      <c r="BN358" s="42">
        <f t="shared" si="242"/>
        <v>0</v>
      </c>
      <c r="BO358" s="42">
        <f t="shared" si="243"/>
        <v>0</v>
      </c>
      <c r="BP358" s="42">
        <f t="shared" si="244"/>
        <v>0</v>
      </c>
      <c r="BQ358" s="42">
        <f t="shared" si="245"/>
        <v>0</v>
      </c>
      <c r="BR358" s="42">
        <f t="shared" si="246"/>
        <v>0</v>
      </c>
      <c r="BS358" s="42">
        <f t="shared" si="247"/>
        <v>0</v>
      </c>
    </row>
    <row r="359" spans="1:71" ht="15">
      <c r="A359" s="118" t="s">
        <v>1166</v>
      </c>
      <c r="B359" s="8" t="s">
        <v>721</v>
      </c>
      <c r="C359" s="9" t="s">
        <v>722</v>
      </c>
      <c r="D359" s="9" t="s">
        <v>599</v>
      </c>
      <c r="E359" s="10" t="s">
        <v>288</v>
      </c>
      <c r="F359" s="10" t="s">
        <v>2</v>
      </c>
      <c r="G359" s="12" t="s">
        <v>1261</v>
      </c>
      <c r="H359" s="11">
        <v>51.35</v>
      </c>
      <c r="I359" s="279">
        <f>VLOOKUP(A:A,Souhrn!$A$2:$E$20,5,0)</f>
        <v>0</v>
      </c>
      <c r="J359" s="217">
        <f t="shared" si="207"/>
        <v>0</v>
      </c>
      <c r="K359" s="98"/>
      <c r="L359" s="102"/>
      <c r="M359" s="100" t="s">
        <v>1246</v>
      </c>
      <c r="AA359" s="120">
        <f t="shared" si="210"/>
        <v>0</v>
      </c>
      <c r="AB359" s="120">
        <f t="shared" si="211"/>
        <v>0</v>
      </c>
      <c r="AC359" s="120">
        <f t="shared" si="212"/>
        <v>51.35</v>
      </c>
      <c r="AD359" s="120">
        <f t="shared" si="213"/>
        <v>0</v>
      </c>
      <c r="AE359" s="120">
        <f t="shared" si="214"/>
        <v>0</v>
      </c>
      <c r="AF359" s="120">
        <f t="shared" si="215"/>
        <v>0</v>
      </c>
      <c r="AG359" s="120">
        <f t="shared" si="216"/>
        <v>0</v>
      </c>
      <c r="AH359" s="120">
        <f t="shared" si="217"/>
        <v>0</v>
      </c>
      <c r="AI359" s="120">
        <f t="shared" si="218"/>
        <v>0</v>
      </c>
      <c r="AJ359" s="120">
        <f t="shared" si="219"/>
        <v>0</v>
      </c>
      <c r="AK359" s="120">
        <f t="shared" si="220"/>
        <v>0</v>
      </c>
      <c r="AL359" s="120">
        <f t="shared" si="221"/>
        <v>0</v>
      </c>
      <c r="AM359" s="120">
        <f t="shared" si="222"/>
        <v>0</v>
      </c>
      <c r="AN359" s="120">
        <f t="shared" si="223"/>
        <v>0</v>
      </c>
      <c r="AO359" s="120">
        <f t="shared" si="224"/>
        <v>0</v>
      </c>
      <c r="AP359" s="120">
        <f t="shared" si="225"/>
        <v>0</v>
      </c>
      <c r="AQ359" s="120">
        <f t="shared" si="226"/>
        <v>0</v>
      </c>
      <c r="AR359" s="120">
        <f t="shared" si="227"/>
        <v>0</v>
      </c>
      <c r="AS359" s="120">
        <f t="shared" si="228"/>
        <v>0</v>
      </c>
      <c r="AT359" s="267">
        <f t="shared" si="208"/>
        <v>0</v>
      </c>
      <c r="AU359" s="267">
        <f t="shared" si="209"/>
        <v>51.35</v>
      </c>
      <c r="BA359" s="42">
        <f t="shared" si="229"/>
        <v>0</v>
      </c>
      <c r="BB359" s="42">
        <f t="shared" si="230"/>
        <v>0</v>
      </c>
      <c r="BC359" s="42">
        <f t="shared" si="231"/>
        <v>0</v>
      </c>
      <c r="BD359" s="42">
        <f t="shared" si="232"/>
        <v>0</v>
      </c>
      <c r="BE359" s="42">
        <f t="shared" si="233"/>
        <v>0</v>
      </c>
      <c r="BF359" s="42">
        <f t="shared" si="234"/>
        <v>0</v>
      </c>
      <c r="BG359" s="42">
        <f t="shared" si="235"/>
        <v>0</v>
      </c>
      <c r="BH359" s="42">
        <f t="shared" si="236"/>
        <v>0</v>
      </c>
      <c r="BI359" s="42">
        <f t="shared" si="237"/>
        <v>0</v>
      </c>
      <c r="BJ359" s="42">
        <f t="shared" si="238"/>
        <v>0</v>
      </c>
      <c r="BK359" s="42">
        <f t="shared" si="239"/>
        <v>0</v>
      </c>
      <c r="BL359" s="42">
        <f t="shared" si="240"/>
        <v>0</v>
      </c>
      <c r="BM359" s="42">
        <f t="shared" si="241"/>
        <v>0</v>
      </c>
      <c r="BN359" s="42">
        <f t="shared" si="242"/>
        <v>0</v>
      </c>
      <c r="BO359" s="42">
        <f t="shared" si="243"/>
        <v>0</v>
      </c>
      <c r="BP359" s="42">
        <f t="shared" si="244"/>
        <v>0</v>
      </c>
      <c r="BQ359" s="42">
        <f t="shared" si="245"/>
        <v>0</v>
      </c>
      <c r="BR359" s="42">
        <f t="shared" si="246"/>
        <v>0</v>
      </c>
      <c r="BS359" s="42">
        <f t="shared" si="247"/>
        <v>0</v>
      </c>
    </row>
    <row r="360" spans="1:71" ht="15">
      <c r="A360" s="118" t="s">
        <v>1166</v>
      </c>
      <c r="B360" s="8" t="s">
        <v>723</v>
      </c>
      <c r="C360" s="9" t="s">
        <v>724</v>
      </c>
      <c r="D360" s="9" t="s">
        <v>599</v>
      </c>
      <c r="E360" s="10" t="s">
        <v>725</v>
      </c>
      <c r="F360" s="10" t="s">
        <v>2</v>
      </c>
      <c r="G360" s="12" t="s">
        <v>1261</v>
      </c>
      <c r="H360" s="11">
        <v>18.18</v>
      </c>
      <c r="I360" s="279">
        <f>VLOOKUP(A:A,Souhrn!$A$2:$E$20,5,0)</f>
        <v>0</v>
      </c>
      <c r="J360" s="217">
        <f t="shared" si="207"/>
        <v>0</v>
      </c>
      <c r="K360" s="98"/>
      <c r="L360" s="102"/>
      <c r="M360" s="100" t="s">
        <v>1246</v>
      </c>
      <c r="AA360" s="120">
        <f t="shared" si="210"/>
        <v>0</v>
      </c>
      <c r="AB360" s="120">
        <f t="shared" si="211"/>
        <v>0</v>
      </c>
      <c r="AC360" s="120">
        <f t="shared" si="212"/>
        <v>18.18</v>
      </c>
      <c r="AD360" s="120">
        <f t="shared" si="213"/>
        <v>0</v>
      </c>
      <c r="AE360" s="120">
        <f t="shared" si="214"/>
        <v>0</v>
      </c>
      <c r="AF360" s="120">
        <f t="shared" si="215"/>
        <v>0</v>
      </c>
      <c r="AG360" s="120">
        <f t="shared" si="216"/>
        <v>0</v>
      </c>
      <c r="AH360" s="120">
        <f t="shared" si="217"/>
        <v>0</v>
      </c>
      <c r="AI360" s="120">
        <f t="shared" si="218"/>
        <v>0</v>
      </c>
      <c r="AJ360" s="120">
        <f t="shared" si="219"/>
        <v>0</v>
      </c>
      <c r="AK360" s="120">
        <f t="shared" si="220"/>
        <v>0</v>
      </c>
      <c r="AL360" s="120">
        <f t="shared" si="221"/>
        <v>0</v>
      </c>
      <c r="AM360" s="120">
        <f t="shared" si="222"/>
        <v>0</v>
      </c>
      <c r="AN360" s="120">
        <f t="shared" si="223"/>
        <v>0</v>
      </c>
      <c r="AO360" s="120">
        <f t="shared" si="224"/>
        <v>0</v>
      </c>
      <c r="AP360" s="120">
        <f t="shared" si="225"/>
        <v>0</v>
      </c>
      <c r="AQ360" s="120">
        <f t="shared" si="226"/>
        <v>0</v>
      </c>
      <c r="AR360" s="120">
        <f t="shared" si="227"/>
        <v>0</v>
      </c>
      <c r="AS360" s="120">
        <f t="shared" si="228"/>
        <v>0</v>
      </c>
      <c r="AT360" s="267">
        <f t="shared" si="208"/>
        <v>0</v>
      </c>
      <c r="AU360" s="267">
        <f t="shared" si="209"/>
        <v>18.18</v>
      </c>
      <c r="BA360" s="42">
        <f t="shared" si="229"/>
        <v>0</v>
      </c>
      <c r="BB360" s="42">
        <f t="shared" si="230"/>
        <v>0</v>
      </c>
      <c r="BC360" s="42">
        <f t="shared" si="231"/>
        <v>0</v>
      </c>
      <c r="BD360" s="42">
        <f t="shared" si="232"/>
        <v>0</v>
      </c>
      <c r="BE360" s="42">
        <f t="shared" si="233"/>
        <v>0</v>
      </c>
      <c r="BF360" s="42">
        <f t="shared" si="234"/>
        <v>0</v>
      </c>
      <c r="BG360" s="42">
        <f t="shared" si="235"/>
        <v>0</v>
      </c>
      <c r="BH360" s="42">
        <f t="shared" si="236"/>
        <v>0</v>
      </c>
      <c r="BI360" s="42">
        <f t="shared" si="237"/>
        <v>0</v>
      </c>
      <c r="BJ360" s="42">
        <f t="shared" si="238"/>
        <v>0</v>
      </c>
      <c r="BK360" s="42">
        <f t="shared" si="239"/>
        <v>0</v>
      </c>
      <c r="BL360" s="42">
        <f t="shared" si="240"/>
        <v>0</v>
      </c>
      <c r="BM360" s="42">
        <f t="shared" si="241"/>
        <v>0</v>
      </c>
      <c r="BN360" s="42">
        <f t="shared" si="242"/>
        <v>0</v>
      </c>
      <c r="BO360" s="42">
        <f t="shared" si="243"/>
        <v>0</v>
      </c>
      <c r="BP360" s="42">
        <f t="shared" si="244"/>
        <v>0</v>
      </c>
      <c r="BQ360" s="42">
        <f t="shared" si="245"/>
        <v>0</v>
      </c>
      <c r="BR360" s="42">
        <f t="shared" si="246"/>
        <v>0</v>
      </c>
      <c r="BS360" s="42">
        <f t="shared" si="247"/>
        <v>0</v>
      </c>
    </row>
    <row r="361" spans="1:71" ht="15">
      <c r="A361" s="118" t="s">
        <v>1166</v>
      </c>
      <c r="B361" s="8" t="s">
        <v>726</v>
      </c>
      <c r="C361" s="9" t="s">
        <v>727</v>
      </c>
      <c r="D361" s="9" t="s">
        <v>599</v>
      </c>
      <c r="E361" s="10" t="s">
        <v>288</v>
      </c>
      <c r="F361" s="10" t="s">
        <v>2</v>
      </c>
      <c r="G361" s="12" t="s">
        <v>1261</v>
      </c>
      <c r="H361" s="11">
        <v>37.48</v>
      </c>
      <c r="I361" s="279">
        <f>VLOOKUP(A:A,Souhrn!$A$2:$E$20,5,0)</f>
        <v>0</v>
      </c>
      <c r="J361" s="217">
        <f t="shared" si="207"/>
        <v>0</v>
      </c>
      <c r="K361" s="98"/>
      <c r="L361" s="102"/>
      <c r="M361" s="100" t="s">
        <v>1246</v>
      </c>
      <c r="AA361" s="120">
        <f t="shared" si="210"/>
        <v>0</v>
      </c>
      <c r="AB361" s="120">
        <f t="shared" si="211"/>
        <v>0</v>
      </c>
      <c r="AC361" s="120">
        <f t="shared" si="212"/>
        <v>37.48</v>
      </c>
      <c r="AD361" s="120">
        <f t="shared" si="213"/>
        <v>0</v>
      </c>
      <c r="AE361" s="120">
        <f t="shared" si="214"/>
        <v>0</v>
      </c>
      <c r="AF361" s="120">
        <f t="shared" si="215"/>
        <v>0</v>
      </c>
      <c r="AG361" s="120">
        <f t="shared" si="216"/>
        <v>0</v>
      </c>
      <c r="AH361" s="120">
        <f t="shared" si="217"/>
        <v>0</v>
      </c>
      <c r="AI361" s="120">
        <f t="shared" si="218"/>
        <v>0</v>
      </c>
      <c r="AJ361" s="120">
        <f t="shared" si="219"/>
        <v>0</v>
      </c>
      <c r="AK361" s="120">
        <f t="shared" si="220"/>
        <v>0</v>
      </c>
      <c r="AL361" s="120">
        <f t="shared" si="221"/>
        <v>0</v>
      </c>
      <c r="AM361" s="120">
        <f t="shared" si="222"/>
        <v>0</v>
      </c>
      <c r="AN361" s="120">
        <f t="shared" si="223"/>
        <v>0</v>
      </c>
      <c r="AO361" s="120">
        <f t="shared" si="224"/>
        <v>0</v>
      </c>
      <c r="AP361" s="120">
        <f t="shared" si="225"/>
        <v>0</v>
      </c>
      <c r="AQ361" s="120">
        <f t="shared" si="226"/>
        <v>0</v>
      </c>
      <c r="AR361" s="120">
        <f t="shared" si="227"/>
        <v>0</v>
      </c>
      <c r="AS361" s="120">
        <f t="shared" si="228"/>
        <v>0</v>
      </c>
      <c r="AT361" s="267">
        <f t="shared" si="208"/>
        <v>0</v>
      </c>
      <c r="AU361" s="267">
        <f t="shared" si="209"/>
        <v>37.48</v>
      </c>
      <c r="BA361" s="42">
        <f t="shared" si="229"/>
        <v>0</v>
      </c>
      <c r="BB361" s="42">
        <f t="shared" si="230"/>
        <v>0</v>
      </c>
      <c r="BC361" s="42">
        <f t="shared" si="231"/>
        <v>0</v>
      </c>
      <c r="BD361" s="42">
        <f t="shared" si="232"/>
        <v>0</v>
      </c>
      <c r="BE361" s="42">
        <f t="shared" si="233"/>
        <v>0</v>
      </c>
      <c r="BF361" s="42">
        <f t="shared" si="234"/>
        <v>0</v>
      </c>
      <c r="BG361" s="42">
        <f t="shared" si="235"/>
        <v>0</v>
      </c>
      <c r="BH361" s="42">
        <f t="shared" si="236"/>
        <v>0</v>
      </c>
      <c r="BI361" s="42">
        <f t="shared" si="237"/>
        <v>0</v>
      </c>
      <c r="BJ361" s="42">
        <f t="shared" si="238"/>
        <v>0</v>
      </c>
      <c r="BK361" s="42">
        <f t="shared" si="239"/>
        <v>0</v>
      </c>
      <c r="BL361" s="42">
        <f t="shared" si="240"/>
        <v>0</v>
      </c>
      <c r="BM361" s="42">
        <f t="shared" si="241"/>
        <v>0</v>
      </c>
      <c r="BN361" s="42">
        <f t="shared" si="242"/>
        <v>0</v>
      </c>
      <c r="BO361" s="42">
        <f t="shared" si="243"/>
        <v>0</v>
      </c>
      <c r="BP361" s="42">
        <f t="shared" si="244"/>
        <v>0</v>
      </c>
      <c r="BQ361" s="42">
        <f t="shared" si="245"/>
        <v>0</v>
      </c>
      <c r="BR361" s="42">
        <f t="shared" si="246"/>
        <v>0</v>
      </c>
      <c r="BS361" s="42">
        <f t="shared" si="247"/>
        <v>0</v>
      </c>
    </row>
    <row r="362" spans="1:71" ht="15">
      <c r="A362" s="118" t="s">
        <v>1166</v>
      </c>
      <c r="B362" s="8" t="s">
        <v>728</v>
      </c>
      <c r="C362" s="9" t="s">
        <v>729</v>
      </c>
      <c r="D362" s="9" t="s">
        <v>599</v>
      </c>
      <c r="E362" s="10" t="s">
        <v>288</v>
      </c>
      <c r="F362" s="10" t="s">
        <v>2</v>
      </c>
      <c r="G362" s="12" t="s">
        <v>1261</v>
      </c>
      <c r="H362" s="11">
        <v>51.41</v>
      </c>
      <c r="I362" s="279">
        <f>VLOOKUP(A:A,Souhrn!$A$2:$E$20,5,0)</f>
        <v>0</v>
      </c>
      <c r="J362" s="217">
        <f t="shared" si="207"/>
        <v>0</v>
      </c>
      <c r="K362" s="98"/>
      <c r="L362" s="102"/>
      <c r="M362" s="100" t="s">
        <v>1246</v>
      </c>
      <c r="AA362" s="120">
        <f t="shared" si="210"/>
        <v>0</v>
      </c>
      <c r="AB362" s="120">
        <f t="shared" si="211"/>
        <v>0</v>
      </c>
      <c r="AC362" s="120">
        <f t="shared" si="212"/>
        <v>51.41</v>
      </c>
      <c r="AD362" s="120">
        <f t="shared" si="213"/>
        <v>0</v>
      </c>
      <c r="AE362" s="120">
        <f t="shared" si="214"/>
        <v>0</v>
      </c>
      <c r="AF362" s="120">
        <f t="shared" si="215"/>
        <v>0</v>
      </c>
      <c r="AG362" s="120">
        <f t="shared" si="216"/>
        <v>0</v>
      </c>
      <c r="AH362" s="120">
        <f t="shared" si="217"/>
        <v>0</v>
      </c>
      <c r="AI362" s="120">
        <f t="shared" si="218"/>
        <v>0</v>
      </c>
      <c r="AJ362" s="120">
        <f t="shared" si="219"/>
        <v>0</v>
      </c>
      <c r="AK362" s="120">
        <f t="shared" si="220"/>
        <v>0</v>
      </c>
      <c r="AL362" s="120">
        <f t="shared" si="221"/>
        <v>0</v>
      </c>
      <c r="AM362" s="120">
        <f t="shared" si="222"/>
        <v>0</v>
      </c>
      <c r="AN362" s="120">
        <f t="shared" si="223"/>
        <v>0</v>
      </c>
      <c r="AO362" s="120">
        <f t="shared" si="224"/>
        <v>0</v>
      </c>
      <c r="AP362" s="120">
        <f t="shared" si="225"/>
        <v>0</v>
      </c>
      <c r="AQ362" s="120">
        <f t="shared" si="226"/>
        <v>0</v>
      </c>
      <c r="AR362" s="120">
        <f t="shared" si="227"/>
        <v>0</v>
      </c>
      <c r="AS362" s="120">
        <f t="shared" si="228"/>
        <v>0</v>
      </c>
      <c r="AT362" s="267">
        <f t="shared" si="208"/>
        <v>0</v>
      </c>
      <c r="AU362" s="267">
        <f t="shared" si="209"/>
        <v>51.41</v>
      </c>
      <c r="BA362" s="42">
        <f t="shared" si="229"/>
        <v>0</v>
      </c>
      <c r="BB362" s="42">
        <f t="shared" si="230"/>
        <v>0</v>
      </c>
      <c r="BC362" s="42">
        <f t="shared" si="231"/>
        <v>0</v>
      </c>
      <c r="BD362" s="42">
        <f t="shared" si="232"/>
        <v>0</v>
      </c>
      <c r="BE362" s="42">
        <f t="shared" si="233"/>
        <v>0</v>
      </c>
      <c r="BF362" s="42">
        <f t="shared" si="234"/>
        <v>0</v>
      </c>
      <c r="BG362" s="42">
        <f t="shared" si="235"/>
        <v>0</v>
      </c>
      <c r="BH362" s="42">
        <f t="shared" si="236"/>
        <v>0</v>
      </c>
      <c r="BI362" s="42">
        <f t="shared" si="237"/>
        <v>0</v>
      </c>
      <c r="BJ362" s="42">
        <f t="shared" si="238"/>
        <v>0</v>
      </c>
      <c r="BK362" s="42">
        <f t="shared" si="239"/>
        <v>0</v>
      </c>
      <c r="BL362" s="42">
        <f t="shared" si="240"/>
        <v>0</v>
      </c>
      <c r="BM362" s="42">
        <f t="shared" si="241"/>
        <v>0</v>
      </c>
      <c r="BN362" s="42">
        <f t="shared" si="242"/>
        <v>0</v>
      </c>
      <c r="BO362" s="42">
        <f t="shared" si="243"/>
        <v>0</v>
      </c>
      <c r="BP362" s="42">
        <f t="shared" si="244"/>
        <v>0</v>
      </c>
      <c r="BQ362" s="42">
        <f t="shared" si="245"/>
        <v>0</v>
      </c>
      <c r="BR362" s="42">
        <f t="shared" si="246"/>
        <v>0</v>
      </c>
      <c r="BS362" s="42">
        <f t="shared" si="247"/>
        <v>0</v>
      </c>
    </row>
    <row r="363" spans="1:71" ht="15">
      <c r="A363" s="118" t="s">
        <v>1166</v>
      </c>
      <c r="B363" s="8" t="s">
        <v>730</v>
      </c>
      <c r="C363" s="9" t="s">
        <v>731</v>
      </c>
      <c r="D363" s="9" t="s">
        <v>599</v>
      </c>
      <c r="E363" s="10" t="s">
        <v>732</v>
      </c>
      <c r="F363" s="10" t="s">
        <v>2</v>
      </c>
      <c r="G363" s="12" t="s">
        <v>1261</v>
      </c>
      <c r="H363" s="11">
        <v>17.99</v>
      </c>
      <c r="I363" s="279">
        <f>VLOOKUP(A:A,Souhrn!$A$2:$E$20,5,0)</f>
        <v>0</v>
      </c>
      <c r="J363" s="217">
        <f t="shared" si="207"/>
        <v>0</v>
      </c>
      <c r="K363" s="98"/>
      <c r="L363" s="102"/>
      <c r="M363" s="100" t="s">
        <v>1246</v>
      </c>
      <c r="AA363" s="120">
        <f t="shared" si="210"/>
        <v>0</v>
      </c>
      <c r="AB363" s="120">
        <f t="shared" si="211"/>
        <v>0</v>
      </c>
      <c r="AC363" s="120">
        <f t="shared" si="212"/>
        <v>17.99</v>
      </c>
      <c r="AD363" s="120">
        <f t="shared" si="213"/>
        <v>0</v>
      </c>
      <c r="AE363" s="120">
        <f t="shared" si="214"/>
        <v>0</v>
      </c>
      <c r="AF363" s="120">
        <f t="shared" si="215"/>
        <v>0</v>
      </c>
      <c r="AG363" s="120">
        <f t="shared" si="216"/>
        <v>0</v>
      </c>
      <c r="AH363" s="120">
        <f t="shared" si="217"/>
        <v>0</v>
      </c>
      <c r="AI363" s="120">
        <f t="shared" si="218"/>
        <v>0</v>
      </c>
      <c r="AJ363" s="120">
        <f t="shared" si="219"/>
        <v>0</v>
      </c>
      <c r="AK363" s="120">
        <f t="shared" si="220"/>
        <v>0</v>
      </c>
      <c r="AL363" s="120">
        <f t="shared" si="221"/>
        <v>0</v>
      </c>
      <c r="AM363" s="120">
        <f t="shared" si="222"/>
        <v>0</v>
      </c>
      <c r="AN363" s="120">
        <f t="shared" si="223"/>
        <v>0</v>
      </c>
      <c r="AO363" s="120">
        <f t="shared" si="224"/>
        <v>0</v>
      </c>
      <c r="AP363" s="120">
        <f t="shared" si="225"/>
        <v>0</v>
      </c>
      <c r="AQ363" s="120">
        <f t="shared" si="226"/>
        <v>0</v>
      </c>
      <c r="AR363" s="120">
        <f t="shared" si="227"/>
        <v>0</v>
      </c>
      <c r="AS363" s="120">
        <f t="shared" si="228"/>
        <v>0</v>
      </c>
      <c r="AT363" s="267">
        <f t="shared" si="208"/>
        <v>0</v>
      </c>
      <c r="AU363" s="267">
        <f t="shared" si="209"/>
        <v>17.99</v>
      </c>
      <c r="BA363" s="42">
        <f t="shared" si="229"/>
        <v>0</v>
      </c>
      <c r="BB363" s="42">
        <f t="shared" si="230"/>
        <v>0</v>
      </c>
      <c r="BC363" s="42">
        <f t="shared" si="231"/>
        <v>0</v>
      </c>
      <c r="BD363" s="42">
        <f t="shared" si="232"/>
        <v>0</v>
      </c>
      <c r="BE363" s="42">
        <f t="shared" si="233"/>
        <v>0</v>
      </c>
      <c r="BF363" s="42">
        <f t="shared" si="234"/>
        <v>0</v>
      </c>
      <c r="BG363" s="42">
        <f t="shared" si="235"/>
        <v>0</v>
      </c>
      <c r="BH363" s="42">
        <f t="shared" si="236"/>
        <v>0</v>
      </c>
      <c r="BI363" s="42">
        <f t="shared" si="237"/>
        <v>0</v>
      </c>
      <c r="BJ363" s="42">
        <f t="shared" si="238"/>
        <v>0</v>
      </c>
      <c r="BK363" s="42">
        <f t="shared" si="239"/>
        <v>0</v>
      </c>
      <c r="BL363" s="42">
        <f t="shared" si="240"/>
        <v>0</v>
      </c>
      <c r="BM363" s="42">
        <f t="shared" si="241"/>
        <v>0</v>
      </c>
      <c r="BN363" s="42">
        <f t="shared" si="242"/>
        <v>0</v>
      </c>
      <c r="BO363" s="42">
        <f t="shared" si="243"/>
        <v>0</v>
      </c>
      <c r="BP363" s="42">
        <f t="shared" si="244"/>
        <v>0</v>
      </c>
      <c r="BQ363" s="42">
        <f t="shared" si="245"/>
        <v>0</v>
      </c>
      <c r="BR363" s="42">
        <f t="shared" si="246"/>
        <v>0</v>
      </c>
      <c r="BS363" s="42">
        <f t="shared" si="247"/>
        <v>0</v>
      </c>
    </row>
    <row r="364" spans="1:71" ht="15">
      <c r="A364" s="118" t="s">
        <v>1166</v>
      </c>
      <c r="B364" s="8" t="s">
        <v>733</v>
      </c>
      <c r="C364" s="9" t="s">
        <v>734</v>
      </c>
      <c r="D364" s="9" t="s">
        <v>599</v>
      </c>
      <c r="E364" s="10" t="s">
        <v>288</v>
      </c>
      <c r="F364" s="10" t="s">
        <v>2</v>
      </c>
      <c r="G364" s="12" t="s">
        <v>1261</v>
      </c>
      <c r="H364" s="11">
        <v>57.31</v>
      </c>
      <c r="I364" s="279">
        <f>VLOOKUP(A:A,Souhrn!$A$2:$E$20,5,0)</f>
        <v>0</v>
      </c>
      <c r="J364" s="217">
        <f t="shared" si="207"/>
        <v>0</v>
      </c>
      <c r="K364" s="98"/>
      <c r="L364" s="102"/>
      <c r="M364" s="100" t="s">
        <v>1246</v>
      </c>
      <c r="AA364" s="120">
        <f t="shared" si="210"/>
        <v>0</v>
      </c>
      <c r="AB364" s="120">
        <f t="shared" si="211"/>
        <v>0</v>
      </c>
      <c r="AC364" s="120">
        <f t="shared" si="212"/>
        <v>57.31</v>
      </c>
      <c r="AD364" s="120">
        <f t="shared" si="213"/>
        <v>0</v>
      </c>
      <c r="AE364" s="120">
        <f t="shared" si="214"/>
        <v>0</v>
      </c>
      <c r="AF364" s="120">
        <f t="shared" si="215"/>
        <v>0</v>
      </c>
      <c r="AG364" s="120">
        <f t="shared" si="216"/>
        <v>0</v>
      </c>
      <c r="AH364" s="120">
        <f t="shared" si="217"/>
        <v>0</v>
      </c>
      <c r="AI364" s="120">
        <f t="shared" si="218"/>
        <v>0</v>
      </c>
      <c r="AJ364" s="120">
        <f t="shared" si="219"/>
        <v>0</v>
      </c>
      <c r="AK364" s="120">
        <f t="shared" si="220"/>
        <v>0</v>
      </c>
      <c r="AL364" s="120">
        <f t="shared" si="221"/>
        <v>0</v>
      </c>
      <c r="AM364" s="120">
        <f t="shared" si="222"/>
        <v>0</v>
      </c>
      <c r="AN364" s="120">
        <f t="shared" si="223"/>
        <v>0</v>
      </c>
      <c r="AO364" s="120">
        <f t="shared" si="224"/>
        <v>0</v>
      </c>
      <c r="AP364" s="120">
        <f t="shared" si="225"/>
        <v>0</v>
      </c>
      <c r="AQ364" s="120">
        <f t="shared" si="226"/>
        <v>0</v>
      </c>
      <c r="AR364" s="120">
        <f t="shared" si="227"/>
        <v>0</v>
      </c>
      <c r="AS364" s="120">
        <f t="shared" si="228"/>
        <v>0</v>
      </c>
      <c r="AT364" s="267">
        <f t="shared" si="208"/>
        <v>0</v>
      </c>
      <c r="AU364" s="267">
        <f t="shared" si="209"/>
        <v>57.31</v>
      </c>
      <c r="BA364" s="42">
        <f t="shared" si="229"/>
        <v>0</v>
      </c>
      <c r="BB364" s="42">
        <f t="shared" si="230"/>
        <v>0</v>
      </c>
      <c r="BC364" s="42">
        <f t="shared" si="231"/>
        <v>0</v>
      </c>
      <c r="BD364" s="42">
        <f t="shared" si="232"/>
        <v>0</v>
      </c>
      <c r="BE364" s="42">
        <f t="shared" si="233"/>
        <v>0</v>
      </c>
      <c r="BF364" s="42">
        <f t="shared" si="234"/>
        <v>0</v>
      </c>
      <c r="BG364" s="42">
        <f t="shared" si="235"/>
        <v>0</v>
      </c>
      <c r="BH364" s="42">
        <f t="shared" si="236"/>
        <v>0</v>
      </c>
      <c r="BI364" s="42">
        <f t="shared" si="237"/>
        <v>0</v>
      </c>
      <c r="BJ364" s="42">
        <f t="shared" si="238"/>
        <v>0</v>
      </c>
      <c r="BK364" s="42">
        <f t="shared" si="239"/>
        <v>0</v>
      </c>
      <c r="BL364" s="42">
        <f t="shared" si="240"/>
        <v>0</v>
      </c>
      <c r="BM364" s="42">
        <f t="shared" si="241"/>
        <v>0</v>
      </c>
      <c r="BN364" s="42">
        <f t="shared" si="242"/>
        <v>0</v>
      </c>
      <c r="BO364" s="42">
        <f t="shared" si="243"/>
        <v>0</v>
      </c>
      <c r="BP364" s="42">
        <f t="shared" si="244"/>
        <v>0</v>
      </c>
      <c r="BQ364" s="42">
        <f t="shared" si="245"/>
        <v>0</v>
      </c>
      <c r="BR364" s="42">
        <f t="shared" si="246"/>
        <v>0</v>
      </c>
      <c r="BS364" s="42">
        <f t="shared" si="247"/>
        <v>0</v>
      </c>
    </row>
    <row r="365" spans="1:71" ht="15">
      <c r="A365" s="118" t="s">
        <v>1172</v>
      </c>
      <c r="B365" s="8" t="s">
        <v>735</v>
      </c>
      <c r="C365" s="9" t="s">
        <v>736</v>
      </c>
      <c r="D365" s="9" t="s">
        <v>599</v>
      </c>
      <c r="E365" s="10" t="s">
        <v>20</v>
      </c>
      <c r="F365" s="10" t="s">
        <v>3</v>
      </c>
      <c r="G365" s="12" t="s">
        <v>1266</v>
      </c>
      <c r="H365" s="11">
        <v>18.09</v>
      </c>
      <c r="I365" s="279">
        <f>VLOOKUP(A:A,Souhrn!$A$2:$E$20,5,0)</f>
        <v>0</v>
      </c>
      <c r="J365" s="217">
        <f aca="true" t="shared" si="248" ref="J365:J407">ROUND(H365*ROUND(I365,2),2)</f>
        <v>0</v>
      </c>
      <c r="K365" s="98"/>
      <c r="L365" s="102"/>
      <c r="M365" s="100"/>
      <c r="AA365" s="120">
        <f t="shared" si="210"/>
        <v>0</v>
      </c>
      <c r="AB365" s="120">
        <f t="shared" si="211"/>
        <v>0</v>
      </c>
      <c r="AC365" s="120">
        <f t="shared" si="212"/>
        <v>0</v>
      </c>
      <c r="AD365" s="120">
        <f t="shared" si="213"/>
        <v>0</v>
      </c>
      <c r="AE365" s="120">
        <f t="shared" si="214"/>
        <v>0</v>
      </c>
      <c r="AF365" s="120">
        <f t="shared" si="215"/>
        <v>0</v>
      </c>
      <c r="AG365" s="120">
        <f t="shared" si="216"/>
        <v>0</v>
      </c>
      <c r="AH365" s="120">
        <f t="shared" si="217"/>
        <v>0</v>
      </c>
      <c r="AI365" s="120">
        <f t="shared" si="218"/>
        <v>18.09</v>
      </c>
      <c r="AJ365" s="120">
        <f t="shared" si="219"/>
        <v>0</v>
      </c>
      <c r="AK365" s="120">
        <f t="shared" si="220"/>
        <v>0</v>
      </c>
      <c r="AL365" s="120">
        <f t="shared" si="221"/>
        <v>0</v>
      </c>
      <c r="AM365" s="120">
        <f t="shared" si="222"/>
        <v>0</v>
      </c>
      <c r="AN365" s="120">
        <f t="shared" si="223"/>
        <v>0</v>
      </c>
      <c r="AO365" s="120">
        <f t="shared" si="224"/>
        <v>0</v>
      </c>
      <c r="AP365" s="120">
        <f t="shared" si="225"/>
        <v>0</v>
      </c>
      <c r="AQ365" s="120">
        <f t="shared" si="226"/>
        <v>0</v>
      </c>
      <c r="AR365" s="120">
        <f t="shared" si="227"/>
        <v>0</v>
      </c>
      <c r="AS365" s="120">
        <f t="shared" si="228"/>
        <v>0</v>
      </c>
      <c r="AT365" s="267">
        <f t="shared" si="208"/>
        <v>0</v>
      </c>
      <c r="AU365" s="267">
        <f t="shared" si="209"/>
        <v>0</v>
      </c>
      <c r="BA365" s="42">
        <f t="shared" si="229"/>
        <v>0</v>
      </c>
      <c r="BB365" s="42">
        <f t="shared" si="230"/>
        <v>0</v>
      </c>
      <c r="BC365" s="42">
        <f t="shared" si="231"/>
        <v>0</v>
      </c>
      <c r="BD365" s="42">
        <f t="shared" si="232"/>
        <v>0</v>
      </c>
      <c r="BE365" s="42">
        <f t="shared" si="233"/>
        <v>0</v>
      </c>
      <c r="BF365" s="42">
        <f t="shared" si="234"/>
        <v>0</v>
      </c>
      <c r="BG365" s="42">
        <f t="shared" si="235"/>
        <v>0</v>
      </c>
      <c r="BH365" s="42">
        <f t="shared" si="236"/>
        <v>0</v>
      </c>
      <c r="BI365" s="42">
        <f t="shared" si="237"/>
        <v>0</v>
      </c>
      <c r="BJ365" s="42">
        <f t="shared" si="238"/>
        <v>0</v>
      </c>
      <c r="BK365" s="42">
        <f t="shared" si="239"/>
        <v>0</v>
      </c>
      <c r="BL365" s="42">
        <f t="shared" si="240"/>
        <v>0</v>
      </c>
      <c r="BM365" s="42">
        <f t="shared" si="241"/>
        <v>0</v>
      </c>
      <c r="BN365" s="42">
        <f t="shared" si="242"/>
        <v>0</v>
      </c>
      <c r="BO365" s="42">
        <f t="shared" si="243"/>
        <v>0</v>
      </c>
      <c r="BP365" s="42">
        <f t="shared" si="244"/>
        <v>0</v>
      </c>
      <c r="BQ365" s="42">
        <f t="shared" si="245"/>
        <v>0</v>
      </c>
      <c r="BR365" s="42">
        <f t="shared" si="246"/>
        <v>0</v>
      </c>
      <c r="BS365" s="42">
        <f t="shared" si="247"/>
        <v>0</v>
      </c>
    </row>
    <row r="366" spans="1:71" ht="15">
      <c r="A366" s="118" t="s">
        <v>1166</v>
      </c>
      <c r="B366" s="8" t="s">
        <v>737</v>
      </c>
      <c r="C366" s="9" t="s">
        <v>738</v>
      </c>
      <c r="D366" s="9" t="s">
        <v>599</v>
      </c>
      <c r="E366" s="10" t="s">
        <v>288</v>
      </c>
      <c r="F366" s="10" t="s">
        <v>2</v>
      </c>
      <c r="G366" s="12" t="s">
        <v>1261</v>
      </c>
      <c r="H366" s="11">
        <v>24.47</v>
      </c>
      <c r="I366" s="279">
        <f>VLOOKUP(A:A,Souhrn!$A$2:$E$20,5,0)</f>
        <v>0</v>
      </c>
      <c r="J366" s="217">
        <f t="shared" si="248"/>
        <v>0</v>
      </c>
      <c r="K366" s="98"/>
      <c r="L366" s="102"/>
      <c r="M366" s="100" t="s">
        <v>1246</v>
      </c>
      <c r="AA366" s="120">
        <f t="shared" si="210"/>
        <v>0</v>
      </c>
      <c r="AB366" s="120">
        <f t="shared" si="211"/>
        <v>0</v>
      </c>
      <c r="AC366" s="120">
        <f t="shared" si="212"/>
        <v>24.47</v>
      </c>
      <c r="AD366" s="120">
        <f t="shared" si="213"/>
        <v>0</v>
      </c>
      <c r="AE366" s="120">
        <f t="shared" si="214"/>
        <v>0</v>
      </c>
      <c r="AF366" s="120">
        <f t="shared" si="215"/>
        <v>0</v>
      </c>
      <c r="AG366" s="120">
        <f t="shared" si="216"/>
        <v>0</v>
      </c>
      <c r="AH366" s="120">
        <f t="shared" si="217"/>
        <v>0</v>
      </c>
      <c r="AI366" s="120">
        <f t="shared" si="218"/>
        <v>0</v>
      </c>
      <c r="AJ366" s="120">
        <f t="shared" si="219"/>
        <v>0</v>
      </c>
      <c r="AK366" s="120">
        <f t="shared" si="220"/>
        <v>0</v>
      </c>
      <c r="AL366" s="120">
        <f t="shared" si="221"/>
        <v>0</v>
      </c>
      <c r="AM366" s="120">
        <f t="shared" si="222"/>
        <v>0</v>
      </c>
      <c r="AN366" s="120">
        <f t="shared" si="223"/>
        <v>0</v>
      </c>
      <c r="AO366" s="120">
        <f t="shared" si="224"/>
        <v>0</v>
      </c>
      <c r="AP366" s="120">
        <f t="shared" si="225"/>
        <v>0</v>
      </c>
      <c r="AQ366" s="120">
        <f t="shared" si="226"/>
        <v>0</v>
      </c>
      <c r="AR366" s="120">
        <f t="shared" si="227"/>
        <v>0</v>
      </c>
      <c r="AS366" s="120">
        <f t="shared" si="228"/>
        <v>0</v>
      </c>
      <c r="AT366" s="267">
        <f t="shared" si="208"/>
        <v>0</v>
      </c>
      <c r="AU366" s="267">
        <f t="shared" si="209"/>
        <v>24.47</v>
      </c>
      <c r="BA366" s="42">
        <f t="shared" si="229"/>
        <v>0</v>
      </c>
      <c r="BB366" s="42">
        <f t="shared" si="230"/>
        <v>0</v>
      </c>
      <c r="BC366" s="42">
        <f t="shared" si="231"/>
        <v>0</v>
      </c>
      <c r="BD366" s="42">
        <f t="shared" si="232"/>
        <v>0</v>
      </c>
      <c r="BE366" s="42">
        <f t="shared" si="233"/>
        <v>0</v>
      </c>
      <c r="BF366" s="42">
        <f t="shared" si="234"/>
        <v>0</v>
      </c>
      <c r="BG366" s="42">
        <f t="shared" si="235"/>
        <v>0</v>
      </c>
      <c r="BH366" s="42">
        <f t="shared" si="236"/>
        <v>0</v>
      </c>
      <c r="BI366" s="42">
        <f t="shared" si="237"/>
        <v>0</v>
      </c>
      <c r="BJ366" s="42">
        <f t="shared" si="238"/>
        <v>0</v>
      </c>
      <c r="BK366" s="42">
        <f t="shared" si="239"/>
        <v>0</v>
      </c>
      <c r="BL366" s="42">
        <f t="shared" si="240"/>
        <v>0</v>
      </c>
      <c r="BM366" s="42">
        <f t="shared" si="241"/>
        <v>0</v>
      </c>
      <c r="BN366" s="42">
        <f t="shared" si="242"/>
        <v>0</v>
      </c>
      <c r="BO366" s="42">
        <f t="shared" si="243"/>
        <v>0</v>
      </c>
      <c r="BP366" s="42">
        <f t="shared" si="244"/>
        <v>0</v>
      </c>
      <c r="BQ366" s="42">
        <f t="shared" si="245"/>
        <v>0</v>
      </c>
      <c r="BR366" s="42">
        <f t="shared" si="246"/>
        <v>0</v>
      </c>
      <c r="BS366" s="42">
        <f t="shared" si="247"/>
        <v>0</v>
      </c>
    </row>
    <row r="367" spans="1:71" ht="15">
      <c r="A367" s="118" t="s">
        <v>1166</v>
      </c>
      <c r="B367" s="8" t="s">
        <v>739</v>
      </c>
      <c r="C367" s="9" t="s">
        <v>740</v>
      </c>
      <c r="D367" s="9" t="s">
        <v>599</v>
      </c>
      <c r="E367" s="10" t="s">
        <v>288</v>
      </c>
      <c r="F367" s="10" t="s">
        <v>2</v>
      </c>
      <c r="G367" s="12" t="s">
        <v>1261</v>
      </c>
      <c r="H367" s="11">
        <v>31.21</v>
      </c>
      <c r="I367" s="279">
        <f>VLOOKUP(A:A,Souhrn!$A$2:$E$20,5,0)</f>
        <v>0</v>
      </c>
      <c r="J367" s="217">
        <f t="shared" si="248"/>
        <v>0</v>
      </c>
      <c r="K367" s="98"/>
      <c r="L367" s="102"/>
      <c r="M367" s="100" t="s">
        <v>1246</v>
      </c>
      <c r="AA367" s="120">
        <f t="shared" si="210"/>
        <v>0</v>
      </c>
      <c r="AB367" s="120">
        <f t="shared" si="211"/>
        <v>0</v>
      </c>
      <c r="AC367" s="120">
        <f t="shared" si="212"/>
        <v>31.21</v>
      </c>
      <c r="AD367" s="120">
        <f t="shared" si="213"/>
        <v>0</v>
      </c>
      <c r="AE367" s="120">
        <f t="shared" si="214"/>
        <v>0</v>
      </c>
      <c r="AF367" s="120">
        <f t="shared" si="215"/>
        <v>0</v>
      </c>
      <c r="AG367" s="120">
        <f t="shared" si="216"/>
        <v>0</v>
      </c>
      <c r="AH367" s="120">
        <f t="shared" si="217"/>
        <v>0</v>
      </c>
      <c r="AI367" s="120">
        <f t="shared" si="218"/>
        <v>0</v>
      </c>
      <c r="AJ367" s="120">
        <f t="shared" si="219"/>
        <v>0</v>
      </c>
      <c r="AK367" s="120">
        <f t="shared" si="220"/>
        <v>0</v>
      </c>
      <c r="AL367" s="120">
        <f t="shared" si="221"/>
        <v>0</v>
      </c>
      <c r="AM367" s="120">
        <f t="shared" si="222"/>
        <v>0</v>
      </c>
      <c r="AN367" s="120">
        <f t="shared" si="223"/>
        <v>0</v>
      </c>
      <c r="AO367" s="120">
        <f t="shared" si="224"/>
        <v>0</v>
      </c>
      <c r="AP367" s="120">
        <f t="shared" si="225"/>
        <v>0</v>
      </c>
      <c r="AQ367" s="120">
        <f t="shared" si="226"/>
        <v>0</v>
      </c>
      <c r="AR367" s="120">
        <f t="shared" si="227"/>
        <v>0</v>
      </c>
      <c r="AS367" s="120">
        <f t="shared" si="228"/>
        <v>0</v>
      </c>
      <c r="AT367" s="267">
        <f t="shared" si="208"/>
        <v>0</v>
      </c>
      <c r="AU367" s="267">
        <f t="shared" si="209"/>
        <v>31.21</v>
      </c>
      <c r="BA367" s="42">
        <f t="shared" si="229"/>
        <v>0</v>
      </c>
      <c r="BB367" s="42">
        <f t="shared" si="230"/>
        <v>0</v>
      </c>
      <c r="BC367" s="42">
        <f t="shared" si="231"/>
        <v>0</v>
      </c>
      <c r="BD367" s="42">
        <f t="shared" si="232"/>
        <v>0</v>
      </c>
      <c r="BE367" s="42">
        <f t="shared" si="233"/>
        <v>0</v>
      </c>
      <c r="BF367" s="42">
        <f t="shared" si="234"/>
        <v>0</v>
      </c>
      <c r="BG367" s="42">
        <f t="shared" si="235"/>
        <v>0</v>
      </c>
      <c r="BH367" s="42">
        <f t="shared" si="236"/>
        <v>0</v>
      </c>
      <c r="BI367" s="42">
        <f t="shared" si="237"/>
        <v>0</v>
      </c>
      <c r="BJ367" s="42">
        <f t="shared" si="238"/>
        <v>0</v>
      </c>
      <c r="BK367" s="42">
        <f t="shared" si="239"/>
        <v>0</v>
      </c>
      <c r="BL367" s="42">
        <f t="shared" si="240"/>
        <v>0</v>
      </c>
      <c r="BM367" s="42">
        <f t="shared" si="241"/>
        <v>0</v>
      </c>
      <c r="BN367" s="42">
        <f t="shared" si="242"/>
        <v>0</v>
      </c>
      <c r="BO367" s="42">
        <f t="shared" si="243"/>
        <v>0</v>
      </c>
      <c r="BP367" s="42">
        <f t="shared" si="244"/>
        <v>0</v>
      </c>
      <c r="BQ367" s="42">
        <f t="shared" si="245"/>
        <v>0</v>
      </c>
      <c r="BR367" s="42">
        <f t="shared" si="246"/>
        <v>0</v>
      </c>
      <c r="BS367" s="42">
        <f t="shared" si="247"/>
        <v>0</v>
      </c>
    </row>
    <row r="368" spans="1:71" ht="15">
      <c r="A368" s="118" t="s">
        <v>1166</v>
      </c>
      <c r="B368" s="8" t="s">
        <v>741</v>
      </c>
      <c r="C368" s="9" t="s">
        <v>742</v>
      </c>
      <c r="D368" s="9" t="s">
        <v>599</v>
      </c>
      <c r="E368" s="10" t="s">
        <v>288</v>
      </c>
      <c r="F368" s="10" t="s">
        <v>2</v>
      </c>
      <c r="G368" s="12" t="s">
        <v>1261</v>
      </c>
      <c r="H368" s="11">
        <v>22.76</v>
      </c>
      <c r="I368" s="279">
        <f>VLOOKUP(A:A,Souhrn!$A$2:$E$20,5,0)</f>
        <v>0</v>
      </c>
      <c r="J368" s="217">
        <f t="shared" si="248"/>
        <v>0</v>
      </c>
      <c r="K368" s="98"/>
      <c r="L368" s="102"/>
      <c r="M368" s="100" t="s">
        <v>1246</v>
      </c>
      <c r="AA368" s="120">
        <f t="shared" si="210"/>
        <v>0</v>
      </c>
      <c r="AB368" s="120">
        <f t="shared" si="211"/>
        <v>0</v>
      </c>
      <c r="AC368" s="120">
        <f t="shared" si="212"/>
        <v>22.76</v>
      </c>
      <c r="AD368" s="120">
        <f t="shared" si="213"/>
        <v>0</v>
      </c>
      <c r="AE368" s="120">
        <f t="shared" si="214"/>
        <v>0</v>
      </c>
      <c r="AF368" s="120">
        <f t="shared" si="215"/>
        <v>0</v>
      </c>
      <c r="AG368" s="120">
        <f t="shared" si="216"/>
        <v>0</v>
      </c>
      <c r="AH368" s="120">
        <f t="shared" si="217"/>
        <v>0</v>
      </c>
      <c r="AI368" s="120">
        <f t="shared" si="218"/>
        <v>0</v>
      </c>
      <c r="AJ368" s="120">
        <f t="shared" si="219"/>
        <v>0</v>
      </c>
      <c r="AK368" s="120">
        <f t="shared" si="220"/>
        <v>0</v>
      </c>
      <c r="AL368" s="120">
        <f t="shared" si="221"/>
        <v>0</v>
      </c>
      <c r="AM368" s="120">
        <f t="shared" si="222"/>
        <v>0</v>
      </c>
      <c r="AN368" s="120">
        <f t="shared" si="223"/>
        <v>0</v>
      </c>
      <c r="AO368" s="120">
        <f t="shared" si="224"/>
        <v>0</v>
      </c>
      <c r="AP368" s="120">
        <f t="shared" si="225"/>
        <v>0</v>
      </c>
      <c r="AQ368" s="120">
        <f t="shared" si="226"/>
        <v>0</v>
      </c>
      <c r="AR368" s="120">
        <f t="shared" si="227"/>
        <v>0</v>
      </c>
      <c r="AS368" s="120">
        <f t="shared" si="228"/>
        <v>0</v>
      </c>
      <c r="AT368" s="267">
        <f t="shared" si="208"/>
        <v>0</v>
      </c>
      <c r="AU368" s="267">
        <f t="shared" si="209"/>
        <v>22.76</v>
      </c>
      <c r="BA368" s="42">
        <f t="shared" si="229"/>
        <v>0</v>
      </c>
      <c r="BB368" s="42">
        <f t="shared" si="230"/>
        <v>0</v>
      </c>
      <c r="BC368" s="42">
        <f t="shared" si="231"/>
        <v>0</v>
      </c>
      <c r="BD368" s="42">
        <f t="shared" si="232"/>
        <v>0</v>
      </c>
      <c r="BE368" s="42">
        <f t="shared" si="233"/>
        <v>0</v>
      </c>
      <c r="BF368" s="42">
        <f t="shared" si="234"/>
        <v>0</v>
      </c>
      <c r="BG368" s="42">
        <f t="shared" si="235"/>
        <v>0</v>
      </c>
      <c r="BH368" s="42">
        <f t="shared" si="236"/>
        <v>0</v>
      </c>
      <c r="BI368" s="42">
        <f t="shared" si="237"/>
        <v>0</v>
      </c>
      <c r="BJ368" s="42">
        <f t="shared" si="238"/>
        <v>0</v>
      </c>
      <c r="BK368" s="42">
        <f t="shared" si="239"/>
        <v>0</v>
      </c>
      <c r="BL368" s="42">
        <f t="shared" si="240"/>
        <v>0</v>
      </c>
      <c r="BM368" s="42">
        <f t="shared" si="241"/>
        <v>0</v>
      </c>
      <c r="BN368" s="42">
        <f t="shared" si="242"/>
        <v>0</v>
      </c>
      <c r="BO368" s="42">
        <f t="shared" si="243"/>
        <v>0</v>
      </c>
      <c r="BP368" s="42">
        <f t="shared" si="244"/>
        <v>0</v>
      </c>
      <c r="BQ368" s="42">
        <f t="shared" si="245"/>
        <v>0</v>
      </c>
      <c r="BR368" s="42">
        <f t="shared" si="246"/>
        <v>0</v>
      </c>
      <c r="BS368" s="42">
        <f t="shared" si="247"/>
        <v>0</v>
      </c>
    </row>
    <row r="369" spans="1:71" ht="15">
      <c r="A369" s="118" t="s">
        <v>1166</v>
      </c>
      <c r="B369" s="8" t="s">
        <v>743</v>
      </c>
      <c r="C369" s="9" t="s">
        <v>744</v>
      </c>
      <c r="D369" s="9" t="s">
        <v>599</v>
      </c>
      <c r="E369" s="10" t="s">
        <v>288</v>
      </c>
      <c r="F369" s="10" t="s">
        <v>2</v>
      </c>
      <c r="G369" s="12" t="s">
        <v>1261</v>
      </c>
      <c r="H369" s="11">
        <v>17.36</v>
      </c>
      <c r="I369" s="279">
        <f>VLOOKUP(A:A,Souhrn!$A$2:$E$20,5,0)</f>
        <v>0</v>
      </c>
      <c r="J369" s="217">
        <f t="shared" si="248"/>
        <v>0</v>
      </c>
      <c r="K369" s="98"/>
      <c r="L369" s="102"/>
      <c r="M369" s="100" t="s">
        <v>1246</v>
      </c>
      <c r="AA369" s="120">
        <f t="shared" si="210"/>
        <v>0</v>
      </c>
      <c r="AB369" s="120">
        <f t="shared" si="211"/>
        <v>0</v>
      </c>
      <c r="AC369" s="120">
        <f t="shared" si="212"/>
        <v>17.36</v>
      </c>
      <c r="AD369" s="120">
        <f t="shared" si="213"/>
        <v>0</v>
      </c>
      <c r="AE369" s="120">
        <f t="shared" si="214"/>
        <v>0</v>
      </c>
      <c r="AF369" s="120">
        <f t="shared" si="215"/>
        <v>0</v>
      </c>
      <c r="AG369" s="120">
        <f t="shared" si="216"/>
        <v>0</v>
      </c>
      <c r="AH369" s="120">
        <f t="shared" si="217"/>
        <v>0</v>
      </c>
      <c r="AI369" s="120">
        <f t="shared" si="218"/>
        <v>0</v>
      </c>
      <c r="AJ369" s="120">
        <f t="shared" si="219"/>
        <v>0</v>
      </c>
      <c r="AK369" s="120">
        <f t="shared" si="220"/>
        <v>0</v>
      </c>
      <c r="AL369" s="120">
        <f t="shared" si="221"/>
        <v>0</v>
      </c>
      <c r="AM369" s="120">
        <f t="shared" si="222"/>
        <v>0</v>
      </c>
      <c r="AN369" s="120">
        <f t="shared" si="223"/>
        <v>0</v>
      </c>
      <c r="AO369" s="120">
        <f t="shared" si="224"/>
        <v>0</v>
      </c>
      <c r="AP369" s="120">
        <f t="shared" si="225"/>
        <v>0</v>
      </c>
      <c r="AQ369" s="120">
        <f t="shared" si="226"/>
        <v>0</v>
      </c>
      <c r="AR369" s="120">
        <f t="shared" si="227"/>
        <v>0</v>
      </c>
      <c r="AS369" s="120">
        <f t="shared" si="228"/>
        <v>0</v>
      </c>
      <c r="AT369" s="267">
        <f t="shared" si="208"/>
        <v>0</v>
      </c>
      <c r="AU369" s="267">
        <f t="shared" si="209"/>
        <v>17.36</v>
      </c>
      <c r="BA369" s="42">
        <f t="shared" si="229"/>
        <v>0</v>
      </c>
      <c r="BB369" s="42">
        <f t="shared" si="230"/>
        <v>0</v>
      </c>
      <c r="BC369" s="42">
        <f t="shared" si="231"/>
        <v>0</v>
      </c>
      <c r="BD369" s="42">
        <f t="shared" si="232"/>
        <v>0</v>
      </c>
      <c r="BE369" s="42">
        <f t="shared" si="233"/>
        <v>0</v>
      </c>
      <c r="BF369" s="42">
        <f t="shared" si="234"/>
        <v>0</v>
      </c>
      <c r="BG369" s="42">
        <f t="shared" si="235"/>
        <v>0</v>
      </c>
      <c r="BH369" s="42">
        <f t="shared" si="236"/>
        <v>0</v>
      </c>
      <c r="BI369" s="42">
        <f t="shared" si="237"/>
        <v>0</v>
      </c>
      <c r="BJ369" s="42">
        <f t="shared" si="238"/>
        <v>0</v>
      </c>
      <c r="BK369" s="42">
        <f t="shared" si="239"/>
        <v>0</v>
      </c>
      <c r="BL369" s="42">
        <f t="shared" si="240"/>
        <v>0</v>
      </c>
      <c r="BM369" s="42">
        <f t="shared" si="241"/>
        <v>0</v>
      </c>
      <c r="BN369" s="42">
        <f t="shared" si="242"/>
        <v>0</v>
      </c>
      <c r="BO369" s="42">
        <f t="shared" si="243"/>
        <v>0</v>
      </c>
      <c r="BP369" s="42">
        <f t="shared" si="244"/>
        <v>0</v>
      </c>
      <c r="BQ369" s="42">
        <f t="shared" si="245"/>
        <v>0</v>
      </c>
      <c r="BR369" s="42">
        <f t="shared" si="246"/>
        <v>0</v>
      </c>
      <c r="BS369" s="42">
        <f t="shared" si="247"/>
        <v>0</v>
      </c>
    </row>
    <row r="370" spans="1:71" ht="15">
      <c r="A370" s="118" t="s">
        <v>1164</v>
      </c>
      <c r="B370" s="8" t="s">
        <v>745</v>
      </c>
      <c r="C370" s="9" t="s">
        <v>746</v>
      </c>
      <c r="D370" s="9" t="s">
        <v>599</v>
      </c>
      <c r="E370" s="10" t="s">
        <v>26</v>
      </c>
      <c r="F370" s="10" t="s">
        <v>2</v>
      </c>
      <c r="G370" s="12" t="s">
        <v>1259</v>
      </c>
      <c r="H370" s="11">
        <v>22.72</v>
      </c>
      <c r="I370" s="279">
        <f>VLOOKUP(A:A,Souhrn!$A$2:$E$20,5,0)</f>
        <v>0</v>
      </c>
      <c r="J370" s="217">
        <f t="shared" si="248"/>
        <v>0</v>
      </c>
      <c r="K370" s="98"/>
      <c r="L370" s="102"/>
      <c r="M370" s="100" t="s">
        <v>1246</v>
      </c>
      <c r="AA370" s="120">
        <f t="shared" si="210"/>
        <v>22.72</v>
      </c>
      <c r="AB370" s="120">
        <f t="shared" si="211"/>
        <v>0</v>
      </c>
      <c r="AC370" s="120">
        <f t="shared" si="212"/>
        <v>0</v>
      </c>
      <c r="AD370" s="120">
        <f t="shared" si="213"/>
        <v>0</v>
      </c>
      <c r="AE370" s="120">
        <f t="shared" si="214"/>
        <v>0</v>
      </c>
      <c r="AF370" s="120">
        <f t="shared" si="215"/>
        <v>0</v>
      </c>
      <c r="AG370" s="120">
        <f t="shared" si="216"/>
        <v>0</v>
      </c>
      <c r="AH370" s="120">
        <f t="shared" si="217"/>
        <v>0</v>
      </c>
      <c r="AI370" s="120">
        <f t="shared" si="218"/>
        <v>0</v>
      </c>
      <c r="AJ370" s="120">
        <f t="shared" si="219"/>
        <v>0</v>
      </c>
      <c r="AK370" s="120">
        <f t="shared" si="220"/>
        <v>0</v>
      </c>
      <c r="AL370" s="120">
        <f t="shared" si="221"/>
        <v>0</v>
      </c>
      <c r="AM370" s="120">
        <f t="shared" si="222"/>
        <v>0</v>
      </c>
      <c r="AN370" s="120">
        <f t="shared" si="223"/>
        <v>0</v>
      </c>
      <c r="AO370" s="120">
        <f t="shared" si="224"/>
        <v>0</v>
      </c>
      <c r="AP370" s="120">
        <f t="shared" si="225"/>
        <v>0</v>
      </c>
      <c r="AQ370" s="120">
        <f t="shared" si="226"/>
        <v>0</v>
      </c>
      <c r="AR370" s="120">
        <f t="shared" si="227"/>
        <v>0</v>
      </c>
      <c r="AS370" s="120">
        <f t="shared" si="228"/>
        <v>0</v>
      </c>
      <c r="AT370" s="267">
        <f t="shared" si="208"/>
        <v>0</v>
      </c>
      <c r="AU370" s="267">
        <f t="shared" si="209"/>
        <v>22.72</v>
      </c>
      <c r="BA370" s="42">
        <f t="shared" si="229"/>
        <v>0</v>
      </c>
      <c r="BB370" s="42">
        <f t="shared" si="230"/>
        <v>0</v>
      </c>
      <c r="BC370" s="42">
        <f t="shared" si="231"/>
        <v>0</v>
      </c>
      <c r="BD370" s="42">
        <f t="shared" si="232"/>
        <v>0</v>
      </c>
      <c r="BE370" s="42">
        <f t="shared" si="233"/>
        <v>0</v>
      </c>
      <c r="BF370" s="42">
        <f t="shared" si="234"/>
        <v>0</v>
      </c>
      <c r="BG370" s="42">
        <f t="shared" si="235"/>
        <v>0</v>
      </c>
      <c r="BH370" s="42">
        <f t="shared" si="236"/>
        <v>0</v>
      </c>
      <c r="BI370" s="42">
        <f t="shared" si="237"/>
        <v>0</v>
      </c>
      <c r="BJ370" s="42">
        <f t="shared" si="238"/>
        <v>0</v>
      </c>
      <c r="BK370" s="42">
        <f t="shared" si="239"/>
        <v>0</v>
      </c>
      <c r="BL370" s="42">
        <f t="shared" si="240"/>
        <v>0</v>
      </c>
      <c r="BM370" s="42">
        <f t="shared" si="241"/>
        <v>0</v>
      </c>
      <c r="BN370" s="42">
        <f t="shared" si="242"/>
        <v>0</v>
      </c>
      <c r="BO370" s="42">
        <f t="shared" si="243"/>
        <v>0</v>
      </c>
      <c r="BP370" s="42">
        <f t="shared" si="244"/>
        <v>0</v>
      </c>
      <c r="BQ370" s="42">
        <f t="shared" si="245"/>
        <v>0</v>
      </c>
      <c r="BR370" s="42">
        <f t="shared" si="246"/>
        <v>0</v>
      </c>
      <c r="BS370" s="42">
        <f t="shared" si="247"/>
        <v>0</v>
      </c>
    </row>
    <row r="371" spans="1:71" ht="15">
      <c r="A371" s="118" t="s">
        <v>1164</v>
      </c>
      <c r="B371" s="8" t="s">
        <v>747</v>
      </c>
      <c r="C371" s="9" t="s">
        <v>748</v>
      </c>
      <c r="D371" s="9" t="s">
        <v>599</v>
      </c>
      <c r="E371" s="10" t="s">
        <v>26</v>
      </c>
      <c r="F371" s="10" t="s">
        <v>2</v>
      </c>
      <c r="G371" s="12" t="s">
        <v>1259</v>
      </c>
      <c r="H371" s="11">
        <v>15.26</v>
      </c>
      <c r="I371" s="279">
        <f>VLOOKUP(A:A,Souhrn!$A$2:$E$20,5,0)</f>
        <v>0</v>
      </c>
      <c r="J371" s="217">
        <f t="shared" si="248"/>
        <v>0</v>
      </c>
      <c r="K371" s="98"/>
      <c r="L371" s="102"/>
      <c r="M371" s="100" t="s">
        <v>1246</v>
      </c>
      <c r="AA371" s="120">
        <f t="shared" si="210"/>
        <v>15.26</v>
      </c>
      <c r="AB371" s="120">
        <f t="shared" si="211"/>
        <v>0</v>
      </c>
      <c r="AC371" s="120">
        <f t="shared" si="212"/>
        <v>0</v>
      </c>
      <c r="AD371" s="120">
        <f t="shared" si="213"/>
        <v>0</v>
      </c>
      <c r="AE371" s="120">
        <f t="shared" si="214"/>
        <v>0</v>
      </c>
      <c r="AF371" s="120">
        <f t="shared" si="215"/>
        <v>0</v>
      </c>
      <c r="AG371" s="120">
        <f t="shared" si="216"/>
        <v>0</v>
      </c>
      <c r="AH371" s="120">
        <f t="shared" si="217"/>
        <v>0</v>
      </c>
      <c r="AI371" s="120">
        <f t="shared" si="218"/>
        <v>0</v>
      </c>
      <c r="AJ371" s="120">
        <f t="shared" si="219"/>
        <v>0</v>
      </c>
      <c r="AK371" s="120">
        <f t="shared" si="220"/>
        <v>0</v>
      </c>
      <c r="AL371" s="120">
        <f t="shared" si="221"/>
        <v>0</v>
      </c>
      <c r="AM371" s="120">
        <f t="shared" si="222"/>
        <v>0</v>
      </c>
      <c r="AN371" s="120">
        <f t="shared" si="223"/>
        <v>0</v>
      </c>
      <c r="AO371" s="120">
        <f t="shared" si="224"/>
        <v>0</v>
      </c>
      <c r="AP371" s="120">
        <f t="shared" si="225"/>
        <v>0</v>
      </c>
      <c r="AQ371" s="120">
        <f t="shared" si="226"/>
        <v>0</v>
      </c>
      <c r="AR371" s="120">
        <f t="shared" si="227"/>
        <v>0</v>
      </c>
      <c r="AS371" s="120">
        <f t="shared" si="228"/>
        <v>0</v>
      </c>
      <c r="AT371" s="267">
        <f t="shared" si="208"/>
        <v>0</v>
      </c>
      <c r="AU371" s="267">
        <f t="shared" si="209"/>
        <v>15.26</v>
      </c>
      <c r="BA371" s="42">
        <f t="shared" si="229"/>
        <v>0</v>
      </c>
      <c r="BB371" s="42">
        <f t="shared" si="230"/>
        <v>0</v>
      </c>
      <c r="BC371" s="42">
        <f t="shared" si="231"/>
        <v>0</v>
      </c>
      <c r="BD371" s="42">
        <f t="shared" si="232"/>
        <v>0</v>
      </c>
      <c r="BE371" s="42">
        <f t="shared" si="233"/>
        <v>0</v>
      </c>
      <c r="BF371" s="42">
        <f t="shared" si="234"/>
        <v>0</v>
      </c>
      <c r="BG371" s="42">
        <f t="shared" si="235"/>
        <v>0</v>
      </c>
      <c r="BH371" s="42">
        <f t="shared" si="236"/>
        <v>0</v>
      </c>
      <c r="BI371" s="42">
        <f t="shared" si="237"/>
        <v>0</v>
      </c>
      <c r="BJ371" s="42">
        <f t="shared" si="238"/>
        <v>0</v>
      </c>
      <c r="BK371" s="42">
        <f t="shared" si="239"/>
        <v>0</v>
      </c>
      <c r="BL371" s="42">
        <f t="shared" si="240"/>
        <v>0</v>
      </c>
      <c r="BM371" s="42">
        <f t="shared" si="241"/>
        <v>0</v>
      </c>
      <c r="BN371" s="42">
        <f t="shared" si="242"/>
        <v>0</v>
      </c>
      <c r="BO371" s="42">
        <f t="shared" si="243"/>
        <v>0</v>
      </c>
      <c r="BP371" s="42">
        <f t="shared" si="244"/>
        <v>0</v>
      </c>
      <c r="BQ371" s="42">
        <f t="shared" si="245"/>
        <v>0</v>
      </c>
      <c r="BR371" s="42">
        <f t="shared" si="246"/>
        <v>0</v>
      </c>
      <c r="BS371" s="42">
        <f t="shared" si="247"/>
        <v>0</v>
      </c>
    </row>
    <row r="372" spans="1:71" ht="15">
      <c r="A372" s="118" t="s">
        <v>1164</v>
      </c>
      <c r="B372" s="8" t="s">
        <v>749</v>
      </c>
      <c r="C372" s="9" t="s">
        <v>750</v>
      </c>
      <c r="D372" s="9" t="s">
        <v>599</v>
      </c>
      <c r="E372" s="10" t="s">
        <v>26</v>
      </c>
      <c r="F372" s="10" t="s">
        <v>2</v>
      </c>
      <c r="G372" s="12" t="s">
        <v>1259</v>
      </c>
      <c r="H372" s="11">
        <v>13.14</v>
      </c>
      <c r="I372" s="279">
        <f>VLOOKUP(A:A,Souhrn!$A$2:$E$20,5,0)</f>
        <v>0</v>
      </c>
      <c r="J372" s="217">
        <f t="shared" si="248"/>
        <v>0</v>
      </c>
      <c r="K372" s="98"/>
      <c r="L372" s="102"/>
      <c r="M372" s="100" t="s">
        <v>1246</v>
      </c>
      <c r="AA372" s="120">
        <f t="shared" si="210"/>
        <v>13.14</v>
      </c>
      <c r="AB372" s="120">
        <f t="shared" si="211"/>
        <v>0</v>
      </c>
      <c r="AC372" s="120">
        <f t="shared" si="212"/>
        <v>0</v>
      </c>
      <c r="AD372" s="120">
        <f t="shared" si="213"/>
        <v>0</v>
      </c>
      <c r="AE372" s="120">
        <f t="shared" si="214"/>
        <v>0</v>
      </c>
      <c r="AF372" s="120">
        <f t="shared" si="215"/>
        <v>0</v>
      </c>
      <c r="AG372" s="120">
        <f t="shared" si="216"/>
        <v>0</v>
      </c>
      <c r="AH372" s="120">
        <f t="shared" si="217"/>
        <v>0</v>
      </c>
      <c r="AI372" s="120">
        <f t="shared" si="218"/>
        <v>0</v>
      </c>
      <c r="AJ372" s="120">
        <f t="shared" si="219"/>
        <v>0</v>
      </c>
      <c r="AK372" s="120">
        <f t="shared" si="220"/>
        <v>0</v>
      </c>
      <c r="AL372" s="120">
        <f t="shared" si="221"/>
        <v>0</v>
      </c>
      <c r="AM372" s="120">
        <f t="shared" si="222"/>
        <v>0</v>
      </c>
      <c r="AN372" s="120">
        <f t="shared" si="223"/>
        <v>0</v>
      </c>
      <c r="AO372" s="120">
        <f t="shared" si="224"/>
        <v>0</v>
      </c>
      <c r="AP372" s="120">
        <f t="shared" si="225"/>
        <v>0</v>
      </c>
      <c r="AQ372" s="120">
        <f t="shared" si="226"/>
        <v>0</v>
      </c>
      <c r="AR372" s="120">
        <f t="shared" si="227"/>
        <v>0</v>
      </c>
      <c r="AS372" s="120">
        <f t="shared" si="228"/>
        <v>0</v>
      </c>
      <c r="AT372" s="267">
        <f t="shared" si="208"/>
        <v>0</v>
      </c>
      <c r="AU372" s="267">
        <f t="shared" si="209"/>
        <v>13.14</v>
      </c>
      <c r="BA372" s="42">
        <f t="shared" si="229"/>
        <v>0</v>
      </c>
      <c r="BB372" s="42">
        <f t="shared" si="230"/>
        <v>0</v>
      </c>
      <c r="BC372" s="42">
        <f t="shared" si="231"/>
        <v>0</v>
      </c>
      <c r="BD372" s="42">
        <f t="shared" si="232"/>
        <v>0</v>
      </c>
      <c r="BE372" s="42">
        <f t="shared" si="233"/>
        <v>0</v>
      </c>
      <c r="BF372" s="42">
        <f t="shared" si="234"/>
        <v>0</v>
      </c>
      <c r="BG372" s="42">
        <f t="shared" si="235"/>
        <v>0</v>
      </c>
      <c r="BH372" s="42">
        <f t="shared" si="236"/>
        <v>0</v>
      </c>
      <c r="BI372" s="42">
        <f t="shared" si="237"/>
        <v>0</v>
      </c>
      <c r="BJ372" s="42">
        <f t="shared" si="238"/>
        <v>0</v>
      </c>
      <c r="BK372" s="42">
        <f t="shared" si="239"/>
        <v>0</v>
      </c>
      <c r="BL372" s="42">
        <f t="shared" si="240"/>
        <v>0</v>
      </c>
      <c r="BM372" s="42">
        <f t="shared" si="241"/>
        <v>0</v>
      </c>
      <c r="BN372" s="42">
        <f t="shared" si="242"/>
        <v>0</v>
      </c>
      <c r="BO372" s="42">
        <f t="shared" si="243"/>
        <v>0</v>
      </c>
      <c r="BP372" s="42">
        <f t="shared" si="244"/>
        <v>0</v>
      </c>
      <c r="BQ372" s="42">
        <f t="shared" si="245"/>
        <v>0</v>
      </c>
      <c r="BR372" s="42">
        <f t="shared" si="246"/>
        <v>0</v>
      </c>
      <c r="BS372" s="42">
        <f t="shared" si="247"/>
        <v>0</v>
      </c>
    </row>
    <row r="373" spans="1:71" ht="15">
      <c r="A373" s="118" t="s">
        <v>1164</v>
      </c>
      <c r="B373" s="8" t="s">
        <v>751</v>
      </c>
      <c r="C373" s="9" t="s">
        <v>752</v>
      </c>
      <c r="D373" s="9" t="s">
        <v>599</v>
      </c>
      <c r="E373" s="10" t="s">
        <v>26</v>
      </c>
      <c r="F373" s="10" t="s">
        <v>2</v>
      </c>
      <c r="G373" s="12" t="s">
        <v>1259</v>
      </c>
      <c r="H373" s="11">
        <v>13.14</v>
      </c>
      <c r="I373" s="279">
        <f>VLOOKUP(A:A,Souhrn!$A$2:$E$20,5,0)</f>
        <v>0</v>
      </c>
      <c r="J373" s="217">
        <f t="shared" si="248"/>
        <v>0</v>
      </c>
      <c r="K373" s="98"/>
      <c r="L373" s="102"/>
      <c r="M373" s="100" t="s">
        <v>1246</v>
      </c>
      <c r="AA373" s="120">
        <f t="shared" si="210"/>
        <v>13.14</v>
      </c>
      <c r="AB373" s="120">
        <f t="shared" si="211"/>
        <v>0</v>
      </c>
      <c r="AC373" s="120">
        <f t="shared" si="212"/>
        <v>0</v>
      </c>
      <c r="AD373" s="120">
        <f t="shared" si="213"/>
        <v>0</v>
      </c>
      <c r="AE373" s="120">
        <f t="shared" si="214"/>
        <v>0</v>
      </c>
      <c r="AF373" s="120">
        <f t="shared" si="215"/>
        <v>0</v>
      </c>
      <c r="AG373" s="120">
        <f t="shared" si="216"/>
        <v>0</v>
      </c>
      <c r="AH373" s="120">
        <f t="shared" si="217"/>
        <v>0</v>
      </c>
      <c r="AI373" s="120">
        <f t="shared" si="218"/>
        <v>0</v>
      </c>
      <c r="AJ373" s="120">
        <f t="shared" si="219"/>
        <v>0</v>
      </c>
      <c r="AK373" s="120">
        <f t="shared" si="220"/>
        <v>0</v>
      </c>
      <c r="AL373" s="120">
        <f t="shared" si="221"/>
        <v>0</v>
      </c>
      <c r="AM373" s="120">
        <f t="shared" si="222"/>
        <v>0</v>
      </c>
      <c r="AN373" s="120">
        <f t="shared" si="223"/>
        <v>0</v>
      </c>
      <c r="AO373" s="120">
        <f t="shared" si="224"/>
        <v>0</v>
      </c>
      <c r="AP373" s="120">
        <f t="shared" si="225"/>
        <v>0</v>
      </c>
      <c r="AQ373" s="120">
        <f t="shared" si="226"/>
        <v>0</v>
      </c>
      <c r="AR373" s="120">
        <f t="shared" si="227"/>
        <v>0</v>
      </c>
      <c r="AS373" s="120">
        <f t="shared" si="228"/>
        <v>0</v>
      </c>
      <c r="AT373" s="267">
        <f t="shared" si="208"/>
        <v>0</v>
      </c>
      <c r="AU373" s="267">
        <f t="shared" si="209"/>
        <v>13.14</v>
      </c>
      <c r="BA373" s="42">
        <f t="shared" si="229"/>
        <v>0</v>
      </c>
      <c r="BB373" s="42">
        <f t="shared" si="230"/>
        <v>0</v>
      </c>
      <c r="BC373" s="42">
        <f t="shared" si="231"/>
        <v>0</v>
      </c>
      <c r="BD373" s="42">
        <f t="shared" si="232"/>
        <v>0</v>
      </c>
      <c r="BE373" s="42">
        <f t="shared" si="233"/>
        <v>0</v>
      </c>
      <c r="BF373" s="42">
        <f t="shared" si="234"/>
        <v>0</v>
      </c>
      <c r="BG373" s="42">
        <f t="shared" si="235"/>
        <v>0</v>
      </c>
      <c r="BH373" s="42">
        <f t="shared" si="236"/>
        <v>0</v>
      </c>
      <c r="BI373" s="42">
        <f t="shared" si="237"/>
        <v>0</v>
      </c>
      <c r="BJ373" s="42">
        <f t="shared" si="238"/>
        <v>0</v>
      </c>
      <c r="BK373" s="42">
        <f t="shared" si="239"/>
        <v>0</v>
      </c>
      <c r="BL373" s="42">
        <f t="shared" si="240"/>
        <v>0</v>
      </c>
      <c r="BM373" s="42">
        <f t="shared" si="241"/>
        <v>0</v>
      </c>
      <c r="BN373" s="42">
        <f t="shared" si="242"/>
        <v>0</v>
      </c>
      <c r="BO373" s="42">
        <f t="shared" si="243"/>
        <v>0</v>
      </c>
      <c r="BP373" s="42">
        <f t="shared" si="244"/>
        <v>0</v>
      </c>
      <c r="BQ373" s="42">
        <f t="shared" si="245"/>
        <v>0</v>
      </c>
      <c r="BR373" s="42">
        <f t="shared" si="246"/>
        <v>0</v>
      </c>
      <c r="BS373" s="42">
        <f t="shared" si="247"/>
        <v>0</v>
      </c>
    </row>
    <row r="374" spans="1:71" ht="15">
      <c r="A374" s="118" t="s">
        <v>1164</v>
      </c>
      <c r="B374" s="8" t="s">
        <v>753</v>
      </c>
      <c r="C374" s="9" t="s">
        <v>754</v>
      </c>
      <c r="D374" s="9" t="s">
        <v>599</v>
      </c>
      <c r="E374" s="10" t="s">
        <v>26</v>
      </c>
      <c r="F374" s="10" t="s">
        <v>2</v>
      </c>
      <c r="G374" s="12" t="s">
        <v>1259</v>
      </c>
      <c r="H374" s="11">
        <v>13.14</v>
      </c>
      <c r="I374" s="279">
        <f>VLOOKUP(A:A,Souhrn!$A$2:$E$20,5,0)</f>
        <v>0</v>
      </c>
      <c r="J374" s="217">
        <f t="shared" si="248"/>
        <v>0</v>
      </c>
      <c r="K374" s="98"/>
      <c r="L374" s="102"/>
      <c r="M374" s="100" t="s">
        <v>1246</v>
      </c>
      <c r="AA374" s="120">
        <f t="shared" si="210"/>
        <v>13.14</v>
      </c>
      <c r="AB374" s="120">
        <f t="shared" si="211"/>
        <v>0</v>
      </c>
      <c r="AC374" s="120">
        <f t="shared" si="212"/>
        <v>0</v>
      </c>
      <c r="AD374" s="120">
        <f t="shared" si="213"/>
        <v>0</v>
      </c>
      <c r="AE374" s="120">
        <f t="shared" si="214"/>
        <v>0</v>
      </c>
      <c r="AF374" s="120">
        <f t="shared" si="215"/>
        <v>0</v>
      </c>
      <c r="AG374" s="120">
        <f t="shared" si="216"/>
        <v>0</v>
      </c>
      <c r="AH374" s="120">
        <f t="shared" si="217"/>
        <v>0</v>
      </c>
      <c r="AI374" s="120">
        <f t="shared" si="218"/>
        <v>0</v>
      </c>
      <c r="AJ374" s="120">
        <f t="shared" si="219"/>
        <v>0</v>
      </c>
      <c r="AK374" s="120">
        <f t="shared" si="220"/>
        <v>0</v>
      </c>
      <c r="AL374" s="120">
        <f t="shared" si="221"/>
        <v>0</v>
      </c>
      <c r="AM374" s="120">
        <f t="shared" si="222"/>
        <v>0</v>
      </c>
      <c r="AN374" s="120">
        <f t="shared" si="223"/>
        <v>0</v>
      </c>
      <c r="AO374" s="120">
        <f t="shared" si="224"/>
        <v>0</v>
      </c>
      <c r="AP374" s="120">
        <f t="shared" si="225"/>
        <v>0</v>
      </c>
      <c r="AQ374" s="120">
        <f t="shared" si="226"/>
        <v>0</v>
      </c>
      <c r="AR374" s="120">
        <f t="shared" si="227"/>
        <v>0</v>
      </c>
      <c r="AS374" s="120">
        <f t="shared" si="228"/>
        <v>0</v>
      </c>
      <c r="AT374" s="267">
        <f t="shared" si="208"/>
        <v>0</v>
      </c>
      <c r="AU374" s="267">
        <f t="shared" si="209"/>
        <v>13.14</v>
      </c>
      <c r="BA374" s="42">
        <f t="shared" si="229"/>
        <v>0</v>
      </c>
      <c r="BB374" s="42">
        <f t="shared" si="230"/>
        <v>0</v>
      </c>
      <c r="BC374" s="42">
        <f t="shared" si="231"/>
        <v>0</v>
      </c>
      <c r="BD374" s="42">
        <f t="shared" si="232"/>
        <v>0</v>
      </c>
      <c r="BE374" s="42">
        <f t="shared" si="233"/>
        <v>0</v>
      </c>
      <c r="BF374" s="42">
        <f t="shared" si="234"/>
        <v>0</v>
      </c>
      <c r="BG374" s="42">
        <f t="shared" si="235"/>
        <v>0</v>
      </c>
      <c r="BH374" s="42">
        <f t="shared" si="236"/>
        <v>0</v>
      </c>
      <c r="BI374" s="42">
        <f t="shared" si="237"/>
        <v>0</v>
      </c>
      <c r="BJ374" s="42">
        <f t="shared" si="238"/>
        <v>0</v>
      </c>
      <c r="BK374" s="42">
        <f t="shared" si="239"/>
        <v>0</v>
      </c>
      <c r="BL374" s="42">
        <f t="shared" si="240"/>
        <v>0</v>
      </c>
      <c r="BM374" s="42">
        <f t="shared" si="241"/>
        <v>0</v>
      </c>
      <c r="BN374" s="42">
        <f t="shared" si="242"/>
        <v>0</v>
      </c>
      <c r="BO374" s="42">
        <f t="shared" si="243"/>
        <v>0</v>
      </c>
      <c r="BP374" s="42">
        <f t="shared" si="244"/>
        <v>0</v>
      </c>
      <c r="BQ374" s="42">
        <f t="shared" si="245"/>
        <v>0</v>
      </c>
      <c r="BR374" s="42">
        <f t="shared" si="246"/>
        <v>0</v>
      </c>
      <c r="BS374" s="42">
        <f t="shared" si="247"/>
        <v>0</v>
      </c>
    </row>
    <row r="375" spans="1:71" ht="15">
      <c r="A375" s="118" t="s">
        <v>1164</v>
      </c>
      <c r="B375" s="8" t="s">
        <v>755</v>
      </c>
      <c r="C375" s="9" t="s">
        <v>756</v>
      </c>
      <c r="D375" s="9" t="s">
        <v>599</v>
      </c>
      <c r="E375" s="10" t="s">
        <v>26</v>
      </c>
      <c r="F375" s="10" t="s">
        <v>2</v>
      </c>
      <c r="G375" s="12" t="s">
        <v>1259</v>
      </c>
      <c r="H375" s="11">
        <v>15.33</v>
      </c>
      <c r="I375" s="279">
        <f>VLOOKUP(A:A,Souhrn!$A$2:$E$20,5,0)</f>
        <v>0</v>
      </c>
      <c r="J375" s="217">
        <f t="shared" si="248"/>
        <v>0</v>
      </c>
      <c r="K375" s="98"/>
      <c r="L375" s="102"/>
      <c r="M375" s="100" t="s">
        <v>1246</v>
      </c>
      <c r="AA375" s="120">
        <f t="shared" si="210"/>
        <v>15.33</v>
      </c>
      <c r="AB375" s="120">
        <f t="shared" si="211"/>
        <v>0</v>
      </c>
      <c r="AC375" s="120">
        <f t="shared" si="212"/>
        <v>0</v>
      </c>
      <c r="AD375" s="120">
        <f t="shared" si="213"/>
        <v>0</v>
      </c>
      <c r="AE375" s="120">
        <f t="shared" si="214"/>
        <v>0</v>
      </c>
      <c r="AF375" s="120">
        <f t="shared" si="215"/>
        <v>0</v>
      </c>
      <c r="AG375" s="120">
        <f t="shared" si="216"/>
        <v>0</v>
      </c>
      <c r="AH375" s="120">
        <f t="shared" si="217"/>
        <v>0</v>
      </c>
      <c r="AI375" s="120">
        <f t="shared" si="218"/>
        <v>0</v>
      </c>
      <c r="AJ375" s="120">
        <f t="shared" si="219"/>
        <v>0</v>
      </c>
      <c r="AK375" s="120">
        <f t="shared" si="220"/>
        <v>0</v>
      </c>
      <c r="AL375" s="120">
        <f t="shared" si="221"/>
        <v>0</v>
      </c>
      <c r="AM375" s="120">
        <f t="shared" si="222"/>
        <v>0</v>
      </c>
      <c r="AN375" s="120">
        <f t="shared" si="223"/>
        <v>0</v>
      </c>
      <c r="AO375" s="120">
        <f t="shared" si="224"/>
        <v>0</v>
      </c>
      <c r="AP375" s="120">
        <f t="shared" si="225"/>
        <v>0</v>
      </c>
      <c r="AQ375" s="120">
        <f t="shared" si="226"/>
        <v>0</v>
      </c>
      <c r="AR375" s="120">
        <f t="shared" si="227"/>
        <v>0</v>
      </c>
      <c r="AS375" s="120">
        <f t="shared" si="228"/>
        <v>0</v>
      </c>
      <c r="AT375" s="267">
        <f t="shared" si="208"/>
        <v>0</v>
      </c>
      <c r="AU375" s="267">
        <f t="shared" si="209"/>
        <v>15.33</v>
      </c>
      <c r="BA375" s="42">
        <f t="shared" si="229"/>
        <v>0</v>
      </c>
      <c r="BB375" s="42">
        <f t="shared" si="230"/>
        <v>0</v>
      </c>
      <c r="BC375" s="42">
        <f t="shared" si="231"/>
        <v>0</v>
      </c>
      <c r="BD375" s="42">
        <f t="shared" si="232"/>
        <v>0</v>
      </c>
      <c r="BE375" s="42">
        <f t="shared" si="233"/>
        <v>0</v>
      </c>
      <c r="BF375" s="42">
        <f t="shared" si="234"/>
        <v>0</v>
      </c>
      <c r="BG375" s="42">
        <f t="shared" si="235"/>
        <v>0</v>
      </c>
      <c r="BH375" s="42">
        <f t="shared" si="236"/>
        <v>0</v>
      </c>
      <c r="BI375" s="42">
        <f t="shared" si="237"/>
        <v>0</v>
      </c>
      <c r="BJ375" s="42">
        <f t="shared" si="238"/>
        <v>0</v>
      </c>
      <c r="BK375" s="42">
        <f t="shared" si="239"/>
        <v>0</v>
      </c>
      <c r="BL375" s="42">
        <f t="shared" si="240"/>
        <v>0</v>
      </c>
      <c r="BM375" s="42">
        <f t="shared" si="241"/>
        <v>0</v>
      </c>
      <c r="BN375" s="42">
        <f t="shared" si="242"/>
        <v>0</v>
      </c>
      <c r="BO375" s="42">
        <f t="shared" si="243"/>
        <v>0</v>
      </c>
      <c r="BP375" s="42">
        <f t="shared" si="244"/>
        <v>0</v>
      </c>
      <c r="BQ375" s="42">
        <f t="shared" si="245"/>
        <v>0</v>
      </c>
      <c r="BR375" s="42">
        <f t="shared" si="246"/>
        <v>0</v>
      </c>
      <c r="BS375" s="42">
        <f t="shared" si="247"/>
        <v>0</v>
      </c>
    </row>
    <row r="376" spans="1:71" ht="15">
      <c r="A376" s="118" t="s">
        <v>1164</v>
      </c>
      <c r="B376" s="8" t="s">
        <v>757</v>
      </c>
      <c r="C376" s="9" t="s">
        <v>758</v>
      </c>
      <c r="D376" s="9" t="s">
        <v>599</v>
      </c>
      <c r="E376" s="10" t="s">
        <v>26</v>
      </c>
      <c r="F376" s="10" t="s">
        <v>2</v>
      </c>
      <c r="G376" s="12" t="s">
        <v>1259</v>
      </c>
      <c r="H376" s="11">
        <v>22.72</v>
      </c>
      <c r="I376" s="279">
        <f>VLOOKUP(A:A,Souhrn!$A$2:$E$20,5,0)</f>
        <v>0</v>
      </c>
      <c r="J376" s="217">
        <f t="shared" si="248"/>
        <v>0</v>
      </c>
      <c r="K376" s="98"/>
      <c r="L376" s="102"/>
      <c r="M376" s="100" t="s">
        <v>1246</v>
      </c>
      <c r="AA376" s="120">
        <f t="shared" si="210"/>
        <v>22.72</v>
      </c>
      <c r="AB376" s="120">
        <f t="shared" si="211"/>
        <v>0</v>
      </c>
      <c r="AC376" s="120">
        <f t="shared" si="212"/>
        <v>0</v>
      </c>
      <c r="AD376" s="120">
        <f t="shared" si="213"/>
        <v>0</v>
      </c>
      <c r="AE376" s="120">
        <f t="shared" si="214"/>
        <v>0</v>
      </c>
      <c r="AF376" s="120">
        <f t="shared" si="215"/>
        <v>0</v>
      </c>
      <c r="AG376" s="120">
        <f t="shared" si="216"/>
        <v>0</v>
      </c>
      <c r="AH376" s="120">
        <f t="shared" si="217"/>
        <v>0</v>
      </c>
      <c r="AI376" s="120">
        <f t="shared" si="218"/>
        <v>0</v>
      </c>
      <c r="AJ376" s="120">
        <f t="shared" si="219"/>
        <v>0</v>
      </c>
      <c r="AK376" s="120">
        <f t="shared" si="220"/>
        <v>0</v>
      </c>
      <c r="AL376" s="120">
        <f t="shared" si="221"/>
        <v>0</v>
      </c>
      <c r="AM376" s="120">
        <f t="shared" si="222"/>
        <v>0</v>
      </c>
      <c r="AN376" s="120">
        <f t="shared" si="223"/>
        <v>0</v>
      </c>
      <c r="AO376" s="120">
        <f t="shared" si="224"/>
        <v>0</v>
      </c>
      <c r="AP376" s="120">
        <f t="shared" si="225"/>
        <v>0</v>
      </c>
      <c r="AQ376" s="120">
        <f t="shared" si="226"/>
        <v>0</v>
      </c>
      <c r="AR376" s="120">
        <f t="shared" si="227"/>
        <v>0</v>
      </c>
      <c r="AS376" s="120">
        <f t="shared" si="228"/>
        <v>0</v>
      </c>
      <c r="AT376" s="267">
        <f t="shared" si="208"/>
        <v>0</v>
      </c>
      <c r="AU376" s="267">
        <f t="shared" si="209"/>
        <v>22.72</v>
      </c>
      <c r="BA376" s="42">
        <f t="shared" si="229"/>
        <v>0</v>
      </c>
      <c r="BB376" s="42">
        <f t="shared" si="230"/>
        <v>0</v>
      </c>
      <c r="BC376" s="42">
        <f t="shared" si="231"/>
        <v>0</v>
      </c>
      <c r="BD376" s="42">
        <f t="shared" si="232"/>
        <v>0</v>
      </c>
      <c r="BE376" s="42">
        <f t="shared" si="233"/>
        <v>0</v>
      </c>
      <c r="BF376" s="42">
        <f t="shared" si="234"/>
        <v>0</v>
      </c>
      <c r="BG376" s="42">
        <f t="shared" si="235"/>
        <v>0</v>
      </c>
      <c r="BH376" s="42">
        <f t="shared" si="236"/>
        <v>0</v>
      </c>
      <c r="BI376" s="42">
        <f t="shared" si="237"/>
        <v>0</v>
      </c>
      <c r="BJ376" s="42">
        <f t="shared" si="238"/>
        <v>0</v>
      </c>
      <c r="BK376" s="42">
        <f t="shared" si="239"/>
        <v>0</v>
      </c>
      <c r="BL376" s="42">
        <f t="shared" si="240"/>
        <v>0</v>
      </c>
      <c r="BM376" s="42">
        <f t="shared" si="241"/>
        <v>0</v>
      </c>
      <c r="BN376" s="42">
        <f t="shared" si="242"/>
        <v>0</v>
      </c>
      <c r="BO376" s="42">
        <f t="shared" si="243"/>
        <v>0</v>
      </c>
      <c r="BP376" s="42">
        <f t="shared" si="244"/>
        <v>0</v>
      </c>
      <c r="BQ376" s="42">
        <f t="shared" si="245"/>
        <v>0</v>
      </c>
      <c r="BR376" s="42">
        <f t="shared" si="246"/>
        <v>0</v>
      </c>
      <c r="BS376" s="42">
        <f t="shared" si="247"/>
        <v>0</v>
      </c>
    </row>
    <row r="377" spans="1:71" ht="15">
      <c r="A377" s="118" t="s">
        <v>1164</v>
      </c>
      <c r="B377" s="8" t="s">
        <v>759</v>
      </c>
      <c r="C377" s="9" t="s">
        <v>760</v>
      </c>
      <c r="D377" s="9" t="s">
        <v>599</v>
      </c>
      <c r="E377" s="10" t="s">
        <v>26</v>
      </c>
      <c r="F377" s="10" t="s">
        <v>2</v>
      </c>
      <c r="G377" s="12" t="s">
        <v>1259</v>
      </c>
      <c r="H377" s="11">
        <v>15.23</v>
      </c>
      <c r="I377" s="279">
        <f>VLOOKUP(A:A,Souhrn!$A$2:$E$20,5,0)</f>
        <v>0</v>
      </c>
      <c r="J377" s="217">
        <f t="shared" si="248"/>
        <v>0</v>
      </c>
      <c r="K377" s="98"/>
      <c r="L377" s="102"/>
      <c r="M377" s="100" t="s">
        <v>1246</v>
      </c>
      <c r="AA377" s="120">
        <f t="shared" si="210"/>
        <v>15.23</v>
      </c>
      <c r="AB377" s="120">
        <f t="shared" si="211"/>
        <v>0</v>
      </c>
      <c r="AC377" s="120">
        <f t="shared" si="212"/>
        <v>0</v>
      </c>
      <c r="AD377" s="120">
        <f t="shared" si="213"/>
        <v>0</v>
      </c>
      <c r="AE377" s="120">
        <f t="shared" si="214"/>
        <v>0</v>
      </c>
      <c r="AF377" s="120">
        <f t="shared" si="215"/>
        <v>0</v>
      </c>
      <c r="AG377" s="120">
        <f t="shared" si="216"/>
        <v>0</v>
      </c>
      <c r="AH377" s="120">
        <f t="shared" si="217"/>
        <v>0</v>
      </c>
      <c r="AI377" s="120">
        <f t="shared" si="218"/>
        <v>0</v>
      </c>
      <c r="AJ377" s="120">
        <f t="shared" si="219"/>
        <v>0</v>
      </c>
      <c r="AK377" s="120">
        <f t="shared" si="220"/>
        <v>0</v>
      </c>
      <c r="AL377" s="120">
        <f t="shared" si="221"/>
        <v>0</v>
      </c>
      <c r="AM377" s="120">
        <f t="shared" si="222"/>
        <v>0</v>
      </c>
      <c r="AN377" s="120">
        <f t="shared" si="223"/>
        <v>0</v>
      </c>
      <c r="AO377" s="120">
        <f t="shared" si="224"/>
        <v>0</v>
      </c>
      <c r="AP377" s="120">
        <f t="shared" si="225"/>
        <v>0</v>
      </c>
      <c r="AQ377" s="120">
        <f t="shared" si="226"/>
        <v>0</v>
      </c>
      <c r="AR377" s="120">
        <f t="shared" si="227"/>
        <v>0</v>
      </c>
      <c r="AS377" s="120">
        <f t="shared" si="228"/>
        <v>0</v>
      </c>
      <c r="AT377" s="267">
        <f t="shared" si="208"/>
        <v>0</v>
      </c>
      <c r="AU377" s="267">
        <f t="shared" si="209"/>
        <v>15.23</v>
      </c>
      <c r="BA377" s="42">
        <f t="shared" si="229"/>
        <v>0</v>
      </c>
      <c r="BB377" s="42">
        <f t="shared" si="230"/>
        <v>0</v>
      </c>
      <c r="BC377" s="42">
        <f t="shared" si="231"/>
        <v>0</v>
      </c>
      <c r="BD377" s="42">
        <f t="shared" si="232"/>
        <v>0</v>
      </c>
      <c r="BE377" s="42">
        <f t="shared" si="233"/>
        <v>0</v>
      </c>
      <c r="BF377" s="42">
        <f t="shared" si="234"/>
        <v>0</v>
      </c>
      <c r="BG377" s="42">
        <f t="shared" si="235"/>
        <v>0</v>
      </c>
      <c r="BH377" s="42">
        <f t="shared" si="236"/>
        <v>0</v>
      </c>
      <c r="BI377" s="42">
        <f t="shared" si="237"/>
        <v>0</v>
      </c>
      <c r="BJ377" s="42">
        <f t="shared" si="238"/>
        <v>0</v>
      </c>
      <c r="BK377" s="42">
        <f t="shared" si="239"/>
        <v>0</v>
      </c>
      <c r="BL377" s="42">
        <f t="shared" si="240"/>
        <v>0</v>
      </c>
      <c r="BM377" s="42">
        <f t="shared" si="241"/>
        <v>0</v>
      </c>
      <c r="BN377" s="42">
        <f t="shared" si="242"/>
        <v>0</v>
      </c>
      <c r="BO377" s="42">
        <f t="shared" si="243"/>
        <v>0</v>
      </c>
      <c r="BP377" s="42">
        <f t="shared" si="244"/>
        <v>0</v>
      </c>
      <c r="BQ377" s="42">
        <f t="shared" si="245"/>
        <v>0</v>
      </c>
      <c r="BR377" s="42">
        <f t="shared" si="246"/>
        <v>0</v>
      </c>
      <c r="BS377" s="42">
        <f t="shared" si="247"/>
        <v>0</v>
      </c>
    </row>
    <row r="378" spans="1:71" ht="15">
      <c r="A378" s="118" t="s">
        <v>1164</v>
      </c>
      <c r="B378" s="8" t="s">
        <v>761</v>
      </c>
      <c r="C378" s="9" t="s">
        <v>762</v>
      </c>
      <c r="D378" s="9" t="s">
        <v>599</v>
      </c>
      <c r="E378" s="10" t="s">
        <v>26</v>
      </c>
      <c r="F378" s="10" t="s">
        <v>2</v>
      </c>
      <c r="G378" s="12" t="s">
        <v>1259</v>
      </c>
      <c r="H378" s="11">
        <v>12</v>
      </c>
      <c r="I378" s="279">
        <f>VLOOKUP(A:A,Souhrn!$A$2:$E$20,5,0)</f>
        <v>0</v>
      </c>
      <c r="J378" s="217">
        <f t="shared" si="248"/>
        <v>0</v>
      </c>
      <c r="K378" s="98"/>
      <c r="L378" s="102"/>
      <c r="M378" s="100" t="s">
        <v>1246</v>
      </c>
      <c r="AA378" s="120">
        <f t="shared" si="210"/>
        <v>12</v>
      </c>
      <c r="AB378" s="120">
        <f t="shared" si="211"/>
        <v>0</v>
      </c>
      <c r="AC378" s="120">
        <f t="shared" si="212"/>
        <v>0</v>
      </c>
      <c r="AD378" s="120">
        <f t="shared" si="213"/>
        <v>0</v>
      </c>
      <c r="AE378" s="120">
        <f t="shared" si="214"/>
        <v>0</v>
      </c>
      <c r="AF378" s="120">
        <f t="shared" si="215"/>
        <v>0</v>
      </c>
      <c r="AG378" s="120">
        <f t="shared" si="216"/>
        <v>0</v>
      </c>
      <c r="AH378" s="120">
        <f t="shared" si="217"/>
        <v>0</v>
      </c>
      <c r="AI378" s="120">
        <f t="shared" si="218"/>
        <v>0</v>
      </c>
      <c r="AJ378" s="120">
        <f t="shared" si="219"/>
        <v>0</v>
      </c>
      <c r="AK378" s="120">
        <f t="shared" si="220"/>
        <v>0</v>
      </c>
      <c r="AL378" s="120">
        <f t="shared" si="221"/>
        <v>0</v>
      </c>
      <c r="AM378" s="120">
        <f t="shared" si="222"/>
        <v>0</v>
      </c>
      <c r="AN378" s="120">
        <f t="shared" si="223"/>
        <v>0</v>
      </c>
      <c r="AO378" s="120">
        <f t="shared" si="224"/>
        <v>0</v>
      </c>
      <c r="AP378" s="120">
        <f t="shared" si="225"/>
        <v>0</v>
      </c>
      <c r="AQ378" s="120">
        <f t="shared" si="226"/>
        <v>0</v>
      </c>
      <c r="AR378" s="120">
        <f t="shared" si="227"/>
        <v>0</v>
      </c>
      <c r="AS378" s="120">
        <f t="shared" si="228"/>
        <v>0</v>
      </c>
      <c r="AT378" s="267">
        <f t="shared" si="208"/>
        <v>0</v>
      </c>
      <c r="AU378" s="267">
        <f t="shared" si="209"/>
        <v>12</v>
      </c>
      <c r="BA378" s="42">
        <f t="shared" si="229"/>
        <v>0</v>
      </c>
      <c r="BB378" s="42">
        <f t="shared" si="230"/>
        <v>0</v>
      </c>
      <c r="BC378" s="42">
        <f t="shared" si="231"/>
        <v>0</v>
      </c>
      <c r="BD378" s="42">
        <f t="shared" si="232"/>
        <v>0</v>
      </c>
      <c r="BE378" s="42">
        <f t="shared" si="233"/>
        <v>0</v>
      </c>
      <c r="BF378" s="42">
        <f t="shared" si="234"/>
        <v>0</v>
      </c>
      <c r="BG378" s="42">
        <f t="shared" si="235"/>
        <v>0</v>
      </c>
      <c r="BH378" s="42">
        <f t="shared" si="236"/>
        <v>0</v>
      </c>
      <c r="BI378" s="42">
        <f t="shared" si="237"/>
        <v>0</v>
      </c>
      <c r="BJ378" s="42">
        <f t="shared" si="238"/>
        <v>0</v>
      </c>
      <c r="BK378" s="42">
        <f t="shared" si="239"/>
        <v>0</v>
      </c>
      <c r="BL378" s="42">
        <f t="shared" si="240"/>
        <v>0</v>
      </c>
      <c r="BM378" s="42">
        <f t="shared" si="241"/>
        <v>0</v>
      </c>
      <c r="BN378" s="42">
        <f t="shared" si="242"/>
        <v>0</v>
      </c>
      <c r="BO378" s="42">
        <f t="shared" si="243"/>
        <v>0</v>
      </c>
      <c r="BP378" s="42">
        <f t="shared" si="244"/>
        <v>0</v>
      </c>
      <c r="BQ378" s="42">
        <f t="shared" si="245"/>
        <v>0</v>
      </c>
      <c r="BR378" s="42">
        <f t="shared" si="246"/>
        <v>0</v>
      </c>
      <c r="BS378" s="42">
        <f t="shared" si="247"/>
        <v>0</v>
      </c>
    </row>
    <row r="379" spans="1:71" ht="15">
      <c r="A379" s="118" t="s">
        <v>1166</v>
      </c>
      <c r="B379" s="8" t="s">
        <v>763</v>
      </c>
      <c r="C379" s="9" t="s">
        <v>764</v>
      </c>
      <c r="D379" s="9" t="s">
        <v>599</v>
      </c>
      <c r="E379" s="10" t="s">
        <v>288</v>
      </c>
      <c r="F379" s="10" t="s">
        <v>2</v>
      </c>
      <c r="G379" s="12" t="s">
        <v>1261</v>
      </c>
      <c r="H379" s="11">
        <v>56.32</v>
      </c>
      <c r="I379" s="279">
        <f>VLOOKUP(A:A,Souhrn!$A$2:$E$20,5,0)</f>
        <v>0</v>
      </c>
      <c r="J379" s="217">
        <f t="shared" si="248"/>
        <v>0</v>
      </c>
      <c r="K379" s="98"/>
      <c r="L379" s="102"/>
      <c r="M379" s="100" t="s">
        <v>1246</v>
      </c>
      <c r="AA379" s="120">
        <f t="shared" si="210"/>
        <v>0</v>
      </c>
      <c r="AB379" s="120">
        <f t="shared" si="211"/>
        <v>0</v>
      </c>
      <c r="AC379" s="120">
        <f t="shared" si="212"/>
        <v>56.32</v>
      </c>
      <c r="AD379" s="120">
        <f t="shared" si="213"/>
        <v>0</v>
      </c>
      <c r="AE379" s="120">
        <f t="shared" si="214"/>
        <v>0</v>
      </c>
      <c r="AF379" s="120">
        <f t="shared" si="215"/>
        <v>0</v>
      </c>
      <c r="AG379" s="120">
        <f t="shared" si="216"/>
        <v>0</v>
      </c>
      <c r="AH379" s="120">
        <f t="shared" si="217"/>
        <v>0</v>
      </c>
      <c r="AI379" s="120">
        <f t="shared" si="218"/>
        <v>0</v>
      </c>
      <c r="AJ379" s="120">
        <f t="shared" si="219"/>
        <v>0</v>
      </c>
      <c r="AK379" s="120">
        <f t="shared" si="220"/>
        <v>0</v>
      </c>
      <c r="AL379" s="120">
        <f t="shared" si="221"/>
        <v>0</v>
      </c>
      <c r="AM379" s="120">
        <f t="shared" si="222"/>
        <v>0</v>
      </c>
      <c r="AN379" s="120">
        <f t="shared" si="223"/>
        <v>0</v>
      </c>
      <c r="AO379" s="120">
        <f t="shared" si="224"/>
        <v>0</v>
      </c>
      <c r="AP379" s="120">
        <f t="shared" si="225"/>
        <v>0</v>
      </c>
      <c r="AQ379" s="120">
        <f t="shared" si="226"/>
        <v>0</v>
      </c>
      <c r="AR379" s="120">
        <f t="shared" si="227"/>
        <v>0</v>
      </c>
      <c r="AS379" s="120">
        <f t="shared" si="228"/>
        <v>0</v>
      </c>
      <c r="AT379" s="267">
        <f t="shared" si="208"/>
        <v>0</v>
      </c>
      <c r="AU379" s="267">
        <f t="shared" si="209"/>
        <v>56.32</v>
      </c>
      <c r="BA379" s="42">
        <f t="shared" si="229"/>
        <v>0</v>
      </c>
      <c r="BB379" s="42">
        <f t="shared" si="230"/>
        <v>0</v>
      </c>
      <c r="BC379" s="42">
        <f t="shared" si="231"/>
        <v>0</v>
      </c>
      <c r="BD379" s="42">
        <f t="shared" si="232"/>
        <v>0</v>
      </c>
      <c r="BE379" s="42">
        <f t="shared" si="233"/>
        <v>0</v>
      </c>
      <c r="BF379" s="42">
        <f t="shared" si="234"/>
        <v>0</v>
      </c>
      <c r="BG379" s="42">
        <f t="shared" si="235"/>
        <v>0</v>
      </c>
      <c r="BH379" s="42">
        <f t="shared" si="236"/>
        <v>0</v>
      </c>
      <c r="BI379" s="42">
        <f t="shared" si="237"/>
        <v>0</v>
      </c>
      <c r="BJ379" s="42">
        <f t="shared" si="238"/>
        <v>0</v>
      </c>
      <c r="BK379" s="42">
        <f t="shared" si="239"/>
        <v>0</v>
      </c>
      <c r="BL379" s="42">
        <f t="shared" si="240"/>
        <v>0</v>
      </c>
      <c r="BM379" s="42">
        <f t="shared" si="241"/>
        <v>0</v>
      </c>
      <c r="BN379" s="42">
        <f t="shared" si="242"/>
        <v>0</v>
      </c>
      <c r="BO379" s="42">
        <f t="shared" si="243"/>
        <v>0</v>
      </c>
      <c r="BP379" s="42">
        <f t="shared" si="244"/>
        <v>0</v>
      </c>
      <c r="BQ379" s="42">
        <f t="shared" si="245"/>
        <v>0</v>
      </c>
      <c r="BR379" s="42">
        <f t="shared" si="246"/>
        <v>0</v>
      </c>
      <c r="BS379" s="42">
        <f t="shared" si="247"/>
        <v>0</v>
      </c>
    </row>
    <row r="380" spans="1:71" ht="15">
      <c r="A380" s="118" t="s">
        <v>1179</v>
      </c>
      <c r="B380" s="8" t="s">
        <v>765</v>
      </c>
      <c r="C380" s="9" t="s">
        <v>766</v>
      </c>
      <c r="D380" s="9" t="s">
        <v>599</v>
      </c>
      <c r="E380" s="10" t="s">
        <v>393</v>
      </c>
      <c r="F380" s="10" t="s">
        <v>4</v>
      </c>
      <c r="G380" s="12" t="s">
        <v>1277</v>
      </c>
      <c r="H380" s="11">
        <v>1.1</v>
      </c>
      <c r="I380" s="279">
        <f>VLOOKUP(A:A,Souhrn!$A$2:$E$20,5,0)</f>
        <v>0</v>
      </c>
      <c r="J380" s="217">
        <f t="shared" si="248"/>
        <v>0</v>
      </c>
      <c r="K380" s="98"/>
      <c r="L380" s="102"/>
      <c r="M380" s="100"/>
      <c r="AA380" s="120">
        <f t="shared" si="210"/>
        <v>0</v>
      </c>
      <c r="AB380" s="120">
        <f t="shared" si="211"/>
        <v>0</v>
      </c>
      <c r="AC380" s="120">
        <f t="shared" si="212"/>
        <v>0</v>
      </c>
      <c r="AD380" s="120">
        <f t="shared" si="213"/>
        <v>0</v>
      </c>
      <c r="AE380" s="120">
        <f t="shared" si="214"/>
        <v>0</v>
      </c>
      <c r="AF380" s="120">
        <f t="shared" si="215"/>
        <v>0</v>
      </c>
      <c r="AG380" s="120">
        <f t="shared" si="216"/>
        <v>0</v>
      </c>
      <c r="AH380" s="120">
        <f t="shared" si="217"/>
        <v>0</v>
      </c>
      <c r="AI380" s="120">
        <f t="shared" si="218"/>
        <v>0</v>
      </c>
      <c r="AJ380" s="120">
        <f t="shared" si="219"/>
        <v>0</v>
      </c>
      <c r="AK380" s="120">
        <f t="shared" si="220"/>
        <v>0</v>
      </c>
      <c r="AL380" s="120">
        <f t="shared" si="221"/>
        <v>0</v>
      </c>
      <c r="AM380" s="120">
        <f t="shared" si="222"/>
        <v>0</v>
      </c>
      <c r="AN380" s="120">
        <f t="shared" si="223"/>
        <v>0</v>
      </c>
      <c r="AO380" s="120">
        <f t="shared" si="224"/>
        <v>0</v>
      </c>
      <c r="AP380" s="120">
        <f t="shared" si="225"/>
        <v>0</v>
      </c>
      <c r="AQ380" s="120">
        <f t="shared" si="226"/>
        <v>1.1</v>
      </c>
      <c r="AR380" s="120">
        <f t="shared" si="227"/>
        <v>0</v>
      </c>
      <c r="AS380" s="120">
        <f t="shared" si="228"/>
        <v>0</v>
      </c>
      <c r="AT380" s="267">
        <f t="shared" si="208"/>
        <v>0</v>
      </c>
      <c r="AU380" s="267">
        <f t="shared" si="209"/>
        <v>0</v>
      </c>
      <c r="BA380" s="42">
        <f t="shared" si="229"/>
        <v>0</v>
      </c>
      <c r="BB380" s="42">
        <f t="shared" si="230"/>
        <v>0</v>
      </c>
      <c r="BC380" s="42">
        <f t="shared" si="231"/>
        <v>0</v>
      </c>
      <c r="BD380" s="42">
        <f t="shared" si="232"/>
        <v>0</v>
      </c>
      <c r="BE380" s="42">
        <f t="shared" si="233"/>
        <v>0</v>
      </c>
      <c r="BF380" s="42">
        <f t="shared" si="234"/>
        <v>0</v>
      </c>
      <c r="BG380" s="42">
        <f t="shared" si="235"/>
        <v>0</v>
      </c>
      <c r="BH380" s="42">
        <f t="shared" si="236"/>
        <v>0</v>
      </c>
      <c r="BI380" s="42">
        <f t="shared" si="237"/>
        <v>0</v>
      </c>
      <c r="BJ380" s="42">
        <f t="shared" si="238"/>
        <v>0</v>
      </c>
      <c r="BK380" s="42">
        <f t="shared" si="239"/>
        <v>0</v>
      </c>
      <c r="BL380" s="42">
        <f t="shared" si="240"/>
        <v>0</v>
      </c>
      <c r="BM380" s="42">
        <f t="shared" si="241"/>
        <v>0</v>
      </c>
      <c r="BN380" s="42">
        <f t="shared" si="242"/>
        <v>0</v>
      </c>
      <c r="BO380" s="42">
        <f t="shared" si="243"/>
        <v>0</v>
      </c>
      <c r="BP380" s="42">
        <f t="shared" si="244"/>
        <v>0</v>
      </c>
      <c r="BQ380" s="42">
        <f t="shared" si="245"/>
        <v>0</v>
      </c>
      <c r="BR380" s="42">
        <f t="shared" si="246"/>
        <v>0</v>
      </c>
      <c r="BS380" s="42">
        <f t="shared" si="247"/>
        <v>0</v>
      </c>
    </row>
    <row r="381" spans="1:71" ht="15">
      <c r="A381" s="118" t="s">
        <v>1175</v>
      </c>
      <c r="B381" s="8" t="s">
        <v>767</v>
      </c>
      <c r="C381" s="9" t="s">
        <v>768</v>
      </c>
      <c r="D381" s="9" t="s">
        <v>599</v>
      </c>
      <c r="E381" s="10" t="s">
        <v>29</v>
      </c>
      <c r="F381" s="10" t="s">
        <v>3</v>
      </c>
      <c r="G381" s="12" t="s">
        <v>1268</v>
      </c>
      <c r="H381" s="11">
        <v>12.69</v>
      </c>
      <c r="I381" s="279">
        <f>VLOOKUP(A:A,Souhrn!$A$2:$E$20,5,0)</f>
        <v>0</v>
      </c>
      <c r="J381" s="217">
        <f t="shared" si="248"/>
        <v>0</v>
      </c>
      <c r="K381" s="98"/>
      <c r="L381" s="102"/>
      <c r="M381" s="100"/>
      <c r="AA381" s="120">
        <f t="shared" si="210"/>
        <v>0</v>
      </c>
      <c r="AB381" s="120">
        <f t="shared" si="211"/>
        <v>0</v>
      </c>
      <c r="AC381" s="120">
        <f t="shared" si="212"/>
        <v>0</v>
      </c>
      <c r="AD381" s="120">
        <f t="shared" si="213"/>
        <v>0</v>
      </c>
      <c r="AE381" s="120">
        <f t="shared" si="214"/>
        <v>0</v>
      </c>
      <c r="AF381" s="120">
        <f t="shared" si="215"/>
        <v>0</v>
      </c>
      <c r="AG381" s="120">
        <f t="shared" si="216"/>
        <v>0</v>
      </c>
      <c r="AH381" s="120">
        <f t="shared" si="217"/>
        <v>0</v>
      </c>
      <c r="AI381" s="120">
        <f t="shared" si="218"/>
        <v>0</v>
      </c>
      <c r="AJ381" s="120">
        <f t="shared" si="219"/>
        <v>0</v>
      </c>
      <c r="AK381" s="120">
        <f t="shared" si="220"/>
        <v>0</v>
      </c>
      <c r="AL381" s="120">
        <f t="shared" si="221"/>
        <v>12.69</v>
      </c>
      <c r="AM381" s="120">
        <f t="shared" si="222"/>
        <v>0</v>
      </c>
      <c r="AN381" s="120">
        <f t="shared" si="223"/>
        <v>0</v>
      </c>
      <c r="AO381" s="120">
        <f t="shared" si="224"/>
        <v>0</v>
      </c>
      <c r="AP381" s="120">
        <f t="shared" si="225"/>
        <v>0</v>
      </c>
      <c r="AQ381" s="120">
        <f t="shared" si="226"/>
        <v>0</v>
      </c>
      <c r="AR381" s="120">
        <f t="shared" si="227"/>
        <v>0</v>
      </c>
      <c r="AS381" s="120">
        <f t="shared" si="228"/>
        <v>0</v>
      </c>
      <c r="AT381" s="267">
        <f t="shared" si="208"/>
        <v>0</v>
      </c>
      <c r="AU381" s="267">
        <f t="shared" si="209"/>
        <v>0</v>
      </c>
      <c r="BA381" s="42">
        <f t="shared" si="229"/>
        <v>0</v>
      </c>
      <c r="BB381" s="42">
        <f t="shared" si="230"/>
        <v>0</v>
      </c>
      <c r="BC381" s="42">
        <f t="shared" si="231"/>
        <v>0</v>
      </c>
      <c r="BD381" s="42">
        <f t="shared" si="232"/>
        <v>0</v>
      </c>
      <c r="BE381" s="42">
        <f t="shared" si="233"/>
        <v>0</v>
      </c>
      <c r="BF381" s="42">
        <f t="shared" si="234"/>
        <v>0</v>
      </c>
      <c r="BG381" s="42">
        <f t="shared" si="235"/>
        <v>0</v>
      </c>
      <c r="BH381" s="42">
        <f t="shared" si="236"/>
        <v>0</v>
      </c>
      <c r="BI381" s="42">
        <f t="shared" si="237"/>
        <v>0</v>
      </c>
      <c r="BJ381" s="42">
        <f t="shared" si="238"/>
        <v>0</v>
      </c>
      <c r="BK381" s="42">
        <f t="shared" si="239"/>
        <v>0</v>
      </c>
      <c r="BL381" s="42">
        <f t="shared" si="240"/>
        <v>0</v>
      </c>
      <c r="BM381" s="42">
        <f t="shared" si="241"/>
        <v>0</v>
      </c>
      <c r="BN381" s="42">
        <f t="shared" si="242"/>
        <v>0</v>
      </c>
      <c r="BO381" s="42">
        <f t="shared" si="243"/>
        <v>0</v>
      </c>
      <c r="BP381" s="42">
        <f t="shared" si="244"/>
        <v>0</v>
      </c>
      <c r="BQ381" s="42">
        <f t="shared" si="245"/>
        <v>0</v>
      </c>
      <c r="BR381" s="42">
        <f t="shared" si="246"/>
        <v>0</v>
      </c>
      <c r="BS381" s="42">
        <f t="shared" si="247"/>
        <v>0</v>
      </c>
    </row>
    <row r="382" spans="1:71" ht="15">
      <c r="A382" s="118" t="s">
        <v>1173</v>
      </c>
      <c r="B382" s="8" t="s">
        <v>769</v>
      </c>
      <c r="C382" s="9" t="s">
        <v>770</v>
      </c>
      <c r="D382" s="9" t="s">
        <v>599</v>
      </c>
      <c r="E382" s="10" t="s">
        <v>34</v>
      </c>
      <c r="F382" s="10" t="s">
        <v>5</v>
      </c>
      <c r="G382" s="12" t="s">
        <v>1267</v>
      </c>
      <c r="H382" s="11">
        <v>20.88</v>
      </c>
      <c r="I382" s="279">
        <f>VLOOKUP(A:A,Souhrn!$A$2:$E$20,5,0)</f>
        <v>0</v>
      </c>
      <c r="J382" s="217">
        <f t="shared" si="248"/>
        <v>0</v>
      </c>
      <c r="K382" s="98"/>
      <c r="L382" s="102"/>
      <c r="M382" s="100"/>
      <c r="AA382" s="120">
        <f t="shared" si="210"/>
        <v>0</v>
      </c>
      <c r="AB382" s="120">
        <f t="shared" si="211"/>
        <v>0</v>
      </c>
      <c r="AC382" s="120">
        <f t="shared" si="212"/>
        <v>0</v>
      </c>
      <c r="AD382" s="120">
        <f t="shared" si="213"/>
        <v>0</v>
      </c>
      <c r="AE382" s="120">
        <f t="shared" si="214"/>
        <v>0</v>
      </c>
      <c r="AF382" s="120">
        <f t="shared" si="215"/>
        <v>0</v>
      </c>
      <c r="AG382" s="120">
        <f t="shared" si="216"/>
        <v>0</v>
      </c>
      <c r="AH382" s="120">
        <f t="shared" si="217"/>
        <v>0</v>
      </c>
      <c r="AI382" s="120">
        <f t="shared" si="218"/>
        <v>0</v>
      </c>
      <c r="AJ382" s="120">
        <f t="shared" si="219"/>
        <v>20.88</v>
      </c>
      <c r="AK382" s="120">
        <f t="shared" si="220"/>
        <v>0</v>
      </c>
      <c r="AL382" s="120">
        <f t="shared" si="221"/>
        <v>0</v>
      </c>
      <c r="AM382" s="120">
        <f t="shared" si="222"/>
        <v>0</v>
      </c>
      <c r="AN382" s="120">
        <f t="shared" si="223"/>
        <v>0</v>
      </c>
      <c r="AO382" s="120">
        <f t="shared" si="224"/>
        <v>0</v>
      </c>
      <c r="AP382" s="120">
        <f t="shared" si="225"/>
        <v>0</v>
      </c>
      <c r="AQ382" s="120">
        <f t="shared" si="226"/>
        <v>0</v>
      </c>
      <c r="AR382" s="120">
        <f t="shared" si="227"/>
        <v>0</v>
      </c>
      <c r="AS382" s="120">
        <f t="shared" si="228"/>
        <v>0</v>
      </c>
      <c r="AT382" s="267">
        <f t="shared" si="208"/>
        <v>0</v>
      </c>
      <c r="AU382" s="267">
        <f t="shared" si="209"/>
        <v>0</v>
      </c>
      <c r="BA382" s="42">
        <f t="shared" si="229"/>
        <v>0</v>
      </c>
      <c r="BB382" s="42">
        <f t="shared" si="230"/>
        <v>0</v>
      </c>
      <c r="BC382" s="42">
        <f t="shared" si="231"/>
        <v>0</v>
      </c>
      <c r="BD382" s="42">
        <f t="shared" si="232"/>
        <v>0</v>
      </c>
      <c r="BE382" s="42">
        <f t="shared" si="233"/>
        <v>0</v>
      </c>
      <c r="BF382" s="42">
        <f t="shared" si="234"/>
        <v>0</v>
      </c>
      <c r="BG382" s="42">
        <f t="shared" si="235"/>
        <v>0</v>
      </c>
      <c r="BH382" s="42">
        <f t="shared" si="236"/>
        <v>0</v>
      </c>
      <c r="BI382" s="42">
        <f t="shared" si="237"/>
        <v>0</v>
      </c>
      <c r="BJ382" s="42">
        <f t="shared" si="238"/>
        <v>0</v>
      </c>
      <c r="BK382" s="42">
        <f t="shared" si="239"/>
        <v>0</v>
      </c>
      <c r="BL382" s="42">
        <f t="shared" si="240"/>
        <v>0</v>
      </c>
      <c r="BM382" s="42">
        <f t="shared" si="241"/>
        <v>0</v>
      </c>
      <c r="BN382" s="42">
        <f t="shared" si="242"/>
        <v>0</v>
      </c>
      <c r="BO382" s="42">
        <f t="shared" si="243"/>
        <v>0</v>
      </c>
      <c r="BP382" s="42">
        <f t="shared" si="244"/>
        <v>0</v>
      </c>
      <c r="BQ382" s="42">
        <f t="shared" si="245"/>
        <v>0</v>
      </c>
      <c r="BR382" s="42">
        <f t="shared" si="246"/>
        <v>0</v>
      </c>
      <c r="BS382" s="42">
        <f t="shared" si="247"/>
        <v>0</v>
      </c>
    </row>
    <row r="383" spans="1:71" ht="15">
      <c r="A383" s="118" t="s">
        <v>1173</v>
      </c>
      <c r="B383" s="8" t="s">
        <v>771</v>
      </c>
      <c r="C383" s="9" t="s">
        <v>772</v>
      </c>
      <c r="D383" s="9" t="s">
        <v>599</v>
      </c>
      <c r="E383" s="10" t="s">
        <v>44</v>
      </c>
      <c r="F383" s="10" t="s">
        <v>5</v>
      </c>
      <c r="G383" s="12" t="s">
        <v>1267</v>
      </c>
      <c r="H383" s="11">
        <v>41.48</v>
      </c>
      <c r="I383" s="279">
        <f>VLOOKUP(A:A,Souhrn!$A$2:$E$20,5,0)</f>
        <v>0</v>
      </c>
      <c r="J383" s="217">
        <f t="shared" si="248"/>
        <v>0</v>
      </c>
      <c r="K383" s="98"/>
      <c r="L383" s="102"/>
      <c r="M383" s="100"/>
      <c r="AA383" s="120">
        <f t="shared" si="210"/>
        <v>0</v>
      </c>
      <c r="AB383" s="120">
        <f t="shared" si="211"/>
        <v>0</v>
      </c>
      <c r="AC383" s="120">
        <f t="shared" si="212"/>
        <v>0</v>
      </c>
      <c r="AD383" s="120">
        <f t="shared" si="213"/>
        <v>0</v>
      </c>
      <c r="AE383" s="120">
        <f t="shared" si="214"/>
        <v>0</v>
      </c>
      <c r="AF383" s="120">
        <f t="shared" si="215"/>
        <v>0</v>
      </c>
      <c r="AG383" s="120">
        <f t="shared" si="216"/>
        <v>0</v>
      </c>
      <c r="AH383" s="120">
        <f t="shared" si="217"/>
        <v>0</v>
      </c>
      <c r="AI383" s="120">
        <f t="shared" si="218"/>
        <v>0</v>
      </c>
      <c r="AJ383" s="120">
        <f t="shared" si="219"/>
        <v>41.48</v>
      </c>
      <c r="AK383" s="120">
        <f t="shared" si="220"/>
        <v>0</v>
      </c>
      <c r="AL383" s="120">
        <f t="shared" si="221"/>
        <v>0</v>
      </c>
      <c r="AM383" s="120">
        <f t="shared" si="222"/>
        <v>0</v>
      </c>
      <c r="AN383" s="120">
        <f t="shared" si="223"/>
        <v>0</v>
      </c>
      <c r="AO383" s="120">
        <f t="shared" si="224"/>
        <v>0</v>
      </c>
      <c r="AP383" s="120">
        <f t="shared" si="225"/>
        <v>0</v>
      </c>
      <c r="AQ383" s="120">
        <f t="shared" si="226"/>
        <v>0</v>
      </c>
      <c r="AR383" s="120">
        <f t="shared" si="227"/>
        <v>0</v>
      </c>
      <c r="AS383" s="120">
        <f t="shared" si="228"/>
        <v>0</v>
      </c>
      <c r="AT383" s="267">
        <f t="shared" si="208"/>
        <v>0</v>
      </c>
      <c r="AU383" s="267">
        <f t="shared" si="209"/>
        <v>0</v>
      </c>
      <c r="BA383" s="42">
        <f t="shared" si="229"/>
        <v>0</v>
      </c>
      <c r="BB383" s="42">
        <f t="shared" si="230"/>
        <v>0</v>
      </c>
      <c r="BC383" s="42">
        <f t="shared" si="231"/>
        <v>0</v>
      </c>
      <c r="BD383" s="42">
        <f t="shared" si="232"/>
        <v>0</v>
      </c>
      <c r="BE383" s="42">
        <f t="shared" si="233"/>
        <v>0</v>
      </c>
      <c r="BF383" s="42">
        <f t="shared" si="234"/>
        <v>0</v>
      </c>
      <c r="BG383" s="42">
        <f t="shared" si="235"/>
        <v>0</v>
      </c>
      <c r="BH383" s="42">
        <f t="shared" si="236"/>
        <v>0</v>
      </c>
      <c r="BI383" s="42">
        <f t="shared" si="237"/>
        <v>0</v>
      </c>
      <c r="BJ383" s="42">
        <f t="shared" si="238"/>
        <v>0</v>
      </c>
      <c r="BK383" s="42">
        <f t="shared" si="239"/>
        <v>0</v>
      </c>
      <c r="BL383" s="42">
        <f t="shared" si="240"/>
        <v>0</v>
      </c>
      <c r="BM383" s="42">
        <f t="shared" si="241"/>
        <v>0</v>
      </c>
      <c r="BN383" s="42">
        <f t="shared" si="242"/>
        <v>0</v>
      </c>
      <c r="BO383" s="42">
        <f t="shared" si="243"/>
        <v>0</v>
      </c>
      <c r="BP383" s="42">
        <f t="shared" si="244"/>
        <v>0</v>
      </c>
      <c r="BQ383" s="42">
        <f t="shared" si="245"/>
        <v>0</v>
      </c>
      <c r="BR383" s="42">
        <f t="shared" si="246"/>
        <v>0</v>
      </c>
      <c r="BS383" s="42">
        <f t="shared" si="247"/>
        <v>0</v>
      </c>
    </row>
    <row r="384" spans="1:71" ht="15">
      <c r="A384" s="118" t="s">
        <v>1173</v>
      </c>
      <c r="B384" s="8" t="s">
        <v>773</v>
      </c>
      <c r="C384" s="9" t="s">
        <v>774</v>
      </c>
      <c r="D384" s="9" t="s">
        <v>599</v>
      </c>
      <c r="E384" s="10" t="s">
        <v>34</v>
      </c>
      <c r="F384" s="10" t="s">
        <v>5</v>
      </c>
      <c r="G384" s="12" t="s">
        <v>1267</v>
      </c>
      <c r="H384" s="11">
        <v>14.2</v>
      </c>
      <c r="I384" s="279">
        <f>VLOOKUP(A:A,Souhrn!$A$2:$E$20,5,0)</f>
        <v>0</v>
      </c>
      <c r="J384" s="217">
        <f t="shared" si="248"/>
        <v>0</v>
      </c>
      <c r="K384" s="98"/>
      <c r="L384" s="102"/>
      <c r="M384" s="100"/>
      <c r="AA384" s="120">
        <f t="shared" si="210"/>
        <v>0</v>
      </c>
      <c r="AB384" s="120">
        <f t="shared" si="211"/>
        <v>0</v>
      </c>
      <c r="AC384" s="120">
        <f t="shared" si="212"/>
        <v>0</v>
      </c>
      <c r="AD384" s="120">
        <f t="shared" si="213"/>
        <v>0</v>
      </c>
      <c r="AE384" s="120">
        <f t="shared" si="214"/>
        <v>0</v>
      </c>
      <c r="AF384" s="120">
        <f t="shared" si="215"/>
        <v>0</v>
      </c>
      <c r="AG384" s="120">
        <f t="shared" si="216"/>
        <v>0</v>
      </c>
      <c r="AH384" s="120">
        <f t="shared" si="217"/>
        <v>0</v>
      </c>
      <c r="AI384" s="120">
        <f t="shared" si="218"/>
        <v>0</v>
      </c>
      <c r="AJ384" s="120">
        <f t="shared" si="219"/>
        <v>14.2</v>
      </c>
      <c r="AK384" s="120">
        <f t="shared" si="220"/>
        <v>0</v>
      </c>
      <c r="AL384" s="120">
        <f t="shared" si="221"/>
        <v>0</v>
      </c>
      <c r="AM384" s="120">
        <f t="shared" si="222"/>
        <v>0</v>
      </c>
      <c r="AN384" s="120">
        <f t="shared" si="223"/>
        <v>0</v>
      </c>
      <c r="AO384" s="120">
        <f t="shared" si="224"/>
        <v>0</v>
      </c>
      <c r="AP384" s="120">
        <f t="shared" si="225"/>
        <v>0</v>
      </c>
      <c r="AQ384" s="120">
        <f t="shared" si="226"/>
        <v>0</v>
      </c>
      <c r="AR384" s="120">
        <f t="shared" si="227"/>
        <v>0</v>
      </c>
      <c r="AS384" s="120">
        <f t="shared" si="228"/>
        <v>0</v>
      </c>
      <c r="AT384" s="267">
        <f t="shared" si="208"/>
        <v>0</v>
      </c>
      <c r="AU384" s="267">
        <f t="shared" si="209"/>
        <v>0</v>
      </c>
      <c r="BA384" s="42">
        <f t="shared" si="229"/>
        <v>0</v>
      </c>
      <c r="BB384" s="42">
        <f t="shared" si="230"/>
        <v>0</v>
      </c>
      <c r="BC384" s="42">
        <f t="shared" si="231"/>
        <v>0</v>
      </c>
      <c r="BD384" s="42">
        <f t="shared" si="232"/>
        <v>0</v>
      </c>
      <c r="BE384" s="42">
        <f t="shared" si="233"/>
        <v>0</v>
      </c>
      <c r="BF384" s="42">
        <f t="shared" si="234"/>
        <v>0</v>
      </c>
      <c r="BG384" s="42">
        <f t="shared" si="235"/>
        <v>0</v>
      </c>
      <c r="BH384" s="42">
        <f t="shared" si="236"/>
        <v>0</v>
      </c>
      <c r="BI384" s="42">
        <f t="shared" si="237"/>
        <v>0</v>
      </c>
      <c r="BJ384" s="42">
        <f t="shared" si="238"/>
        <v>0</v>
      </c>
      <c r="BK384" s="42">
        <f t="shared" si="239"/>
        <v>0</v>
      </c>
      <c r="BL384" s="42">
        <f t="shared" si="240"/>
        <v>0</v>
      </c>
      <c r="BM384" s="42">
        <f t="shared" si="241"/>
        <v>0</v>
      </c>
      <c r="BN384" s="42">
        <f t="shared" si="242"/>
        <v>0</v>
      </c>
      <c r="BO384" s="42">
        <f t="shared" si="243"/>
        <v>0</v>
      </c>
      <c r="BP384" s="42">
        <f t="shared" si="244"/>
        <v>0</v>
      </c>
      <c r="BQ384" s="42">
        <f t="shared" si="245"/>
        <v>0</v>
      </c>
      <c r="BR384" s="42">
        <f t="shared" si="246"/>
        <v>0</v>
      </c>
      <c r="BS384" s="42">
        <f t="shared" si="247"/>
        <v>0</v>
      </c>
    </row>
    <row r="385" spans="1:71" ht="15">
      <c r="A385" s="118" t="s">
        <v>1175</v>
      </c>
      <c r="B385" s="8" t="s">
        <v>775</v>
      </c>
      <c r="C385" s="9" t="s">
        <v>776</v>
      </c>
      <c r="D385" s="9" t="s">
        <v>599</v>
      </c>
      <c r="E385" s="10" t="s">
        <v>29</v>
      </c>
      <c r="F385" s="10" t="s">
        <v>3</v>
      </c>
      <c r="G385" s="12" t="s">
        <v>1268</v>
      </c>
      <c r="H385" s="11">
        <v>24.47</v>
      </c>
      <c r="I385" s="279">
        <f>VLOOKUP(A:A,Souhrn!$A$2:$E$20,5,0)</f>
        <v>0</v>
      </c>
      <c r="J385" s="217">
        <f t="shared" si="248"/>
        <v>0</v>
      </c>
      <c r="K385" s="98"/>
      <c r="L385" s="102"/>
      <c r="M385" s="100"/>
      <c r="AA385" s="120">
        <f t="shared" si="210"/>
        <v>0</v>
      </c>
      <c r="AB385" s="120">
        <f t="shared" si="211"/>
        <v>0</v>
      </c>
      <c r="AC385" s="120">
        <f t="shared" si="212"/>
        <v>0</v>
      </c>
      <c r="AD385" s="120">
        <f t="shared" si="213"/>
        <v>0</v>
      </c>
      <c r="AE385" s="120">
        <f t="shared" si="214"/>
        <v>0</v>
      </c>
      <c r="AF385" s="120">
        <f t="shared" si="215"/>
        <v>0</v>
      </c>
      <c r="AG385" s="120">
        <f t="shared" si="216"/>
        <v>0</v>
      </c>
      <c r="AH385" s="120">
        <f t="shared" si="217"/>
        <v>0</v>
      </c>
      <c r="AI385" s="120">
        <f t="shared" si="218"/>
        <v>0</v>
      </c>
      <c r="AJ385" s="120">
        <f t="shared" si="219"/>
        <v>0</v>
      </c>
      <c r="AK385" s="120">
        <f t="shared" si="220"/>
        <v>0</v>
      </c>
      <c r="AL385" s="120">
        <f t="shared" si="221"/>
        <v>24.47</v>
      </c>
      <c r="AM385" s="120">
        <f t="shared" si="222"/>
        <v>0</v>
      </c>
      <c r="AN385" s="120">
        <f t="shared" si="223"/>
        <v>0</v>
      </c>
      <c r="AO385" s="120">
        <f t="shared" si="224"/>
        <v>0</v>
      </c>
      <c r="AP385" s="120">
        <f t="shared" si="225"/>
        <v>0</v>
      </c>
      <c r="AQ385" s="120">
        <f t="shared" si="226"/>
        <v>0</v>
      </c>
      <c r="AR385" s="120">
        <f t="shared" si="227"/>
        <v>0</v>
      </c>
      <c r="AS385" s="120">
        <f t="shared" si="228"/>
        <v>0</v>
      </c>
      <c r="AT385" s="267">
        <f t="shared" si="208"/>
        <v>0</v>
      </c>
      <c r="AU385" s="267">
        <f t="shared" si="209"/>
        <v>0</v>
      </c>
      <c r="BA385" s="42">
        <f t="shared" si="229"/>
        <v>0</v>
      </c>
      <c r="BB385" s="42">
        <f t="shared" si="230"/>
        <v>0</v>
      </c>
      <c r="BC385" s="42">
        <f t="shared" si="231"/>
        <v>0</v>
      </c>
      <c r="BD385" s="42">
        <f t="shared" si="232"/>
        <v>0</v>
      </c>
      <c r="BE385" s="42">
        <f t="shared" si="233"/>
        <v>0</v>
      </c>
      <c r="BF385" s="42">
        <f t="shared" si="234"/>
        <v>0</v>
      </c>
      <c r="BG385" s="42">
        <f t="shared" si="235"/>
        <v>0</v>
      </c>
      <c r="BH385" s="42">
        <f t="shared" si="236"/>
        <v>0</v>
      </c>
      <c r="BI385" s="42">
        <f t="shared" si="237"/>
        <v>0</v>
      </c>
      <c r="BJ385" s="42">
        <f t="shared" si="238"/>
        <v>0</v>
      </c>
      <c r="BK385" s="42">
        <f t="shared" si="239"/>
        <v>0</v>
      </c>
      <c r="BL385" s="42">
        <f t="shared" si="240"/>
        <v>0</v>
      </c>
      <c r="BM385" s="42">
        <f t="shared" si="241"/>
        <v>0</v>
      </c>
      <c r="BN385" s="42">
        <f t="shared" si="242"/>
        <v>0</v>
      </c>
      <c r="BO385" s="42">
        <f t="shared" si="243"/>
        <v>0</v>
      </c>
      <c r="BP385" s="42">
        <f t="shared" si="244"/>
        <v>0</v>
      </c>
      <c r="BQ385" s="42">
        <f t="shared" si="245"/>
        <v>0</v>
      </c>
      <c r="BR385" s="42">
        <f t="shared" si="246"/>
        <v>0</v>
      </c>
      <c r="BS385" s="42">
        <f t="shared" si="247"/>
        <v>0</v>
      </c>
    </row>
    <row r="386" spans="1:71" ht="15">
      <c r="A386" s="118" t="s">
        <v>1169</v>
      </c>
      <c r="B386" s="8" t="s">
        <v>777</v>
      </c>
      <c r="C386" s="9" t="s">
        <v>778</v>
      </c>
      <c r="D386" s="9" t="s">
        <v>599</v>
      </c>
      <c r="E386" s="10" t="s">
        <v>47</v>
      </c>
      <c r="F386" s="10" t="s">
        <v>4</v>
      </c>
      <c r="G386" s="12" t="s">
        <v>1279</v>
      </c>
      <c r="H386" s="11">
        <v>3.19</v>
      </c>
      <c r="I386" s="279">
        <f>VLOOKUP(A:A,Souhrn!$A$2:$E$20,5,0)</f>
        <v>0</v>
      </c>
      <c r="J386" s="217">
        <f t="shared" si="248"/>
        <v>0</v>
      </c>
      <c r="K386" s="98"/>
      <c r="L386" s="102"/>
      <c r="M386" s="100"/>
      <c r="AA386" s="120">
        <f t="shared" si="210"/>
        <v>0</v>
      </c>
      <c r="AB386" s="120">
        <f t="shared" si="211"/>
        <v>0</v>
      </c>
      <c r="AC386" s="120">
        <f t="shared" si="212"/>
        <v>0</v>
      </c>
      <c r="AD386" s="120">
        <f t="shared" si="213"/>
        <v>0</v>
      </c>
      <c r="AE386" s="120">
        <f t="shared" si="214"/>
        <v>0</v>
      </c>
      <c r="AF386" s="120">
        <f t="shared" si="215"/>
        <v>3.19</v>
      </c>
      <c r="AG386" s="120">
        <f t="shared" si="216"/>
        <v>0</v>
      </c>
      <c r="AH386" s="120">
        <f t="shared" si="217"/>
        <v>0</v>
      </c>
      <c r="AI386" s="120">
        <f t="shared" si="218"/>
        <v>0</v>
      </c>
      <c r="AJ386" s="120">
        <f t="shared" si="219"/>
        <v>0</v>
      </c>
      <c r="AK386" s="120">
        <f t="shared" si="220"/>
        <v>0</v>
      </c>
      <c r="AL386" s="120">
        <f t="shared" si="221"/>
        <v>0</v>
      </c>
      <c r="AM386" s="120">
        <f t="shared" si="222"/>
        <v>0</v>
      </c>
      <c r="AN386" s="120">
        <f t="shared" si="223"/>
        <v>0</v>
      </c>
      <c r="AO386" s="120">
        <f t="shared" si="224"/>
        <v>0</v>
      </c>
      <c r="AP386" s="120">
        <f t="shared" si="225"/>
        <v>0</v>
      </c>
      <c r="AQ386" s="120">
        <f t="shared" si="226"/>
        <v>0</v>
      </c>
      <c r="AR386" s="120">
        <f t="shared" si="227"/>
        <v>0</v>
      </c>
      <c r="AS386" s="120">
        <f t="shared" si="228"/>
        <v>0</v>
      </c>
      <c r="AT386" s="267">
        <f aca="true" t="shared" si="249" ref="AT386:AT449">IF(L386="A",SUM(AA386:AS386),0)</f>
        <v>0</v>
      </c>
      <c r="AU386" s="267">
        <f aca="true" t="shared" si="250" ref="AU386:AU449">IF(M386="A",SUM(AA386:AS386),0)</f>
        <v>0</v>
      </c>
      <c r="BA386" s="42">
        <f t="shared" si="229"/>
        <v>0</v>
      </c>
      <c r="BB386" s="42">
        <f t="shared" si="230"/>
        <v>0</v>
      </c>
      <c r="BC386" s="42">
        <f t="shared" si="231"/>
        <v>0</v>
      </c>
      <c r="BD386" s="42">
        <f t="shared" si="232"/>
        <v>0</v>
      </c>
      <c r="BE386" s="42">
        <f t="shared" si="233"/>
        <v>0</v>
      </c>
      <c r="BF386" s="42">
        <f t="shared" si="234"/>
        <v>0</v>
      </c>
      <c r="BG386" s="42">
        <f t="shared" si="235"/>
        <v>0</v>
      </c>
      <c r="BH386" s="42">
        <f t="shared" si="236"/>
        <v>0</v>
      </c>
      <c r="BI386" s="42">
        <f t="shared" si="237"/>
        <v>0</v>
      </c>
      <c r="BJ386" s="42">
        <f t="shared" si="238"/>
        <v>0</v>
      </c>
      <c r="BK386" s="42">
        <f t="shared" si="239"/>
        <v>0</v>
      </c>
      <c r="BL386" s="42">
        <f t="shared" si="240"/>
        <v>0</v>
      </c>
      <c r="BM386" s="42">
        <f t="shared" si="241"/>
        <v>0</v>
      </c>
      <c r="BN386" s="42">
        <f t="shared" si="242"/>
        <v>0</v>
      </c>
      <c r="BO386" s="42">
        <f t="shared" si="243"/>
        <v>0</v>
      </c>
      <c r="BP386" s="42">
        <f t="shared" si="244"/>
        <v>0</v>
      </c>
      <c r="BQ386" s="42">
        <f t="shared" si="245"/>
        <v>0</v>
      </c>
      <c r="BR386" s="42">
        <f t="shared" si="246"/>
        <v>0</v>
      </c>
      <c r="BS386" s="42">
        <f t="shared" si="247"/>
        <v>0</v>
      </c>
    </row>
    <row r="387" spans="1:71" ht="15">
      <c r="A387" s="118" t="s">
        <v>1169</v>
      </c>
      <c r="B387" s="8" t="s">
        <v>779</v>
      </c>
      <c r="C387" s="9" t="s">
        <v>33</v>
      </c>
      <c r="D387" s="9" t="s">
        <v>599</v>
      </c>
      <c r="E387" s="10" t="s">
        <v>47</v>
      </c>
      <c r="F387" s="10" t="s">
        <v>4</v>
      </c>
      <c r="G387" s="12" t="s">
        <v>1279</v>
      </c>
      <c r="H387" s="11">
        <v>1.1</v>
      </c>
      <c r="I387" s="279">
        <f>VLOOKUP(A:A,Souhrn!$A$2:$E$20,5,0)</f>
        <v>0</v>
      </c>
      <c r="J387" s="217">
        <f t="shared" si="248"/>
        <v>0</v>
      </c>
      <c r="K387" s="98"/>
      <c r="L387" s="102"/>
      <c r="M387" s="100"/>
      <c r="AA387" s="120">
        <f aca="true" t="shared" si="251" ref="AA387:AA450">IF($AA$1=$A387,$H387,0)</f>
        <v>0</v>
      </c>
      <c r="AB387" s="120">
        <f aca="true" t="shared" si="252" ref="AB387:AB450">IF($AB$1=$A387,$H387,0)</f>
        <v>0</v>
      </c>
      <c r="AC387" s="120">
        <f aca="true" t="shared" si="253" ref="AC387:AC450">IF($AC$1=$A387,$H387,0)</f>
        <v>0</v>
      </c>
      <c r="AD387" s="120">
        <f aca="true" t="shared" si="254" ref="AD387:AD450">IF($AD$1=$A387,$H387,0)</f>
        <v>0</v>
      </c>
      <c r="AE387" s="120">
        <f aca="true" t="shared" si="255" ref="AE387:AE450">IF($AE$1=$A387,$H387,0)</f>
        <v>0</v>
      </c>
      <c r="AF387" s="120">
        <f aca="true" t="shared" si="256" ref="AF387:AF450">IF($AF$1=$A387,$H387,0)</f>
        <v>1.1</v>
      </c>
      <c r="AG387" s="120">
        <f aca="true" t="shared" si="257" ref="AG387:AG450">IF($AG$1=$A387,$H387,0)</f>
        <v>0</v>
      </c>
      <c r="AH387" s="120">
        <f aca="true" t="shared" si="258" ref="AH387:AH450">IF($AH$1=$A387,$H387,0)</f>
        <v>0</v>
      </c>
      <c r="AI387" s="120">
        <f aca="true" t="shared" si="259" ref="AI387:AI450">IF($AI$1=$A387,$H387,0)</f>
        <v>0</v>
      </c>
      <c r="AJ387" s="120">
        <f aca="true" t="shared" si="260" ref="AJ387:AJ450">IF($AJ$1=$A387,$H387,0)</f>
        <v>0</v>
      </c>
      <c r="AK387" s="120">
        <f aca="true" t="shared" si="261" ref="AK387:AK450">IF($AK$1=$A387,$H387,0)</f>
        <v>0</v>
      </c>
      <c r="AL387" s="120">
        <f aca="true" t="shared" si="262" ref="AL387:AL450">IF($AL$1=$A387,$H387,0)</f>
        <v>0</v>
      </c>
      <c r="AM387" s="120">
        <f aca="true" t="shared" si="263" ref="AM387:AM450">IF($AM$1=$A387,$H387,0)</f>
        <v>0</v>
      </c>
      <c r="AN387" s="120">
        <f aca="true" t="shared" si="264" ref="AN387:AN450">IF($AN$1=$A387,$H387,0)</f>
        <v>0</v>
      </c>
      <c r="AO387" s="120">
        <f aca="true" t="shared" si="265" ref="AO387:AO450">IF($AO$1=$A387,$H387,0)</f>
        <v>0</v>
      </c>
      <c r="AP387" s="120">
        <f aca="true" t="shared" si="266" ref="AP387:AP450">IF($AP$1=$A387,$H387,0)</f>
        <v>0</v>
      </c>
      <c r="AQ387" s="120">
        <f aca="true" t="shared" si="267" ref="AQ387:AQ450">IF($AQ$1=$A387,$H387,0)</f>
        <v>0</v>
      </c>
      <c r="AR387" s="120">
        <f aca="true" t="shared" si="268" ref="AR387:AR450">IF($AR$1=$A387,$H387,0)</f>
        <v>0</v>
      </c>
      <c r="AS387" s="120">
        <f aca="true" t="shared" si="269" ref="AS387:AS450">IF($AS$1=$A387,$H387,0)</f>
        <v>0</v>
      </c>
      <c r="AT387" s="267">
        <f t="shared" si="249"/>
        <v>0</v>
      </c>
      <c r="AU387" s="267">
        <f t="shared" si="250"/>
        <v>0</v>
      </c>
      <c r="BA387" s="42">
        <f aca="true" t="shared" si="270" ref="BA387:BA450">IF($K387="A",IF($BA$1=$A387,$H387,0),0)</f>
        <v>0</v>
      </c>
      <c r="BB387" s="42">
        <f aca="true" t="shared" si="271" ref="BB387:BB450">IF($K387="A",IF($BB$1=$A387,$H387,0),0)</f>
        <v>0</v>
      </c>
      <c r="BC387" s="42">
        <f aca="true" t="shared" si="272" ref="BC387:BC450">IF($K387="A",IF($BC$1=$A387,$H387,0),0)</f>
        <v>0</v>
      </c>
      <c r="BD387" s="42">
        <f aca="true" t="shared" si="273" ref="BD387:BD450">IF($K387="A",IF($BD$1=$A387,$H387,0),0)</f>
        <v>0</v>
      </c>
      <c r="BE387" s="42">
        <f aca="true" t="shared" si="274" ref="BE387:BE450">IF($K387="A",IF($BE$1=$A387,$H387,0),0)</f>
        <v>0</v>
      </c>
      <c r="BF387" s="42">
        <f aca="true" t="shared" si="275" ref="BF387:BF450">IF($K387="A",IF($BF$1=$A387,$H387,0),0)</f>
        <v>0</v>
      </c>
      <c r="BG387" s="42">
        <f aca="true" t="shared" si="276" ref="BG387:BG450">IF($K387="A",IF($BG$1=$A387,$H387,0),0)</f>
        <v>0</v>
      </c>
      <c r="BH387" s="42">
        <f aca="true" t="shared" si="277" ref="BH387:BH450">IF($K387="A",IF($BH$1=$A387,$H387,0),0)</f>
        <v>0</v>
      </c>
      <c r="BI387" s="42">
        <f aca="true" t="shared" si="278" ref="BI387:BI450">IF($K387="A",IF($BI$1=$A387,$H387,0),0)</f>
        <v>0</v>
      </c>
      <c r="BJ387" s="42">
        <f aca="true" t="shared" si="279" ref="BJ387:BJ450">IF($K387="A",IF($BJ$1=$A387,$H387,0),0)</f>
        <v>0</v>
      </c>
      <c r="BK387" s="42">
        <f aca="true" t="shared" si="280" ref="BK387:BK450">IF($K387="A",IF($BK$1=$A387,$H387,0),0)</f>
        <v>0</v>
      </c>
      <c r="BL387" s="42">
        <f aca="true" t="shared" si="281" ref="BL387:BL450">IF($K387="A",IF($BL$1=$A387,$H387,0),0)</f>
        <v>0</v>
      </c>
      <c r="BM387" s="42">
        <f aca="true" t="shared" si="282" ref="BM387:BM450">IF($K387="A",IF($BM$1=$A387,$H387,0),0)</f>
        <v>0</v>
      </c>
      <c r="BN387" s="42">
        <f aca="true" t="shared" si="283" ref="BN387:BN450">IF($K387="A",IF($BN$1=$A387,$H387,0),0)</f>
        <v>0</v>
      </c>
      <c r="BO387" s="42">
        <f aca="true" t="shared" si="284" ref="BO387:BO450">IF($K387="A",IF($BO$1=$A387,$H387,0),0)</f>
        <v>0</v>
      </c>
      <c r="BP387" s="42">
        <f aca="true" t="shared" si="285" ref="BP387:BP450">IF($K387="A",IF($BP$1=$A387,$H387,0),0)</f>
        <v>0</v>
      </c>
      <c r="BQ387" s="42">
        <f aca="true" t="shared" si="286" ref="BQ387:BQ450">IF($K387="A",IF($BQ$1=$A387,$H387,0),0)</f>
        <v>0</v>
      </c>
      <c r="BR387" s="42">
        <f aca="true" t="shared" si="287" ref="BR387:BR450">IF($K387="A",IF($BR$1=$A387,$H387,0),0)</f>
        <v>0</v>
      </c>
      <c r="BS387" s="42">
        <f aca="true" t="shared" si="288" ref="BS387:BS450">IF($K387="A",IF($BS$1=$A387,$H387,0),0)</f>
        <v>0</v>
      </c>
    </row>
    <row r="388" spans="1:71" ht="15">
      <c r="A388" s="118" t="s">
        <v>1169</v>
      </c>
      <c r="B388" s="8" t="s">
        <v>780</v>
      </c>
      <c r="C388" s="9" t="s">
        <v>781</v>
      </c>
      <c r="D388" s="9" t="s">
        <v>599</v>
      </c>
      <c r="E388" s="10" t="s">
        <v>47</v>
      </c>
      <c r="F388" s="10" t="s">
        <v>4</v>
      </c>
      <c r="G388" s="12" t="s">
        <v>1279</v>
      </c>
      <c r="H388" s="11">
        <v>3.83</v>
      </c>
      <c r="I388" s="279">
        <f>VLOOKUP(A:A,Souhrn!$A$2:$E$20,5,0)</f>
        <v>0</v>
      </c>
      <c r="J388" s="217">
        <f t="shared" si="248"/>
        <v>0</v>
      </c>
      <c r="K388" s="98"/>
      <c r="L388" s="102"/>
      <c r="M388" s="100"/>
      <c r="AA388" s="120">
        <f t="shared" si="251"/>
        <v>0</v>
      </c>
      <c r="AB388" s="120">
        <f t="shared" si="252"/>
        <v>0</v>
      </c>
      <c r="AC388" s="120">
        <f t="shared" si="253"/>
        <v>0</v>
      </c>
      <c r="AD388" s="120">
        <f t="shared" si="254"/>
        <v>0</v>
      </c>
      <c r="AE388" s="120">
        <f t="shared" si="255"/>
        <v>0</v>
      </c>
      <c r="AF388" s="120">
        <f t="shared" si="256"/>
        <v>3.83</v>
      </c>
      <c r="AG388" s="120">
        <f t="shared" si="257"/>
        <v>0</v>
      </c>
      <c r="AH388" s="120">
        <f t="shared" si="258"/>
        <v>0</v>
      </c>
      <c r="AI388" s="120">
        <f t="shared" si="259"/>
        <v>0</v>
      </c>
      <c r="AJ388" s="120">
        <f t="shared" si="260"/>
        <v>0</v>
      </c>
      <c r="AK388" s="120">
        <f t="shared" si="261"/>
        <v>0</v>
      </c>
      <c r="AL388" s="120">
        <f t="shared" si="262"/>
        <v>0</v>
      </c>
      <c r="AM388" s="120">
        <f t="shared" si="263"/>
        <v>0</v>
      </c>
      <c r="AN388" s="120">
        <f t="shared" si="264"/>
        <v>0</v>
      </c>
      <c r="AO388" s="120">
        <f t="shared" si="265"/>
        <v>0</v>
      </c>
      <c r="AP388" s="120">
        <f t="shared" si="266"/>
        <v>0</v>
      </c>
      <c r="AQ388" s="120">
        <f t="shared" si="267"/>
        <v>0</v>
      </c>
      <c r="AR388" s="120">
        <f t="shared" si="268"/>
        <v>0</v>
      </c>
      <c r="AS388" s="120">
        <f t="shared" si="269"/>
        <v>0</v>
      </c>
      <c r="AT388" s="267">
        <f t="shared" si="249"/>
        <v>0</v>
      </c>
      <c r="AU388" s="267">
        <f t="shared" si="250"/>
        <v>0</v>
      </c>
      <c r="BA388" s="42">
        <f t="shared" si="270"/>
        <v>0</v>
      </c>
      <c r="BB388" s="42">
        <f t="shared" si="271"/>
        <v>0</v>
      </c>
      <c r="BC388" s="42">
        <f t="shared" si="272"/>
        <v>0</v>
      </c>
      <c r="BD388" s="42">
        <f t="shared" si="273"/>
        <v>0</v>
      </c>
      <c r="BE388" s="42">
        <f t="shared" si="274"/>
        <v>0</v>
      </c>
      <c r="BF388" s="42">
        <f t="shared" si="275"/>
        <v>0</v>
      </c>
      <c r="BG388" s="42">
        <f t="shared" si="276"/>
        <v>0</v>
      </c>
      <c r="BH388" s="42">
        <f t="shared" si="277"/>
        <v>0</v>
      </c>
      <c r="BI388" s="42">
        <f t="shared" si="278"/>
        <v>0</v>
      </c>
      <c r="BJ388" s="42">
        <f t="shared" si="279"/>
        <v>0</v>
      </c>
      <c r="BK388" s="42">
        <f t="shared" si="280"/>
        <v>0</v>
      </c>
      <c r="BL388" s="42">
        <f t="shared" si="281"/>
        <v>0</v>
      </c>
      <c r="BM388" s="42">
        <f t="shared" si="282"/>
        <v>0</v>
      </c>
      <c r="BN388" s="42">
        <f t="shared" si="283"/>
        <v>0</v>
      </c>
      <c r="BO388" s="42">
        <f t="shared" si="284"/>
        <v>0</v>
      </c>
      <c r="BP388" s="42">
        <f t="shared" si="285"/>
        <v>0</v>
      </c>
      <c r="BQ388" s="42">
        <f t="shared" si="286"/>
        <v>0</v>
      </c>
      <c r="BR388" s="42">
        <f t="shared" si="287"/>
        <v>0</v>
      </c>
      <c r="BS388" s="42">
        <f t="shared" si="288"/>
        <v>0</v>
      </c>
    </row>
    <row r="389" spans="1:71" ht="15">
      <c r="A389" s="118" t="s">
        <v>1169</v>
      </c>
      <c r="B389" s="8" t="s">
        <v>782</v>
      </c>
      <c r="C389" s="9" t="s">
        <v>783</v>
      </c>
      <c r="D389" s="9" t="s">
        <v>599</v>
      </c>
      <c r="E389" s="10" t="s">
        <v>47</v>
      </c>
      <c r="F389" s="10" t="s">
        <v>4</v>
      </c>
      <c r="G389" s="12" t="s">
        <v>1279</v>
      </c>
      <c r="H389" s="11">
        <v>3.19</v>
      </c>
      <c r="I389" s="279">
        <f>VLOOKUP(A:A,Souhrn!$A$2:$E$20,5,0)</f>
        <v>0</v>
      </c>
      <c r="J389" s="217">
        <f t="shared" si="248"/>
        <v>0</v>
      </c>
      <c r="K389" s="98"/>
      <c r="L389" s="102"/>
      <c r="M389" s="100"/>
      <c r="AA389" s="120">
        <f t="shared" si="251"/>
        <v>0</v>
      </c>
      <c r="AB389" s="120">
        <f t="shared" si="252"/>
        <v>0</v>
      </c>
      <c r="AC389" s="120">
        <f t="shared" si="253"/>
        <v>0</v>
      </c>
      <c r="AD389" s="120">
        <f t="shared" si="254"/>
        <v>0</v>
      </c>
      <c r="AE389" s="120">
        <f t="shared" si="255"/>
        <v>0</v>
      </c>
      <c r="AF389" s="120">
        <f t="shared" si="256"/>
        <v>3.19</v>
      </c>
      <c r="AG389" s="120">
        <f t="shared" si="257"/>
        <v>0</v>
      </c>
      <c r="AH389" s="120">
        <f t="shared" si="258"/>
        <v>0</v>
      </c>
      <c r="AI389" s="120">
        <f t="shared" si="259"/>
        <v>0</v>
      </c>
      <c r="AJ389" s="120">
        <f t="shared" si="260"/>
        <v>0</v>
      </c>
      <c r="AK389" s="120">
        <f t="shared" si="261"/>
        <v>0</v>
      </c>
      <c r="AL389" s="120">
        <f t="shared" si="262"/>
        <v>0</v>
      </c>
      <c r="AM389" s="120">
        <f t="shared" si="263"/>
        <v>0</v>
      </c>
      <c r="AN389" s="120">
        <f t="shared" si="264"/>
        <v>0</v>
      </c>
      <c r="AO389" s="120">
        <f t="shared" si="265"/>
        <v>0</v>
      </c>
      <c r="AP389" s="120">
        <f t="shared" si="266"/>
        <v>0</v>
      </c>
      <c r="AQ389" s="120">
        <f t="shared" si="267"/>
        <v>0</v>
      </c>
      <c r="AR389" s="120">
        <f t="shared" si="268"/>
        <v>0</v>
      </c>
      <c r="AS389" s="120">
        <f t="shared" si="269"/>
        <v>0</v>
      </c>
      <c r="AT389" s="267">
        <f t="shared" si="249"/>
        <v>0</v>
      </c>
      <c r="AU389" s="267">
        <f t="shared" si="250"/>
        <v>0</v>
      </c>
      <c r="BA389" s="42">
        <f t="shared" si="270"/>
        <v>0</v>
      </c>
      <c r="BB389" s="42">
        <f t="shared" si="271"/>
        <v>0</v>
      </c>
      <c r="BC389" s="42">
        <f t="shared" si="272"/>
        <v>0</v>
      </c>
      <c r="BD389" s="42">
        <f t="shared" si="273"/>
        <v>0</v>
      </c>
      <c r="BE389" s="42">
        <f t="shared" si="274"/>
        <v>0</v>
      </c>
      <c r="BF389" s="42">
        <f t="shared" si="275"/>
        <v>0</v>
      </c>
      <c r="BG389" s="42">
        <f t="shared" si="276"/>
        <v>0</v>
      </c>
      <c r="BH389" s="42">
        <f t="shared" si="277"/>
        <v>0</v>
      </c>
      <c r="BI389" s="42">
        <f t="shared" si="278"/>
        <v>0</v>
      </c>
      <c r="BJ389" s="42">
        <f t="shared" si="279"/>
        <v>0</v>
      </c>
      <c r="BK389" s="42">
        <f t="shared" si="280"/>
        <v>0</v>
      </c>
      <c r="BL389" s="42">
        <f t="shared" si="281"/>
        <v>0</v>
      </c>
      <c r="BM389" s="42">
        <f t="shared" si="282"/>
        <v>0</v>
      </c>
      <c r="BN389" s="42">
        <f t="shared" si="283"/>
        <v>0</v>
      </c>
      <c r="BO389" s="42">
        <f t="shared" si="284"/>
        <v>0</v>
      </c>
      <c r="BP389" s="42">
        <f t="shared" si="285"/>
        <v>0</v>
      </c>
      <c r="BQ389" s="42">
        <f t="shared" si="286"/>
        <v>0</v>
      </c>
      <c r="BR389" s="42">
        <f t="shared" si="287"/>
        <v>0</v>
      </c>
      <c r="BS389" s="42">
        <f t="shared" si="288"/>
        <v>0</v>
      </c>
    </row>
    <row r="390" spans="1:71" ht="15">
      <c r="A390" s="118" t="s">
        <v>1169</v>
      </c>
      <c r="B390" s="8" t="s">
        <v>784</v>
      </c>
      <c r="C390" s="9" t="s">
        <v>33</v>
      </c>
      <c r="D390" s="9" t="s">
        <v>599</v>
      </c>
      <c r="E390" s="10" t="s">
        <v>47</v>
      </c>
      <c r="F390" s="10" t="s">
        <v>4</v>
      </c>
      <c r="G390" s="12" t="s">
        <v>1279</v>
      </c>
      <c r="H390" s="11">
        <v>3.39</v>
      </c>
      <c r="I390" s="279">
        <f>VLOOKUP(A:A,Souhrn!$A$2:$E$20,5,0)</f>
        <v>0</v>
      </c>
      <c r="J390" s="217">
        <f t="shared" si="248"/>
        <v>0</v>
      </c>
      <c r="K390" s="98"/>
      <c r="L390" s="102"/>
      <c r="M390" s="100"/>
      <c r="AA390" s="120">
        <f t="shared" si="251"/>
        <v>0</v>
      </c>
      <c r="AB390" s="120">
        <f t="shared" si="252"/>
        <v>0</v>
      </c>
      <c r="AC390" s="120">
        <f t="shared" si="253"/>
        <v>0</v>
      </c>
      <c r="AD390" s="120">
        <f t="shared" si="254"/>
        <v>0</v>
      </c>
      <c r="AE390" s="120">
        <f t="shared" si="255"/>
        <v>0</v>
      </c>
      <c r="AF390" s="120">
        <f t="shared" si="256"/>
        <v>3.39</v>
      </c>
      <c r="AG390" s="120">
        <f t="shared" si="257"/>
        <v>0</v>
      </c>
      <c r="AH390" s="120">
        <f t="shared" si="258"/>
        <v>0</v>
      </c>
      <c r="AI390" s="120">
        <f t="shared" si="259"/>
        <v>0</v>
      </c>
      <c r="AJ390" s="120">
        <f t="shared" si="260"/>
        <v>0</v>
      </c>
      <c r="AK390" s="120">
        <f t="shared" si="261"/>
        <v>0</v>
      </c>
      <c r="AL390" s="120">
        <f t="shared" si="262"/>
        <v>0</v>
      </c>
      <c r="AM390" s="120">
        <f t="shared" si="263"/>
        <v>0</v>
      </c>
      <c r="AN390" s="120">
        <f t="shared" si="264"/>
        <v>0</v>
      </c>
      <c r="AO390" s="120">
        <f t="shared" si="265"/>
        <v>0</v>
      </c>
      <c r="AP390" s="120">
        <f t="shared" si="266"/>
        <v>0</v>
      </c>
      <c r="AQ390" s="120">
        <f t="shared" si="267"/>
        <v>0</v>
      </c>
      <c r="AR390" s="120">
        <f t="shared" si="268"/>
        <v>0</v>
      </c>
      <c r="AS390" s="120">
        <f t="shared" si="269"/>
        <v>0</v>
      </c>
      <c r="AT390" s="267">
        <f t="shared" si="249"/>
        <v>0</v>
      </c>
      <c r="AU390" s="267">
        <f t="shared" si="250"/>
        <v>0</v>
      </c>
      <c r="BA390" s="42">
        <f t="shared" si="270"/>
        <v>0</v>
      </c>
      <c r="BB390" s="42">
        <f t="shared" si="271"/>
        <v>0</v>
      </c>
      <c r="BC390" s="42">
        <f t="shared" si="272"/>
        <v>0</v>
      </c>
      <c r="BD390" s="42">
        <f t="shared" si="273"/>
        <v>0</v>
      </c>
      <c r="BE390" s="42">
        <f t="shared" si="274"/>
        <v>0</v>
      </c>
      <c r="BF390" s="42">
        <f t="shared" si="275"/>
        <v>0</v>
      </c>
      <c r="BG390" s="42">
        <f t="shared" si="276"/>
        <v>0</v>
      </c>
      <c r="BH390" s="42">
        <f t="shared" si="277"/>
        <v>0</v>
      </c>
      <c r="BI390" s="42">
        <f t="shared" si="278"/>
        <v>0</v>
      </c>
      <c r="BJ390" s="42">
        <f t="shared" si="279"/>
        <v>0</v>
      </c>
      <c r="BK390" s="42">
        <f t="shared" si="280"/>
        <v>0</v>
      </c>
      <c r="BL390" s="42">
        <f t="shared" si="281"/>
        <v>0</v>
      </c>
      <c r="BM390" s="42">
        <f t="shared" si="282"/>
        <v>0</v>
      </c>
      <c r="BN390" s="42">
        <f t="shared" si="283"/>
        <v>0</v>
      </c>
      <c r="BO390" s="42">
        <f t="shared" si="284"/>
        <v>0</v>
      </c>
      <c r="BP390" s="42">
        <f t="shared" si="285"/>
        <v>0</v>
      </c>
      <c r="BQ390" s="42">
        <f t="shared" si="286"/>
        <v>0</v>
      </c>
      <c r="BR390" s="42">
        <f t="shared" si="287"/>
        <v>0</v>
      </c>
      <c r="BS390" s="42">
        <f t="shared" si="288"/>
        <v>0</v>
      </c>
    </row>
    <row r="391" spans="1:71" ht="15">
      <c r="A391" s="118" t="s">
        <v>1169</v>
      </c>
      <c r="B391" s="8" t="s">
        <v>785</v>
      </c>
      <c r="C391" s="9" t="s">
        <v>33</v>
      </c>
      <c r="D391" s="9" t="s">
        <v>599</v>
      </c>
      <c r="E391" s="10" t="s">
        <v>47</v>
      </c>
      <c r="F391" s="10" t="s">
        <v>4</v>
      </c>
      <c r="G391" s="12" t="s">
        <v>1279</v>
      </c>
      <c r="H391" s="11">
        <v>1.09</v>
      </c>
      <c r="I391" s="279">
        <f>VLOOKUP(A:A,Souhrn!$A$2:$E$20,5,0)</f>
        <v>0</v>
      </c>
      <c r="J391" s="217">
        <f t="shared" si="248"/>
        <v>0</v>
      </c>
      <c r="K391" s="98"/>
      <c r="L391" s="102"/>
      <c r="M391" s="100"/>
      <c r="AA391" s="120">
        <f t="shared" si="251"/>
        <v>0</v>
      </c>
      <c r="AB391" s="120">
        <f t="shared" si="252"/>
        <v>0</v>
      </c>
      <c r="AC391" s="120">
        <f t="shared" si="253"/>
        <v>0</v>
      </c>
      <c r="AD391" s="120">
        <f t="shared" si="254"/>
        <v>0</v>
      </c>
      <c r="AE391" s="120">
        <f t="shared" si="255"/>
        <v>0</v>
      </c>
      <c r="AF391" s="120">
        <f t="shared" si="256"/>
        <v>1.09</v>
      </c>
      <c r="AG391" s="120">
        <f t="shared" si="257"/>
        <v>0</v>
      </c>
      <c r="AH391" s="120">
        <f t="shared" si="258"/>
        <v>0</v>
      </c>
      <c r="AI391" s="120">
        <f t="shared" si="259"/>
        <v>0</v>
      </c>
      <c r="AJ391" s="120">
        <f t="shared" si="260"/>
        <v>0</v>
      </c>
      <c r="AK391" s="120">
        <f t="shared" si="261"/>
        <v>0</v>
      </c>
      <c r="AL391" s="120">
        <f t="shared" si="262"/>
        <v>0</v>
      </c>
      <c r="AM391" s="120">
        <f t="shared" si="263"/>
        <v>0</v>
      </c>
      <c r="AN391" s="120">
        <f t="shared" si="264"/>
        <v>0</v>
      </c>
      <c r="AO391" s="120">
        <f t="shared" si="265"/>
        <v>0</v>
      </c>
      <c r="AP391" s="120">
        <f t="shared" si="266"/>
        <v>0</v>
      </c>
      <c r="AQ391" s="120">
        <f t="shared" si="267"/>
        <v>0</v>
      </c>
      <c r="AR391" s="120">
        <f t="shared" si="268"/>
        <v>0</v>
      </c>
      <c r="AS391" s="120">
        <f t="shared" si="269"/>
        <v>0</v>
      </c>
      <c r="AT391" s="267">
        <f t="shared" si="249"/>
        <v>0</v>
      </c>
      <c r="AU391" s="267">
        <f t="shared" si="250"/>
        <v>0</v>
      </c>
      <c r="BA391" s="42">
        <f t="shared" si="270"/>
        <v>0</v>
      </c>
      <c r="BB391" s="42">
        <f t="shared" si="271"/>
        <v>0</v>
      </c>
      <c r="BC391" s="42">
        <f t="shared" si="272"/>
        <v>0</v>
      </c>
      <c r="BD391" s="42">
        <f t="shared" si="273"/>
        <v>0</v>
      </c>
      <c r="BE391" s="42">
        <f t="shared" si="274"/>
        <v>0</v>
      </c>
      <c r="BF391" s="42">
        <f t="shared" si="275"/>
        <v>0</v>
      </c>
      <c r="BG391" s="42">
        <f t="shared" si="276"/>
        <v>0</v>
      </c>
      <c r="BH391" s="42">
        <f t="shared" si="277"/>
        <v>0</v>
      </c>
      <c r="BI391" s="42">
        <f t="shared" si="278"/>
        <v>0</v>
      </c>
      <c r="BJ391" s="42">
        <f t="shared" si="279"/>
        <v>0</v>
      </c>
      <c r="BK391" s="42">
        <f t="shared" si="280"/>
        <v>0</v>
      </c>
      <c r="BL391" s="42">
        <f t="shared" si="281"/>
        <v>0</v>
      </c>
      <c r="BM391" s="42">
        <f t="shared" si="282"/>
        <v>0</v>
      </c>
      <c r="BN391" s="42">
        <f t="shared" si="283"/>
        <v>0</v>
      </c>
      <c r="BO391" s="42">
        <f t="shared" si="284"/>
        <v>0</v>
      </c>
      <c r="BP391" s="42">
        <f t="shared" si="285"/>
        <v>0</v>
      </c>
      <c r="BQ391" s="42">
        <f t="shared" si="286"/>
        <v>0</v>
      </c>
      <c r="BR391" s="42">
        <f t="shared" si="287"/>
        <v>0</v>
      </c>
      <c r="BS391" s="42">
        <f t="shared" si="288"/>
        <v>0</v>
      </c>
    </row>
    <row r="392" spans="1:71" ht="15">
      <c r="A392" s="118" t="s">
        <v>1180</v>
      </c>
      <c r="B392" s="8" t="s">
        <v>786</v>
      </c>
      <c r="C392" s="9" t="s">
        <v>787</v>
      </c>
      <c r="D392" s="9" t="s">
        <v>599</v>
      </c>
      <c r="E392" s="10" t="s">
        <v>166</v>
      </c>
      <c r="F392" s="10" t="s">
        <v>3</v>
      </c>
      <c r="G392" s="12" t="s">
        <v>1273</v>
      </c>
      <c r="H392" s="11">
        <v>5.11</v>
      </c>
      <c r="I392" s="279">
        <f>VLOOKUP(A:A,Souhrn!$A$2:$E$20,5,0)</f>
        <v>0</v>
      </c>
      <c r="J392" s="217">
        <f t="shared" si="248"/>
        <v>0</v>
      </c>
      <c r="K392" s="98"/>
      <c r="L392" s="102"/>
      <c r="M392" s="100"/>
      <c r="AA392" s="120">
        <f t="shared" si="251"/>
        <v>0</v>
      </c>
      <c r="AB392" s="120">
        <f t="shared" si="252"/>
        <v>0</v>
      </c>
      <c r="AC392" s="120">
        <f t="shared" si="253"/>
        <v>0</v>
      </c>
      <c r="AD392" s="120">
        <f t="shared" si="254"/>
        <v>0</v>
      </c>
      <c r="AE392" s="120">
        <f t="shared" si="255"/>
        <v>0</v>
      </c>
      <c r="AF392" s="120">
        <f t="shared" si="256"/>
        <v>0</v>
      </c>
      <c r="AG392" s="120">
        <f t="shared" si="257"/>
        <v>0</v>
      </c>
      <c r="AH392" s="120">
        <f t="shared" si="258"/>
        <v>0</v>
      </c>
      <c r="AI392" s="120">
        <f t="shared" si="259"/>
        <v>0</v>
      </c>
      <c r="AJ392" s="120">
        <f t="shared" si="260"/>
        <v>0</v>
      </c>
      <c r="AK392" s="120">
        <f t="shared" si="261"/>
        <v>0</v>
      </c>
      <c r="AL392" s="120">
        <f t="shared" si="262"/>
        <v>0</v>
      </c>
      <c r="AM392" s="120">
        <f t="shared" si="263"/>
        <v>0</v>
      </c>
      <c r="AN392" s="120">
        <f t="shared" si="264"/>
        <v>0</v>
      </c>
      <c r="AO392" s="120">
        <f t="shared" si="265"/>
        <v>0</v>
      </c>
      <c r="AP392" s="120">
        <f t="shared" si="266"/>
        <v>0</v>
      </c>
      <c r="AQ392" s="120">
        <f t="shared" si="267"/>
        <v>0</v>
      </c>
      <c r="AR392" s="120">
        <f t="shared" si="268"/>
        <v>5.11</v>
      </c>
      <c r="AS392" s="120">
        <f t="shared" si="269"/>
        <v>0</v>
      </c>
      <c r="AT392" s="267">
        <f t="shared" si="249"/>
        <v>0</v>
      </c>
      <c r="AU392" s="267">
        <f t="shared" si="250"/>
        <v>0</v>
      </c>
      <c r="BA392" s="42">
        <f t="shared" si="270"/>
        <v>0</v>
      </c>
      <c r="BB392" s="42">
        <f t="shared" si="271"/>
        <v>0</v>
      </c>
      <c r="BC392" s="42">
        <f t="shared" si="272"/>
        <v>0</v>
      </c>
      <c r="BD392" s="42">
        <f t="shared" si="273"/>
        <v>0</v>
      </c>
      <c r="BE392" s="42">
        <f t="shared" si="274"/>
        <v>0</v>
      </c>
      <c r="BF392" s="42">
        <f t="shared" si="275"/>
        <v>0</v>
      </c>
      <c r="BG392" s="42">
        <f t="shared" si="276"/>
        <v>0</v>
      </c>
      <c r="BH392" s="42">
        <f t="shared" si="277"/>
        <v>0</v>
      </c>
      <c r="BI392" s="42">
        <f t="shared" si="278"/>
        <v>0</v>
      </c>
      <c r="BJ392" s="42">
        <f t="shared" si="279"/>
        <v>0</v>
      </c>
      <c r="BK392" s="42">
        <f t="shared" si="280"/>
        <v>0</v>
      </c>
      <c r="BL392" s="42">
        <f t="shared" si="281"/>
        <v>0</v>
      </c>
      <c r="BM392" s="42">
        <f t="shared" si="282"/>
        <v>0</v>
      </c>
      <c r="BN392" s="42">
        <f t="shared" si="283"/>
        <v>0</v>
      </c>
      <c r="BO392" s="42">
        <f t="shared" si="284"/>
        <v>0</v>
      </c>
      <c r="BP392" s="42">
        <f t="shared" si="285"/>
        <v>0</v>
      </c>
      <c r="BQ392" s="42">
        <f t="shared" si="286"/>
        <v>0</v>
      </c>
      <c r="BR392" s="42">
        <f t="shared" si="287"/>
        <v>0</v>
      </c>
      <c r="BS392" s="42">
        <f t="shared" si="288"/>
        <v>0</v>
      </c>
    </row>
    <row r="393" spans="1:71" ht="15">
      <c r="A393" s="118" t="s">
        <v>1180</v>
      </c>
      <c r="B393" s="8" t="s">
        <v>788</v>
      </c>
      <c r="C393" s="9" t="s">
        <v>789</v>
      </c>
      <c r="D393" s="9" t="s">
        <v>599</v>
      </c>
      <c r="E393" s="10" t="s">
        <v>97</v>
      </c>
      <c r="F393" s="10" t="s">
        <v>3</v>
      </c>
      <c r="G393" s="12" t="s">
        <v>1273</v>
      </c>
      <c r="H393" s="11">
        <v>2.71</v>
      </c>
      <c r="I393" s="279">
        <f>VLOOKUP(A:A,Souhrn!$A$2:$E$20,5,0)</f>
        <v>0</v>
      </c>
      <c r="J393" s="217">
        <f t="shared" si="248"/>
        <v>0</v>
      </c>
      <c r="K393" s="98"/>
      <c r="L393" s="102"/>
      <c r="M393" s="100"/>
      <c r="AA393" s="120">
        <f t="shared" si="251"/>
        <v>0</v>
      </c>
      <c r="AB393" s="120">
        <f t="shared" si="252"/>
        <v>0</v>
      </c>
      <c r="AC393" s="120">
        <f t="shared" si="253"/>
        <v>0</v>
      </c>
      <c r="AD393" s="120">
        <f t="shared" si="254"/>
        <v>0</v>
      </c>
      <c r="AE393" s="120">
        <f t="shared" si="255"/>
        <v>0</v>
      </c>
      <c r="AF393" s="120">
        <f t="shared" si="256"/>
        <v>0</v>
      </c>
      <c r="AG393" s="120">
        <f t="shared" si="257"/>
        <v>0</v>
      </c>
      <c r="AH393" s="120">
        <f t="shared" si="258"/>
        <v>0</v>
      </c>
      <c r="AI393" s="120">
        <f t="shared" si="259"/>
        <v>0</v>
      </c>
      <c r="AJ393" s="120">
        <f t="shared" si="260"/>
        <v>0</v>
      </c>
      <c r="AK393" s="120">
        <f t="shared" si="261"/>
        <v>0</v>
      </c>
      <c r="AL393" s="120">
        <f t="shared" si="262"/>
        <v>0</v>
      </c>
      <c r="AM393" s="120">
        <f t="shared" si="263"/>
        <v>0</v>
      </c>
      <c r="AN393" s="120">
        <f t="shared" si="264"/>
        <v>0</v>
      </c>
      <c r="AO393" s="120">
        <f t="shared" si="265"/>
        <v>0</v>
      </c>
      <c r="AP393" s="120">
        <f t="shared" si="266"/>
        <v>0</v>
      </c>
      <c r="AQ393" s="120">
        <f t="shared" si="267"/>
        <v>0</v>
      </c>
      <c r="AR393" s="120">
        <f t="shared" si="268"/>
        <v>2.71</v>
      </c>
      <c r="AS393" s="120">
        <f t="shared" si="269"/>
        <v>0</v>
      </c>
      <c r="AT393" s="267">
        <f t="shared" si="249"/>
        <v>0</v>
      </c>
      <c r="AU393" s="267">
        <f t="shared" si="250"/>
        <v>0</v>
      </c>
      <c r="BA393" s="42">
        <f t="shared" si="270"/>
        <v>0</v>
      </c>
      <c r="BB393" s="42">
        <f t="shared" si="271"/>
        <v>0</v>
      </c>
      <c r="BC393" s="42">
        <f t="shared" si="272"/>
        <v>0</v>
      </c>
      <c r="BD393" s="42">
        <f t="shared" si="273"/>
        <v>0</v>
      </c>
      <c r="BE393" s="42">
        <f t="shared" si="274"/>
        <v>0</v>
      </c>
      <c r="BF393" s="42">
        <f t="shared" si="275"/>
        <v>0</v>
      </c>
      <c r="BG393" s="42">
        <f t="shared" si="276"/>
        <v>0</v>
      </c>
      <c r="BH393" s="42">
        <f t="shared" si="277"/>
        <v>0</v>
      </c>
      <c r="BI393" s="42">
        <f t="shared" si="278"/>
        <v>0</v>
      </c>
      <c r="BJ393" s="42">
        <f t="shared" si="279"/>
        <v>0</v>
      </c>
      <c r="BK393" s="42">
        <f t="shared" si="280"/>
        <v>0</v>
      </c>
      <c r="BL393" s="42">
        <f t="shared" si="281"/>
        <v>0</v>
      </c>
      <c r="BM393" s="42">
        <f t="shared" si="282"/>
        <v>0</v>
      </c>
      <c r="BN393" s="42">
        <f t="shared" si="283"/>
        <v>0</v>
      </c>
      <c r="BO393" s="42">
        <f t="shared" si="284"/>
        <v>0</v>
      </c>
      <c r="BP393" s="42">
        <f t="shared" si="285"/>
        <v>0</v>
      </c>
      <c r="BQ393" s="42">
        <f t="shared" si="286"/>
        <v>0</v>
      </c>
      <c r="BR393" s="42">
        <f t="shared" si="287"/>
        <v>0</v>
      </c>
      <c r="BS393" s="42">
        <f t="shared" si="288"/>
        <v>0</v>
      </c>
    </row>
    <row r="394" spans="1:71" ht="15">
      <c r="A394" s="118" t="s">
        <v>1181</v>
      </c>
      <c r="B394" s="8" t="s">
        <v>790</v>
      </c>
      <c r="C394" s="9" t="s">
        <v>791</v>
      </c>
      <c r="D394" s="9" t="s">
        <v>599</v>
      </c>
      <c r="E394" s="10"/>
      <c r="F394" s="10" t="s">
        <v>6</v>
      </c>
      <c r="G394" s="12" t="s">
        <v>1274</v>
      </c>
      <c r="H394" s="11">
        <v>13.07</v>
      </c>
      <c r="I394" s="279">
        <f>VLOOKUP(A:A,Souhrn!$A$2:$E$20,5,0)</f>
        <v>0</v>
      </c>
      <c r="J394" s="217">
        <f t="shared" si="248"/>
        <v>0</v>
      </c>
      <c r="K394" s="98"/>
      <c r="L394" s="102"/>
      <c r="M394" s="100"/>
      <c r="AA394" s="120">
        <f t="shared" si="251"/>
        <v>0</v>
      </c>
      <c r="AB394" s="120">
        <f t="shared" si="252"/>
        <v>0</v>
      </c>
      <c r="AC394" s="120">
        <f t="shared" si="253"/>
        <v>0</v>
      </c>
      <c r="AD394" s="120">
        <f t="shared" si="254"/>
        <v>0</v>
      </c>
      <c r="AE394" s="120">
        <f t="shared" si="255"/>
        <v>0</v>
      </c>
      <c r="AF394" s="120">
        <f t="shared" si="256"/>
        <v>0</v>
      </c>
      <c r="AG394" s="120">
        <f t="shared" si="257"/>
        <v>0</v>
      </c>
      <c r="AH394" s="120">
        <f t="shared" si="258"/>
        <v>0</v>
      </c>
      <c r="AI394" s="120">
        <f t="shared" si="259"/>
        <v>0</v>
      </c>
      <c r="AJ394" s="120">
        <f t="shared" si="260"/>
        <v>0</v>
      </c>
      <c r="AK394" s="120">
        <f t="shared" si="261"/>
        <v>0</v>
      </c>
      <c r="AL394" s="120">
        <f t="shared" si="262"/>
        <v>0</v>
      </c>
      <c r="AM394" s="120">
        <f t="shared" si="263"/>
        <v>0</v>
      </c>
      <c r="AN394" s="120">
        <f t="shared" si="264"/>
        <v>0</v>
      </c>
      <c r="AO394" s="120">
        <f t="shared" si="265"/>
        <v>0</v>
      </c>
      <c r="AP394" s="120">
        <f t="shared" si="266"/>
        <v>0</v>
      </c>
      <c r="AQ394" s="120">
        <f t="shared" si="267"/>
        <v>0</v>
      </c>
      <c r="AR394" s="120">
        <f t="shared" si="268"/>
        <v>0</v>
      </c>
      <c r="AS394" s="120">
        <f t="shared" si="269"/>
        <v>13.07</v>
      </c>
      <c r="AT394" s="267">
        <f t="shared" si="249"/>
        <v>0</v>
      </c>
      <c r="AU394" s="267">
        <f t="shared" si="250"/>
        <v>0</v>
      </c>
      <c r="BA394" s="42">
        <f t="shared" si="270"/>
        <v>0</v>
      </c>
      <c r="BB394" s="42">
        <f t="shared" si="271"/>
        <v>0</v>
      </c>
      <c r="BC394" s="42">
        <f t="shared" si="272"/>
        <v>0</v>
      </c>
      <c r="BD394" s="42">
        <f t="shared" si="273"/>
        <v>0</v>
      </c>
      <c r="BE394" s="42">
        <f t="shared" si="274"/>
        <v>0</v>
      </c>
      <c r="BF394" s="42">
        <f t="shared" si="275"/>
        <v>0</v>
      </c>
      <c r="BG394" s="42">
        <f t="shared" si="276"/>
        <v>0</v>
      </c>
      <c r="BH394" s="42">
        <f t="shared" si="277"/>
        <v>0</v>
      </c>
      <c r="BI394" s="42">
        <f t="shared" si="278"/>
        <v>0</v>
      </c>
      <c r="BJ394" s="42">
        <f t="shared" si="279"/>
        <v>0</v>
      </c>
      <c r="BK394" s="42">
        <f t="shared" si="280"/>
        <v>0</v>
      </c>
      <c r="BL394" s="42">
        <f t="shared" si="281"/>
        <v>0</v>
      </c>
      <c r="BM394" s="42">
        <f t="shared" si="282"/>
        <v>0</v>
      </c>
      <c r="BN394" s="42">
        <f t="shared" si="283"/>
        <v>0</v>
      </c>
      <c r="BO394" s="42">
        <f t="shared" si="284"/>
        <v>0</v>
      </c>
      <c r="BP394" s="42">
        <f t="shared" si="285"/>
        <v>0</v>
      </c>
      <c r="BQ394" s="42">
        <f t="shared" si="286"/>
        <v>0</v>
      </c>
      <c r="BR394" s="42">
        <f t="shared" si="287"/>
        <v>0</v>
      </c>
      <c r="BS394" s="42">
        <f t="shared" si="288"/>
        <v>0</v>
      </c>
    </row>
    <row r="395" spans="1:71" ht="15">
      <c r="A395" s="118" t="s">
        <v>1175</v>
      </c>
      <c r="B395" s="8" t="s">
        <v>792</v>
      </c>
      <c r="C395" s="9" t="s">
        <v>793</v>
      </c>
      <c r="D395" s="9" t="s">
        <v>599</v>
      </c>
      <c r="E395" s="10"/>
      <c r="F395" s="10" t="s">
        <v>3</v>
      </c>
      <c r="G395" s="12" t="s">
        <v>1268</v>
      </c>
      <c r="H395" s="11">
        <v>15.83</v>
      </c>
      <c r="I395" s="279">
        <f>VLOOKUP(A:A,Souhrn!$A$2:$E$20,5,0)</f>
        <v>0</v>
      </c>
      <c r="J395" s="217">
        <f t="shared" si="248"/>
        <v>0</v>
      </c>
      <c r="K395" s="98"/>
      <c r="L395" s="102"/>
      <c r="M395" s="100"/>
      <c r="AA395" s="120">
        <f t="shared" si="251"/>
        <v>0</v>
      </c>
      <c r="AB395" s="120">
        <f t="shared" si="252"/>
        <v>0</v>
      </c>
      <c r="AC395" s="120">
        <f t="shared" si="253"/>
        <v>0</v>
      </c>
      <c r="AD395" s="120">
        <f t="shared" si="254"/>
        <v>0</v>
      </c>
      <c r="AE395" s="120">
        <f t="shared" si="255"/>
        <v>0</v>
      </c>
      <c r="AF395" s="120">
        <f t="shared" si="256"/>
        <v>0</v>
      </c>
      <c r="AG395" s="120">
        <f t="shared" si="257"/>
        <v>0</v>
      </c>
      <c r="AH395" s="120">
        <f t="shared" si="258"/>
        <v>0</v>
      </c>
      <c r="AI395" s="120">
        <f t="shared" si="259"/>
        <v>0</v>
      </c>
      <c r="AJ395" s="120">
        <f t="shared" si="260"/>
        <v>0</v>
      </c>
      <c r="AK395" s="120">
        <f t="shared" si="261"/>
        <v>0</v>
      </c>
      <c r="AL395" s="120">
        <f t="shared" si="262"/>
        <v>15.83</v>
      </c>
      <c r="AM395" s="120">
        <f t="shared" si="263"/>
        <v>0</v>
      </c>
      <c r="AN395" s="120">
        <f t="shared" si="264"/>
        <v>0</v>
      </c>
      <c r="AO395" s="120">
        <f t="shared" si="265"/>
        <v>0</v>
      </c>
      <c r="AP395" s="120">
        <f t="shared" si="266"/>
        <v>0</v>
      </c>
      <c r="AQ395" s="120">
        <f t="shared" si="267"/>
        <v>0</v>
      </c>
      <c r="AR395" s="120">
        <f t="shared" si="268"/>
        <v>0</v>
      </c>
      <c r="AS395" s="120">
        <f t="shared" si="269"/>
        <v>0</v>
      </c>
      <c r="AT395" s="267">
        <f t="shared" si="249"/>
        <v>0</v>
      </c>
      <c r="AU395" s="267">
        <f t="shared" si="250"/>
        <v>0</v>
      </c>
      <c r="BA395" s="42">
        <f t="shared" si="270"/>
        <v>0</v>
      </c>
      <c r="BB395" s="42">
        <f t="shared" si="271"/>
        <v>0</v>
      </c>
      <c r="BC395" s="42">
        <f t="shared" si="272"/>
        <v>0</v>
      </c>
      <c r="BD395" s="42">
        <f t="shared" si="273"/>
        <v>0</v>
      </c>
      <c r="BE395" s="42">
        <f t="shared" si="274"/>
        <v>0</v>
      </c>
      <c r="BF395" s="42">
        <f t="shared" si="275"/>
        <v>0</v>
      </c>
      <c r="BG395" s="42">
        <f t="shared" si="276"/>
        <v>0</v>
      </c>
      <c r="BH395" s="42">
        <f t="shared" si="277"/>
        <v>0</v>
      </c>
      <c r="BI395" s="42">
        <f t="shared" si="278"/>
        <v>0</v>
      </c>
      <c r="BJ395" s="42">
        <f t="shared" si="279"/>
        <v>0</v>
      </c>
      <c r="BK395" s="42">
        <f t="shared" si="280"/>
        <v>0</v>
      </c>
      <c r="BL395" s="42">
        <f t="shared" si="281"/>
        <v>0</v>
      </c>
      <c r="BM395" s="42">
        <f t="shared" si="282"/>
        <v>0</v>
      </c>
      <c r="BN395" s="42">
        <f t="shared" si="283"/>
        <v>0</v>
      </c>
      <c r="BO395" s="42">
        <f t="shared" si="284"/>
        <v>0</v>
      </c>
      <c r="BP395" s="42">
        <f t="shared" si="285"/>
        <v>0</v>
      </c>
      <c r="BQ395" s="42">
        <f t="shared" si="286"/>
        <v>0</v>
      </c>
      <c r="BR395" s="42">
        <f t="shared" si="287"/>
        <v>0</v>
      </c>
      <c r="BS395" s="42">
        <f t="shared" si="288"/>
        <v>0</v>
      </c>
    </row>
    <row r="396" spans="1:71" ht="15">
      <c r="A396" s="118" t="s">
        <v>1169</v>
      </c>
      <c r="B396" s="8" t="s">
        <v>794</v>
      </c>
      <c r="C396" s="9" t="s">
        <v>795</v>
      </c>
      <c r="D396" s="9" t="s">
        <v>599</v>
      </c>
      <c r="E396" s="10"/>
      <c r="F396" s="10" t="s">
        <v>4</v>
      </c>
      <c r="G396" s="12" t="s">
        <v>1279</v>
      </c>
      <c r="H396" s="11">
        <v>4.25</v>
      </c>
      <c r="I396" s="279">
        <f>VLOOKUP(A:A,Souhrn!$A$2:$E$20,5,0)</f>
        <v>0</v>
      </c>
      <c r="J396" s="217">
        <f t="shared" si="248"/>
        <v>0</v>
      </c>
      <c r="K396" s="98"/>
      <c r="L396" s="102"/>
      <c r="M396" s="100"/>
      <c r="AA396" s="120">
        <f t="shared" si="251"/>
        <v>0</v>
      </c>
      <c r="AB396" s="120">
        <f t="shared" si="252"/>
        <v>0</v>
      </c>
      <c r="AC396" s="120">
        <f t="shared" si="253"/>
        <v>0</v>
      </c>
      <c r="AD396" s="120">
        <f t="shared" si="254"/>
        <v>0</v>
      </c>
      <c r="AE396" s="120">
        <f t="shared" si="255"/>
        <v>0</v>
      </c>
      <c r="AF396" s="120">
        <f t="shared" si="256"/>
        <v>4.25</v>
      </c>
      <c r="AG396" s="120">
        <f t="shared" si="257"/>
        <v>0</v>
      </c>
      <c r="AH396" s="120">
        <f t="shared" si="258"/>
        <v>0</v>
      </c>
      <c r="AI396" s="120">
        <f t="shared" si="259"/>
        <v>0</v>
      </c>
      <c r="AJ396" s="120">
        <f t="shared" si="260"/>
        <v>0</v>
      </c>
      <c r="AK396" s="120">
        <f t="shared" si="261"/>
        <v>0</v>
      </c>
      <c r="AL396" s="120">
        <f t="shared" si="262"/>
        <v>0</v>
      </c>
      <c r="AM396" s="120">
        <f t="shared" si="263"/>
        <v>0</v>
      </c>
      <c r="AN396" s="120">
        <f t="shared" si="264"/>
        <v>0</v>
      </c>
      <c r="AO396" s="120">
        <f t="shared" si="265"/>
        <v>0</v>
      </c>
      <c r="AP396" s="120">
        <f t="shared" si="266"/>
        <v>0</v>
      </c>
      <c r="AQ396" s="120">
        <f t="shared" si="267"/>
        <v>0</v>
      </c>
      <c r="AR396" s="120">
        <f t="shared" si="268"/>
        <v>0</v>
      </c>
      <c r="AS396" s="120">
        <f t="shared" si="269"/>
        <v>0</v>
      </c>
      <c r="AT396" s="267">
        <f t="shared" si="249"/>
        <v>0</v>
      </c>
      <c r="AU396" s="267">
        <f t="shared" si="250"/>
        <v>0</v>
      </c>
      <c r="BA396" s="42">
        <f t="shared" si="270"/>
        <v>0</v>
      </c>
      <c r="BB396" s="42">
        <f t="shared" si="271"/>
        <v>0</v>
      </c>
      <c r="BC396" s="42">
        <f t="shared" si="272"/>
        <v>0</v>
      </c>
      <c r="BD396" s="42">
        <f t="shared" si="273"/>
        <v>0</v>
      </c>
      <c r="BE396" s="42">
        <f t="shared" si="274"/>
        <v>0</v>
      </c>
      <c r="BF396" s="42">
        <f t="shared" si="275"/>
        <v>0</v>
      </c>
      <c r="BG396" s="42">
        <f t="shared" si="276"/>
        <v>0</v>
      </c>
      <c r="BH396" s="42">
        <f t="shared" si="277"/>
        <v>0</v>
      </c>
      <c r="BI396" s="42">
        <f t="shared" si="278"/>
        <v>0</v>
      </c>
      <c r="BJ396" s="42">
        <f t="shared" si="279"/>
        <v>0</v>
      </c>
      <c r="BK396" s="42">
        <f t="shared" si="280"/>
        <v>0</v>
      </c>
      <c r="BL396" s="42">
        <f t="shared" si="281"/>
        <v>0</v>
      </c>
      <c r="BM396" s="42">
        <f t="shared" si="282"/>
        <v>0</v>
      </c>
      <c r="BN396" s="42">
        <f t="shared" si="283"/>
        <v>0</v>
      </c>
      <c r="BO396" s="42">
        <f t="shared" si="284"/>
        <v>0</v>
      </c>
      <c r="BP396" s="42">
        <f t="shared" si="285"/>
        <v>0</v>
      </c>
      <c r="BQ396" s="42">
        <f t="shared" si="286"/>
        <v>0</v>
      </c>
      <c r="BR396" s="42">
        <f t="shared" si="287"/>
        <v>0</v>
      </c>
      <c r="BS396" s="42">
        <f t="shared" si="288"/>
        <v>0</v>
      </c>
    </row>
    <row r="397" spans="1:71" ht="15">
      <c r="A397" s="118" t="s">
        <v>1169</v>
      </c>
      <c r="B397" s="8" t="s">
        <v>796</v>
      </c>
      <c r="C397" s="9" t="s">
        <v>797</v>
      </c>
      <c r="D397" s="9" t="s">
        <v>599</v>
      </c>
      <c r="E397" s="10"/>
      <c r="F397" s="10" t="s">
        <v>4</v>
      </c>
      <c r="G397" s="12" t="s">
        <v>1279</v>
      </c>
      <c r="H397" s="11">
        <v>10.1</v>
      </c>
      <c r="I397" s="279">
        <f>VLOOKUP(A:A,Souhrn!$A$2:$E$20,5,0)</f>
        <v>0</v>
      </c>
      <c r="J397" s="217">
        <f t="shared" si="248"/>
        <v>0</v>
      </c>
      <c r="K397" s="98"/>
      <c r="L397" s="102"/>
      <c r="M397" s="100"/>
      <c r="AA397" s="120">
        <f t="shared" si="251"/>
        <v>0</v>
      </c>
      <c r="AB397" s="120">
        <f t="shared" si="252"/>
        <v>0</v>
      </c>
      <c r="AC397" s="120">
        <f t="shared" si="253"/>
        <v>0</v>
      </c>
      <c r="AD397" s="120">
        <f t="shared" si="254"/>
        <v>0</v>
      </c>
      <c r="AE397" s="120">
        <f t="shared" si="255"/>
        <v>0</v>
      </c>
      <c r="AF397" s="120">
        <f t="shared" si="256"/>
        <v>10.1</v>
      </c>
      <c r="AG397" s="120">
        <f t="shared" si="257"/>
        <v>0</v>
      </c>
      <c r="AH397" s="120">
        <f t="shared" si="258"/>
        <v>0</v>
      </c>
      <c r="AI397" s="120">
        <f t="shared" si="259"/>
        <v>0</v>
      </c>
      <c r="AJ397" s="120">
        <f t="shared" si="260"/>
        <v>0</v>
      </c>
      <c r="AK397" s="120">
        <f t="shared" si="261"/>
        <v>0</v>
      </c>
      <c r="AL397" s="120">
        <f t="shared" si="262"/>
        <v>0</v>
      </c>
      <c r="AM397" s="120">
        <f t="shared" si="263"/>
        <v>0</v>
      </c>
      <c r="AN397" s="120">
        <f t="shared" si="264"/>
        <v>0</v>
      </c>
      <c r="AO397" s="120">
        <f t="shared" si="265"/>
        <v>0</v>
      </c>
      <c r="AP397" s="120">
        <f t="shared" si="266"/>
        <v>0</v>
      </c>
      <c r="AQ397" s="120">
        <f t="shared" si="267"/>
        <v>0</v>
      </c>
      <c r="AR397" s="120">
        <f t="shared" si="268"/>
        <v>0</v>
      </c>
      <c r="AS397" s="120">
        <f t="shared" si="269"/>
        <v>0</v>
      </c>
      <c r="AT397" s="267">
        <f t="shared" si="249"/>
        <v>0</v>
      </c>
      <c r="AU397" s="267">
        <f t="shared" si="250"/>
        <v>0</v>
      </c>
      <c r="BA397" s="42">
        <f t="shared" si="270"/>
        <v>0</v>
      </c>
      <c r="BB397" s="42">
        <f t="shared" si="271"/>
        <v>0</v>
      </c>
      <c r="BC397" s="42">
        <f t="shared" si="272"/>
        <v>0</v>
      </c>
      <c r="BD397" s="42">
        <f t="shared" si="273"/>
        <v>0</v>
      </c>
      <c r="BE397" s="42">
        <f t="shared" si="274"/>
        <v>0</v>
      </c>
      <c r="BF397" s="42">
        <f t="shared" si="275"/>
        <v>0</v>
      </c>
      <c r="BG397" s="42">
        <f t="shared" si="276"/>
        <v>0</v>
      </c>
      <c r="BH397" s="42">
        <f t="shared" si="277"/>
        <v>0</v>
      </c>
      <c r="BI397" s="42">
        <f t="shared" si="278"/>
        <v>0</v>
      </c>
      <c r="BJ397" s="42">
        <f t="shared" si="279"/>
        <v>0</v>
      </c>
      <c r="BK397" s="42">
        <f t="shared" si="280"/>
        <v>0</v>
      </c>
      <c r="BL397" s="42">
        <f t="shared" si="281"/>
        <v>0</v>
      </c>
      <c r="BM397" s="42">
        <f t="shared" si="282"/>
        <v>0</v>
      </c>
      <c r="BN397" s="42">
        <f t="shared" si="283"/>
        <v>0</v>
      </c>
      <c r="BO397" s="42">
        <f t="shared" si="284"/>
        <v>0</v>
      </c>
      <c r="BP397" s="42">
        <f t="shared" si="285"/>
        <v>0</v>
      </c>
      <c r="BQ397" s="42">
        <f t="shared" si="286"/>
        <v>0</v>
      </c>
      <c r="BR397" s="42">
        <f t="shared" si="287"/>
        <v>0</v>
      </c>
      <c r="BS397" s="42">
        <f t="shared" si="288"/>
        <v>0</v>
      </c>
    </row>
    <row r="398" spans="1:71" ht="15">
      <c r="A398" s="118" t="s">
        <v>1169</v>
      </c>
      <c r="B398" s="8" t="s">
        <v>798</v>
      </c>
      <c r="C398" s="9" t="s">
        <v>33</v>
      </c>
      <c r="D398" s="9" t="s">
        <v>599</v>
      </c>
      <c r="E398" s="10"/>
      <c r="F398" s="10" t="s">
        <v>4</v>
      </c>
      <c r="G398" s="12" t="s">
        <v>1279</v>
      </c>
      <c r="H398" s="11">
        <v>1.69</v>
      </c>
      <c r="I398" s="279">
        <f>VLOOKUP(A:A,Souhrn!$A$2:$E$20,5,0)</f>
        <v>0</v>
      </c>
      <c r="J398" s="217">
        <f t="shared" si="248"/>
        <v>0</v>
      </c>
      <c r="K398" s="98"/>
      <c r="L398" s="102"/>
      <c r="M398" s="100"/>
      <c r="AA398" s="120">
        <f t="shared" si="251"/>
        <v>0</v>
      </c>
      <c r="AB398" s="120">
        <f t="shared" si="252"/>
        <v>0</v>
      </c>
      <c r="AC398" s="120">
        <f t="shared" si="253"/>
        <v>0</v>
      </c>
      <c r="AD398" s="120">
        <f t="shared" si="254"/>
        <v>0</v>
      </c>
      <c r="AE398" s="120">
        <f t="shared" si="255"/>
        <v>0</v>
      </c>
      <c r="AF398" s="120">
        <f t="shared" si="256"/>
        <v>1.69</v>
      </c>
      <c r="AG398" s="120">
        <f t="shared" si="257"/>
        <v>0</v>
      </c>
      <c r="AH398" s="120">
        <f t="shared" si="258"/>
        <v>0</v>
      </c>
      <c r="AI398" s="120">
        <f t="shared" si="259"/>
        <v>0</v>
      </c>
      <c r="AJ398" s="120">
        <f t="shared" si="260"/>
        <v>0</v>
      </c>
      <c r="AK398" s="120">
        <f t="shared" si="261"/>
        <v>0</v>
      </c>
      <c r="AL398" s="120">
        <f t="shared" si="262"/>
        <v>0</v>
      </c>
      <c r="AM398" s="120">
        <f t="shared" si="263"/>
        <v>0</v>
      </c>
      <c r="AN398" s="120">
        <f t="shared" si="264"/>
        <v>0</v>
      </c>
      <c r="AO398" s="120">
        <f t="shared" si="265"/>
        <v>0</v>
      </c>
      <c r="AP398" s="120">
        <f t="shared" si="266"/>
        <v>0</v>
      </c>
      <c r="AQ398" s="120">
        <f t="shared" si="267"/>
        <v>0</v>
      </c>
      <c r="AR398" s="120">
        <f t="shared" si="268"/>
        <v>0</v>
      </c>
      <c r="AS398" s="120">
        <f t="shared" si="269"/>
        <v>0</v>
      </c>
      <c r="AT398" s="267">
        <f t="shared" si="249"/>
        <v>0</v>
      </c>
      <c r="AU398" s="267">
        <f t="shared" si="250"/>
        <v>0</v>
      </c>
      <c r="BA398" s="42">
        <f t="shared" si="270"/>
        <v>0</v>
      </c>
      <c r="BB398" s="42">
        <f t="shared" si="271"/>
        <v>0</v>
      </c>
      <c r="BC398" s="42">
        <f t="shared" si="272"/>
        <v>0</v>
      </c>
      <c r="BD398" s="42">
        <f t="shared" si="273"/>
        <v>0</v>
      </c>
      <c r="BE398" s="42">
        <f t="shared" si="274"/>
        <v>0</v>
      </c>
      <c r="BF398" s="42">
        <f t="shared" si="275"/>
        <v>0</v>
      </c>
      <c r="BG398" s="42">
        <f t="shared" si="276"/>
        <v>0</v>
      </c>
      <c r="BH398" s="42">
        <f t="shared" si="277"/>
        <v>0</v>
      </c>
      <c r="BI398" s="42">
        <f t="shared" si="278"/>
        <v>0</v>
      </c>
      <c r="BJ398" s="42">
        <f t="shared" si="279"/>
        <v>0</v>
      </c>
      <c r="BK398" s="42">
        <f t="shared" si="280"/>
        <v>0</v>
      </c>
      <c r="BL398" s="42">
        <f t="shared" si="281"/>
        <v>0</v>
      </c>
      <c r="BM398" s="42">
        <f t="shared" si="282"/>
        <v>0</v>
      </c>
      <c r="BN398" s="42">
        <f t="shared" si="283"/>
        <v>0</v>
      </c>
      <c r="BO398" s="42">
        <f t="shared" si="284"/>
        <v>0</v>
      </c>
      <c r="BP398" s="42">
        <f t="shared" si="285"/>
        <v>0</v>
      </c>
      <c r="BQ398" s="42">
        <f t="shared" si="286"/>
        <v>0</v>
      </c>
      <c r="BR398" s="42">
        <f t="shared" si="287"/>
        <v>0</v>
      </c>
      <c r="BS398" s="42">
        <f t="shared" si="288"/>
        <v>0</v>
      </c>
    </row>
    <row r="399" spans="1:71" ht="15">
      <c r="A399" s="118" t="s">
        <v>1169</v>
      </c>
      <c r="B399" s="8" t="s">
        <v>799</v>
      </c>
      <c r="C399" s="9" t="s">
        <v>33</v>
      </c>
      <c r="D399" s="9" t="s">
        <v>599</v>
      </c>
      <c r="E399" s="10"/>
      <c r="F399" s="10" t="s">
        <v>4</v>
      </c>
      <c r="G399" s="12" t="s">
        <v>1279</v>
      </c>
      <c r="H399" s="11">
        <v>0.97</v>
      </c>
      <c r="I399" s="279">
        <f>VLOOKUP(A:A,Souhrn!$A$2:$E$20,5,0)</f>
        <v>0</v>
      </c>
      <c r="J399" s="217">
        <f t="shared" si="248"/>
        <v>0</v>
      </c>
      <c r="K399" s="98"/>
      <c r="L399" s="102"/>
      <c r="M399" s="100"/>
      <c r="AA399" s="120">
        <f t="shared" si="251"/>
        <v>0</v>
      </c>
      <c r="AB399" s="120">
        <f t="shared" si="252"/>
        <v>0</v>
      </c>
      <c r="AC399" s="120">
        <f t="shared" si="253"/>
        <v>0</v>
      </c>
      <c r="AD399" s="120">
        <f t="shared" si="254"/>
        <v>0</v>
      </c>
      <c r="AE399" s="120">
        <f t="shared" si="255"/>
        <v>0</v>
      </c>
      <c r="AF399" s="120">
        <f t="shared" si="256"/>
        <v>0.97</v>
      </c>
      <c r="AG399" s="120">
        <f t="shared" si="257"/>
        <v>0</v>
      </c>
      <c r="AH399" s="120">
        <f t="shared" si="258"/>
        <v>0</v>
      </c>
      <c r="AI399" s="120">
        <f t="shared" si="259"/>
        <v>0</v>
      </c>
      <c r="AJ399" s="120">
        <f t="shared" si="260"/>
        <v>0</v>
      </c>
      <c r="AK399" s="120">
        <f t="shared" si="261"/>
        <v>0</v>
      </c>
      <c r="AL399" s="120">
        <f t="shared" si="262"/>
        <v>0</v>
      </c>
      <c r="AM399" s="120">
        <f t="shared" si="263"/>
        <v>0</v>
      </c>
      <c r="AN399" s="120">
        <f t="shared" si="264"/>
        <v>0</v>
      </c>
      <c r="AO399" s="120">
        <f t="shared" si="265"/>
        <v>0</v>
      </c>
      <c r="AP399" s="120">
        <f t="shared" si="266"/>
        <v>0</v>
      </c>
      <c r="AQ399" s="120">
        <f t="shared" si="267"/>
        <v>0</v>
      </c>
      <c r="AR399" s="120">
        <f t="shared" si="268"/>
        <v>0</v>
      </c>
      <c r="AS399" s="120">
        <f t="shared" si="269"/>
        <v>0</v>
      </c>
      <c r="AT399" s="267">
        <f t="shared" si="249"/>
        <v>0</v>
      </c>
      <c r="AU399" s="267">
        <f t="shared" si="250"/>
        <v>0</v>
      </c>
      <c r="BA399" s="42">
        <f t="shared" si="270"/>
        <v>0</v>
      </c>
      <c r="BB399" s="42">
        <f t="shared" si="271"/>
        <v>0</v>
      </c>
      <c r="BC399" s="42">
        <f t="shared" si="272"/>
        <v>0</v>
      </c>
      <c r="BD399" s="42">
        <f t="shared" si="273"/>
        <v>0</v>
      </c>
      <c r="BE399" s="42">
        <f t="shared" si="274"/>
        <v>0</v>
      </c>
      <c r="BF399" s="42">
        <f t="shared" si="275"/>
        <v>0</v>
      </c>
      <c r="BG399" s="42">
        <f t="shared" si="276"/>
        <v>0</v>
      </c>
      <c r="BH399" s="42">
        <f t="shared" si="277"/>
        <v>0</v>
      </c>
      <c r="BI399" s="42">
        <f t="shared" si="278"/>
        <v>0</v>
      </c>
      <c r="BJ399" s="42">
        <f t="shared" si="279"/>
        <v>0</v>
      </c>
      <c r="BK399" s="42">
        <f t="shared" si="280"/>
        <v>0</v>
      </c>
      <c r="BL399" s="42">
        <f t="shared" si="281"/>
        <v>0</v>
      </c>
      <c r="BM399" s="42">
        <f t="shared" si="282"/>
        <v>0</v>
      </c>
      <c r="BN399" s="42">
        <f t="shared" si="283"/>
        <v>0</v>
      </c>
      <c r="BO399" s="42">
        <f t="shared" si="284"/>
        <v>0</v>
      </c>
      <c r="BP399" s="42">
        <f t="shared" si="285"/>
        <v>0</v>
      </c>
      <c r="BQ399" s="42">
        <f t="shared" si="286"/>
        <v>0</v>
      </c>
      <c r="BR399" s="42">
        <f t="shared" si="287"/>
        <v>0</v>
      </c>
      <c r="BS399" s="42">
        <f t="shared" si="288"/>
        <v>0</v>
      </c>
    </row>
    <row r="400" spans="1:71" ht="15">
      <c r="A400" s="118" t="s">
        <v>1169</v>
      </c>
      <c r="B400" s="8" t="s">
        <v>800</v>
      </c>
      <c r="C400" s="9" t="s">
        <v>33</v>
      </c>
      <c r="D400" s="9" t="s">
        <v>599</v>
      </c>
      <c r="E400" s="10"/>
      <c r="F400" s="10" t="s">
        <v>4</v>
      </c>
      <c r="G400" s="12" t="s">
        <v>1279</v>
      </c>
      <c r="H400" s="11">
        <v>1.99</v>
      </c>
      <c r="I400" s="279">
        <f>VLOOKUP(A:A,Souhrn!$A$2:$E$20,5,0)</f>
        <v>0</v>
      </c>
      <c r="J400" s="217">
        <f t="shared" si="248"/>
        <v>0</v>
      </c>
      <c r="K400" s="98"/>
      <c r="L400" s="102"/>
      <c r="M400" s="100"/>
      <c r="AA400" s="120">
        <f t="shared" si="251"/>
        <v>0</v>
      </c>
      <c r="AB400" s="120">
        <f t="shared" si="252"/>
        <v>0</v>
      </c>
      <c r="AC400" s="120">
        <f t="shared" si="253"/>
        <v>0</v>
      </c>
      <c r="AD400" s="120">
        <f t="shared" si="254"/>
        <v>0</v>
      </c>
      <c r="AE400" s="120">
        <f t="shared" si="255"/>
        <v>0</v>
      </c>
      <c r="AF400" s="120">
        <f t="shared" si="256"/>
        <v>1.99</v>
      </c>
      <c r="AG400" s="120">
        <f t="shared" si="257"/>
        <v>0</v>
      </c>
      <c r="AH400" s="120">
        <f t="shared" si="258"/>
        <v>0</v>
      </c>
      <c r="AI400" s="120">
        <f t="shared" si="259"/>
        <v>0</v>
      </c>
      <c r="AJ400" s="120">
        <f t="shared" si="260"/>
        <v>0</v>
      </c>
      <c r="AK400" s="120">
        <f t="shared" si="261"/>
        <v>0</v>
      </c>
      <c r="AL400" s="120">
        <f t="shared" si="262"/>
        <v>0</v>
      </c>
      <c r="AM400" s="120">
        <f t="shared" si="263"/>
        <v>0</v>
      </c>
      <c r="AN400" s="120">
        <f t="shared" si="264"/>
        <v>0</v>
      </c>
      <c r="AO400" s="120">
        <f t="shared" si="265"/>
        <v>0</v>
      </c>
      <c r="AP400" s="120">
        <f t="shared" si="266"/>
        <v>0</v>
      </c>
      <c r="AQ400" s="120">
        <f t="shared" si="267"/>
        <v>0</v>
      </c>
      <c r="AR400" s="120">
        <f t="shared" si="268"/>
        <v>0</v>
      </c>
      <c r="AS400" s="120">
        <f t="shared" si="269"/>
        <v>0</v>
      </c>
      <c r="AT400" s="267">
        <f t="shared" si="249"/>
        <v>0</v>
      </c>
      <c r="AU400" s="267">
        <f t="shared" si="250"/>
        <v>0</v>
      </c>
      <c r="BA400" s="42">
        <f t="shared" si="270"/>
        <v>0</v>
      </c>
      <c r="BB400" s="42">
        <f t="shared" si="271"/>
        <v>0</v>
      </c>
      <c r="BC400" s="42">
        <f t="shared" si="272"/>
        <v>0</v>
      </c>
      <c r="BD400" s="42">
        <f t="shared" si="273"/>
        <v>0</v>
      </c>
      <c r="BE400" s="42">
        <f t="shared" si="274"/>
        <v>0</v>
      </c>
      <c r="BF400" s="42">
        <f t="shared" si="275"/>
        <v>0</v>
      </c>
      <c r="BG400" s="42">
        <f t="shared" si="276"/>
        <v>0</v>
      </c>
      <c r="BH400" s="42">
        <f t="shared" si="277"/>
        <v>0</v>
      </c>
      <c r="BI400" s="42">
        <f t="shared" si="278"/>
        <v>0</v>
      </c>
      <c r="BJ400" s="42">
        <f t="shared" si="279"/>
        <v>0</v>
      </c>
      <c r="BK400" s="42">
        <f t="shared" si="280"/>
        <v>0</v>
      </c>
      <c r="BL400" s="42">
        <f t="shared" si="281"/>
        <v>0</v>
      </c>
      <c r="BM400" s="42">
        <f t="shared" si="282"/>
        <v>0</v>
      </c>
      <c r="BN400" s="42">
        <f t="shared" si="283"/>
        <v>0</v>
      </c>
      <c r="BO400" s="42">
        <f t="shared" si="284"/>
        <v>0</v>
      </c>
      <c r="BP400" s="42">
        <f t="shared" si="285"/>
        <v>0</v>
      </c>
      <c r="BQ400" s="42">
        <f t="shared" si="286"/>
        <v>0</v>
      </c>
      <c r="BR400" s="42">
        <f t="shared" si="287"/>
        <v>0</v>
      </c>
      <c r="BS400" s="42">
        <f t="shared" si="288"/>
        <v>0</v>
      </c>
    </row>
    <row r="401" spans="1:71" ht="15">
      <c r="A401" s="118" t="s">
        <v>1169</v>
      </c>
      <c r="B401" s="8" t="s">
        <v>801</v>
      </c>
      <c r="C401" s="9" t="s">
        <v>33</v>
      </c>
      <c r="D401" s="9" t="s">
        <v>599</v>
      </c>
      <c r="E401" s="10"/>
      <c r="F401" s="10" t="s">
        <v>4</v>
      </c>
      <c r="G401" s="12" t="s">
        <v>1279</v>
      </c>
      <c r="H401" s="11">
        <v>1.88</v>
      </c>
      <c r="I401" s="279">
        <f>VLOOKUP(A:A,Souhrn!$A$2:$E$20,5,0)</f>
        <v>0</v>
      </c>
      <c r="J401" s="217">
        <f t="shared" si="248"/>
        <v>0</v>
      </c>
      <c r="K401" s="98"/>
      <c r="L401" s="102"/>
      <c r="M401" s="100"/>
      <c r="AA401" s="120">
        <f t="shared" si="251"/>
        <v>0</v>
      </c>
      <c r="AB401" s="120">
        <f t="shared" si="252"/>
        <v>0</v>
      </c>
      <c r="AC401" s="120">
        <f t="shared" si="253"/>
        <v>0</v>
      </c>
      <c r="AD401" s="120">
        <f t="shared" si="254"/>
        <v>0</v>
      </c>
      <c r="AE401" s="120">
        <f t="shared" si="255"/>
        <v>0</v>
      </c>
      <c r="AF401" s="120">
        <f t="shared" si="256"/>
        <v>1.88</v>
      </c>
      <c r="AG401" s="120">
        <f t="shared" si="257"/>
        <v>0</v>
      </c>
      <c r="AH401" s="120">
        <f t="shared" si="258"/>
        <v>0</v>
      </c>
      <c r="AI401" s="120">
        <f t="shared" si="259"/>
        <v>0</v>
      </c>
      <c r="AJ401" s="120">
        <f t="shared" si="260"/>
        <v>0</v>
      </c>
      <c r="AK401" s="120">
        <f t="shared" si="261"/>
        <v>0</v>
      </c>
      <c r="AL401" s="120">
        <f t="shared" si="262"/>
        <v>0</v>
      </c>
      <c r="AM401" s="120">
        <f t="shared" si="263"/>
        <v>0</v>
      </c>
      <c r="AN401" s="120">
        <f t="shared" si="264"/>
        <v>0</v>
      </c>
      <c r="AO401" s="120">
        <f t="shared" si="265"/>
        <v>0</v>
      </c>
      <c r="AP401" s="120">
        <f t="shared" si="266"/>
        <v>0</v>
      </c>
      <c r="AQ401" s="120">
        <f t="shared" si="267"/>
        <v>0</v>
      </c>
      <c r="AR401" s="120">
        <f t="shared" si="268"/>
        <v>0</v>
      </c>
      <c r="AS401" s="120">
        <f t="shared" si="269"/>
        <v>0</v>
      </c>
      <c r="AT401" s="267">
        <f t="shared" si="249"/>
        <v>0</v>
      </c>
      <c r="AU401" s="267">
        <f t="shared" si="250"/>
        <v>0</v>
      </c>
      <c r="BA401" s="42">
        <f t="shared" si="270"/>
        <v>0</v>
      </c>
      <c r="BB401" s="42">
        <f t="shared" si="271"/>
        <v>0</v>
      </c>
      <c r="BC401" s="42">
        <f t="shared" si="272"/>
        <v>0</v>
      </c>
      <c r="BD401" s="42">
        <f t="shared" si="273"/>
        <v>0</v>
      </c>
      <c r="BE401" s="42">
        <f t="shared" si="274"/>
        <v>0</v>
      </c>
      <c r="BF401" s="42">
        <f t="shared" si="275"/>
        <v>0</v>
      </c>
      <c r="BG401" s="42">
        <f t="shared" si="276"/>
        <v>0</v>
      </c>
      <c r="BH401" s="42">
        <f t="shared" si="277"/>
        <v>0</v>
      </c>
      <c r="BI401" s="42">
        <f t="shared" si="278"/>
        <v>0</v>
      </c>
      <c r="BJ401" s="42">
        <f t="shared" si="279"/>
        <v>0</v>
      </c>
      <c r="BK401" s="42">
        <f t="shared" si="280"/>
        <v>0</v>
      </c>
      <c r="BL401" s="42">
        <f t="shared" si="281"/>
        <v>0</v>
      </c>
      <c r="BM401" s="42">
        <f t="shared" si="282"/>
        <v>0</v>
      </c>
      <c r="BN401" s="42">
        <f t="shared" si="283"/>
        <v>0</v>
      </c>
      <c r="BO401" s="42">
        <f t="shared" si="284"/>
        <v>0</v>
      </c>
      <c r="BP401" s="42">
        <f t="shared" si="285"/>
        <v>0</v>
      </c>
      <c r="BQ401" s="42">
        <f t="shared" si="286"/>
        <v>0</v>
      </c>
      <c r="BR401" s="42">
        <f t="shared" si="287"/>
        <v>0</v>
      </c>
      <c r="BS401" s="42">
        <f t="shared" si="288"/>
        <v>0</v>
      </c>
    </row>
    <row r="402" spans="1:71" ht="15">
      <c r="A402" s="118" t="s">
        <v>1180</v>
      </c>
      <c r="B402" s="8" t="s">
        <v>802</v>
      </c>
      <c r="C402" s="9" t="s">
        <v>803</v>
      </c>
      <c r="D402" s="9" t="s">
        <v>599</v>
      </c>
      <c r="E402" s="10"/>
      <c r="F402" s="10" t="s">
        <v>3</v>
      </c>
      <c r="G402" s="12" t="s">
        <v>1273</v>
      </c>
      <c r="H402" s="11">
        <v>8.71</v>
      </c>
      <c r="I402" s="279">
        <f>VLOOKUP(A:A,Souhrn!$A$2:$E$20,5,0)</f>
        <v>0</v>
      </c>
      <c r="J402" s="217">
        <f t="shared" si="248"/>
        <v>0</v>
      </c>
      <c r="K402" s="98"/>
      <c r="L402" s="102"/>
      <c r="M402" s="100"/>
      <c r="AA402" s="120">
        <f t="shared" si="251"/>
        <v>0</v>
      </c>
      <c r="AB402" s="120">
        <f t="shared" si="252"/>
        <v>0</v>
      </c>
      <c r="AC402" s="120">
        <f t="shared" si="253"/>
        <v>0</v>
      </c>
      <c r="AD402" s="120">
        <f t="shared" si="254"/>
        <v>0</v>
      </c>
      <c r="AE402" s="120">
        <f t="shared" si="255"/>
        <v>0</v>
      </c>
      <c r="AF402" s="120">
        <f t="shared" si="256"/>
        <v>0</v>
      </c>
      <c r="AG402" s="120">
        <f t="shared" si="257"/>
        <v>0</v>
      </c>
      <c r="AH402" s="120">
        <f t="shared" si="258"/>
        <v>0</v>
      </c>
      <c r="AI402" s="120">
        <f t="shared" si="259"/>
        <v>0</v>
      </c>
      <c r="AJ402" s="120">
        <f t="shared" si="260"/>
        <v>0</v>
      </c>
      <c r="AK402" s="120">
        <f t="shared" si="261"/>
        <v>0</v>
      </c>
      <c r="AL402" s="120">
        <f t="shared" si="262"/>
        <v>0</v>
      </c>
      <c r="AM402" s="120">
        <f t="shared" si="263"/>
        <v>0</v>
      </c>
      <c r="AN402" s="120">
        <f t="shared" si="264"/>
        <v>0</v>
      </c>
      <c r="AO402" s="120">
        <f t="shared" si="265"/>
        <v>0</v>
      </c>
      <c r="AP402" s="120">
        <f t="shared" si="266"/>
        <v>0</v>
      </c>
      <c r="AQ402" s="120">
        <f t="shared" si="267"/>
        <v>0</v>
      </c>
      <c r="AR402" s="120">
        <f t="shared" si="268"/>
        <v>8.71</v>
      </c>
      <c r="AS402" s="120">
        <f t="shared" si="269"/>
        <v>0</v>
      </c>
      <c r="AT402" s="267">
        <f t="shared" si="249"/>
        <v>0</v>
      </c>
      <c r="AU402" s="267">
        <f t="shared" si="250"/>
        <v>0</v>
      </c>
      <c r="BA402" s="42">
        <f t="shared" si="270"/>
        <v>0</v>
      </c>
      <c r="BB402" s="42">
        <f t="shared" si="271"/>
        <v>0</v>
      </c>
      <c r="BC402" s="42">
        <f t="shared" si="272"/>
        <v>0</v>
      </c>
      <c r="BD402" s="42">
        <f t="shared" si="273"/>
        <v>0</v>
      </c>
      <c r="BE402" s="42">
        <f t="shared" si="274"/>
        <v>0</v>
      </c>
      <c r="BF402" s="42">
        <f t="shared" si="275"/>
        <v>0</v>
      </c>
      <c r="BG402" s="42">
        <f t="shared" si="276"/>
        <v>0</v>
      </c>
      <c r="BH402" s="42">
        <f t="shared" si="277"/>
        <v>0</v>
      </c>
      <c r="BI402" s="42">
        <f t="shared" si="278"/>
        <v>0</v>
      </c>
      <c r="BJ402" s="42">
        <f t="shared" si="279"/>
        <v>0</v>
      </c>
      <c r="BK402" s="42">
        <f t="shared" si="280"/>
        <v>0</v>
      </c>
      <c r="BL402" s="42">
        <f t="shared" si="281"/>
        <v>0</v>
      </c>
      <c r="BM402" s="42">
        <f t="shared" si="282"/>
        <v>0</v>
      </c>
      <c r="BN402" s="42">
        <f t="shared" si="283"/>
        <v>0</v>
      </c>
      <c r="BO402" s="42">
        <f t="shared" si="284"/>
        <v>0</v>
      </c>
      <c r="BP402" s="42">
        <f t="shared" si="285"/>
        <v>0</v>
      </c>
      <c r="BQ402" s="42">
        <f t="shared" si="286"/>
        <v>0</v>
      </c>
      <c r="BR402" s="42">
        <f t="shared" si="287"/>
        <v>0</v>
      </c>
      <c r="BS402" s="42">
        <f t="shared" si="288"/>
        <v>0</v>
      </c>
    </row>
    <row r="403" spans="1:71" ht="15">
      <c r="A403" s="118" t="s">
        <v>1169</v>
      </c>
      <c r="B403" s="8" t="s">
        <v>804</v>
      </c>
      <c r="C403" s="9" t="s">
        <v>805</v>
      </c>
      <c r="D403" s="9" t="s">
        <v>599</v>
      </c>
      <c r="E403" s="10"/>
      <c r="F403" s="10" t="s">
        <v>4</v>
      </c>
      <c r="G403" s="12" t="s">
        <v>1279</v>
      </c>
      <c r="H403" s="11">
        <v>4.25</v>
      </c>
      <c r="I403" s="279">
        <f>VLOOKUP(A:A,Souhrn!$A$2:$E$20,5,0)</f>
        <v>0</v>
      </c>
      <c r="J403" s="217">
        <f t="shared" si="248"/>
        <v>0</v>
      </c>
      <c r="K403" s="98"/>
      <c r="L403" s="102"/>
      <c r="M403" s="100"/>
      <c r="AA403" s="120">
        <f t="shared" si="251"/>
        <v>0</v>
      </c>
      <c r="AB403" s="120">
        <f t="shared" si="252"/>
        <v>0</v>
      </c>
      <c r="AC403" s="120">
        <f t="shared" si="253"/>
        <v>0</v>
      </c>
      <c r="AD403" s="120">
        <f t="shared" si="254"/>
        <v>0</v>
      </c>
      <c r="AE403" s="120">
        <f t="shared" si="255"/>
        <v>0</v>
      </c>
      <c r="AF403" s="120">
        <f t="shared" si="256"/>
        <v>4.25</v>
      </c>
      <c r="AG403" s="120">
        <f t="shared" si="257"/>
        <v>0</v>
      </c>
      <c r="AH403" s="120">
        <f t="shared" si="258"/>
        <v>0</v>
      </c>
      <c r="AI403" s="120">
        <f t="shared" si="259"/>
        <v>0</v>
      </c>
      <c r="AJ403" s="120">
        <f t="shared" si="260"/>
        <v>0</v>
      </c>
      <c r="AK403" s="120">
        <f t="shared" si="261"/>
        <v>0</v>
      </c>
      <c r="AL403" s="120">
        <f t="shared" si="262"/>
        <v>0</v>
      </c>
      <c r="AM403" s="120">
        <f t="shared" si="263"/>
        <v>0</v>
      </c>
      <c r="AN403" s="120">
        <f t="shared" si="264"/>
        <v>0</v>
      </c>
      <c r="AO403" s="120">
        <f t="shared" si="265"/>
        <v>0</v>
      </c>
      <c r="AP403" s="120">
        <f t="shared" si="266"/>
        <v>0</v>
      </c>
      <c r="AQ403" s="120">
        <f t="shared" si="267"/>
        <v>0</v>
      </c>
      <c r="AR403" s="120">
        <f t="shared" si="268"/>
        <v>0</v>
      </c>
      <c r="AS403" s="120">
        <f t="shared" si="269"/>
        <v>0</v>
      </c>
      <c r="AT403" s="267">
        <f t="shared" si="249"/>
        <v>0</v>
      </c>
      <c r="AU403" s="267">
        <f t="shared" si="250"/>
        <v>0</v>
      </c>
      <c r="BA403" s="42">
        <f t="shared" si="270"/>
        <v>0</v>
      </c>
      <c r="BB403" s="42">
        <f t="shared" si="271"/>
        <v>0</v>
      </c>
      <c r="BC403" s="42">
        <f t="shared" si="272"/>
        <v>0</v>
      </c>
      <c r="BD403" s="42">
        <f t="shared" si="273"/>
        <v>0</v>
      </c>
      <c r="BE403" s="42">
        <f t="shared" si="274"/>
        <v>0</v>
      </c>
      <c r="BF403" s="42">
        <f t="shared" si="275"/>
        <v>0</v>
      </c>
      <c r="BG403" s="42">
        <f t="shared" si="276"/>
        <v>0</v>
      </c>
      <c r="BH403" s="42">
        <f t="shared" si="277"/>
        <v>0</v>
      </c>
      <c r="BI403" s="42">
        <f t="shared" si="278"/>
        <v>0</v>
      </c>
      <c r="BJ403" s="42">
        <f t="shared" si="279"/>
        <v>0</v>
      </c>
      <c r="BK403" s="42">
        <f t="shared" si="280"/>
        <v>0</v>
      </c>
      <c r="BL403" s="42">
        <f t="shared" si="281"/>
        <v>0</v>
      </c>
      <c r="BM403" s="42">
        <f t="shared" si="282"/>
        <v>0</v>
      </c>
      <c r="BN403" s="42">
        <f t="shared" si="283"/>
        <v>0</v>
      </c>
      <c r="BO403" s="42">
        <f t="shared" si="284"/>
        <v>0</v>
      </c>
      <c r="BP403" s="42">
        <f t="shared" si="285"/>
        <v>0</v>
      </c>
      <c r="BQ403" s="42">
        <f t="shared" si="286"/>
        <v>0</v>
      </c>
      <c r="BR403" s="42">
        <f t="shared" si="287"/>
        <v>0</v>
      </c>
      <c r="BS403" s="42">
        <f t="shared" si="288"/>
        <v>0</v>
      </c>
    </row>
    <row r="404" spans="1:71" ht="15">
      <c r="A404" s="118" t="s">
        <v>1169</v>
      </c>
      <c r="B404" s="8" t="s">
        <v>806</v>
      </c>
      <c r="C404" s="9" t="s">
        <v>33</v>
      </c>
      <c r="D404" s="9" t="s">
        <v>599</v>
      </c>
      <c r="E404" s="10"/>
      <c r="F404" s="10" t="s">
        <v>4</v>
      </c>
      <c r="G404" s="12" t="s">
        <v>1279</v>
      </c>
      <c r="H404" s="11">
        <v>2.12</v>
      </c>
      <c r="I404" s="279">
        <f>VLOOKUP(A:A,Souhrn!$A$2:$E$20,5,0)</f>
        <v>0</v>
      </c>
      <c r="J404" s="217">
        <f t="shared" si="248"/>
        <v>0</v>
      </c>
      <c r="K404" s="98"/>
      <c r="L404" s="102"/>
      <c r="M404" s="100"/>
      <c r="AA404" s="120">
        <f t="shared" si="251"/>
        <v>0</v>
      </c>
      <c r="AB404" s="120">
        <f t="shared" si="252"/>
        <v>0</v>
      </c>
      <c r="AC404" s="120">
        <f t="shared" si="253"/>
        <v>0</v>
      </c>
      <c r="AD404" s="120">
        <f t="shared" si="254"/>
        <v>0</v>
      </c>
      <c r="AE404" s="120">
        <f t="shared" si="255"/>
        <v>0</v>
      </c>
      <c r="AF404" s="120">
        <f t="shared" si="256"/>
        <v>2.12</v>
      </c>
      <c r="AG404" s="120">
        <f t="shared" si="257"/>
        <v>0</v>
      </c>
      <c r="AH404" s="120">
        <f t="shared" si="258"/>
        <v>0</v>
      </c>
      <c r="AI404" s="120">
        <f t="shared" si="259"/>
        <v>0</v>
      </c>
      <c r="AJ404" s="120">
        <f t="shared" si="260"/>
        <v>0</v>
      </c>
      <c r="AK404" s="120">
        <f t="shared" si="261"/>
        <v>0</v>
      </c>
      <c r="AL404" s="120">
        <f t="shared" si="262"/>
        <v>0</v>
      </c>
      <c r="AM404" s="120">
        <f t="shared" si="263"/>
        <v>0</v>
      </c>
      <c r="AN404" s="120">
        <f t="shared" si="264"/>
        <v>0</v>
      </c>
      <c r="AO404" s="120">
        <f t="shared" si="265"/>
        <v>0</v>
      </c>
      <c r="AP404" s="120">
        <f t="shared" si="266"/>
        <v>0</v>
      </c>
      <c r="AQ404" s="120">
        <f t="shared" si="267"/>
        <v>0</v>
      </c>
      <c r="AR404" s="120">
        <f t="shared" si="268"/>
        <v>0</v>
      </c>
      <c r="AS404" s="120">
        <f t="shared" si="269"/>
        <v>0</v>
      </c>
      <c r="AT404" s="267">
        <f t="shared" si="249"/>
        <v>0</v>
      </c>
      <c r="AU404" s="267">
        <f t="shared" si="250"/>
        <v>0</v>
      </c>
      <c r="BA404" s="42">
        <f t="shared" si="270"/>
        <v>0</v>
      </c>
      <c r="BB404" s="42">
        <f t="shared" si="271"/>
        <v>0</v>
      </c>
      <c r="BC404" s="42">
        <f t="shared" si="272"/>
        <v>0</v>
      </c>
      <c r="BD404" s="42">
        <f t="shared" si="273"/>
        <v>0</v>
      </c>
      <c r="BE404" s="42">
        <f t="shared" si="274"/>
        <v>0</v>
      </c>
      <c r="BF404" s="42">
        <f t="shared" si="275"/>
        <v>0</v>
      </c>
      <c r="BG404" s="42">
        <f t="shared" si="276"/>
        <v>0</v>
      </c>
      <c r="BH404" s="42">
        <f t="shared" si="277"/>
        <v>0</v>
      </c>
      <c r="BI404" s="42">
        <f t="shared" si="278"/>
        <v>0</v>
      </c>
      <c r="BJ404" s="42">
        <f t="shared" si="279"/>
        <v>0</v>
      </c>
      <c r="BK404" s="42">
        <f t="shared" si="280"/>
        <v>0</v>
      </c>
      <c r="BL404" s="42">
        <f t="shared" si="281"/>
        <v>0</v>
      </c>
      <c r="BM404" s="42">
        <f t="shared" si="282"/>
        <v>0</v>
      </c>
      <c r="BN404" s="42">
        <f t="shared" si="283"/>
        <v>0</v>
      </c>
      <c r="BO404" s="42">
        <f t="shared" si="284"/>
        <v>0</v>
      </c>
      <c r="BP404" s="42">
        <f t="shared" si="285"/>
        <v>0</v>
      </c>
      <c r="BQ404" s="42">
        <f t="shared" si="286"/>
        <v>0</v>
      </c>
      <c r="BR404" s="42">
        <f t="shared" si="287"/>
        <v>0</v>
      </c>
      <c r="BS404" s="42">
        <f t="shared" si="288"/>
        <v>0</v>
      </c>
    </row>
    <row r="405" spans="1:71" ht="15">
      <c r="A405" s="118" t="s">
        <v>1179</v>
      </c>
      <c r="B405" s="8" t="s">
        <v>807</v>
      </c>
      <c r="C405" s="9" t="s">
        <v>808</v>
      </c>
      <c r="D405" s="9" t="s">
        <v>599</v>
      </c>
      <c r="E405" s="10"/>
      <c r="F405" s="10" t="s">
        <v>4</v>
      </c>
      <c r="G405" s="12" t="s">
        <v>1277</v>
      </c>
      <c r="H405" s="11">
        <v>3.84</v>
      </c>
      <c r="I405" s="279">
        <f>VLOOKUP(A:A,Souhrn!$A$2:$E$20,5,0)</f>
        <v>0</v>
      </c>
      <c r="J405" s="217">
        <f t="shared" si="248"/>
        <v>0</v>
      </c>
      <c r="K405" s="98"/>
      <c r="L405" s="102"/>
      <c r="M405" s="100"/>
      <c r="AA405" s="120">
        <f t="shared" si="251"/>
        <v>0</v>
      </c>
      <c r="AB405" s="120">
        <f t="shared" si="252"/>
        <v>0</v>
      </c>
      <c r="AC405" s="120">
        <f t="shared" si="253"/>
        <v>0</v>
      </c>
      <c r="AD405" s="120">
        <f t="shared" si="254"/>
        <v>0</v>
      </c>
      <c r="AE405" s="120">
        <f t="shared" si="255"/>
        <v>0</v>
      </c>
      <c r="AF405" s="120">
        <f t="shared" si="256"/>
        <v>0</v>
      </c>
      <c r="AG405" s="120">
        <f t="shared" si="257"/>
        <v>0</v>
      </c>
      <c r="AH405" s="120">
        <f t="shared" si="258"/>
        <v>0</v>
      </c>
      <c r="AI405" s="120">
        <f t="shared" si="259"/>
        <v>0</v>
      </c>
      <c r="AJ405" s="120">
        <f t="shared" si="260"/>
        <v>0</v>
      </c>
      <c r="AK405" s="120">
        <f t="shared" si="261"/>
        <v>0</v>
      </c>
      <c r="AL405" s="120">
        <f t="shared" si="262"/>
        <v>0</v>
      </c>
      <c r="AM405" s="120">
        <f t="shared" si="263"/>
        <v>0</v>
      </c>
      <c r="AN405" s="120">
        <f t="shared" si="264"/>
        <v>0</v>
      </c>
      <c r="AO405" s="120">
        <f t="shared" si="265"/>
        <v>0</v>
      </c>
      <c r="AP405" s="120">
        <f t="shared" si="266"/>
        <v>0</v>
      </c>
      <c r="AQ405" s="120">
        <f t="shared" si="267"/>
        <v>3.84</v>
      </c>
      <c r="AR405" s="120">
        <f t="shared" si="268"/>
        <v>0</v>
      </c>
      <c r="AS405" s="120">
        <f t="shared" si="269"/>
        <v>0</v>
      </c>
      <c r="AT405" s="267">
        <f t="shared" si="249"/>
        <v>0</v>
      </c>
      <c r="AU405" s="267">
        <f t="shared" si="250"/>
        <v>0</v>
      </c>
      <c r="BA405" s="42">
        <f t="shared" si="270"/>
        <v>0</v>
      </c>
      <c r="BB405" s="42">
        <f t="shared" si="271"/>
        <v>0</v>
      </c>
      <c r="BC405" s="42">
        <f t="shared" si="272"/>
        <v>0</v>
      </c>
      <c r="BD405" s="42">
        <f t="shared" si="273"/>
        <v>0</v>
      </c>
      <c r="BE405" s="42">
        <f t="shared" si="274"/>
        <v>0</v>
      </c>
      <c r="BF405" s="42">
        <f t="shared" si="275"/>
        <v>0</v>
      </c>
      <c r="BG405" s="42">
        <f t="shared" si="276"/>
        <v>0</v>
      </c>
      <c r="BH405" s="42">
        <f t="shared" si="277"/>
        <v>0</v>
      </c>
      <c r="BI405" s="42">
        <f t="shared" si="278"/>
        <v>0</v>
      </c>
      <c r="BJ405" s="42">
        <f t="shared" si="279"/>
        <v>0</v>
      </c>
      <c r="BK405" s="42">
        <f t="shared" si="280"/>
        <v>0</v>
      </c>
      <c r="BL405" s="42">
        <f t="shared" si="281"/>
        <v>0</v>
      </c>
      <c r="BM405" s="42">
        <f t="shared" si="282"/>
        <v>0</v>
      </c>
      <c r="BN405" s="42">
        <f t="shared" si="283"/>
        <v>0</v>
      </c>
      <c r="BO405" s="42">
        <f t="shared" si="284"/>
        <v>0</v>
      </c>
      <c r="BP405" s="42">
        <f t="shared" si="285"/>
        <v>0</v>
      </c>
      <c r="BQ405" s="42">
        <f t="shared" si="286"/>
        <v>0</v>
      </c>
      <c r="BR405" s="42">
        <f t="shared" si="287"/>
        <v>0</v>
      </c>
      <c r="BS405" s="42">
        <f t="shared" si="288"/>
        <v>0</v>
      </c>
    </row>
    <row r="406" spans="1:71" ht="15">
      <c r="A406" s="118" t="s">
        <v>1169</v>
      </c>
      <c r="B406" s="8" t="s">
        <v>809</v>
      </c>
      <c r="C406" s="9" t="s">
        <v>810</v>
      </c>
      <c r="D406" s="9" t="s">
        <v>599</v>
      </c>
      <c r="E406" s="10"/>
      <c r="F406" s="10" t="s">
        <v>4</v>
      </c>
      <c r="G406" s="12" t="s">
        <v>1279</v>
      </c>
      <c r="H406" s="11">
        <v>12.17</v>
      </c>
      <c r="I406" s="279">
        <f>VLOOKUP(A:A,Souhrn!$A$2:$E$20,5,0)</f>
        <v>0</v>
      </c>
      <c r="J406" s="217">
        <f t="shared" si="248"/>
        <v>0</v>
      </c>
      <c r="K406" s="98"/>
      <c r="L406" s="102"/>
      <c r="M406" s="100"/>
      <c r="AA406" s="120">
        <f t="shared" si="251"/>
        <v>0</v>
      </c>
      <c r="AB406" s="120">
        <f t="shared" si="252"/>
        <v>0</v>
      </c>
      <c r="AC406" s="120">
        <f t="shared" si="253"/>
        <v>0</v>
      </c>
      <c r="AD406" s="120">
        <f t="shared" si="254"/>
        <v>0</v>
      </c>
      <c r="AE406" s="120">
        <f t="shared" si="255"/>
        <v>0</v>
      </c>
      <c r="AF406" s="120">
        <f t="shared" si="256"/>
        <v>12.17</v>
      </c>
      <c r="AG406" s="120">
        <f t="shared" si="257"/>
        <v>0</v>
      </c>
      <c r="AH406" s="120">
        <f t="shared" si="258"/>
        <v>0</v>
      </c>
      <c r="AI406" s="120">
        <f t="shared" si="259"/>
        <v>0</v>
      </c>
      <c r="AJ406" s="120">
        <f t="shared" si="260"/>
        <v>0</v>
      </c>
      <c r="AK406" s="120">
        <f t="shared" si="261"/>
        <v>0</v>
      </c>
      <c r="AL406" s="120">
        <f t="shared" si="262"/>
        <v>0</v>
      </c>
      <c r="AM406" s="120">
        <f t="shared" si="263"/>
        <v>0</v>
      </c>
      <c r="AN406" s="120">
        <f t="shared" si="264"/>
        <v>0</v>
      </c>
      <c r="AO406" s="120">
        <f t="shared" si="265"/>
        <v>0</v>
      </c>
      <c r="AP406" s="120">
        <f t="shared" si="266"/>
        <v>0</v>
      </c>
      <c r="AQ406" s="120">
        <f t="shared" si="267"/>
        <v>0</v>
      </c>
      <c r="AR406" s="120">
        <f t="shared" si="268"/>
        <v>0</v>
      </c>
      <c r="AS406" s="120">
        <f t="shared" si="269"/>
        <v>0</v>
      </c>
      <c r="AT406" s="267">
        <f t="shared" si="249"/>
        <v>0</v>
      </c>
      <c r="AU406" s="267">
        <f t="shared" si="250"/>
        <v>0</v>
      </c>
      <c r="BA406" s="42">
        <f t="shared" si="270"/>
        <v>0</v>
      </c>
      <c r="BB406" s="42">
        <f t="shared" si="271"/>
        <v>0</v>
      </c>
      <c r="BC406" s="42">
        <f t="shared" si="272"/>
        <v>0</v>
      </c>
      <c r="BD406" s="42">
        <f t="shared" si="273"/>
        <v>0</v>
      </c>
      <c r="BE406" s="42">
        <f t="shared" si="274"/>
        <v>0</v>
      </c>
      <c r="BF406" s="42">
        <f t="shared" si="275"/>
        <v>0</v>
      </c>
      <c r="BG406" s="42">
        <f t="shared" si="276"/>
        <v>0</v>
      </c>
      <c r="BH406" s="42">
        <f t="shared" si="277"/>
        <v>0</v>
      </c>
      <c r="BI406" s="42">
        <f t="shared" si="278"/>
        <v>0</v>
      </c>
      <c r="BJ406" s="42">
        <f t="shared" si="279"/>
        <v>0</v>
      </c>
      <c r="BK406" s="42">
        <f t="shared" si="280"/>
        <v>0</v>
      </c>
      <c r="BL406" s="42">
        <f t="shared" si="281"/>
        <v>0</v>
      </c>
      <c r="BM406" s="42">
        <f t="shared" si="282"/>
        <v>0</v>
      </c>
      <c r="BN406" s="42">
        <f t="shared" si="283"/>
        <v>0</v>
      </c>
      <c r="BO406" s="42">
        <f t="shared" si="284"/>
        <v>0</v>
      </c>
      <c r="BP406" s="42">
        <f t="shared" si="285"/>
        <v>0</v>
      </c>
      <c r="BQ406" s="42">
        <f t="shared" si="286"/>
        <v>0</v>
      </c>
      <c r="BR406" s="42">
        <f t="shared" si="287"/>
        <v>0</v>
      </c>
      <c r="BS406" s="42">
        <f t="shared" si="288"/>
        <v>0</v>
      </c>
    </row>
    <row r="407" spans="1:71" ht="15.75" thickBot="1">
      <c r="A407" s="118" t="s">
        <v>1169</v>
      </c>
      <c r="B407" s="17" t="s">
        <v>811</v>
      </c>
      <c r="C407" s="14" t="s">
        <v>33</v>
      </c>
      <c r="D407" s="14" t="s">
        <v>599</v>
      </c>
      <c r="E407" s="18"/>
      <c r="F407" s="18" t="s">
        <v>4</v>
      </c>
      <c r="G407" s="6" t="s">
        <v>1279</v>
      </c>
      <c r="H407" s="16">
        <v>19.75</v>
      </c>
      <c r="I407" s="279">
        <f>VLOOKUP(A:A,Souhrn!$A$2:$E$20,5,0)</f>
        <v>0</v>
      </c>
      <c r="J407" s="217">
        <f t="shared" si="248"/>
        <v>0</v>
      </c>
      <c r="K407" s="108"/>
      <c r="L407" s="109"/>
      <c r="M407" s="110"/>
      <c r="AA407" s="120">
        <f t="shared" si="251"/>
        <v>0</v>
      </c>
      <c r="AB407" s="120">
        <f t="shared" si="252"/>
        <v>0</v>
      </c>
      <c r="AC407" s="120">
        <f t="shared" si="253"/>
        <v>0</v>
      </c>
      <c r="AD407" s="120">
        <f t="shared" si="254"/>
        <v>0</v>
      </c>
      <c r="AE407" s="120">
        <f t="shared" si="255"/>
        <v>0</v>
      </c>
      <c r="AF407" s="120">
        <f t="shared" si="256"/>
        <v>19.75</v>
      </c>
      <c r="AG407" s="120">
        <f t="shared" si="257"/>
        <v>0</v>
      </c>
      <c r="AH407" s="120">
        <f t="shared" si="258"/>
        <v>0</v>
      </c>
      <c r="AI407" s="120">
        <f t="shared" si="259"/>
        <v>0</v>
      </c>
      <c r="AJ407" s="120">
        <f t="shared" si="260"/>
        <v>0</v>
      </c>
      <c r="AK407" s="120">
        <f t="shared" si="261"/>
        <v>0</v>
      </c>
      <c r="AL407" s="120">
        <f t="shared" si="262"/>
        <v>0</v>
      </c>
      <c r="AM407" s="120">
        <f t="shared" si="263"/>
        <v>0</v>
      </c>
      <c r="AN407" s="120">
        <f t="shared" si="264"/>
        <v>0</v>
      </c>
      <c r="AO407" s="120">
        <f t="shared" si="265"/>
        <v>0</v>
      </c>
      <c r="AP407" s="120">
        <f t="shared" si="266"/>
        <v>0</v>
      </c>
      <c r="AQ407" s="120">
        <f t="shared" si="267"/>
        <v>0</v>
      </c>
      <c r="AR407" s="120">
        <f t="shared" si="268"/>
        <v>0</v>
      </c>
      <c r="AS407" s="120">
        <f t="shared" si="269"/>
        <v>0</v>
      </c>
      <c r="AT407" s="267">
        <f t="shared" si="249"/>
        <v>0</v>
      </c>
      <c r="AU407" s="267">
        <f t="shared" si="250"/>
        <v>0</v>
      </c>
      <c r="BA407" s="42">
        <f t="shared" si="270"/>
        <v>0</v>
      </c>
      <c r="BB407" s="42">
        <f t="shared" si="271"/>
        <v>0</v>
      </c>
      <c r="BC407" s="42">
        <f t="shared" si="272"/>
        <v>0</v>
      </c>
      <c r="BD407" s="42">
        <f t="shared" si="273"/>
        <v>0</v>
      </c>
      <c r="BE407" s="42">
        <f t="shared" si="274"/>
        <v>0</v>
      </c>
      <c r="BF407" s="42">
        <f t="shared" si="275"/>
        <v>0</v>
      </c>
      <c r="BG407" s="42">
        <f t="shared" si="276"/>
        <v>0</v>
      </c>
      <c r="BH407" s="42">
        <f t="shared" si="277"/>
        <v>0</v>
      </c>
      <c r="BI407" s="42">
        <f t="shared" si="278"/>
        <v>0</v>
      </c>
      <c r="BJ407" s="42">
        <f t="shared" si="279"/>
        <v>0</v>
      </c>
      <c r="BK407" s="42">
        <f t="shared" si="280"/>
        <v>0</v>
      </c>
      <c r="BL407" s="42">
        <f t="shared" si="281"/>
        <v>0</v>
      </c>
      <c r="BM407" s="42">
        <f t="shared" si="282"/>
        <v>0</v>
      </c>
      <c r="BN407" s="42">
        <f t="shared" si="283"/>
        <v>0</v>
      </c>
      <c r="BO407" s="42">
        <f t="shared" si="284"/>
        <v>0</v>
      </c>
      <c r="BP407" s="42">
        <f t="shared" si="285"/>
        <v>0</v>
      </c>
      <c r="BQ407" s="42">
        <f t="shared" si="286"/>
        <v>0</v>
      </c>
      <c r="BR407" s="42">
        <f t="shared" si="287"/>
        <v>0</v>
      </c>
      <c r="BS407" s="42">
        <f t="shared" si="288"/>
        <v>0</v>
      </c>
    </row>
    <row r="408" spans="1:71" ht="15.75" thickBot="1">
      <c r="A408" s="118"/>
      <c r="B408" s="353" t="s">
        <v>812</v>
      </c>
      <c r="C408" s="354"/>
      <c r="D408" s="354"/>
      <c r="E408" s="354"/>
      <c r="F408" s="354"/>
      <c r="G408" s="354"/>
      <c r="H408" s="218">
        <f>SUM(H299:H407)</f>
        <v>2046.7199999999998</v>
      </c>
      <c r="I408" s="346">
        <f>SUM(J299:J407)</f>
        <v>0</v>
      </c>
      <c r="J408" s="352"/>
      <c r="K408" s="340"/>
      <c r="L408" s="341"/>
      <c r="M408" s="342"/>
      <c r="AA408" s="120">
        <f t="shared" si="251"/>
        <v>0</v>
      </c>
      <c r="AB408" s="120">
        <f t="shared" si="252"/>
        <v>0</v>
      </c>
      <c r="AC408" s="120">
        <f t="shared" si="253"/>
        <v>0</v>
      </c>
      <c r="AD408" s="120">
        <f t="shared" si="254"/>
        <v>0</v>
      </c>
      <c r="AE408" s="120">
        <f t="shared" si="255"/>
        <v>0</v>
      </c>
      <c r="AF408" s="120">
        <f t="shared" si="256"/>
        <v>0</v>
      </c>
      <c r="AG408" s="120">
        <f t="shared" si="257"/>
        <v>0</v>
      </c>
      <c r="AH408" s="120">
        <f t="shared" si="258"/>
        <v>0</v>
      </c>
      <c r="AI408" s="120">
        <f t="shared" si="259"/>
        <v>0</v>
      </c>
      <c r="AJ408" s="120">
        <f t="shared" si="260"/>
        <v>0</v>
      </c>
      <c r="AK408" s="120">
        <f t="shared" si="261"/>
        <v>0</v>
      </c>
      <c r="AL408" s="120">
        <f t="shared" si="262"/>
        <v>0</v>
      </c>
      <c r="AM408" s="120">
        <f t="shared" si="263"/>
        <v>0</v>
      </c>
      <c r="AN408" s="120">
        <f t="shared" si="264"/>
        <v>0</v>
      </c>
      <c r="AO408" s="120">
        <f t="shared" si="265"/>
        <v>0</v>
      </c>
      <c r="AP408" s="120">
        <f t="shared" si="266"/>
        <v>0</v>
      </c>
      <c r="AQ408" s="120">
        <f t="shared" si="267"/>
        <v>0</v>
      </c>
      <c r="AR408" s="120">
        <f t="shared" si="268"/>
        <v>0</v>
      </c>
      <c r="AS408" s="120">
        <f t="shared" si="269"/>
        <v>0</v>
      </c>
      <c r="AT408" s="267">
        <f t="shared" si="249"/>
        <v>0</v>
      </c>
      <c r="AU408" s="267">
        <f t="shared" si="250"/>
        <v>0</v>
      </c>
      <c r="BA408" s="42">
        <f t="shared" si="270"/>
        <v>0</v>
      </c>
      <c r="BB408" s="42">
        <f t="shared" si="271"/>
        <v>0</v>
      </c>
      <c r="BC408" s="42">
        <f t="shared" si="272"/>
        <v>0</v>
      </c>
      <c r="BD408" s="42">
        <f t="shared" si="273"/>
        <v>0</v>
      </c>
      <c r="BE408" s="42">
        <f t="shared" si="274"/>
        <v>0</v>
      </c>
      <c r="BF408" s="42">
        <f t="shared" si="275"/>
        <v>0</v>
      </c>
      <c r="BG408" s="42">
        <f t="shared" si="276"/>
        <v>0</v>
      </c>
      <c r="BH408" s="42">
        <f t="shared" si="277"/>
        <v>0</v>
      </c>
      <c r="BI408" s="42">
        <f t="shared" si="278"/>
        <v>0</v>
      </c>
      <c r="BJ408" s="42">
        <f t="shared" si="279"/>
        <v>0</v>
      </c>
      <c r="BK408" s="42">
        <f t="shared" si="280"/>
        <v>0</v>
      </c>
      <c r="BL408" s="42">
        <f t="shared" si="281"/>
        <v>0</v>
      </c>
      <c r="BM408" s="42">
        <f t="shared" si="282"/>
        <v>0</v>
      </c>
      <c r="BN408" s="42">
        <f t="shared" si="283"/>
        <v>0</v>
      </c>
      <c r="BO408" s="42">
        <f t="shared" si="284"/>
        <v>0</v>
      </c>
      <c r="BP408" s="42">
        <f t="shared" si="285"/>
        <v>0</v>
      </c>
      <c r="BQ408" s="42">
        <f t="shared" si="286"/>
        <v>0</v>
      </c>
      <c r="BR408" s="42">
        <f t="shared" si="287"/>
        <v>0</v>
      </c>
      <c r="BS408" s="42">
        <f t="shared" si="288"/>
        <v>0</v>
      </c>
    </row>
    <row r="409" spans="1:71" ht="15">
      <c r="A409" s="118" t="s">
        <v>1164</v>
      </c>
      <c r="B409" s="3" t="s">
        <v>813</v>
      </c>
      <c r="C409" s="4" t="s">
        <v>814</v>
      </c>
      <c r="D409" s="4" t="s">
        <v>815</v>
      </c>
      <c r="E409" s="5" t="s">
        <v>26</v>
      </c>
      <c r="F409" s="5" t="s">
        <v>2</v>
      </c>
      <c r="G409" s="6" t="s">
        <v>1259</v>
      </c>
      <c r="H409" s="7">
        <v>10.9</v>
      </c>
      <c r="I409" s="279">
        <f>VLOOKUP(A:A,Souhrn!$A$2:$E$20,5,0)</f>
        <v>0</v>
      </c>
      <c r="J409" s="217">
        <f>ROUND(H409*ROUND(I409,2),2)</f>
        <v>0</v>
      </c>
      <c r="K409" s="104"/>
      <c r="L409" s="105" t="s">
        <v>1246</v>
      </c>
      <c r="M409" s="106"/>
      <c r="AA409" s="120">
        <f t="shared" si="251"/>
        <v>10.9</v>
      </c>
      <c r="AB409" s="120">
        <f t="shared" si="252"/>
        <v>0</v>
      </c>
      <c r="AC409" s="120">
        <f t="shared" si="253"/>
        <v>0</v>
      </c>
      <c r="AD409" s="120">
        <f t="shared" si="254"/>
        <v>0</v>
      </c>
      <c r="AE409" s="120">
        <f t="shared" si="255"/>
        <v>0</v>
      </c>
      <c r="AF409" s="120">
        <f t="shared" si="256"/>
        <v>0</v>
      </c>
      <c r="AG409" s="120">
        <f t="shared" si="257"/>
        <v>0</v>
      </c>
      <c r="AH409" s="120">
        <f t="shared" si="258"/>
        <v>0</v>
      </c>
      <c r="AI409" s="120">
        <f t="shared" si="259"/>
        <v>0</v>
      </c>
      <c r="AJ409" s="120">
        <f t="shared" si="260"/>
        <v>0</v>
      </c>
      <c r="AK409" s="120">
        <f t="shared" si="261"/>
        <v>0</v>
      </c>
      <c r="AL409" s="120">
        <f t="shared" si="262"/>
        <v>0</v>
      </c>
      <c r="AM409" s="120">
        <f t="shared" si="263"/>
        <v>0</v>
      </c>
      <c r="AN409" s="120">
        <f t="shared" si="264"/>
        <v>0</v>
      </c>
      <c r="AO409" s="120">
        <f t="shared" si="265"/>
        <v>0</v>
      </c>
      <c r="AP409" s="120">
        <f t="shared" si="266"/>
        <v>0</v>
      </c>
      <c r="AQ409" s="120">
        <f t="shared" si="267"/>
        <v>0</v>
      </c>
      <c r="AR409" s="120">
        <f t="shared" si="268"/>
        <v>0</v>
      </c>
      <c r="AS409" s="120">
        <f t="shared" si="269"/>
        <v>0</v>
      </c>
      <c r="AT409" s="267">
        <f t="shared" si="249"/>
        <v>10.9</v>
      </c>
      <c r="AU409" s="267">
        <f t="shared" si="250"/>
        <v>0</v>
      </c>
      <c r="BA409" s="42">
        <f t="shared" si="270"/>
        <v>0</v>
      </c>
      <c r="BB409" s="42">
        <f t="shared" si="271"/>
        <v>0</v>
      </c>
      <c r="BC409" s="42">
        <f t="shared" si="272"/>
        <v>0</v>
      </c>
      <c r="BD409" s="42">
        <f t="shared" si="273"/>
        <v>0</v>
      </c>
      <c r="BE409" s="42">
        <f t="shared" si="274"/>
        <v>0</v>
      </c>
      <c r="BF409" s="42">
        <f t="shared" si="275"/>
        <v>0</v>
      </c>
      <c r="BG409" s="42">
        <f t="shared" si="276"/>
        <v>0</v>
      </c>
      <c r="BH409" s="42">
        <f t="shared" si="277"/>
        <v>0</v>
      </c>
      <c r="BI409" s="42">
        <f t="shared" si="278"/>
        <v>0</v>
      </c>
      <c r="BJ409" s="42">
        <f t="shared" si="279"/>
        <v>0</v>
      </c>
      <c r="BK409" s="42">
        <f t="shared" si="280"/>
        <v>0</v>
      </c>
      <c r="BL409" s="42">
        <f t="shared" si="281"/>
        <v>0</v>
      </c>
      <c r="BM409" s="42">
        <f t="shared" si="282"/>
        <v>0</v>
      </c>
      <c r="BN409" s="42">
        <f t="shared" si="283"/>
        <v>0</v>
      </c>
      <c r="BO409" s="42">
        <f t="shared" si="284"/>
        <v>0</v>
      </c>
      <c r="BP409" s="42">
        <f t="shared" si="285"/>
        <v>0</v>
      </c>
      <c r="BQ409" s="42">
        <f t="shared" si="286"/>
        <v>0</v>
      </c>
      <c r="BR409" s="42">
        <f t="shared" si="287"/>
        <v>0</v>
      </c>
      <c r="BS409" s="42">
        <f t="shared" si="288"/>
        <v>0</v>
      </c>
    </row>
    <row r="410" spans="1:71" ht="15">
      <c r="A410" s="118" t="s">
        <v>1175</v>
      </c>
      <c r="B410" s="8" t="s">
        <v>816</v>
      </c>
      <c r="C410" s="9" t="s">
        <v>817</v>
      </c>
      <c r="D410" s="9" t="s">
        <v>815</v>
      </c>
      <c r="E410" s="10" t="s">
        <v>29</v>
      </c>
      <c r="F410" s="10" t="s">
        <v>3</v>
      </c>
      <c r="G410" s="12" t="s">
        <v>1268</v>
      </c>
      <c r="H410" s="11">
        <v>23.8</v>
      </c>
      <c r="I410" s="279">
        <f>VLOOKUP(A:A,Souhrn!$A$2:$E$20,5,0)</f>
        <v>0</v>
      </c>
      <c r="J410" s="217">
        <f>ROUND(H410*ROUND(I410,2),2)</f>
        <v>0</v>
      </c>
      <c r="K410" s="98"/>
      <c r="L410" s="102"/>
      <c r="M410" s="100"/>
      <c r="AA410" s="120">
        <f t="shared" si="251"/>
        <v>0</v>
      </c>
      <c r="AB410" s="120">
        <f t="shared" si="252"/>
        <v>0</v>
      </c>
      <c r="AC410" s="120">
        <f t="shared" si="253"/>
        <v>0</v>
      </c>
      <c r="AD410" s="120">
        <f t="shared" si="254"/>
        <v>0</v>
      </c>
      <c r="AE410" s="120">
        <f t="shared" si="255"/>
        <v>0</v>
      </c>
      <c r="AF410" s="120">
        <f t="shared" si="256"/>
        <v>0</v>
      </c>
      <c r="AG410" s="120">
        <f t="shared" si="257"/>
        <v>0</v>
      </c>
      <c r="AH410" s="120">
        <f t="shared" si="258"/>
        <v>0</v>
      </c>
      <c r="AI410" s="120">
        <f t="shared" si="259"/>
        <v>0</v>
      </c>
      <c r="AJ410" s="120">
        <f t="shared" si="260"/>
        <v>0</v>
      </c>
      <c r="AK410" s="120">
        <f t="shared" si="261"/>
        <v>0</v>
      </c>
      <c r="AL410" s="120">
        <f t="shared" si="262"/>
        <v>23.8</v>
      </c>
      <c r="AM410" s="120">
        <f t="shared" si="263"/>
        <v>0</v>
      </c>
      <c r="AN410" s="120">
        <f t="shared" si="264"/>
        <v>0</v>
      </c>
      <c r="AO410" s="120">
        <f t="shared" si="265"/>
        <v>0</v>
      </c>
      <c r="AP410" s="120">
        <f t="shared" si="266"/>
        <v>0</v>
      </c>
      <c r="AQ410" s="120">
        <f t="shared" si="267"/>
        <v>0</v>
      </c>
      <c r="AR410" s="120">
        <f t="shared" si="268"/>
        <v>0</v>
      </c>
      <c r="AS410" s="120">
        <f t="shared" si="269"/>
        <v>0</v>
      </c>
      <c r="AT410" s="267">
        <f t="shared" si="249"/>
        <v>0</v>
      </c>
      <c r="AU410" s="267">
        <f t="shared" si="250"/>
        <v>0</v>
      </c>
      <c r="BA410" s="42">
        <f t="shared" si="270"/>
        <v>0</v>
      </c>
      <c r="BB410" s="42">
        <f t="shared" si="271"/>
        <v>0</v>
      </c>
      <c r="BC410" s="42">
        <f t="shared" si="272"/>
        <v>0</v>
      </c>
      <c r="BD410" s="42">
        <f t="shared" si="273"/>
        <v>0</v>
      </c>
      <c r="BE410" s="42">
        <f t="shared" si="274"/>
        <v>0</v>
      </c>
      <c r="BF410" s="42">
        <f t="shared" si="275"/>
        <v>0</v>
      </c>
      <c r="BG410" s="42">
        <f t="shared" si="276"/>
        <v>0</v>
      </c>
      <c r="BH410" s="42">
        <f t="shared" si="277"/>
        <v>0</v>
      </c>
      <c r="BI410" s="42">
        <f t="shared" si="278"/>
        <v>0</v>
      </c>
      <c r="BJ410" s="42">
        <f t="shared" si="279"/>
        <v>0</v>
      </c>
      <c r="BK410" s="42">
        <f t="shared" si="280"/>
        <v>0</v>
      </c>
      <c r="BL410" s="42">
        <f t="shared" si="281"/>
        <v>0</v>
      </c>
      <c r="BM410" s="42">
        <f t="shared" si="282"/>
        <v>0</v>
      </c>
      <c r="BN410" s="42">
        <f t="shared" si="283"/>
        <v>0</v>
      </c>
      <c r="BO410" s="42">
        <f t="shared" si="284"/>
        <v>0</v>
      </c>
      <c r="BP410" s="42">
        <f t="shared" si="285"/>
        <v>0</v>
      </c>
      <c r="BQ410" s="42">
        <f t="shared" si="286"/>
        <v>0</v>
      </c>
      <c r="BR410" s="42">
        <f t="shared" si="287"/>
        <v>0</v>
      </c>
      <c r="BS410" s="42">
        <f t="shared" si="288"/>
        <v>0</v>
      </c>
    </row>
    <row r="411" spans="1:71" ht="15">
      <c r="A411" s="118" t="s">
        <v>1164</v>
      </c>
      <c r="B411" s="8" t="s">
        <v>818</v>
      </c>
      <c r="C411" s="9" t="s">
        <v>819</v>
      </c>
      <c r="D411" s="9" t="s">
        <v>815</v>
      </c>
      <c r="E411" s="10" t="s">
        <v>26</v>
      </c>
      <c r="F411" s="10" t="s">
        <v>2</v>
      </c>
      <c r="G411" s="12" t="s">
        <v>1259</v>
      </c>
      <c r="H411" s="11">
        <v>18.14</v>
      </c>
      <c r="I411" s="279">
        <f>VLOOKUP(A:A,Souhrn!$A$2:$E$20,5,0)</f>
        <v>0</v>
      </c>
      <c r="J411" s="217">
        <f aca="true" t="shared" si="289" ref="J411:J474">ROUND(H411*ROUND(I411,2),2)</f>
        <v>0</v>
      </c>
      <c r="K411" s="98"/>
      <c r="L411" s="102" t="s">
        <v>1246</v>
      </c>
      <c r="M411" s="100"/>
      <c r="AA411" s="120">
        <f t="shared" si="251"/>
        <v>18.14</v>
      </c>
      <c r="AB411" s="120">
        <f t="shared" si="252"/>
        <v>0</v>
      </c>
      <c r="AC411" s="120">
        <f t="shared" si="253"/>
        <v>0</v>
      </c>
      <c r="AD411" s="120">
        <f t="shared" si="254"/>
        <v>0</v>
      </c>
      <c r="AE411" s="120">
        <f t="shared" si="255"/>
        <v>0</v>
      </c>
      <c r="AF411" s="120">
        <f t="shared" si="256"/>
        <v>0</v>
      </c>
      <c r="AG411" s="120">
        <f t="shared" si="257"/>
        <v>0</v>
      </c>
      <c r="AH411" s="120">
        <f t="shared" si="258"/>
        <v>0</v>
      </c>
      <c r="AI411" s="120">
        <f t="shared" si="259"/>
        <v>0</v>
      </c>
      <c r="AJ411" s="120">
        <f t="shared" si="260"/>
        <v>0</v>
      </c>
      <c r="AK411" s="120">
        <f t="shared" si="261"/>
        <v>0</v>
      </c>
      <c r="AL411" s="120">
        <f t="shared" si="262"/>
        <v>0</v>
      </c>
      <c r="AM411" s="120">
        <f t="shared" si="263"/>
        <v>0</v>
      </c>
      <c r="AN411" s="120">
        <f t="shared" si="264"/>
        <v>0</v>
      </c>
      <c r="AO411" s="120">
        <f t="shared" si="265"/>
        <v>0</v>
      </c>
      <c r="AP411" s="120">
        <f t="shared" si="266"/>
        <v>0</v>
      </c>
      <c r="AQ411" s="120">
        <f t="shared" si="267"/>
        <v>0</v>
      </c>
      <c r="AR411" s="120">
        <f t="shared" si="268"/>
        <v>0</v>
      </c>
      <c r="AS411" s="120">
        <f t="shared" si="269"/>
        <v>0</v>
      </c>
      <c r="AT411" s="267">
        <f t="shared" si="249"/>
        <v>18.14</v>
      </c>
      <c r="AU411" s="267">
        <f t="shared" si="250"/>
        <v>0</v>
      </c>
      <c r="BA411" s="42">
        <f t="shared" si="270"/>
        <v>0</v>
      </c>
      <c r="BB411" s="42">
        <f t="shared" si="271"/>
        <v>0</v>
      </c>
      <c r="BC411" s="42">
        <f t="shared" si="272"/>
        <v>0</v>
      </c>
      <c r="BD411" s="42">
        <f t="shared" si="273"/>
        <v>0</v>
      </c>
      <c r="BE411" s="42">
        <f t="shared" si="274"/>
        <v>0</v>
      </c>
      <c r="BF411" s="42">
        <f t="shared" si="275"/>
        <v>0</v>
      </c>
      <c r="BG411" s="42">
        <f t="shared" si="276"/>
        <v>0</v>
      </c>
      <c r="BH411" s="42">
        <f t="shared" si="277"/>
        <v>0</v>
      </c>
      <c r="BI411" s="42">
        <f t="shared" si="278"/>
        <v>0</v>
      </c>
      <c r="BJ411" s="42">
        <f t="shared" si="279"/>
        <v>0</v>
      </c>
      <c r="BK411" s="42">
        <f t="shared" si="280"/>
        <v>0</v>
      </c>
      <c r="BL411" s="42">
        <f t="shared" si="281"/>
        <v>0</v>
      </c>
      <c r="BM411" s="42">
        <f t="shared" si="282"/>
        <v>0</v>
      </c>
      <c r="BN411" s="42">
        <f t="shared" si="283"/>
        <v>0</v>
      </c>
      <c r="BO411" s="42">
        <f t="shared" si="284"/>
        <v>0</v>
      </c>
      <c r="BP411" s="42">
        <f t="shared" si="285"/>
        <v>0</v>
      </c>
      <c r="BQ411" s="42">
        <f t="shared" si="286"/>
        <v>0</v>
      </c>
      <c r="BR411" s="42">
        <f t="shared" si="287"/>
        <v>0</v>
      </c>
      <c r="BS411" s="42">
        <f t="shared" si="288"/>
        <v>0</v>
      </c>
    </row>
    <row r="412" spans="1:71" ht="15">
      <c r="A412" s="118" t="s">
        <v>1164</v>
      </c>
      <c r="B412" s="8" t="s">
        <v>820</v>
      </c>
      <c r="C412" s="9" t="s">
        <v>821</v>
      </c>
      <c r="D412" s="9" t="s">
        <v>815</v>
      </c>
      <c r="E412" s="10" t="s">
        <v>26</v>
      </c>
      <c r="F412" s="10" t="s">
        <v>2</v>
      </c>
      <c r="G412" s="12" t="s">
        <v>1259</v>
      </c>
      <c r="H412" s="11">
        <v>18.06</v>
      </c>
      <c r="I412" s="279">
        <f>VLOOKUP(A:A,Souhrn!$A$2:$E$20,5,0)</f>
        <v>0</v>
      </c>
      <c r="J412" s="217">
        <f t="shared" si="289"/>
        <v>0</v>
      </c>
      <c r="K412" s="98"/>
      <c r="L412" s="102" t="s">
        <v>1246</v>
      </c>
      <c r="M412" s="100"/>
      <c r="AA412" s="120">
        <f t="shared" si="251"/>
        <v>18.06</v>
      </c>
      <c r="AB412" s="120">
        <f t="shared" si="252"/>
        <v>0</v>
      </c>
      <c r="AC412" s="120">
        <f t="shared" si="253"/>
        <v>0</v>
      </c>
      <c r="AD412" s="120">
        <f t="shared" si="254"/>
        <v>0</v>
      </c>
      <c r="AE412" s="120">
        <f t="shared" si="255"/>
        <v>0</v>
      </c>
      <c r="AF412" s="120">
        <f t="shared" si="256"/>
        <v>0</v>
      </c>
      <c r="AG412" s="120">
        <f t="shared" si="257"/>
        <v>0</v>
      </c>
      <c r="AH412" s="120">
        <f t="shared" si="258"/>
        <v>0</v>
      </c>
      <c r="AI412" s="120">
        <f t="shared" si="259"/>
        <v>0</v>
      </c>
      <c r="AJ412" s="120">
        <f t="shared" si="260"/>
        <v>0</v>
      </c>
      <c r="AK412" s="120">
        <f t="shared" si="261"/>
        <v>0</v>
      </c>
      <c r="AL412" s="120">
        <f t="shared" si="262"/>
        <v>0</v>
      </c>
      <c r="AM412" s="120">
        <f t="shared" si="263"/>
        <v>0</v>
      </c>
      <c r="AN412" s="120">
        <f t="shared" si="264"/>
        <v>0</v>
      </c>
      <c r="AO412" s="120">
        <f t="shared" si="265"/>
        <v>0</v>
      </c>
      <c r="AP412" s="120">
        <f t="shared" si="266"/>
        <v>0</v>
      </c>
      <c r="AQ412" s="120">
        <f t="shared" si="267"/>
        <v>0</v>
      </c>
      <c r="AR412" s="120">
        <f t="shared" si="268"/>
        <v>0</v>
      </c>
      <c r="AS412" s="120">
        <f t="shared" si="269"/>
        <v>0</v>
      </c>
      <c r="AT412" s="267">
        <f t="shared" si="249"/>
        <v>18.06</v>
      </c>
      <c r="AU412" s="267">
        <f t="shared" si="250"/>
        <v>0</v>
      </c>
      <c r="BA412" s="42">
        <f t="shared" si="270"/>
        <v>0</v>
      </c>
      <c r="BB412" s="42">
        <f t="shared" si="271"/>
        <v>0</v>
      </c>
      <c r="BC412" s="42">
        <f t="shared" si="272"/>
        <v>0</v>
      </c>
      <c r="BD412" s="42">
        <f t="shared" si="273"/>
        <v>0</v>
      </c>
      <c r="BE412" s="42">
        <f t="shared" si="274"/>
        <v>0</v>
      </c>
      <c r="BF412" s="42">
        <f t="shared" si="275"/>
        <v>0</v>
      </c>
      <c r="BG412" s="42">
        <f t="shared" si="276"/>
        <v>0</v>
      </c>
      <c r="BH412" s="42">
        <f t="shared" si="277"/>
        <v>0</v>
      </c>
      <c r="BI412" s="42">
        <f t="shared" si="278"/>
        <v>0</v>
      </c>
      <c r="BJ412" s="42">
        <f t="shared" si="279"/>
        <v>0</v>
      </c>
      <c r="BK412" s="42">
        <f t="shared" si="280"/>
        <v>0</v>
      </c>
      <c r="BL412" s="42">
        <f t="shared" si="281"/>
        <v>0</v>
      </c>
      <c r="BM412" s="42">
        <f t="shared" si="282"/>
        <v>0</v>
      </c>
      <c r="BN412" s="42">
        <f t="shared" si="283"/>
        <v>0</v>
      </c>
      <c r="BO412" s="42">
        <f t="shared" si="284"/>
        <v>0</v>
      </c>
      <c r="BP412" s="42">
        <f t="shared" si="285"/>
        <v>0</v>
      </c>
      <c r="BQ412" s="42">
        <f t="shared" si="286"/>
        <v>0</v>
      </c>
      <c r="BR412" s="42">
        <f t="shared" si="287"/>
        <v>0</v>
      </c>
      <c r="BS412" s="42">
        <f t="shared" si="288"/>
        <v>0</v>
      </c>
    </row>
    <row r="413" spans="1:71" ht="15">
      <c r="A413" s="118" t="s">
        <v>1164</v>
      </c>
      <c r="B413" s="8" t="s">
        <v>822</v>
      </c>
      <c r="C413" s="9" t="s">
        <v>823</v>
      </c>
      <c r="D413" s="9" t="s">
        <v>815</v>
      </c>
      <c r="E413" s="10" t="s">
        <v>26</v>
      </c>
      <c r="F413" s="10" t="s">
        <v>2</v>
      </c>
      <c r="G413" s="12" t="s">
        <v>1259</v>
      </c>
      <c r="H413" s="11">
        <v>17.67</v>
      </c>
      <c r="I413" s="279">
        <f>VLOOKUP(A:A,Souhrn!$A$2:$E$20,5,0)</f>
        <v>0</v>
      </c>
      <c r="J413" s="217">
        <f t="shared" si="289"/>
        <v>0</v>
      </c>
      <c r="K413" s="98"/>
      <c r="L413" s="102" t="s">
        <v>1246</v>
      </c>
      <c r="M413" s="100"/>
      <c r="AA413" s="120">
        <f t="shared" si="251"/>
        <v>17.67</v>
      </c>
      <c r="AB413" s="120">
        <f t="shared" si="252"/>
        <v>0</v>
      </c>
      <c r="AC413" s="120">
        <f t="shared" si="253"/>
        <v>0</v>
      </c>
      <c r="AD413" s="120">
        <f t="shared" si="254"/>
        <v>0</v>
      </c>
      <c r="AE413" s="120">
        <f t="shared" si="255"/>
        <v>0</v>
      </c>
      <c r="AF413" s="120">
        <f t="shared" si="256"/>
        <v>0</v>
      </c>
      <c r="AG413" s="120">
        <f t="shared" si="257"/>
        <v>0</v>
      </c>
      <c r="AH413" s="120">
        <f t="shared" si="258"/>
        <v>0</v>
      </c>
      <c r="AI413" s="120">
        <f t="shared" si="259"/>
        <v>0</v>
      </c>
      <c r="AJ413" s="120">
        <f t="shared" si="260"/>
        <v>0</v>
      </c>
      <c r="AK413" s="120">
        <f t="shared" si="261"/>
        <v>0</v>
      </c>
      <c r="AL413" s="120">
        <f t="shared" si="262"/>
        <v>0</v>
      </c>
      <c r="AM413" s="120">
        <f t="shared" si="263"/>
        <v>0</v>
      </c>
      <c r="AN413" s="120">
        <f t="shared" si="264"/>
        <v>0</v>
      </c>
      <c r="AO413" s="120">
        <f t="shared" si="265"/>
        <v>0</v>
      </c>
      <c r="AP413" s="120">
        <f t="shared" si="266"/>
        <v>0</v>
      </c>
      <c r="AQ413" s="120">
        <f t="shared" si="267"/>
        <v>0</v>
      </c>
      <c r="AR413" s="120">
        <f t="shared" si="268"/>
        <v>0</v>
      </c>
      <c r="AS413" s="120">
        <f t="shared" si="269"/>
        <v>0</v>
      </c>
      <c r="AT413" s="267">
        <f t="shared" si="249"/>
        <v>17.67</v>
      </c>
      <c r="AU413" s="267">
        <f t="shared" si="250"/>
        <v>0</v>
      </c>
      <c r="BA413" s="42">
        <f t="shared" si="270"/>
        <v>0</v>
      </c>
      <c r="BB413" s="42">
        <f t="shared" si="271"/>
        <v>0</v>
      </c>
      <c r="BC413" s="42">
        <f t="shared" si="272"/>
        <v>0</v>
      </c>
      <c r="BD413" s="42">
        <f t="shared" si="273"/>
        <v>0</v>
      </c>
      <c r="BE413" s="42">
        <f t="shared" si="274"/>
        <v>0</v>
      </c>
      <c r="BF413" s="42">
        <f t="shared" si="275"/>
        <v>0</v>
      </c>
      <c r="BG413" s="42">
        <f t="shared" si="276"/>
        <v>0</v>
      </c>
      <c r="BH413" s="42">
        <f t="shared" si="277"/>
        <v>0</v>
      </c>
      <c r="BI413" s="42">
        <f t="shared" si="278"/>
        <v>0</v>
      </c>
      <c r="BJ413" s="42">
        <f t="shared" si="279"/>
        <v>0</v>
      </c>
      <c r="BK413" s="42">
        <f t="shared" si="280"/>
        <v>0</v>
      </c>
      <c r="BL413" s="42">
        <f t="shared" si="281"/>
        <v>0</v>
      </c>
      <c r="BM413" s="42">
        <f t="shared" si="282"/>
        <v>0</v>
      </c>
      <c r="BN413" s="42">
        <f t="shared" si="283"/>
        <v>0</v>
      </c>
      <c r="BO413" s="42">
        <f t="shared" si="284"/>
        <v>0</v>
      </c>
      <c r="BP413" s="42">
        <f t="shared" si="285"/>
        <v>0</v>
      </c>
      <c r="BQ413" s="42">
        <f t="shared" si="286"/>
        <v>0</v>
      </c>
      <c r="BR413" s="42">
        <f t="shared" si="287"/>
        <v>0</v>
      </c>
      <c r="BS413" s="42">
        <f t="shared" si="288"/>
        <v>0</v>
      </c>
    </row>
    <row r="414" spans="1:71" ht="15">
      <c r="A414" s="118" t="s">
        <v>1164</v>
      </c>
      <c r="B414" s="8" t="s">
        <v>824</v>
      </c>
      <c r="C414" s="9" t="s">
        <v>825</v>
      </c>
      <c r="D414" s="9" t="s">
        <v>815</v>
      </c>
      <c r="E414" s="10" t="s">
        <v>26</v>
      </c>
      <c r="F414" s="10" t="s">
        <v>2</v>
      </c>
      <c r="G414" s="12" t="s">
        <v>1259</v>
      </c>
      <c r="H414" s="11">
        <v>12.21</v>
      </c>
      <c r="I414" s="279">
        <f>VLOOKUP(A:A,Souhrn!$A$2:$E$20,5,0)</f>
        <v>0</v>
      </c>
      <c r="J414" s="217">
        <f t="shared" si="289"/>
        <v>0</v>
      </c>
      <c r="K414" s="98"/>
      <c r="L414" s="102" t="s">
        <v>1246</v>
      </c>
      <c r="M414" s="100"/>
      <c r="AA414" s="120">
        <f t="shared" si="251"/>
        <v>12.21</v>
      </c>
      <c r="AB414" s="120">
        <f t="shared" si="252"/>
        <v>0</v>
      </c>
      <c r="AC414" s="120">
        <f t="shared" si="253"/>
        <v>0</v>
      </c>
      <c r="AD414" s="120">
        <f t="shared" si="254"/>
        <v>0</v>
      </c>
      <c r="AE414" s="120">
        <f t="shared" si="255"/>
        <v>0</v>
      </c>
      <c r="AF414" s="120">
        <f t="shared" si="256"/>
        <v>0</v>
      </c>
      <c r="AG414" s="120">
        <f t="shared" si="257"/>
        <v>0</v>
      </c>
      <c r="AH414" s="120">
        <f t="shared" si="258"/>
        <v>0</v>
      </c>
      <c r="AI414" s="120">
        <f t="shared" si="259"/>
        <v>0</v>
      </c>
      <c r="AJ414" s="120">
        <f t="shared" si="260"/>
        <v>0</v>
      </c>
      <c r="AK414" s="120">
        <f t="shared" si="261"/>
        <v>0</v>
      </c>
      <c r="AL414" s="120">
        <f t="shared" si="262"/>
        <v>0</v>
      </c>
      <c r="AM414" s="120">
        <f t="shared" si="263"/>
        <v>0</v>
      </c>
      <c r="AN414" s="120">
        <f t="shared" si="264"/>
        <v>0</v>
      </c>
      <c r="AO414" s="120">
        <f t="shared" si="265"/>
        <v>0</v>
      </c>
      <c r="AP414" s="120">
        <f t="shared" si="266"/>
        <v>0</v>
      </c>
      <c r="AQ414" s="120">
        <f t="shared" si="267"/>
        <v>0</v>
      </c>
      <c r="AR414" s="120">
        <f t="shared" si="268"/>
        <v>0</v>
      </c>
      <c r="AS414" s="120">
        <f t="shared" si="269"/>
        <v>0</v>
      </c>
      <c r="AT414" s="267">
        <f t="shared" si="249"/>
        <v>12.21</v>
      </c>
      <c r="AU414" s="267">
        <f t="shared" si="250"/>
        <v>0</v>
      </c>
      <c r="BA414" s="42">
        <f t="shared" si="270"/>
        <v>0</v>
      </c>
      <c r="BB414" s="42">
        <f t="shared" si="271"/>
        <v>0</v>
      </c>
      <c r="BC414" s="42">
        <f t="shared" si="272"/>
        <v>0</v>
      </c>
      <c r="BD414" s="42">
        <f t="shared" si="273"/>
        <v>0</v>
      </c>
      <c r="BE414" s="42">
        <f t="shared" si="274"/>
        <v>0</v>
      </c>
      <c r="BF414" s="42">
        <f t="shared" si="275"/>
        <v>0</v>
      </c>
      <c r="BG414" s="42">
        <f t="shared" si="276"/>
        <v>0</v>
      </c>
      <c r="BH414" s="42">
        <f t="shared" si="277"/>
        <v>0</v>
      </c>
      <c r="BI414" s="42">
        <f t="shared" si="278"/>
        <v>0</v>
      </c>
      <c r="BJ414" s="42">
        <f t="shared" si="279"/>
        <v>0</v>
      </c>
      <c r="BK414" s="42">
        <f t="shared" si="280"/>
        <v>0</v>
      </c>
      <c r="BL414" s="42">
        <f t="shared" si="281"/>
        <v>0</v>
      </c>
      <c r="BM414" s="42">
        <f t="shared" si="282"/>
        <v>0</v>
      </c>
      <c r="BN414" s="42">
        <f t="shared" si="283"/>
        <v>0</v>
      </c>
      <c r="BO414" s="42">
        <f t="shared" si="284"/>
        <v>0</v>
      </c>
      <c r="BP414" s="42">
        <f t="shared" si="285"/>
        <v>0</v>
      </c>
      <c r="BQ414" s="42">
        <f t="shared" si="286"/>
        <v>0</v>
      </c>
      <c r="BR414" s="42">
        <f t="shared" si="287"/>
        <v>0</v>
      </c>
      <c r="BS414" s="42">
        <f t="shared" si="288"/>
        <v>0</v>
      </c>
    </row>
    <row r="415" spans="1:71" ht="15">
      <c r="A415" s="118" t="s">
        <v>1164</v>
      </c>
      <c r="B415" s="8" t="s">
        <v>826</v>
      </c>
      <c r="C415" s="9" t="s">
        <v>827</v>
      </c>
      <c r="D415" s="9" t="s">
        <v>815</v>
      </c>
      <c r="E415" s="10" t="s">
        <v>26</v>
      </c>
      <c r="F415" s="10" t="s">
        <v>2</v>
      </c>
      <c r="G415" s="12" t="s">
        <v>1259</v>
      </c>
      <c r="H415" s="11">
        <v>22.28</v>
      </c>
      <c r="I415" s="279">
        <f>VLOOKUP(A:A,Souhrn!$A$2:$E$20,5,0)</f>
        <v>0</v>
      </c>
      <c r="J415" s="217">
        <f t="shared" si="289"/>
        <v>0</v>
      </c>
      <c r="K415" s="98"/>
      <c r="L415" s="102" t="s">
        <v>1246</v>
      </c>
      <c r="M415" s="100"/>
      <c r="AA415" s="120">
        <f t="shared" si="251"/>
        <v>22.28</v>
      </c>
      <c r="AB415" s="120">
        <f t="shared" si="252"/>
        <v>0</v>
      </c>
      <c r="AC415" s="120">
        <f t="shared" si="253"/>
        <v>0</v>
      </c>
      <c r="AD415" s="120">
        <f t="shared" si="254"/>
        <v>0</v>
      </c>
      <c r="AE415" s="120">
        <f t="shared" si="255"/>
        <v>0</v>
      </c>
      <c r="AF415" s="120">
        <f t="shared" si="256"/>
        <v>0</v>
      </c>
      <c r="AG415" s="120">
        <f t="shared" si="257"/>
        <v>0</v>
      </c>
      <c r="AH415" s="120">
        <f t="shared" si="258"/>
        <v>0</v>
      </c>
      <c r="AI415" s="120">
        <f t="shared" si="259"/>
        <v>0</v>
      </c>
      <c r="AJ415" s="120">
        <f t="shared" si="260"/>
        <v>0</v>
      </c>
      <c r="AK415" s="120">
        <f t="shared" si="261"/>
        <v>0</v>
      </c>
      <c r="AL415" s="120">
        <f t="shared" si="262"/>
        <v>0</v>
      </c>
      <c r="AM415" s="120">
        <f t="shared" si="263"/>
        <v>0</v>
      </c>
      <c r="AN415" s="120">
        <f t="shared" si="264"/>
        <v>0</v>
      </c>
      <c r="AO415" s="120">
        <f t="shared" si="265"/>
        <v>0</v>
      </c>
      <c r="AP415" s="120">
        <f t="shared" si="266"/>
        <v>0</v>
      </c>
      <c r="AQ415" s="120">
        <f t="shared" si="267"/>
        <v>0</v>
      </c>
      <c r="AR415" s="120">
        <f t="shared" si="268"/>
        <v>0</v>
      </c>
      <c r="AS415" s="120">
        <f t="shared" si="269"/>
        <v>0</v>
      </c>
      <c r="AT415" s="267">
        <f t="shared" si="249"/>
        <v>22.28</v>
      </c>
      <c r="AU415" s="267">
        <f t="shared" si="250"/>
        <v>0</v>
      </c>
      <c r="BA415" s="42">
        <f t="shared" si="270"/>
        <v>0</v>
      </c>
      <c r="BB415" s="42">
        <f t="shared" si="271"/>
        <v>0</v>
      </c>
      <c r="BC415" s="42">
        <f t="shared" si="272"/>
        <v>0</v>
      </c>
      <c r="BD415" s="42">
        <f t="shared" si="273"/>
        <v>0</v>
      </c>
      <c r="BE415" s="42">
        <f t="shared" si="274"/>
        <v>0</v>
      </c>
      <c r="BF415" s="42">
        <f t="shared" si="275"/>
        <v>0</v>
      </c>
      <c r="BG415" s="42">
        <f t="shared" si="276"/>
        <v>0</v>
      </c>
      <c r="BH415" s="42">
        <f t="shared" si="277"/>
        <v>0</v>
      </c>
      <c r="BI415" s="42">
        <f t="shared" si="278"/>
        <v>0</v>
      </c>
      <c r="BJ415" s="42">
        <f t="shared" si="279"/>
        <v>0</v>
      </c>
      <c r="BK415" s="42">
        <f t="shared" si="280"/>
        <v>0</v>
      </c>
      <c r="BL415" s="42">
        <f t="shared" si="281"/>
        <v>0</v>
      </c>
      <c r="BM415" s="42">
        <f t="shared" si="282"/>
        <v>0</v>
      </c>
      <c r="BN415" s="42">
        <f t="shared" si="283"/>
        <v>0</v>
      </c>
      <c r="BO415" s="42">
        <f t="shared" si="284"/>
        <v>0</v>
      </c>
      <c r="BP415" s="42">
        <f t="shared" si="285"/>
        <v>0</v>
      </c>
      <c r="BQ415" s="42">
        <f t="shared" si="286"/>
        <v>0</v>
      </c>
      <c r="BR415" s="42">
        <f t="shared" si="287"/>
        <v>0</v>
      </c>
      <c r="BS415" s="42">
        <f t="shared" si="288"/>
        <v>0</v>
      </c>
    </row>
    <row r="416" spans="1:71" ht="15">
      <c r="A416" s="118" t="s">
        <v>1172</v>
      </c>
      <c r="B416" s="8" t="s">
        <v>828</v>
      </c>
      <c r="C416" s="9" t="s">
        <v>829</v>
      </c>
      <c r="D416" s="9" t="s">
        <v>815</v>
      </c>
      <c r="E416" s="10" t="s">
        <v>20</v>
      </c>
      <c r="F416" s="10" t="s">
        <v>3</v>
      </c>
      <c r="G416" s="12" t="s">
        <v>1266</v>
      </c>
      <c r="H416" s="11">
        <v>11.66</v>
      </c>
      <c r="I416" s="279">
        <f>VLOOKUP(A:A,Souhrn!$A$2:$E$20,5,0)</f>
        <v>0</v>
      </c>
      <c r="J416" s="217">
        <f t="shared" si="289"/>
        <v>0</v>
      </c>
      <c r="K416" s="98"/>
      <c r="L416" s="102"/>
      <c r="M416" s="100"/>
      <c r="AA416" s="120">
        <f t="shared" si="251"/>
        <v>0</v>
      </c>
      <c r="AB416" s="120">
        <f t="shared" si="252"/>
        <v>0</v>
      </c>
      <c r="AC416" s="120">
        <f t="shared" si="253"/>
        <v>0</v>
      </c>
      <c r="AD416" s="120">
        <f t="shared" si="254"/>
        <v>0</v>
      </c>
      <c r="AE416" s="120">
        <f t="shared" si="255"/>
        <v>0</v>
      </c>
      <c r="AF416" s="120">
        <f t="shared" si="256"/>
        <v>0</v>
      </c>
      <c r="AG416" s="120">
        <f t="shared" si="257"/>
        <v>0</v>
      </c>
      <c r="AH416" s="120">
        <f t="shared" si="258"/>
        <v>0</v>
      </c>
      <c r="AI416" s="120">
        <f t="shared" si="259"/>
        <v>11.66</v>
      </c>
      <c r="AJ416" s="120">
        <f t="shared" si="260"/>
        <v>0</v>
      </c>
      <c r="AK416" s="120">
        <f t="shared" si="261"/>
        <v>0</v>
      </c>
      <c r="AL416" s="120">
        <f t="shared" si="262"/>
        <v>0</v>
      </c>
      <c r="AM416" s="120">
        <f t="shared" si="263"/>
        <v>0</v>
      </c>
      <c r="AN416" s="120">
        <f t="shared" si="264"/>
        <v>0</v>
      </c>
      <c r="AO416" s="120">
        <f t="shared" si="265"/>
        <v>0</v>
      </c>
      <c r="AP416" s="120">
        <f t="shared" si="266"/>
        <v>0</v>
      </c>
      <c r="AQ416" s="120">
        <f t="shared" si="267"/>
        <v>0</v>
      </c>
      <c r="AR416" s="120">
        <f t="shared" si="268"/>
        <v>0</v>
      </c>
      <c r="AS416" s="120">
        <f t="shared" si="269"/>
        <v>0</v>
      </c>
      <c r="AT416" s="267">
        <f t="shared" si="249"/>
        <v>0</v>
      </c>
      <c r="AU416" s="267">
        <f t="shared" si="250"/>
        <v>0</v>
      </c>
      <c r="BA416" s="42">
        <f t="shared" si="270"/>
        <v>0</v>
      </c>
      <c r="BB416" s="42">
        <f t="shared" si="271"/>
        <v>0</v>
      </c>
      <c r="BC416" s="42">
        <f t="shared" si="272"/>
        <v>0</v>
      </c>
      <c r="BD416" s="42">
        <f t="shared" si="273"/>
        <v>0</v>
      </c>
      <c r="BE416" s="42">
        <f t="shared" si="274"/>
        <v>0</v>
      </c>
      <c r="BF416" s="42">
        <f t="shared" si="275"/>
        <v>0</v>
      </c>
      <c r="BG416" s="42">
        <f t="shared" si="276"/>
        <v>0</v>
      </c>
      <c r="BH416" s="42">
        <f t="shared" si="277"/>
        <v>0</v>
      </c>
      <c r="BI416" s="42">
        <f t="shared" si="278"/>
        <v>0</v>
      </c>
      <c r="BJ416" s="42">
        <f t="shared" si="279"/>
        <v>0</v>
      </c>
      <c r="BK416" s="42">
        <f t="shared" si="280"/>
        <v>0</v>
      </c>
      <c r="BL416" s="42">
        <f t="shared" si="281"/>
        <v>0</v>
      </c>
      <c r="BM416" s="42">
        <f t="shared" si="282"/>
        <v>0</v>
      </c>
      <c r="BN416" s="42">
        <f t="shared" si="283"/>
        <v>0</v>
      </c>
      <c r="BO416" s="42">
        <f t="shared" si="284"/>
        <v>0</v>
      </c>
      <c r="BP416" s="42">
        <f t="shared" si="285"/>
        <v>0</v>
      </c>
      <c r="BQ416" s="42">
        <f t="shared" si="286"/>
        <v>0</v>
      </c>
      <c r="BR416" s="42">
        <f t="shared" si="287"/>
        <v>0</v>
      </c>
      <c r="BS416" s="42">
        <f t="shared" si="288"/>
        <v>0</v>
      </c>
    </row>
    <row r="417" spans="1:71" ht="15">
      <c r="A417" s="118" t="s">
        <v>1164</v>
      </c>
      <c r="B417" s="8" t="s">
        <v>830</v>
      </c>
      <c r="C417" s="9" t="s">
        <v>831</v>
      </c>
      <c r="D417" s="9" t="s">
        <v>815</v>
      </c>
      <c r="E417" s="10" t="s">
        <v>26</v>
      </c>
      <c r="F417" s="10" t="s">
        <v>2</v>
      </c>
      <c r="G417" s="12" t="s">
        <v>1259</v>
      </c>
      <c r="H417" s="11">
        <v>11.25</v>
      </c>
      <c r="I417" s="279">
        <f>VLOOKUP(A:A,Souhrn!$A$2:$E$20,5,0)</f>
        <v>0</v>
      </c>
      <c r="J417" s="217">
        <f t="shared" si="289"/>
        <v>0</v>
      </c>
      <c r="K417" s="98"/>
      <c r="L417" s="102" t="s">
        <v>1246</v>
      </c>
      <c r="M417" s="100"/>
      <c r="AA417" s="120">
        <f t="shared" si="251"/>
        <v>11.25</v>
      </c>
      <c r="AB417" s="120">
        <f t="shared" si="252"/>
        <v>0</v>
      </c>
      <c r="AC417" s="120">
        <f t="shared" si="253"/>
        <v>0</v>
      </c>
      <c r="AD417" s="120">
        <f t="shared" si="254"/>
        <v>0</v>
      </c>
      <c r="AE417" s="120">
        <f t="shared" si="255"/>
        <v>0</v>
      </c>
      <c r="AF417" s="120">
        <f t="shared" si="256"/>
        <v>0</v>
      </c>
      <c r="AG417" s="120">
        <f t="shared" si="257"/>
        <v>0</v>
      </c>
      <c r="AH417" s="120">
        <f t="shared" si="258"/>
        <v>0</v>
      </c>
      <c r="AI417" s="120">
        <f t="shared" si="259"/>
        <v>0</v>
      </c>
      <c r="AJ417" s="120">
        <f t="shared" si="260"/>
        <v>0</v>
      </c>
      <c r="AK417" s="120">
        <f t="shared" si="261"/>
        <v>0</v>
      </c>
      <c r="AL417" s="120">
        <f t="shared" si="262"/>
        <v>0</v>
      </c>
      <c r="AM417" s="120">
        <f t="shared" si="263"/>
        <v>0</v>
      </c>
      <c r="AN417" s="120">
        <f t="shared" si="264"/>
        <v>0</v>
      </c>
      <c r="AO417" s="120">
        <f t="shared" si="265"/>
        <v>0</v>
      </c>
      <c r="AP417" s="120">
        <f t="shared" si="266"/>
        <v>0</v>
      </c>
      <c r="AQ417" s="120">
        <f t="shared" si="267"/>
        <v>0</v>
      </c>
      <c r="AR417" s="120">
        <f t="shared" si="268"/>
        <v>0</v>
      </c>
      <c r="AS417" s="120">
        <f t="shared" si="269"/>
        <v>0</v>
      </c>
      <c r="AT417" s="267">
        <f t="shared" si="249"/>
        <v>11.25</v>
      </c>
      <c r="AU417" s="267">
        <f t="shared" si="250"/>
        <v>0</v>
      </c>
      <c r="BA417" s="42">
        <f t="shared" si="270"/>
        <v>0</v>
      </c>
      <c r="BB417" s="42">
        <f t="shared" si="271"/>
        <v>0</v>
      </c>
      <c r="BC417" s="42">
        <f t="shared" si="272"/>
        <v>0</v>
      </c>
      <c r="BD417" s="42">
        <f t="shared" si="273"/>
        <v>0</v>
      </c>
      <c r="BE417" s="42">
        <f t="shared" si="274"/>
        <v>0</v>
      </c>
      <c r="BF417" s="42">
        <f t="shared" si="275"/>
        <v>0</v>
      </c>
      <c r="BG417" s="42">
        <f t="shared" si="276"/>
        <v>0</v>
      </c>
      <c r="BH417" s="42">
        <f t="shared" si="277"/>
        <v>0</v>
      </c>
      <c r="BI417" s="42">
        <f t="shared" si="278"/>
        <v>0</v>
      </c>
      <c r="BJ417" s="42">
        <f t="shared" si="279"/>
        <v>0</v>
      </c>
      <c r="BK417" s="42">
        <f t="shared" si="280"/>
        <v>0</v>
      </c>
      <c r="BL417" s="42">
        <f t="shared" si="281"/>
        <v>0</v>
      </c>
      <c r="BM417" s="42">
        <f t="shared" si="282"/>
        <v>0</v>
      </c>
      <c r="BN417" s="42">
        <f t="shared" si="283"/>
        <v>0</v>
      </c>
      <c r="BO417" s="42">
        <f t="shared" si="284"/>
        <v>0</v>
      </c>
      <c r="BP417" s="42">
        <f t="shared" si="285"/>
        <v>0</v>
      </c>
      <c r="BQ417" s="42">
        <f t="shared" si="286"/>
        <v>0</v>
      </c>
      <c r="BR417" s="42">
        <f t="shared" si="287"/>
        <v>0</v>
      </c>
      <c r="BS417" s="42">
        <f t="shared" si="288"/>
        <v>0</v>
      </c>
    </row>
    <row r="418" spans="1:71" ht="15">
      <c r="A418" s="118" t="s">
        <v>1164</v>
      </c>
      <c r="B418" s="8" t="s">
        <v>832</v>
      </c>
      <c r="C418" s="9" t="s">
        <v>33</v>
      </c>
      <c r="D418" s="9" t="s">
        <v>815</v>
      </c>
      <c r="E418" s="10" t="s">
        <v>26</v>
      </c>
      <c r="F418" s="10" t="s">
        <v>2</v>
      </c>
      <c r="G418" s="12" t="s">
        <v>1259</v>
      </c>
      <c r="H418" s="11">
        <v>2.29</v>
      </c>
      <c r="I418" s="279">
        <f>VLOOKUP(A:A,Souhrn!$A$2:$E$20,5,0)</f>
        <v>0</v>
      </c>
      <c r="J418" s="217">
        <f t="shared" si="289"/>
        <v>0</v>
      </c>
      <c r="K418" s="98"/>
      <c r="L418" s="102" t="s">
        <v>1246</v>
      </c>
      <c r="M418" s="100"/>
      <c r="AA418" s="120">
        <f t="shared" si="251"/>
        <v>2.29</v>
      </c>
      <c r="AB418" s="120">
        <f t="shared" si="252"/>
        <v>0</v>
      </c>
      <c r="AC418" s="120">
        <f t="shared" si="253"/>
        <v>0</v>
      </c>
      <c r="AD418" s="120">
        <f t="shared" si="254"/>
        <v>0</v>
      </c>
      <c r="AE418" s="120">
        <f t="shared" si="255"/>
        <v>0</v>
      </c>
      <c r="AF418" s="120">
        <f t="shared" si="256"/>
        <v>0</v>
      </c>
      <c r="AG418" s="120">
        <f t="shared" si="257"/>
        <v>0</v>
      </c>
      <c r="AH418" s="120">
        <f t="shared" si="258"/>
        <v>0</v>
      </c>
      <c r="AI418" s="120">
        <f t="shared" si="259"/>
        <v>0</v>
      </c>
      <c r="AJ418" s="120">
        <f t="shared" si="260"/>
        <v>0</v>
      </c>
      <c r="AK418" s="120">
        <f t="shared" si="261"/>
        <v>0</v>
      </c>
      <c r="AL418" s="120">
        <f t="shared" si="262"/>
        <v>0</v>
      </c>
      <c r="AM418" s="120">
        <f t="shared" si="263"/>
        <v>0</v>
      </c>
      <c r="AN418" s="120">
        <f t="shared" si="264"/>
        <v>0</v>
      </c>
      <c r="AO418" s="120">
        <f t="shared" si="265"/>
        <v>0</v>
      </c>
      <c r="AP418" s="120">
        <f t="shared" si="266"/>
        <v>0</v>
      </c>
      <c r="AQ418" s="120">
        <f t="shared" si="267"/>
        <v>0</v>
      </c>
      <c r="AR418" s="120">
        <f t="shared" si="268"/>
        <v>0</v>
      </c>
      <c r="AS418" s="120">
        <f t="shared" si="269"/>
        <v>0</v>
      </c>
      <c r="AT418" s="267">
        <f t="shared" si="249"/>
        <v>2.29</v>
      </c>
      <c r="AU418" s="267">
        <f t="shared" si="250"/>
        <v>0</v>
      </c>
      <c r="BA418" s="42">
        <f t="shared" si="270"/>
        <v>0</v>
      </c>
      <c r="BB418" s="42">
        <f t="shared" si="271"/>
        <v>0</v>
      </c>
      <c r="BC418" s="42">
        <f t="shared" si="272"/>
        <v>0</v>
      </c>
      <c r="BD418" s="42">
        <f t="shared" si="273"/>
        <v>0</v>
      </c>
      <c r="BE418" s="42">
        <f t="shared" si="274"/>
        <v>0</v>
      </c>
      <c r="BF418" s="42">
        <f t="shared" si="275"/>
        <v>0</v>
      </c>
      <c r="BG418" s="42">
        <f t="shared" si="276"/>
        <v>0</v>
      </c>
      <c r="BH418" s="42">
        <f t="shared" si="277"/>
        <v>0</v>
      </c>
      <c r="BI418" s="42">
        <f t="shared" si="278"/>
        <v>0</v>
      </c>
      <c r="BJ418" s="42">
        <f t="shared" si="279"/>
        <v>0</v>
      </c>
      <c r="BK418" s="42">
        <f t="shared" si="280"/>
        <v>0</v>
      </c>
      <c r="BL418" s="42">
        <f t="shared" si="281"/>
        <v>0</v>
      </c>
      <c r="BM418" s="42">
        <f t="shared" si="282"/>
        <v>0</v>
      </c>
      <c r="BN418" s="42">
        <f t="shared" si="283"/>
        <v>0</v>
      </c>
      <c r="BO418" s="42">
        <f t="shared" si="284"/>
        <v>0</v>
      </c>
      <c r="BP418" s="42">
        <f t="shared" si="285"/>
        <v>0</v>
      </c>
      <c r="BQ418" s="42">
        <f t="shared" si="286"/>
        <v>0</v>
      </c>
      <c r="BR418" s="42">
        <f t="shared" si="287"/>
        <v>0</v>
      </c>
      <c r="BS418" s="42">
        <f t="shared" si="288"/>
        <v>0</v>
      </c>
    </row>
    <row r="419" spans="1:71" ht="15">
      <c r="A419" s="118" t="s">
        <v>1164</v>
      </c>
      <c r="B419" s="8" t="s">
        <v>833</v>
      </c>
      <c r="C419" s="9" t="s">
        <v>834</v>
      </c>
      <c r="D419" s="9" t="s">
        <v>815</v>
      </c>
      <c r="E419" s="10" t="s">
        <v>26</v>
      </c>
      <c r="F419" s="10" t="s">
        <v>2</v>
      </c>
      <c r="G419" s="12" t="s">
        <v>1259</v>
      </c>
      <c r="H419" s="11">
        <v>17</v>
      </c>
      <c r="I419" s="279">
        <f>VLOOKUP(A:A,Souhrn!$A$2:$E$20,5,0)</f>
        <v>0</v>
      </c>
      <c r="J419" s="217">
        <f t="shared" si="289"/>
        <v>0</v>
      </c>
      <c r="K419" s="98"/>
      <c r="L419" s="102" t="s">
        <v>1246</v>
      </c>
      <c r="M419" s="100"/>
      <c r="AA419" s="120">
        <f t="shared" si="251"/>
        <v>17</v>
      </c>
      <c r="AB419" s="120">
        <f t="shared" si="252"/>
        <v>0</v>
      </c>
      <c r="AC419" s="120">
        <f t="shared" si="253"/>
        <v>0</v>
      </c>
      <c r="AD419" s="120">
        <f t="shared" si="254"/>
        <v>0</v>
      </c>
      <c r="AE419" s="120">
        <f t="shared" si="255"/>
        <v>0</v>
      </c>
      <c r="AF419" s="120">
        <f t="shared" si="256"/>
        <v>0</v>
      </c>
      <c r="AG419" s="120">
        <f t="shared" si="257"/>
        <v>0</v>
      </c>
      <c r="AH419" s="120">
        <f t="shared" si="258"/>
        <v>0</v>
      </c>
      <c r="AI419" s="120">
        <f t="shared" si="259"/>
        <v>0</v>
      </c>
      <c r="AJ419" s="120">
        <f t="shared" si="260"/>
        <v>0</v>
      </c>
      <c r="AK419" s="120">
        <f t="shared" si="261"/>
        <v>0</v>
      </c>
      <c r="AL419" s="120">
        <f t="shared" si="262"/>
        <v>0</v>
      </c>
      <c r="AM419" s="120">
        <f t="shared" si="263"/>
        <v>0</v>
      </c>
      <c r="AN419" s="120">
        <f t="shared" si="264"/>
        <v>0</v>
      </c>
      <c r="AO419" s="120">
        <f t="shared" si="265"/>
        <v>0</v>
      </c>
      <c r="AP419" s="120">
        <f t="shared" si="266"/>
        <v>0</v>
      </c>
      <c r="AQ419" s="120">
        <f t="shared" si="267"/>
        <v>0</v>
      </c>
      <c r="AR419" s="120">
        <f t="shared" si="268"/>
        <v>0</v>
      </c>
      <c r="AS419" s="120">
        <f t="shared" si="269"/>
        <v>0</v>
      </c>
      <c r="AT419" s="267">
        <f t="shared" si="249"/>
        <v>17</v>
      </c>
      <c r="AU419" s="267">
        <f t="shared" si="250"/>
        <v>0</v>
      </c>
      <c r="BA419" s="42">
        <f t="shared" si="270"/>
        <v>0</v>
      </c>
      <c r="BB419" s="42">
        <f t="shared" si="271"/>
        <v>0</v>
      </c>
      <c r="BC419" s="42">
        <f t="shared" si="272"/>
        <v>0</v>
      </c>
      <c r="BD419" s="42">
        <f t="shared" si="273"/>
        <v>0</v>
      </c>
      <c r="BE419" s="42">
        <f t="shared" si="274"/>
        <v>0</v>
      </c>
      <c r="BF419" s="42">
        <f t="shared" si="275"/>
        <v>0</v>
      </c>
      <c r="BG419" s="42">
        <f t="shared" si="276"/>
        <v>0</v>
      </c>
      <c r="BH419" s="42">
        <f t="shared" si="277"/>
        <v>0</v>
      </c>
      <c r="BI419" s="42">
        <f t="shared" si="278"/>
        <v>0</v>
      </c>
      <c r="BJ419" s="42">
        <f t="shared" si="279"/>
        <v>0</v>
      </c>
      <c r="BK419" s="42">
        <f t="shared" si="280"/>
        <v>0</v>
      </c>
      <c r="BL419" s="42">
        <f t="shared" si="281"/>
        <v>0</v>
      </c>
      <c r="BM419" s="42">
        <f t="shared" si="282"/>
        <v>0</v>
      </c>
      <c r="BN419" s="42">
        <f t="shared" si="283"/>
        <v>0</v>
      </c>
      <c r="BO419" s="42">
        <f t="shared" si="284"/>
        <v>0</v>
      </c>
      <c r="BP419" s="42">
        <f t="shared" si="285"/>
        <v>0</v>
      </c>
      <c r="BQ419" s="42">
        <f t="shared" si="286"/>
        <v>0</v>
      </c>
      <c r="BR419" s="42">
        <f t="shared" si="287"/>
        <v>0</v>
      </c>
      <c r="BS419" s="42">
        <f t="shared" si="288"/>
        <v>0</v>
      </c>
    </row>
    <row r="420" spans="1:71" ht="15">
      <c r="A420" s="118" t="s">
        <v>1164</v>
      </c>
      <c r="B420" s="8" t="s">
        <v>835</v>
      </c>
      <c r="C420" s="9" t="s">
        <v>836</v>
      </c>
      <c r="D420" s="9" t="s">
        <v>815</v>
      </c>
      <c r="E420" s="10" t="s">
        <v>26</v>
      </c>
      <c r="F420" s="10" t="s">
        <v>2</v>
      </c>
      <c r="G420" s="12" t="s">
        <v>1259</v>
      </c>
      <c r="H420" s="11">
        <v>9.94</v>
      </c>
      <c r="I420" s="279">
        <f>VLOOKUP(A:A,Souhrn!$A$2:$E$20,5,0)</f>
        <v>0</v>
      </c>
      <c r="J420" s="217">
        <f t="shared" si="289"/>
        <v>0</v>
      </c>
      <c r="K420" s="98"/>
      <c r="L420" s="102" t="s">
        <v>1246</v>
      </c>
      <c r="M420" s="100"/>
      <c r="AA420" s="120">
        <f t="shared" si="251"/>
        <v>9.94</v>
      </c>
      <c r="AB420" s="120">
        <f t="shared" si="252"/>
        <v>0</v>
      </c>
      <c r="AC420" s="120">
        <f t="shared" si="253"/>
        <v>0</v>
      </c>
      <c r="AD420" s="120">
        <f t="shared" si="254"/>
        <v>0</v>
      </c>
      <c r="AE420" s="120">
        <f t="shared" si="255"/>
        <v>0</v>
      </c>
      <c r="AF420" s="120">
        <f t="shared" si="256"/>
        <v>0</v>
      </c>
      <c r="AG420" s="120">
        <f t="shared" si="257"/>
        <v>0</v>
      </c>
      <c r="AH420" s="120">
        <f t="shared" si="258"/>
        <v>0</v>
      </c>
      <c r="AI420" s="120">
        <f t="shared" si="259"/>
        <v>0</v>
      </c>
      <c r="AJ420" s="120">
        <f t="shared" si="260"/>
        <v>0</v>
      </c>
      <c r="AK420" s="120">
        <f t="shared" si="261"/>
        <v>0</v>
      </c>
      <c r="AL420" s="120">
        <f t="shared" si="262"/>
        <v>0</v>
      </c>
      <c r="AM420" s="120">
        <f t="shared" si="263"/>
        <v>0</v>
      </c>
      <c r="AN420" s="120">
        <f t="shared" si="264"/>
        <v>0</v>
      </c>
      <c r="AO420" s="120">
        <f t="shared" si="265"/>
        <v>0</v>
      </c>
      <c r="AP420" s="120">
        <f t="shared" si="266"/>
        <v>0</v>
      </c>
      <c r="AQ420" s="120">
        <f t="shared" si="267"/>
        <v>0</v>
      </c>
      <c r="AR420" s="120">
        <f t="shared" si="268"/>
        <v>0</v>
      </c>
      <c r="AS420" s="120">
        <f t="shared" si="269"/>
        <v>0</v>
      </c>
      <c r="AT420" s="267">
        <f t="shared" si="249"/>
        <v>9.94</v>
      </c>
      <c r="AU420" s="267">
        <f t="shared" si="250"/>
        <v>0</v>
      </c>
      <c r="BA420" s="42">
        <f t="shared" si="270"/>
        <v>0</v>
      </c>
      <c r="BB420" s="42">
        <f t="shared" si="271"/>
        <v>0</v>
      </c>
      <c r="BC420" s="42">
        <f t="shared" si="272"/>
        <v>0</v>
      </c>
      <c r="BD420" s="42">
        <f t="shared" si="273"/>
        <v>0</v>
      </c>
      <c r="BE420" s="42">
        <f t="shared" si="274"/>
        <v>0</v>
      </c>
      <c r="BF420" s="42">
        <f t="shared" si="275"/>
        <v>0</v>
      </c>
      <c r="BG420" s="42">
        <f t="shared" si="276"/>
        <v>0</v>
      </c>
      <c r="BH420" s="42">
        <f t="shared" si="277"/>
        <v>0</v>
      </c>
      <c r="BI420" s="42">
        <f t="shared" si="278"/>
        <v>0</v>
      </c>
      <c r="BJ420" s="42">
        <f t="shared" si="279"/>
        <v>0</v>
      </c>
      <c r="BK420" s="42">
        <f t="shared" si="280"/>
        <v>0</v>
      </c>
      <c r="BL420" s="42">
        <f t="shared" si="281"/>
        <v>0</v>
      </c>
      <c r="BM420" s="42">
        <f t="shared" si="282"/>
        <v>0</v>
      </c>
      <c r="BN420" s="42">
        <f t="shared" si="283"/>
        <v>0</v>
      </c>
      <c r="BO420" s="42">
        <f t="shared" si="284"/>
        <v>0</v>
      </c>
      <c r="BP420" s="42">
        <f t="shared" si="285"/>
        <v>0</v>
      </c>
      <c r="BQ420" s="42">
        <f t="shared" si="286"/>
        <v>0</v>
      </c>
      <c r="BR420" s="42">
        <f t="shared" si="287"/>
        <v>0</v>
      </c>
      <c r="BS420" s="42">
        <f t="shared" si="288"/>
        <v>0</v>
      </c>
    </row>
    <row r="421" spans="1:71" ht="15">
      <c r="A421" s="118" t="s">
        <v>1164</v>
      </c>
      <c r="B421" s="8" t="s">
        <v>837</v>
      </c>
      <c r="C421" s="9" t="s">
        <v>838</v>
      </c>
      <c r="D421" s="9" t="s">
        <v>815</v>
      </c>
      <c r="E421" s="10" t="s">
        <v>26</v>
      </c>
      <c r="F421" s="10" t="s">
        <v>2</v>
      </c>
      <c r="G421" s="12" t="s">
        <v>1259</v>
      </c>
      <c r="H421" s="11">
        <v>16.45</v>
      </c>
      <c r="I421" s="279">
        <f>VLOOKUP(A:A,Souhrn!$A$2:$E$20,5,0)</f>
        <v>0</v>
      </c>
      <c r="J421" s="217">
        <f t="shared" si="289"/>
        <v>0</v>
      </c>
      <c r="K421" s="98"/>
      <c r="L421" s="102" t="s">
        <v>1246</v>
      </c>
      <c r="M421" s="100"/>
      <c r="AA421" s="120">
        <f t="shared" si="251"/>
        <v>16.45</v>
      </c>
      <c r="AB421" s="120">
        <f t="shared" si="252"/>
        <v>0</v>
      </c>
      <c r="AC421" s="120">
        <f t="shared" si="253"/>
        <v>0</v>
      </c>
      <c r="AD421" s="120">
        <f t="shared" si="254"/>
        <v>0</v>
      </c>
      <c r="AE421" s="120">
        <f t="shared" si="255"/>
        <v>0</v>
      </c>
      <c r="AF421" s="120">
        <f t="shared" si="256"/>
        <v>0</v>
      </c>
      <c r="AG421" s="120">
        <f t="shared" si="257"/>
        <v>0</v>
      </c>
      <c r="AH421" s="120">
        <f t="shared" si="258"/>
        <v>0</v>
      </c>
      <c r="AI421" s="120">
        <f t="shared" si="259"/>
        <v>0</v>
      </c>
      <c r="AJ421" s="120">
        <f t="shared" si="260"/>
        <v>0</v>
      </c>
      <c r="AK421" s="120">
        <f t="shared" si="261"/>
        <v>0</v>
      </c>
      <c r="AL421" s="120">
        <f t="shared" si="262"/>
        <v>0</v>
      </c>
      <c r="AM421" s="120">
        <f t="shared" si="263"/>
        <v>0</v>
      </c>
      <c r="AN421" s="120">
        <f t="shared" si="264"/>
        <v>0</v>
      </c>
      <c r="AO421" s="120">
        <f t="shared" si="265"/>
        <v>0</v>
      </c>
      <c r="AP421" s="120">
        <f t="shared" si="266"/>
        <v>0</v>
      </c>
      <c r="AQ421" s="120">
        <f t="shared" si="267"/>
        <v>0</v>
      </c>
      <c r="AR421" s="120">
        <f t="shared" si="268"/>
        <v>0</v>
      </c>
      <c r="AS421" s="120">
        <f t="shared" si="269"/>
        <v>0</v>
      </c>
      <c r="AT421" s="267">
        <f t="shared" si="249"/>
        <v>16.45</v>
      </c>
      <c r="AU421" s="267">
        <f t="shared" si="250"/>
        <v>0</v>
      </c>
      <c r="BA421" s="42">
        <f t="shared" si="270"/>
        <v>0</v>
      </c>
      <c r="BB421" s="42">
        <f t="shared" si="271"/>
        <v>0</v>
      </c>
      <c r="BC421" s="42">
        <f t="shared" si="272"/>
        <v>0</v>
      </c>
      <c r="BD421" s="42">
        <f t="shared" si="273"/>
        <v>0</v>
      </c>
      <c r="BE421" s="42">
        <f t="shared" si="274"/>
        <v>0</v>
      </c>
      <c r="BF421" s="42">
        <f t="shared" si="275"/>
        <v>0</v>
      </c>
      <c r="BG421" s="42">
        <f t="shared" si="276"/>
        <v>0</v>
      </c>
      <c r="BH421" s="42">
        <f t="shared" si="277"/>
        <v>0</v>
      </c>
      <c r="BI421" s="42">
        <f t="shared" si="278"/>
        <v>0</v>
      </c>
      <c r="BJ421" s="42">
        <f t="shared" si="279"/>
        <v>0</v>
      </c>
      <c r="BK421" s="42">
        <f t="shared" si="280"/>
        <v>0</v>
      </c>
      <c r="BL421" s="42">
        <f t="shared" si="281"/>
        <v>0</v>
      </c>
      <c r="BM421" s="42">
        <f t="shared" si="282"/>
        <v>0</v>
      </c>
      <c r="BN421" s="42">
        <f t="shared" si="283"/>
        <v>0</v>
      </c>
      <c r="BO421" s="42">
        <f t="shared" si="284"/>
        <v>0</v>
      </c>
      <c r="BP421" s="42">
        <f t="shared" si="285"/>
        <v>0</v>
      </c>
      <c r="BQ421" s="42">
        <f t="shared" si="286"/>
        <v>0</v>
      </c>
      <c r="BR421" s="42">
        <f t="shared" si="287"/>
        <v>0</v>
      </c>
      <c r="BS421" s="42">
        <f t="shared" si="288"/>
        <v>0</v>
      </c>
    </row>
    <row r="422" spans="1:71" ht="15">
      <c r="A422" s="118" t="s">
        <v>1164</v>
      </c>
      <c r="B422" s="8" t="s">
        <v>839</v>
      </c>
      <c r="C422" s="9" t="s">
        <v>840</v>
      </c>
      <c r="D422" s="9" t="s">
        <v>815</v>
      </c>
      <c r="E422" s="10" t="s">
        <v>26</v>
      </c>
      <c r="F422" s="10" t="s">
        <v>2</v>
      </c>
      <c r="G422" s="12" t="s">
        <v>1259</v>
      </c>
      <c r="H422" s="11">
        <v>22.59</v>
      </c>
      <c r="I422" s="279">
        <f>VLOOKUP(A:A,Souhrn!$A$2:$E$20,5,0)</f>
        <v>0</v>
      </c>
      <c r="J422" s="217">
        <f t="shared" si="289"/>
        <v>0</v>
      </c>
      <c r="K422" s="98"/>
      <c r="L422" s="102" t="s">
        <v>1246</v>
      </c>
      <c r="M422" s="100"/>
      <c r="AA422" s="120">
        <f t="shared" si="251"/>
        <v>22.59</v>
      </c>
      <c r="AB422" s="120">
        <f t="shared" si="252"/>
        <v>0</v>
      </c>
      <c r="AC422" s="120">
        <f t="shared" si="253"/>
        <v>0</v>
      </c>
      <c r="AD422" s="120">
        <f t="shared" si="254"/>
        <v>0</v>
      </c>
      <c r="AE422" s="120">
        <f t="shared" si="255"/>
        <v>0</v>
      </c>
      <c r="AF422" s="120">
        <f t="shared" si="256"/>
        <v>0</v>
      </c>
      <c r="AG422" s="120">
        <f t="shared" si="257"/>
        <v>0</v>
      </c>
      <c r="AH422" s="120">
        <f t="shared" si="258"/>
        <v>0</v>
      </c>
      <c r="AI422" s="120">
        <f t="shared" si="259"/>
        <v>0</v>
      </c>
      <c r="AJ422" s="120">
        <f t="shared" si="260"/>
        <v>0</v>
      </c>
      <c r="AK422" s="120">
        <f t="shared" si="261"/>
        <v>0</v>
      </c>
      <c r="AL422" s="120">
        <f t="shared" si="262"/>
        <v>0</v>
      </c>
      <c r="AM422" s="120">
        <f t="shared" si="263"/>
        <v>0</v>
      </c>
      <c r="AN422" s="120">
        <f t="shared" si="264"/>
        <v>0</v>
      </c>
      <c r="AO422" s="120">
        <f t="shared" si="265"/>
        <v>0</v>
      </c>
      <c r="AP422" s="120">
        <f t="shared" si="266"/>
        <v>0</v>
      </c>
      <c r="AQ422" s="120">
        <f t="shared" si="267"/>
        <v>0</v>
      </c>
      <c r="AR422" s="120">
        <f t="shared" si="268"/>
        <v>0</v>
      </c>
      <c r="AS422" s="120">
        <f t="shared" si="269"/>
        <v>0</v>
      </c>
      <c r="AT422" s="267">
        <f t="shared" si="249"/>
        <v>22.59</v>
      </c>
      <c r="AU422" s="267">
        <f t="shared" si="250"/>
        <v>0</v>
      </c>
      <c r="BA422" s="42">
        <f t="shared" si="270"/>
        <v>0</v>
      </c>
      <c r="BB422" s="42">
        <f t="shared" si="271"/>
        <v>0</v>
      </c>
      <c r="BC422" s="42">
        <f t="shared" si="272"/>
        <v>0</v>
      </c>
      <c r="BD422" s="42">
        <f t="shared" si="273"/>
        <v>0</v>
      </c>
      <c r="BE422" s="42">
        <f t="shared" si="274"/>
        <v>0</v>
      </c>
      <c r="BF422" s="42">
        <f t="shared" si="275"/>
        <v>0</v>
      </c>
      <c r="BG422" s="42">
        <f t="shared" si="276"/>
        <v>0</v>
      </c>
      <c r="BH422" s="42">
        <f t="shared" si="277"/>
        <v>0</v>
      </c>
      <c r="BI422" s="42">
        <f t="shared" si="278"/>
        <v>0</v>
      </c>
      <c r="BJ422" s="42">
        <f t="shared" si="279"/>
        <v>0</v>
      </c>
      <c r="BK422" s="42">
        <f t="shared" si="280"/>
        <v>0</v>
      </c>
      <c r="BL422" s="42">
        <f t="shared" si="281"/>
        <v>0</v>
      </c>
      <c r="BM422" s="42">
        <f t="shared" si="282"/>
        <v>0</v>
      </c>
      <c r="BN422" s="42">
        <f t="shared" si="283"/>
        <v>0</v>
      </c>
      <c r="BO422" s="42">
        <f t="shared" si="284"/>
        <v>0</v>
      </c>
      <c r="BP422" s="42">
        <f t="shared" si="285"/>
        <v>0</v>
      </c>
      <c r="BQ422" s="42">
        <f t="shared" si="286"/>
        <v>0</v>
      </c>
      <c r="BR422" s="42">
        <f t="shared" si="287"/>
        <v>0</v>
      </c>
      <c r="BS422" s="42">
        <f t="shared" si="288"/>
        <v>0</v>
      </c>
    </row>
    <row r="423" spans="1:71" ht="15">
      <c r="A423" s="118" t="s">
        <v>1164</v>
      </c>
      <c r="B423" s="8" t="s">
        <v>841</v>
      </c>
      <c r="C423" s="9" t="s">
        <v>842</v>
      </c>
      <c r="D423" s="9" t="s">
        <v>815</v>
      </c>
      <c r="E423" s="10" t="s">
        <v>26</v>
      </c>
      <c r="F423" s="10" t="s">
        <v>2</v>
      </c>
      <c r="G423" s="12" t="s">
        <v>1259</v>
      </c>
      <c r="H423" s="11">
        <v>15.27</v>
      </c>
      <c r="I423" s="279">
        <f>VLOOKUP(A:A,Souhrn!$A$2:$E$20,5,0)</f>
        <v>0</v>
      </c>
      <c r="J423" s="217">
        <f t="shared" si="289"/>
        <v>0</v>
      </c>
      <c r="K423" s="98"/>
      <c r="L423" s="102" t="s">
        <v>1246</v>
      </c>
      <c r="M423" s="100"/>
      <c r="AA423" s="120">
        <f t="shared" si="251"/>
        <v>15.27</v>
      </c>
      <c r="AB423" s="120">
        <f t="shared" si="252"/>
        <v>0</v>
      </c>
      <c r="AC423" s="120">
        <f t="shared" si="253"/>
        <v>0</v>
      </c>
      <c r="AD423" s="120">
        <f t="shared" si="254"/>
        <v>0</v>
      </c>
      <c r="AE423" s="120">
        <f t="shared" si="255"/>
        <v>0</v>
      </c>
      <c r="AF423" s="120">
        <f t="shared" si="256"/>
        <v>0</v>
      </c>
      <c r="AG423" s="120">
        <f t="shared" si="257"/>
        <v>0</v>
      </c>
      <c r="AH423" s="120">
        <f t="shared" si="258"/>
        <v>0</v>
      </c>
      <c r="AI423" s="120">
        <f t="shared" si="259"/>
        <v>0</v>
      </c>
      <c r="AJ423" s="120">
        <f t="shared" si="260"/>
        <v>0</v>
      </c>
      <c r="AK423" s="120">
        <f t="shared" si="261"/>
        <v>0</v>
      </c>
      <c r="AL423" s="120">
        <f t="shared" si="262"/>
        <v>0</v>
      </c>
      <c r="AM423" s="120">
        <f t="shared" si="263"/>
        <v>0</v>
      </c>
      <c r="AN423" s="120">
        <f t="shared" si="264"/>
        <v>0</v>
      </c>
      <c r="AO423" s="120">
        <f t="shared" si="265"/>
        <v>0</v>
      </c>
      <c r="AP423" s="120">
        <f t="shared" si="266"/>
        <v>0</v>
      </c>
      <c r="AQ423" s="120">
        <f t="shared" si="267"/>
        <v>0</v>
      </c>
      <c r="AR423" s="120">
        <f t="shared" si="268"/>
        <v>0</v>
      </c>
      <c r="AS423" s="120">
        <f t="shared" si="269"/>
        <v>0</v>
      </c>
      <c r="AT423" s="267">
        <f t="shared" si="249"/>
        <v>15.27</v>
      </c>
      <c r="AU423" s="267">
        <f t="shared" si="250"/>
        <v>0</v>
      </c>
      <c r="BA423" s="42">
        <f t="shared" si="270"/>
        <v>0</v>
      </c>
      <c r="BB423" s="42">
        <f t="shared" si="271"/>
        <v>0</v>
      </c>
      <c r="BC423" s="42">
        <f t="shared" si="272"/>
        <v>0</v>
      </c>
      <c r="BD423" s="42">
        <f t="shared" si="273"/>
        <v>0</v>
      </c>
      <c r="BE423" s="42">
        <f t="shared" si="274"/>
        <v>0</v>
      </c>
      <c r="BF423" s="42">
        <f t="shared" si="275"/>
        <v>0</v>
      </c>
      <c r="BG423" s="42">
        <f t="shared" si="276"/>
        <v>0</v>
      </c>
      <c r="BH423" s="42">
        <f t="shared" si="277"/>
        <v>0</v>
      </c>
      <c r="BI423" s="42">
        <f t="shared" si="278"/>
        <v>0</v>
      </c>
      <c r="BJ423" s="42">
        <f t="shared" si="279"/>
        <v>0</v>
      </c>
      <c r="BK423" s="42">
        <f t="shared" si="280"/>
        <v>0</v>
      </c>
      <c r="BL423" s="42">
        <f t="shared" si="281"/>
        <v>0</v>
      </c>
      <c r="BM423" s="42">
        <f t="shared" si="282"/>
        <v>0</v>
      </c>
      <c r="BN423" s="42">
        <f t="shared" si="283"/>
        <v>0</v>
      </c>
      <c r="BO423" s="42">
        <f t="shared" si="284"/>
        <v>0</v>
      </c>
      <c r="BP423" s="42">
        <f t="shared" si="285"/>
        <v>0</v>
      </c>
      <c r="BQ423" s="42">
        <f t="shared" si="286"/>
        <v>0</v>
      </c>
      <c r="BR423" s="42">
        <f t="shared" si="287"/>
        <v>0</v>
      </c>
      <c r="BS423" s="42">
        <f t="shared" si="288"/>
        <v>0</v>
      </c>
    </row>
    <row r="424" spans="1:71" ht="15">
      <c r="A424" s="118" t="s">
        <v>1164</v>
      </c>
      <c r="B424" s="8" t="s">
        <v>843</v>
      </c>
      <c r="C424" s="9" t="s">
        <v>844</v>
      </c>
      <c r="D424" s="9" t="s">
        <v>815</v>
      </c>
      <c r="E424" s="10" t="s">
        <v>26</v>
      </c>
      <c r="F424" s="10" t="s">
        <v>2</v>
      </c>
      <c r="G424" s="12" t="s">
        <v>1259</v>
      </c>
      <c r="H424" s="11">
        <v>15.71</v>
      </c>
      <c r="I424" s="279">
        <f>VLOOKUP(A:A,Souhrn!$A$2:$E$20,5,0)</f>
        <v>0</v>
      </c>
      <c r="J424" s="217">
        <f t="shared" si="289"/>
        <v>0</v>
      </c>
      <c r="K424" s="98"/>
      <c r="L424" s="102" t="s">
        <v>1246</v>
      </c>
      <c r="M424" s="100"/>
      <c r="AA424" s="120">
        <f t="shared" si="251"/>
        <v>15.71</v>
      </c>
      <c r="AB424" s="120">
        <f t="shared" si="252"/>
        <v>0</v>
      </c>
      <c r="AC424" s="120">
        <f t="shared" si="253"/>
        <v>0</v>
      </c>
      <c r="AD424" s="120">
        <f t="shared" si="254"/>
        <v>0</v>
      </c>
      <c r="AE424" s="120">
        <f t="shared" si="255"/>
        <v>0</v>
      </c>
      <c r="AF424" s="120">
        <f t="shared" si="256"/>
        <v>0</v>
      </c>
      <c r="AG424" s="120">
        <f t="shared" si="257"/>
        <v>0</v>
      </c>
      <c r="AH424" s="120">
        <f t="shared" si="258"/>
        <v>0</v>
      </c>
      <c r="AI424" s="120">
        <f t="shared" si="259"/>
        <v>0</v>
      </c>
      <c r="AJ424" s="120">
        <f t="shared" si="260"/>
        <v>0</v>
      </c>
      <c r="AK424" s="120">
        <f t="shared" si="261"/>
        <v>0</v>
      </c>
      <c r="AL424" s="120">
        <f t="shared" si="262"/>
        <v>0</v>
      </c>
      <c r="AM424" s="120">
        <f t="shared" si="263"/>
        <v>0</v>
      </c>
      <c r="AN424" s="120">
        <f t="shared" si="264"/>
        <v>0</v>
      </c>
      <c r="AO424" s="120">
        <f t="shared" si="265"/>
        <v>0</v>
      </c>
      <c r="AP424" s="120">
        <f t="shared" si="266"/>
        <v>0</v>
      </c>
      <c r="AQ424" s="120">
        <f t="shared" si="267"/>
        <v>0</v>
      </c>
      <c r="AR424" s="120">
        <f t="shared" si="268"/>
        <v>0</v>
      </c>
      <c r="AS424" s="120">
        <f t="shared" si="269"/>
        <v>0</v>
      </c>
      <c r="AT424" s="267">
        <f t="shared" si="249"/>
        <v>15.71</v>
      </c>
      <c r="AU424" s="267">
        <f t="shared" si="250"/>
        <v>0</v>
      </c>
      <c r="BA424" s="42">
        <f t="shared" si="270"/>
        <v>0</v>
      </c>
      <c r="BB424" s="42">
        <f t="shared" si="271"/>
        <v>0</v>
      </c>
      <c r="BC424" s="42">
        <f t="shared" si="272"/>
        <v>0</v>
      </c>
      <c r="BD424" s="42">
        <f t="shared" si="273"/>
        <v>0</v>
      </c>
      <c r="BE424" s="42">
        <f t="shared" si="274"/>
        <v>0</v>
      </c>
      <c r="BF424" s="42">
        <f t="shared" si="275"/>
        <v>0</v>
      </c>
      <c r="BG424" s="42">
        <f t="shared" si="276"/>
        <v>0</v>
      </c>
      <c r="BH424" s="42">
        <f t="shared" si="277"/>
        <v>0</v>
      </c>
      <c r="BI424" s="42">
        <f t="shared" si="278"/>
        <v>0</v>
      </c>
      <c r="BJ424" s="42">
        <f t="shared" si="279"/>
        <v>0</v>
      </c>
      <c r="BK424" s="42">
        <f t="shared" si="280"/>
        <v>0</v>
      </c>
      <c r="BL424" s="42">
        <f t="shared" si="281"/>
        <v>0</v>
      </c>
      <c r="BM424" s="42">
        <f t="shared" si="282"/>
        <v>0</v>
      </c>
      <c r="BN424" s="42">
        <f t="shared" si="283"/>
        <v>0</v>
      </c>
      <c r="BO424" s="42">
        <f t="shared" si="284"/>
        <v>0</v>
      </c>
      <c r="BP424" s="42">
        <f t="shared" si="285"/>
        <v>0</v>
      </c>
      <c r="BQ424" s="42">
        <f t="shared" si="286"/>
        <v>0</v>
      </c>
      <c r="BR424" s="42">
        <f t="shared" si="287"/>
        <v>0</v>
      </c>
      <c r="BS424" s="42">
        <f t="shared" si="288"/>
        <v>0</v>
      </c>
    </row>
    <row r="425" spans="1:71" ht="15">
      <c r="A425" s="118" t="s">
        <v>1164</v>
      </c>
      <c r="B425" s="8" t="s">
        <v>845</v>
      </c>
      <c r="C425" s="9" t="s">
        <v>846</v>
      </c>
      <c r="D425" s="9" t="s">
        <v>815</v>
      </c>
      <c r="E425" s="10" t="s">
        <v>26</v>
      </c>
      <c r="F425" s="10" t="s">
        <v>2</v>
      </c>
      <c r="G425" s="12" t="s">
        <v>1259</v>
      </c>
      <c r="H425" s="11">
        <v>16.58</v>
      </c>
      <c r="I425" s="279">
        <f>VLOOKUP(A:A,Souhrn!$A$2:$E$20,5,0)</f>
        <v>0</v>
      </c>
      <c r="J425" s="217">
        <f t="shared" si="289"/>
        <v>0</v>
      </c>
      <c r="K425" s="98"/>
      <c r="L425" s="102" t="s">
        <v>1246</v>
      </c>
      <c r="M425" s="100"/>
      <c r="AA425" s="120">
        <f t="shared" si="251"/>
        <v>16.58</v>
      </c>
      <c r="AB425" s="120">
        <f t="shared" si="252"/>
        <v>0</v>
      </c>
      <c r="AC425" s="120">
        <f t="shared" si="253"/>
        <v>0</v>
      </c>
      <c r="AD425" s="120">
        <f t="shared" si="254"/>
        <v>0</v>
      </c>
      <c r="AE425" s="120">
        <f t="shared" si="255"/>
        <v>0</v>
      </c>
      <c r="AF425" s="120">
        <f t="shared" si="256"/>
        <v>0</v>
      </c>
      <c r="AG425" s="120">
        <f t="shared" si="257"/>
        <v>0</v>
      </c>
      <c r="AH425" s="120">
        <f t="shared" si="258"/>
        <v>0</v>
      </c>
      <c r="AI425" s="120">
        <f t="shared" si="259"/>
        <v>0</v>
      </c>
      <c r="AJ425" s="120">
        <f t="shared" si="260"/>
        <v>0</v>
      </c>
      <c r="AK425" s="120">
        <f t="shared" si="261"/>
        <v>0</v>
      </c>
      <c r="AL425" s="120">
        <f t="shared" si="262"/>
        <v>0</v>
      </c>
      <c r="AM425" s="120">
        <f t="shared" si="263"/>
        <v>0</v>
      </c>
      <c r="AN425" s="120">
        <f t="shared" si="264"/>
        <v>0</v>
      </c>
      <c r="AO425" s="120">
        <f t="shared" si="265"/>
        <v>0</v>
      </c>
      <c r="AP425" s="120">
        <f t="shared" si="266"/>
        <v>0</v>
      </c>
      <c r="AQ425" s="120">
        <f t="shared" si="267"/>
        <v>0</v>
      </c>
      <c r="AR425" s="120">
        <f t="shared" si="268"/>
        <v>0</v>
      </c>
      <c r="AS425" s="120">
        <f t="shared" si="269"/>
        <v>0</v>
      </c>
      <c r="AT425" s="267">
        <f t="shared" si="249"/>
        <v>16.58</v>
      </c>
      <c r="AU425" s="267">
        <f t="shared" si="250"/>
        <v>0</v>
      </c>
      <c r="BA425" s="42">
        <f t="shared" si="270"/>
        <v>0</v>
      </c>
      <c r="BB425" s="42">
        <f t="shared" si="271"/>
        <v>0</v>
      </c>
      <c r="BC425" s="42">
        <f t="shared" si="272"/>
        <v>0</v>
      </c>
      <c r="BD425" s="42">
        <f t="shared" si="273"/>
        <v>0</v>
      </c>
      <c r="BE425" s="42">
        <f t="shared" si="274"/>
        <v>0</v>
      </c>
      <c r="BF425" s="42">
        <f t="shared" si="275"/>
        <v>0</v>
      </c>
      <c r="BG425" s="42">
        <f t="shared" si="276"/>
        <v>0</v>
      </c>
      <c r="BH425" s="42">
        <f t="shared" si="277"/>
        <v>0</v>
      </c>
      <c r="BI425" s="42">
        <f t="shared" si="278"/>
        <v>0</v>
      </c>
      <c r="BJ425" s="42">
        <f t="shared" si="279"/>
        <v>0</v>
      </c>
      <c r="BK425" s="42">
        <f t="shared" si="280"/>
        <v>0</v>
      </c>
      <c r="BL425" s="42">
        <f t="shared" si="281"/>
        <v>0</v>
      </c>
      <c r="BM425" s="42">
        <f t="shared" si="282"/>
        <v>0</v>
      </c>
      <c r="BN425" s="42">
        <f t="shared" si="283"/>
        <v>0</v>
      </c>
      <c r="BO425" s="42">
        <f t="shared" si="284"/>
        <v>0</v>
      </c>
      <c r="BP425" s="42">
        <f t="shared" si="285"/>
        <v>0</v>
      </c>
      <c r="BQ425" s="42">
        <f t="shared" si="286"/>
        <v>0</v>
      </c>
      <c r="BR425" s="42">
        <f t="shared" si="287"/>
        <v>0</v>
      </c>
      <c r="BS425" s="42">
        <f t="shared" si="288"/>
        <v>0</v>
      </c>
    </row>
    <row r="426" spans="1:71" ht="15">
      <c r="A426" s="118" t="s">
        <v>1164</v>
      </c>
      <c r="B426" s="8" t="s">
        <v>847</v>
      </c>
      <c r="C426" s="9" t="s">
        <v>848</v>
      </c>
      <c r="D426" s="9" t="s">
        <v>815</v>
      </c>
      <c r="E426" s="10" t="s">
        <v>26</v>
      </c>
      <c r="F426" s="10" t="s">
        <v>2</v>
      </c>
      <c r="G426" s="12" t="s">
        <v>1259</v>
      </c>
      <c r="H426" s="11">
        <v>10.75</v>
      </c>
      <c r="I426" s="279">
        <f>VLOOKUP(A:A,Souhrn!$A$2:$E$20,5,0)</f>
        <v>0</v>
      </c>
      <c r="J426" s="217">
        <f t="shared" si="289"/>
        <v>0</v>
      </c>
      <c r="K426" s="98"/>
      <c r="L426" s="102" t="s">
        <v>1246</v>
      </c>
      <c r="M426" s="100"/>
      <c r="AA426" s="120">
        <f t="shared" si="251"/>
        <v>10.75</v>
      </c>
      <c r="AB426" s="120">
        <f t="shared" si="252"/>
        <v>0</v>
      </c>
      <c r="AC426" s="120">
        <f t="shared" si="253"/>
        <v>0</v>
      </c>
      <c r="AD426" s="120">
        <f t="shared" si="254"/>
        <v>0</v>
      </c>
      <c r="AE426" s="120">
        <f t="shared" si="255"/>
        <v>0</v>
      </c>
      <c r="AF426" s="120">
        <f t="shared" si="256"/>
        <v>0</v>
      </c>
      <c r="AG426" s="120">
        <f t="shared" si="257"/>
        <v>0</v>
      </c>
      <c r="AH426" s="120">
        <f t="shared" si="258"/>
        <v>0</v>
      </c>
      <c r="AI426" s="120">
        <f t="shared" si="259"/>
        <v>0</v>
      </c>
      <c r="AJ426" s="120">
        <f t="shared" si="260"/>
        <v>0</v>
      </c>
      <c r="AK426" s="120">
        <f t="shared" si="261"/>
        <v>0</v>
      </c>
      <c r="AL426" s="120">
        <f t="shared" si="262"/>
        <v>0</v>
      </c>
      <c r="AM426" s="120">
        <f t="shared" si="263"/>
        <v>0</v>
      </c>
      <c r="AN426" s="120">
        <f t="shared" si="264"/>
        <v>0</v>
      </c>
      <c r="AO426" s="120">
        <f t="shared" si="265"/>
        <v>0</v>
      </c>
      <c r="AP426" s="120">
        <f t="shared" si="266"/>
        <v>0</v>
      </c>
      <c r="AQ426" s="120">
        <f t="shared" si="267"/>
        <v>0</v>
      </c>
      <c r="AR426" s="120">
        <f t="shared" si="268"/>
        <v>0</v>
      </c>
      <c r="AS426" s="120">
        <f t="shared" si="269"/>
        <v>0</v>
      </c>
      <c r="AT426" s="267">
        <f t="shared" si="249"/>
        <v>10.75</v>
      </c>
      <c r="AU426" s="267">
        <f t="shared" si="250"/>
        <v>0</v>
      </c>
      <c r="BA426" s="42">
        <f t="shared" si="270"/>
        <v>0</v>
      </c>
      <c r="BB426" s="42">
        <f t="shared" si="271"/>
        <v>0</v>
      </c>
      <c r="BC426" s="42">
        <f t="shared" si="272"/>
        <v>0</v>
      </c>
      <c r="BD426" s="42">
        <f t="shared" si="273"/>
        <v>0</v>
      </c>
      <c r="BE426" s="42">
        <f t="shared" si="274"/>
        <v>0</v>
      </c>
      <c r="BF426" s="42">
        <f t="shared" si="275"/>
        <v>0</v>
      </c>
      <c r="BG426" s="42">
        <f t="shared" si="276"/>
        <v>0</v>
      </c>
      <c r="BH426" s="42">
        <f t="shared" si="277"/>
        <v>0</v>
      </c>
      <c r="BI426" s="42">
        <f t="shared" si="278"/>
        <v>0</v>
      </c>
      <c r="BJ426" s="42">
        <f t="shared" si="279"/>
        <v>0</v>
      </c>
      <c r="BK426" s="42">
        <f t="shared" si="280"/>
        <v>0</v>
      </c>
      <c r="BL426" s="42">
        <f t="shared" si="281"/>
        <v>0</v>
      </c>
      <c r="BM426" s="42">
        <f t="shared" si="282"/>
        <v>0</v>
      </c>
      <c r="BN426" s="42">
        <f t="shared" si="283"/>
        <v>0</v>
      </c>
      <c r="BO426" s="42">
        <f t="shared" si="284"/>
        <v>0</v>
      </c>
      <c r="BP426" s="42">
        <f t="shared" si="285"/>
        <v>0</v>
      </c>
      <c r="BQ426" s="42">
        <f t="shared" si="286"/>
        <v>0</v>
      </c>
      <c r="BR426" s="42">
        <f t="shared" si="287"/>
        <v>0</v>
      </c>
      <c r="BS426" s="42">
        <f t="shared" si="288"/>
        <v>0</v>
      </c>
    </row>
    <row r="427" spans="1:71" ht="15">
      <c r="A427" s="118" t="s">
        <v>1164</v>
      </c>
      <c r="B427" s="8" t="s">
        <v>849</v>
      </c>
      <c r="C427" s="9" t="s">
        <v>850</v>
      </c>
      <c r="D427" s="9" t="s">
        <v>815</v>
      </c>
      <c r="E427" s="10" t="s">
        <v>26</v>
      </c>
      <c r="F427" s="10" t="s">
        <v>2</v>
      </c>
      <c r="G427" s="12" t="s">
        <v>1259</v>
      </c>
      <c r="H427" s="11">
        <v>31.46</v>
      </c>
      <c r="I427" s="279">
        <f>VLOOKUP(A:A,Souhrn!$A$2:$E$20,5,0)</f>
        <v>0</v>
      </c>
      <c r="J427" s="217">
        <f t="shared" si="289"/>
        <v>0</v>
      </c>
      <c r="K427" s="98"/>
      <c r="L427" s="102" t="s">
        <v>1246</v>
      </c>
      <c r="M427" s="100"/>
      <c r="AA427" s="120">
        <f t="shared" si="251"/>
        <v>31.46</v>
      </c>
      <c r="AB427" s="120">
        <f t="shared" si="252"/>
        <v>0</v>
      </c>
      <c r="AC427" s="120">
        <f t="shared" si="253"/>
        <v>0</v>
      </c>
      <c r="AD427" s="120">
        <f t="shared" si="254"/>
        <v>0</v>
      </c>
      <c r="AE427" s="120">
        <f t="shared" si="255"/>
        <v>0</v>
      </c>
      <c r="AF427" s="120">
        <f t="shared" si="256"/>
        <v>0</v>
      </c>
      <c r="AG427" s="120">
        <f t="shared" si="257"/>
        <v>0</v>
      </c>
      <c r="AH427" s="120">
        <f t="shared" si="258"/>
        <v>0</v>
      </c>
      <c r="AI427" s="120">
        <f t="shared" si="259"/>
        <v>0</v>
      </c>
      <c r="AJ427" s="120">
        <f t="shared" si="260"/>
        <v>0</v>
      </c>
      <c r="AK427" s="120">
        <f t="shared" si="261"/>
        <v>0</v>
      </c>
      <c r="AL427" s="120">
        <f t="shared" si="262"/>
        <v>0</v>
      </c>
      <c r="AM427" s="120">
        <f t="shared" si="263"/>
        <v>0</v>
      </c>
      <c r="AN427" s="120">
        <f t="shared" si="264"/>
        <v>0</v>
      </c>
      <c r="AO427" s="120">
        <f t="shared" si="265"/>
        <v>0</v>
      </c>
      <c r="AP427" s="120">
        <f t="shared" si="266"/>
        <v>0</v>
      </c>
      <c r="AQ427" s="120">
        <f t="shared" si="267"/>
        <v>0</v>
      </c>
      <c r="AR427" s="120">
        <f t="shared" si="268"/>
        <v>0</v>
      </c>
      <c r="AS427" s="120">
        <f t="shared" si="269"/>
        <v>0</v>
      </c>
      <c r="AT427" s="267">
        <f t="shared" si="249"/>
        <v>31.46</v>
      </c>
      <c r="AU427" s="267">
        <f t="shared" si="250"/>
        <v>0</v>
      </c>
      <c r="BA427" s="42">
        <f t="shared" si="270"/>
        <v>0</v>
      </c>
      <c r="BB427" s="42">
        <f t="shared" si="271"/>
        <v>0</v>
      </c>
      <c r="BC427" s="42">
        <f t="shared" si="272"/>
        <v>0</v>
      </c>
      <c r="BD427" s="42">
        <f t="shared" si="273"/>
        <v>0</v>
      </c>
      <c r="BE427" s="42">
        <f t="shared" si="274"/>
        <v>0</v>
      </c>
      <c r="BF427" s="42">
        <f t="shared" si="275"/>
        <v>0</v>
      </c>
      <c r="BG427" s="42">
        <f t="shared" si="276"/>
        <v>0</v>
      </c>
      <c r="BH427" s="42">
        <f t="shared" si="277"/>
        <v>0</v>
      </c>
      <c r="BI427" s="42">
        <f t="shared" si="278"/>
        <v>0</v>
      </c>
      <c r="BJ427" s="42">
        <f t="shared" si="279"/>
        <v>0</v>
      </c>
      <c r="BK427" s="42">
        <f t="shared" si="280"/>
        <v>0</v>
      </c>
      <c r="BL427" s="42">
        <f t="shared" si="281"/>
        <v>0</v>
      </c>
      <c r="BM427" s="42">
        <f t="shared" si="282"/>
        <v>0</v>
      </c>
      <c r="BN427" s="42">
        <f t="shared" si="283"/>
        <v>0</v>
      </c>
      <c r="BO427" s="42">
        <f t="shared" si="284"/>
        <v>0</v>
      </c>
      <c r="BP427" s="42">
        <f t="shared" si="285"/>
        <v>0</v>
      </c>
      <c r="BQ427" s="42">
        <f t="shared" si="286"/>
        <v>0</v>
      </c>
      <c r="BR427" s="42">
        <f t="shared" si="287"/>
        <v>0</v>
      </c>
      <c r="BS427" s="42">
        <f t="shared" si="288"/>
        <v>0</v>
      </c>
    </row>
    <row r="428" spans="1:71" ht="15">
      <c r="A428" s="118" t="s">
        <v>1164</v>
      </c>
      <c r="B428" s="8" t="s">
        <v>851</v>
      </c>
      <c r="C428" s="9" t="s">
        <v>852</v>
      </c>
      <c r="D428" s="9" t="s">
        <v>815</v>
      </c>
      <c r="E428" s="10" t="s">
        <v>26</v>
      </c>
      <c r="F428" s="10" t="s">
        <v>2</v>
      </c>
      <c r="G428" s="12" t="s">
        <v>1259</v>
      </c>
      <c r="H428" s="11">
        <v>21.07</v>
      </c>
      <c r="I428" s="279">
        <f>VLOOKUP(A:A,Souhrn!$A$2:$E$20,5,0)</f>
        <v>0</v>
      </c>
      <c r="J428" s="217">
        <f t="shared" si="289"/>
        <v>0</v>
      </c>
      <c r="K428" s="98"/>
      <c r="L428" s="102" t="s">
        <v>1246</v>
      </c>
      <c r="M428" s="100"/>
      <c r="AA428" s="120">
        <f t="shared" si="251"/>
        <v>21.07</v>
      </c>
      <c r="AB428" s="120">
        <f t="shared" si="252"/>
        <v>0</v>
      </c>
      <c r="AC428" s="120">
        <f t="shared" si="253"/>
        <v>0</v>
      </c>
      <c r="AD428" s="120">
        <f t="shared" si="254"/>
        <v>0</v>
      </c>
      <c r="AE428" s="120">
        <f t="shared" si="255"/>
        <v>0</v>
      </c>
      <c r="AF428" s="120">
        <f t="shared" si="256"/>
        <v>0</v>
      </c>
      <c r="AG428" s="120">
        <f t="shared" si="257"/>
        <v>0</v>
      </c>
      <c r="AH428" s="120">
        <f t="shared" si="258"/>
        <v>0</v>
      </c>
      <c r="AI428" s="120">
        <f t="shared" si="259"/>
        <v>0</v>
      </c>
      <c r="AJ428" s="120">
        <f t="shared" si="260"/>
        <v>0</v>
      </c>
      <c r="AK428" s="120">
        <f t="shared" si="261"/>
        <v>0</v>
      </c>
      <c r="AL428" s="120">
        <f t="shared" si="262"/>
        <v>0</v>
      </c>
      <c r="AM428" s="120">
        <f t="shared" si="263"/>
        <v>0</v>
      </c>
      <c r="AN428" s="120">
        <f t="shared" si="264"/>
        <v>0</v>
      </c>
      <c r="AO428" s="120">
        <f t="shared" si="265"/>
        <v>0</v>
      </c>
      <c r="AP428" s="120">
        <f t="shared" si="266"/>
        <v>0</v>
      </c>
      <c r="AQ428" s="120">
        <f t="shared" si="267"/>
        <v>0</v>
      </c>
      <c r="AR428" s="120">
        <f t="shared" si="268"/>
        <v>0</v>
      </c>
      <c r="AS428" s="120">
        <f t="shared" si="269"/>
        <v>0</v>
      </c>
      <c r="AT428" s="267">
        <f t="shared" si="249"/>
        <v>21.07</v>
      </c>
      <c r="AU428" s="267">
        <f t="shared" si="250"/>
        <v>0</v>
      </c>
      <c r="BA428" s="42">
        <f t="shared" si="270"/>
        <v>0</v>
      </c>
      <c r="BB428" s="42">
        <f t="shared" si="271"/>
        <v>0</v>
      </c>
      <c r="BC428" s="42">
        <f t="shared" si="272"/>
        <v>0</v>
      </c>
      <c r="BD428" s="42">
        <f t="shared" si="273"/>
        <v>0</v>
      </c>
      <c r="BE428" s="42">
        <f t="shared" si="274"/>
        <v>0</v>
      </c>
      <c r="BF428" s="42">
        <f t="shared" si="275"/>
        <v>0</v>
      </c>
      <c r="BG428" s="42">
        <f t="shared" si="276"/>
        <v>0</v>
      </c>
      <c r="BH428" s="42">
        <f t="shared" si="277"/>
        <v>0</v>
      </c>
      <c r="BI428" s="42">
        <f t="shared" si="278"/>
        <v>0</v>
      </c>
      <c r="BJ428" s="42">
        <f t="shared" si="279"/>
        <v>0</v>
      </c>
      <c r="BK428" s="42">
        <f t="shared" si="280"/>
        <v>0</v>
      </c>
      <c r="BL428" s="42">
        <f t="shared" si="281"/>
        <v>0</v>
      </c>
      <c r="BM428" s="42">
        <f t="shared" si="282"/>
        <v>0</v>
      </c>
      <c r="BN428" s="42">
        <f t="shared" si="283"/>
        <v>0</v>
      </c>
      <c r="BO428" s="42">
        <f t="shared" si="284"/>
        <v>0</v>
      </c>
      <c r="BP428" s="42">
        <f t="shared" si="285"/>
        <v>0</v>
      </c>
      <c r="BQ428" s="42">
        <f t="shared" si="286"/>
        <v>0</v>
      </c>
      <c r="BR428" s="42">
        <f t="shared" si="287"/>
        <v>0</v>
      </c>
      <c r="BS428" s="42">
        <f t="shared" si="288"/>
        <v>0</v>
      </c>
    </row>
    <row r="429" spans="1:71" ht="15">
      <c r="A429" s="118" t="s">
        <v>1164</v>
      </c>
      <c r="B429" s="8" t="s">
        <v>853</v>
      </c>
      <c r="C429" s="9" t="s">
        <v>854</v>
      </c>
      <c r="D429" s="9" t="s">
        <v>815</v>
      </c>
      <c r="E429" s="10" t="s">
        <v>26</v>
      </c>
      <c r="F429" s="10" t="s">
        <v>2</v>
      </c>
      <c r="G429" s="12" t="s">
        <v>1259</v>
      </c>
      <c r="H429" s="11">
        <v>33.05</v>
      </c>
      <c r="I429" s="279">
        <f>VLOOKUP(A:A,Souhrn!$A$2:$E$20,5,0)</f>
        <v>0</v>
      </c>
      <c r="J429" s="217">
        <f t="shared" si="289"/>
        <v>0</v>
      </c>
      <c r="K429" s="98"/>
      <c r="L429" s="102" t="s">
        <v>1246</v>
      </c>
      <c r="M429" s="100"/>
      <c r="AA429" s="120">
        <f t="shared" si="251"/>
        <v>33.05</v>
      </c>
      <c r="AB429" s="120">
        <f t="shared" si="252"/>
        <v>0</v>
      </c>
      <c r="AC429" s="120">
        <f t="shared" si="253"/>
        <v>0</v>
      </c>
      <c r="AD429" s="120">
        <f t="shared" si="254"/>
        <v>0</v>
      </c>
      <c r="AE429" s="120">
        <f t="shared" si="255"/>
        <v>0</v>
      </c>
      <c r="AF429" s="120">
        <f t="shared" si="256"/>
        <v>0</v>
      </c>
      <c r="AG429" s="120">
        <f t="shared" si="257"/>
        <v>0</v>
      </c>
      <c r="AH429" s="120">
        <f t="shared" si="258"/>
        <v>0</v>
      </c>
      <c r="AI429" s="120">
        <f t="shared" si="259"/>
        <v>0</v>
      </c>
      <c r="AJ429" s="120">
        <f t="shared" si="260"/>
        <v>0</v>
      </c>
      <c r="AK429" s="120">
        <f t="shared" si="261"/>
        <v>0</v>
      </c>
      <c r="AL429" s="120">
        <f t="shared" si="262"/>
        <v>0</v>
      </c>
      <c r="AM429" s="120">
        <f t="shared" si="263"/>
        <v>0</v>
      </c>
      <c r="AN429" s="120">
        <f t="shared" si="264"/>
        <v>0</v>
      </c>
      <c r="AO429" s="120">
        <f t="shared" si="265"/>
        <v>0</v>
      </c>
      <c r="AP429" s="120">
        <f t="shared" si="266"/>
        <v>0</v>
      </c>
      <c r="AQ429" s="120">
        <f t="shared" si="267"/>
        <v>0</v>
      </c>
      <c r="AR429" s="120">
        <f t="shared" si="268"/>
        <v>0</v>
      </c>
      <c r="AS429" s="120">
        <f t="shared" si="269"/>
        <v>0</v>
      </c>
      <c r="AT429" s="267">
        <f t="shared" si="249"/>
        <v>33.05</v>
      </c>
      <c r="AU429" s="267">
        <f t="shared" si="250"/>
        <v>0</v>
      </c>
      <c r="BA429" s="42">
        <f t="shared" si="270"/>
        <v>0</v>
      </c>
      <c r="BB429" s="42">
        <f t="shared" si="271"/>
        <v>0</v>
      </c>
      <c r="BC429" s="42">
        <f t="shared" si="272"/>
        <v>0</v>
      </c>
      <c r="BD429" s="42">
        <f t="shared" si="273"/>
        <v>0</v>
      </c>
      <c r="BE429" s="42">
        <f t="shared" si="274"/>
        <v>0</v>
      </c>
      <c r="BF429" s="42">
        <f t="shared" si="275"/>
        <v>0</v>
      </c>
      <c r="BG429" s="42">
        <f t="shared" si="276"/>
        <v>0</v>
      </c>
      <c r="BH429" s="42">
        <f t="shared" si="277"/>
        <v>0</v>
      </c>
      <c r="BI429" s="42">
        <f t="shared" si="278"/>
        <v>0</v>
      </c>
      <c r="BJ429" s="42">
        <f t="shared" si="279"/>
        <v>0</v>
      </c>
      <c r="BK429" s="42">
        <f t="shared" si="280"/>
        <v>0</v>
      </c>
      <c r="BL429" s="42">
        <f t="shared" si="281"/>
        <v>0</v>
      </c>
      <c r="BM429" s="42">
        <f t="shared" si="282"/>
        <v>0</v>
      </c>
      <c r="BN429" s="42">
        <f t="shared" si="283"/>
        <v>0</v>
      </c>
      <c r="BO429" s="42">
        <f t="shared" si="284"/>
        <v>0</v>
      </c>
      <c r="BP429" s="42">
        <f t="shared" si="285"/>
        <v>0</v>
      </c>
      <c r="BQ429" s="42">
        <f t="shared" si="286"/>
        <v>0</v>
      </c>
      <c r="BR429" s="42">
        <f t="shared" si="287"/>
        <v>0</v>
      </c>
      <c r="BS429" s="42">
        <f t="shared" si="288"/>
        <v>0</v>
      </c>
    </row>
    <row r="430" spans="1:71" ht="15">
      <c r="A430" s="118" t="s">
        <v>1175</v>
      </c>
      <c r="B430" s="8" t="s">
        <v>855</v>
      </c>
      <c r="C430" s="9" t="s">
        <v>856</v>
      </c>
      <c r="D430" s="9" t="s">
        <v>815</v>
      </c>
      <c r="E430" s="10" t="s">
        <v>29</v>
      </c>
      <c r="F430" s="10" t="s">
        <v>3</v>
      </c>
      <c r="G430" s="12" t="s">
        <v>1268</v>
      </c>
      <c r="H430" s="11">
        <v>36.63</v>
      </c>
      <c r="I430" s="279">
        <f>VLOOKUP(A:A,Souhrn!$A$2:$E$20,5,0)</f>
        <v>0</v>
      </c>
      <c r="J430" s="217">
        <f t="shared" si="289"/>
        <v>0</v>
      </c>
      <c r="K430" s="98"/>
      <c r="L430" s="102"/>
      <c r="M430" s="100"/>
      <c r="AA430" s="120">
        <f t="shared" si="251"/>
        <v>0</v>
      </c>
      <c r="AB430" s="120">
        <f t="shared" si="252"/>
        <v>0</v>
      </c>
      <c r="AC430" s="120">
        <f t="shared" si="253"/>
        <v>0</v>
      </c>
      <c r="AD430" s="120">
        <f t="shared" si="254"/>
        <v>0</v>
      </c>
      <c r="AE430" s="120">
        <f t="shared" si="255"/>
        <v>0</v>
      </c>
      <c r="AF430" s="120">
        <f t="shared" si="256"/>
        <v>0</v>
      </c>
      <c r="AG430" s="120">
        <f t="shared" si="257"/>
        <v>0</v>
      </c>
      <c r="AH430" s="120">
        <f t="shared" si="258"/>
        <v>0</v>
      </c>
      <c r="AI430" s="120">
        <f t="shared" si="259"/>
        <v>0</v>
      </c>
      <c r="AJ430" s="120">
        <f t="shared" si="260"/>
        <v>0</v>
      </c>
      <c r="AK430" s="120">
        <f t="shared" si="261"/>
        <v>0</v>
      </c>
      <c r="AL430" s="120">
        <f t="shared" si="262"/>
        <v>36.63</v>
      </c>
      <c r="AM430" s="120">
        <f t="shared" si="263"/>
        <v>0</v>
      </c>
      <c r="AN430" s="120">
        <f t="shared" si="264"/>
        <v>0</v>
      </c>
      <c r="AO430" s="120">
        <f t="shared" si="265"/>
        <v>0</v>
      </c>
      <c r="AP430" s="120">
        <f t="shared" si="266"/>
        <v>0</v>
      </c>
      <c r="AQ430" s="120">
        <f t="shared" si="267"/>
        <v>0</v>
      </c>
      <c r="AR430" s="120">
        <f t="shared" si="268"/>
        <v>0</v>
      </c>
      <c r="AS430" s="120">
        <f t="shared" si="269"/>
        <v>0</v>
      </c>
      <c r="AT430" s="267">
        <f t="shared" si="249"/>
        <v>0</v>
      </c>
      <c r="AU430" s="267">
        <f t="shared" si="250"/>
        <v>0</v>
      </c>
      <c r="BA430" s="42">
        <f t="shared" si="270"/>
        <v>0</v>
      </c>
      <c r="BB430" s="42">
        <f t="shared" si="271"/>
        <v>0</v>
      </c>
      <c r="BC430" s="42">
        <f t="shared" si="272"/>
        <v>0</v>
      </c>
      <c r="BD430" s="42">
        <f t="shared" si="273"/>
        <v>0</v>
      </c>
      <c r="BE430" s="42">
        <f t="shared" si="274"/>
        <v>0</v>
      </c>
      <c r="BF430" s="42">
        <f t="shared" si="275"/>
        <v>0</v>
      </c>
      <c r="BG430" s="42">
        <f t="shared" si="276"/>
        <v>0</v>
      </c>
      <c r="BH430" s="42">
        <f t="shared" si="277"/>
        <v>0</v>
      </c>
      <c r="BI430" s="42">
        <f t="shared" si="278"/>
        <v>0</v>
      </c>
      <c r="BJ430" s="42">
        <f t="shared" si="279"/>
        <v>0</v>
      </c>
      <c r="BK430" s="42">
        <f t="shared" si="280"/>
        <v>0</v>
      </c>
      <c r="BL430" s="42">
        <f t="shared" si="281"/>
        <v>0</v>
      </c>
      <c r="BM430" s="42">
        <f t="shared" si="282"/>
        <v>0</v>
      </c>
      <c r="BN430" s="42">
        <f t="shared" si="283"/>
        <v>0</v>
      </c>
      <c r="BO430" s="42">
        <f t="shared" si="284"/>
        <v>0</v>
      </c>
      <c r="BP430" s="42">
        <f t="shared" si="285"/>
        <v>0</v>
      </c>
      <c r="BQ430" s="42">
        <f t="shared" si="286"/>
        <v>0</v>
      </c>
      <c r="BR430" s="42">
        <f t="shared" si="287"/>
        <v>0</v>
      </c>
      <c r="BS430" s="42">
        <f t="shared" si="288"/>
        <v>0</v>
      </c>
    </row>
    <row r="431" spans="1:71" ht="15">
      <c r="A431" s="118" t="s">
        <v>1176</v>
      </c>
      <c r="B431" s="8" t="s">
        <v>857</v>
      </c>
      <c r="C431" s="9" t="s">
        <v>858</v>
      </c>
      <c r="D431" s="9" t="s">
        <v>815</v>
      </c>
      <c r="E431" s="10" t="s">
        <v>626</v>
      </c>
      <c r="F431" s="10" t="s">
        <v>2</v>
      </c>
      <c r="G431" s="12" t="s">
        <v>1269</v>
      </c>
      <c r="H431" s="11">
        <v>106.05</v>
      </c>
      <c r="I431" s="279">
        <f>VLOOKUP(A:A,Souhrn!$A$2:$E$20,5,0)</f>
        <v>0</v>
      </c>
      <c r="J431" s="217">
        <f t="shared" si="289"/>
        <v>0</v>
      </c>
      <c r="K431" s="98"/>
      <c r="L431" s="102" t="s">
        <v>1246</v>
      </c>
      <c r="M431" s="100"/>
      <c r="AA431" s="120">
        <f t="shared" si="251"/>
        <v>0</v>
      </c>
      <c r="AB431" s="120">
        <f t="shared" si="252"/>
        <v>0</v>
      </c>
      <c r="AC431" s="120">
        <f t="shared" si="253"/>
        <v>0</v>
      </c>
      <c r="AD431" s="120">
        <f t="shared" si="254"/>
        <v>0</v>
      </c>
      <c r="AE431" s="120">
        <f t="shared" si="255"/>
        <v>0</v>
      </c>
      <c r="AF431" s="120">
        <f t="shared" si="256"/>
        <v>0</v>
      </c>
      <c r="AG431" s="120">
        <f t="shared" si="257"/>
        <v>0</v>
      </c>
      <c r="AH431" s="120">
        <f t="shared" si="258"/>
        <v>0</v>
      </c>
      <c r="AI431" s="120">
        <f t="shared" si="259"/>
        <v>0</v>
      </c>
      <c r="AJ431" s="120">
        <f t="shared" si="260"/>
        <v>0</v>
      </c>
      <c r="AK431" s="120">
        <f t="shared" si="261"/>
        <v>0</v>
      </c>
      <c r="AL431" s="120">
        <f t="shared" si="262"/>
        <v>0</v>
      </c>
      <c r="AM431" s="120">
        <f t="shared" si="263"/>
        <v>106.05</v>
      </c>
      <c r="AN431" s="120">
        <f t="shared" si="264"/>
        <v>0</v>
      </c>
      <c r="AO431" s="120">
        <f t="shared" si="265"/>
        <v>0</v>
      </c>
      <c r="AP431" s="120">
        <f t="shared" si="266"/>
        <v>0</v>
      </c>
      <c r="AQ431" s="120">
        <f t="shared" si="267"/>
        <v>0</v>
      </c>
      <c r="AR431" s="120">
        <f t="shared" si="268"/>
        <v>0</v>
      </c>
      <c r="AS431" s="120">
        <f t="shared" si="269"/>
        <v>0</v>
      </c>
      <c r="AT431" s="267">
        <f t="shared" si="249"/>
        <v>106.05</v>
      </c>
      <c r="AU431" s="267">
        <f t="shared" si="250"/>
        <v>0</v>
      </c>
      <c r="BA431" s="42">
        <f t="shared" si="270"/>
        <v>0</v>
      </c>
      <c r="BB431" s="42">
        <f t="shared" si="271"/>
        <v>0</v>
      </c>
      <c r="BC431" s="42">
        <f t="shared" si="272"/>
        <v>0</v>
      </c>
      <c r="BD431" s="42">
        <f t="shared" si="273"/>
        <v>0</v>
      </c>
      <c r="BE431" s="42">
        <f t="shared" si="274"/>
        <v>0</v>
      </c>
      <c r="BF431" s="42">
        <f t="shared" si="275"/>
        <v>0</v>
      </c>
      <c r="BG431" s="42">
        <f t="shared" si="276"/>
        <v>0</v>
      </c>
      <c r="BH431" s="42">
        <f t="shared" si="277"/>
        <v>0</v>
      </c>
      <c r="BI431" s="42">
        <f t="shared" si="278"/>
        <v>0</v>
      </c>
      <c r="BJ431" s="42">
        <f t="shared" si="279"/>
        <v>0</v>
      </c>
      <c r="BK431" s="42">
        <f t="shared" si="280"/>
        <v>0</v>
      </c>
      <c r="BL431" s="42">
        <f t="shared" si="281"/>
        <v>0</v>
      </c>
      <c r="BM431" s="42">
        <f t="shared" si="282"/>
        <v>0</v>
      </c>
      <c r="BN431" s="42">
        <f t="shared" si="283"/>
        <v>0</v>
      </c>
      <c r="BO431" s="42">
        <f t="shared" si="284"/>
        <v>0</v>
      </c>
      <c r="BP431" s="42">
        <f t="shared" si="285"/>
        <v>0</v>
      </c>
      <c r="BQ431" s="42">
        <f t="shared" si="286"/>
        <v>0</v>
      </c>
      <c r="BR431" s="42">
        <f t="shared" si="287"/>
        <v>0</v>
      </c>
      <c r="BS431" s="42">
        <f t="shared" si="288"/>
        <v>0</v>
      </c>
    </row>
    <row r="432" spans="1:71" ht="15">
      <c r="A432" s="118" t="s">
        <v>1180</v>
      </c>
      <c r="B432" s="8" t="s">
        <v>859</v>
      </c>
      <c r="C432" s="9" t="s">
        <v>860</v>
      </c>
      <c r="D432" s="9" t="s">
        <v>815</v>
      </c>
      <c r="E432" s="10" t="s">
        <v>14</v>
      </c>
      <c r="F432" s="10" t="s">
        <v>3</v>
      </c>
      <c r="G432" s="12" t="s">
        <v>1273</v>
      </c>
      <c r="H432" s="11">
        <v>3.68</v>
      </c>
      <c r="I432" s="279">
        <f>VLOOKUP(A:A,Souhrn!$A$2:$E$20,5,0)</f>
        <v>0</v>
      </c>
      <c r="J432" s="217">
        <f t="shared" si="289"/>
        <v>0</v>
      </c>
      <c r="K432" s="98"/>
      <c r="L432" s="102"/>
      <c r="M432" s="100"/>
      <c r="AA432" s="120">
        <f t="shared" si="251"/>
        <v>0</v>
      </c>
      <c r="AB432" s="120">
        <f t="shared" si="252"/>
        <v>0</v>
      </c>
      <c r="AC432" s="120">
        <f t="shared" si="253"/>
        <v>0</v>
      </c>
      <c r="AD432" s="120">
        <f t="shared" si="254"/>
        <v>0</v>
      </c>
      <c r="AE432" s="120">
        <f t="shared" si="255"/>
        <v>0</v>
      </c>
      <c r="AF432" s="120">
        <f t="shared" si="256"/>
        <v>0</v>
      </c>
      <c r="AG432" s="120">
        <f t="shared" si="257"/>
        <v>0</v>
      </c>
      <c r="AH432" s="120">
        <f t="shared" si="258"/>
        <v>0</v>
      </c>
      <c r="AI432" s="120">
        <f t="shared" si="259"/>
        <v>0</v>
      </c>
      <c r="AJ432" s="120">
        <f t="shared" si="260"/>
        <v>0</v>
      </c>
      <c r="AK432" s="120">
        <f t="shared" si="261"/>
        <v>0</v>
      </c>
      <c r="AL432" s="120">
        <f t="shared" si="262"/>
        <v>0</v>
      </c>
      <c r="AM432" s="120">
        <f t="shared" si="263"/>
        <v>0</v>
      </c>
      <c r="AN432" s="120">
        <f t="shared" si="264"/>
        <v>0</v>
      </c>
      <c r="AO432" s="120">
        <f t="shared" si="265"/>
        <v>0</v>
      </c>
      <c r="AP432" s="120">
        <f t="shared" si="266"/>
        <v>0</v>
      </c>
      <c r="AQ432" s="120">
        <f t="shared" si="267"/>
        <v>0</v>
      </c>
      <c r="AR432" s="120">
        <f t="shared" si="268"/>
        <v>3.68</v>
      </c>
      <c r="AS432" s="120">
        <f t="shared" si="269"/>
        <v>0</v>
      </c>
      <c r="AT432" s="267">
        <f t="shared" si="249"/>
        <v>0</v>
      </c>
      <c r="AU432" s="267">
        <f t="shared" si="250"/>
        <v>0</v>
      </c>
      <c r="BA432" s="42">
        <f t="shared" si="270"/>
        <v>0</v>
      </c>
      <c r="BB432" s="42">
        <f t="shared" si="271"/>
        <v>0</v>
      </c>
      <c r="BC432" s="42">
        <f t="shared" si="272"/>
        <v>0</v>
      </c>
      <c r="BD432" s="42">
        <f t="shared" si="273"/>
        <v>0</v>
      </c>
      <c r="BE432" s="42">
        <f t="shared" si="274"/>
        <v>0</v>
      </c>
      <c r="BF432" s="42">
        <f t="shared" si="275"/>
        <v>0</v>
      </c>
      <c r="BG432" s="42">
        <f t="shared" si="276"/>
        <v>0</v>
      </c>
      <c r="BH432" s="42">
        <f t="shared" si="277"/>
        <v>0</v>
      </c>
      <c r="BI432" s="42">
        <f t="shared" si="278"/>
        <v>0</v>
      </c>
      <c r="BJ432" s="42">
        <f t="shared" si="279"/>
        <v>0</v>
      </c>
      <c r="BK432" s="42">
        <f t="shared" si="280"/>
        <v>0</v>
      </c>
      <c r="BL432" s="42">
        <f t="shared" si="281"/>
        <v>0</v>
      </c>
      <c r="BM432" s="42">
        <f t="shared" si="282"/>
        <v>0</v>
      </c>
      <c r="BN432" s="42">
        <f t="shared" si="283"/>
        <v>0</v>
      </c>
      <c r="BO432" s="42">
        <f t="shared" si="284"/>
        <v>0</v>
      </c>
      <c r="BP432" s="42">
        <f t="shared" si="285"/>
        <v>0</v>
      </c>
      <c r="BQ432" s="42">
        <f t="shared" si="286"/>
        <v>0</v>
      </c>
      <c r="BR432" s="42">
        <f t="shared" si="287"/>
        <v>0</v>
      </c>
      <c r="BS432" s="42">
        <f t="shared" si="288"/>
        <v>0</v>
      </c>
    </row>
    <row r="433" spans="1:71" ht="15">
      <c r="A433" s="118" t="s">
        <v>1175</v>
      </c>
      <c r="B433" s="8" t="s">
        <v>861</v>
      </c>
      <c r="C433" s="9" t="s">
        <v>33</v>
      </c>
      <c r="D433" s="9" t="s">
        <v>815</v>
      </c>
      <c r="E433" s="10" t="s">
        <v>29</v>
      </c>
      <c r="F433" s="10" t="s">
        <v>3</v>
      </c>
      <c r="G433" s="12" t="s">
        <v>1268</v>
      </c>
      <c r="H433" s="11">
        <v>4.7</v>
      </c>
      <c r="I433" s="279">
        <f>VLOOKUP(A:A,Souhrn!$A$2:$E$20,5,0)</f>
        <v>0</v>
      </c>
      <c r="J433" s="217">
        <f t="shared" si="289"/>
        <v>0</v>
      </c>
      <c r="K433" s="98"/>
      <c r="L433" s="102"/>
      <c r="M433" s="100"/>
      <c r="AA433" s="120">
        <f t="shared" si="251"/>
        <v>0</v>
      </c>
      <c r="AB433" s="120">
        <f t="shared" si="252"/>
        <v>0</v>
      </c>
      <c r="AC433" s="120">
        <f t="shared" si="253"/>
        <v>0</v>
      </c>
      <c r="AD433" s="120">
        <f t="shared" si="254"/>
        <v>0</v>
      </c>
      <c r="AE433" s="120">
        <f t="shared" si="255"/>
        <v>0</v>
      </c>
      <c r="AF433" s="120">
        <f t="shared" si="256"/>
        <v>0</v>
      </c>
      <c r="AG433" s="120">
        <f t="shared" si="257"/>
        <v>0</v>
      </c>
      <c r="AH433" s="120">
        <f t="shared" si="258"/>
        <v>0</v>
      </c>
      <c r="AI433" s="120">
        <f t="shared" si="259"/>
        <v>0</v>
      </c>
      <c r="AJ433" s="120">
        <f t="shared" si="260"/>
        <v>0</v>
      </c>
      <c r="AK433" s="120">
        <f t="shared" si="261"/>
        <v>0</v>
      </c>
      <c r="AL433" s="120">
        <f t="shared" si="262"/>
        <v>4.7</v>
      </c>
      <c r="AM433" s="120">
        <f t="shared" si="263"/>
        <v>0</v>
      </c>
      <c r="AN433" s="120">
        <f t="shared" si="264"/>
        <v>0</v>
      </c>
      <c r="AO433" s="120">
        <f t="shared" si="265"/>
        <v>0</v>
      </c>
      <c r="AP433" s="120">
        <f t="shared" si="266"/>
        <v>0</v>
      </c>
      <c r="AQ433" s="120">
        <f t="shared" si="267"/>
        <v>0</v>
      </c>
      <c r="AR433" s="120">
        <f t="shared" si="268"/>
        <v>0</v>
      </c>
      <c r="AS433" s="120">
        <f t="shared" si="269"/>
        <v>0</v>
      </c>
      <c r="AT433" s="267">
        <f t="shared" si="249"/>
        <v>0</v>
      </c>
      <c r="AU433" s="267">
        <f t="shared" si="250"/>
        <v>0</v>
      </c>
      <c r="BA433" s="42">
        <f t="shared" si="270"/>
        <v>0</v>
      </c>
      <c r="BB433" s="42">
        <f t="shared" si="271"/>
        <v>0</v>
      </c>
      <c r="BC433" s="42">
        <f t="shared" si="272"/>
        <v>0</v>
      </c>
      <c r="BD433" s="42">
        <f t="shared" si="273"/>
        <v>0</v>
      </c>
      <c r="BE433" s="42">
        <f t="shared" si="274"/>
        <v>0</v>
      </c>
      <c r="BF433" s="42">
        <f t="shared" si="275"/>
        <v>0</v>
      </c>
      <c r="BG433" s="42">
        <f t="shared" si="276"/>
        <v>0</v>
      </c>
      <c r="BH433" s="42">
        <f t="shared" si="277"/>
        <v>0</v>
      </c>
      <c r="BI433" s="42">
        <f t="shared" si="278"/>
        <v>0</v>
      </c>
      <c r="BJ433" s="42">
        <f t="shared" si="279"/>
        <v>0</v>
      </c>
      <c r="BK433" s="42">
        <f t="shared" si="280"/>
        <v>0</v>
      </c>
      <c r="BL433" s="42">
        <f t="shared" si="281"/>
        <v>0</v>
      </c>
      <c r="BM433" s="42">
        <f t="shared" si="282"/>
        <v>0</v>
      </c>
      <c r="BN433" s="42">
        <f t="shared" si="283"/>
        <v>0</v>
      </c>
      <c r="BO433" s="42">
        <f t="shared" si="284"/>
        <v>0</v>
      </c>
      <c r="BP433" s="42">
        <f t="shared" si="285"/>
        <v>0</v>
      </c>
      <c r="BQ433" s="42">
        <f t="shared" si="286"/>
        <v>0</v>
      </c>
      <c r="BR433" s="42">
        <f t="shared" si="287"/>
        <v>0</v>
      </c>
      <c r="BS433" s="42">
        <f t="shared" si="288"/>
        <v>0</v>
      </c>
    </row>
    <row r="434" spans="1:71" ht="15">
      <c r="A434" s="118" t="s">
        <v>1175</v>
      </c>
      <c r="B434" s="8" t="s">
        <v>862</v>
      </c>
      <c r="C434" s="9" t="s">
        <v>863</v>
      </c>
      <c r="D434" s="9" t="s">
        <v>815</v>
      </c>
      <c r="E434" s="10" t="s">
        <v>29</v>
      </c>
      <c r="F434" s="10" t="s">
        <v>3</v>
      </c>
      <c r="G434" s="12" t="s">
        <v>1268</v>
      </c>
      <c r="H434" s="11">
        <v>15.64</v>
      </c>
      <c r="I434" s="279">
        <f>VLOOKUP(A:A,Souhrn!$A$2:$E$20,5,0)</f>
        <v>0</v>
      </c>
      <c r="J434" s="217">
        <f t="shared" si="289"/>
        <v>0</v>
      </c>
      <c r="K434" s="98"/>
      <c r="L434" s="102"/>
      <c r="M434" s="100"/>
      <c r="AA434" s="120">
        <f t="shared" si="251"/>
        <v>0</v>
      </c>
      <c r="AB434" s="120">
        <f t="shared" si="252"/>
        <v>0</v>
      </c>
      <c r="AC434" s="120">
        <f t="shared" si="253"/>
        <v>0</v>
      </c>
      <c r="AD434" s="120">
        <f t="shared" si="254"/>
        <v>0</v>
      </c>
      <c r="AE434" s="120">
        <f t="shared" si="255"/>
        <v>0</v>
      </c>
      <c r="AF434" s="120">
        <f t="shared" si="256"/>
        <v>0</v>
      </c>
      <c r="AG434" s="120">
        <f t="shared" si="257"/>
        <v>0</v>
      </c>
      <c r="AH434" s="120">
        <f t="shared" si="258"/>
        <v>0</v>
      </c>
      <c r="AI434" s="120">
        <f t="shared" si="259"/>
        <v>0</v>
      </c>
      <c r="AJ434" s="120">
        <f t="shared" si="260"/>
        <v>0</v>
      </c>
      <c r="AK434" s="120">
        <f t="shared" si="261"/>
        <v>0</v>
      </c>
      <c r="AL434" s="120">
        <f t="shared" si="262"/>
        <v>15.64</v>
      </c>
      <c r="AM434" s="120">
        <f t="shared" si="263"/>
        <v>0</v>
      </c>
      <c r="AN434" s="120">
        <f t="shared" si="264"/>
        <v>0</v>
      </c>
      <c r="AO434" s="120">
        <f t="shared" si="265"/>
        <v>0</v>
      </c>
      <c r="AP434" s="120">
        <f t="shared" si="266"/>
        <v>0</v>
      </c>
      <c r="AQ434" s="120">
        <f t="shared" si="267"/>
        <v>0</v>
      </c>
      <c r="AR434" s="120">
        <f t="shared" si="268"/>
        <v>0</v>
      </c>
      <c r="AS434" s="120">
        <f t="shared" si="269"/>
        <v>0</v>
      </c>
      <c r="AT434" s="267">
        <f t="shared" si="249"/>
        <v>0</v>
      </c>
      <c r="AU434" s="267">
        <f t="shared" si="250"/>
        <v>0</v>
      </c>
      <c r="BA434" s="42">
        <f t="shared" si="270"/>
        <v>0</v>
      </c>
      <c r="BB434" s="42">
        <f t="shared" si="271"/>
        <v>0</v>
      </c>
      <c r="BC434" s="42">
        <f t="shared" si="272"/>
        <v>0</v>
      </c>
      <c r="BD434" s="42">
        <f t="shared" si="273"/>
        <v>0</v>
      </c>
      <c r="BE434" s="42">
        <f t="shared" si="274"/>
        <v>0</v>
      </c>
      <c r="BF434" s="42">
        <f t="shared" si="275"/>
        <v>0</v>
      </c>
      <c r="BG434" s="42">
        <f t="shared" si="276"/>
        <v>0</v>
      </c>
      <c r="BH434" s="42">
        <f t="shared" si="277"/>
        <v>0</v>
      </c>
      <c r="BI434" s="42">
        <f t="shared" si="278"/>
        <v>0</v>
      </c>
      <c r="BJ434" s="42">
        <f t="shared" si="279"/>
        <v>0</v>
      </c>
      <c r="BK434" s="42">
        <f t="shared" si="280"/>
        <v>0</v>
      </c>
      <c r="BL434" s="42">
        <f t="shared" si="281"/>
        <v>0</v>
      </c>
      <c r="BM434" s="42">
        <f t="shared" si="282"/>
        <v>0</v>
      </c>
      <c r="BN434" s="42">
        <f t="shared" si="283"/>
        <v>0</v>
      </c>
      <c r="BO434" s="42">
        <f t="shared" si="284"/>
        <v>0</v>
      </c>
      <c r="BP434" s="42">
        <f t="shared" si="285"/>
        <v>0</v>
      </c>
      <c r="BQ434" s="42">
        <f t="shared" si="286"/>
        <v>0</v>
      </c>
      <c r="BR434" s="42">
        <f t="shared" si="287"/>
        <v>0</v>
      </c>
      <c r="BS434" s="42">
        <f t="shared" si="288"/>
        <v>0</v>
      </c>
    </row>
    <row r="435" spans="1:71" ht="15">
      <c r="A435" s="118" t="s">
        <v>1169</v>
      </c>
      <c r="B435" s="8" t="s">
        <v>864</v>
      </c>
      <c r="C435" s="9" t="s">
        <v>865</v>
      </c>
      <c r="D435" s="9" t="s">
        <v>815</v>
      </c>
      <c r="E435" s="10" t="s">
        <v>47</v>
      </c>
      <c r="F435" s="10" t="s">
        <v>4</v>
      </c>
      <c r="G435" s="12" t="s">
        <v>1279</v>
      </c>
      <c r="H435" s="11">
        <v>9.75</v>
      </c>
      <c r="I435" s="279">
        <f>VLOOKUP(A:A,Souhrn!$A$2:$E$20,5,0)</f>
        <v>0</v>
      </c>
      <c r="J435" s="217">
        <f t="shared" si="289"/>
        <v>0</v>
      </c>
      <c r="K435" s="98"/>
      <c r="L435" s="102"/>
      <c r="M435" s="100"/>
      <c r="AA435" s="120">
        <f t="shared" si="251"/>
        <v>0</v>
      </c>
      <c r="AB435" s="120">
        <f t="shared" si="252"/>
        <v>0</v>
      </c>
      <c r="AC435" s="120">
        <f t="shared" si="253"/>
        <v>0</v>
      </c>
      <c r="AD435" s="120">
        <f t="shared" si="254"/>
        <v>0</v>
      </c>
      <c r="AE435" s="120">
        <f t="shared" si="255"/>
        <v>0</v>
      </c>
      <c r="AF435" s="120">
        <f t="shared" si="256"/>
        <v>9.75</v>
      </c>
      <c r="AG435" s="120">
        <f t="shared" si="257"/>
        <v>0</v>
      </c>
      <c r="AH435" s="120">
        <f t="shared" si="258"/>
        <v>0</v>
      </c>
      <c r="AI435" s="120">
        <f t="shared" si="259"/>
        <v>0</v>
      </c>
      <c r="AJ435" s="120">
        <f t="shared" si="260"/>
        <v>0</v>
      </c>
      <c r="AK435" s="120">
        <f t="shared" si="261"/>
        <v>0</v>
      </c>
      <c r="AL435" s="120">
        <f t="shared" si="262"/>
        <v>0</v>
      </c>
      <c r="AM435" s="120">
        <f t="shared" si="263"/>
        <v>0</v>
      </c>
      <c r="AN435" s="120">
        <f t="shared" si="264"/>
        <v>0</v>
      </c>
      <c r="AO435" s="120">
        <f t="shared" si="265"/>
        <v>0</v>
      </c>
      <c r="AP435" s="120">
        <f t="shared" si="266"/>
        <v>0</v>
      </c>
      <c r="AQ435" s="120">
        <f t="shared" si="267"/>
        <v>0</v>
      </c>
      <c r="AR435" s="120">
        <f t="shared" si="268"/>
        <v>0</v>
      </c>
      <c r="AS435" s="120">
        <f t="shared" si="269"/>
        <v>0</v>
      </c>
      <c r="AT435" s="267">
        <f t="shared" si="249"/>
        <v>0</v>
      </c>
      <c r="AU435" s="267">
        <f t="shared" si="250"/>
        <v>0</v>
      </c>
      <c r="BA435" s="42">
        <f t="shared" si="270"/>
        <v>0</v>
      </c>
      <c r="BB435" s="42">
        <f t="shared" si="271"/>
        <v>0</v>
      </c>
      <c r="BC435" s="42">
        <f t="shared" si="272"/>
        <v>0</v>
      </c>
      <c r="BD435" s="42">
        <f t="shared" si="273"/>
        <v>0</v>
      </c>
      <c r="BE435" s="42">
        <f t="shared" si="274"/>
        <v>0</v>
      </c>
      <c r="BF435" s="42">
        <f t="shared" si="275"/>
        <v>0</v>
      </c>
      <c r="BG435" s="42">
        <f t="shared" si="276"/>
        <v>0</v>
      </c>
      <c r="BH435" s="42">
        <f t="shared" si="277"/>
        <v>0</v>
      </c>
      <c r="BI435" s="42">
        <f t="shared" si="278"/>
        <v>0</v>
      </c>
      <c r="BJ435" s="42">
        <f t="shared" si="279"/>
        <v>0</v>
      </c>
      <c r="BK435" s="42">
        <f t="shared" si="280"/>
        <v>0</v>
      </c>
      <c r="BL435" s="42">
        <f t="shared" si="281"/>
        <v>0</v>
      </c>
      <c r="BM435" s="42">
        <f t="shared" si="282"/>
        <v>0</v>
      </c>
      <c r="BN435" s="42">
        <f t="shared" si="283"/>
        <v>0</v>
      </c>
      <c r="BO435" s="42">
        <f t="shared" si="284"/>
        <v>0</v>
      </c>
      <c r="BP435" s="42">
        <f t="shared" si="285"/>
        <v>0</v>
      </c>
      <c r="BQ435" s="42">
        <f t="shared" si="286"/>
        <v>0</v>
      </c>
      <c r="BR435" s="42">
        <f t="shared" si="287"/>
        <v>0</v>
      </c>
      <c r="BS435" s="42">
        <f t="shared" si="288"/>
        <v>0</v>
      </c>
    </row>
    <row r="436" spans="1:71" ht="15">
      <c r="A436" s="118" t="s">
        <v>1169</v>
      </c>
      <c r="B436" s="8" t="s">
        <v>866</v>
      </c>
      <c r="C436" s="9" t="s">
        <v>867</v>
      </c>
      <c r="D436" s="9" t="s">
        <v>815</v>
      </c>
      <c r="E436" s="10" t="s">
        <v>47</v>
      </c>
      <c r="F436" s="10" t="s">
        <v>4</v>
      </c>
      <c r="G436" s="12" t="s">
        <v>1279</v>
      </c>
      <c r="H436" s="11">
        <v>8.34</v>
      </c>
      <c r="I436" s="279">
        <f>VLOOKUP(A:A,Souhrn!$A$2:$E$20,5,0)</f>
        <v>0</v>
      </c>
      <c r="J436" s="217">
        <f t="shared" si="289"/>
        <v>0</v>
      </c>
      <c r="K436" s="98"/>
      <c r="L436" s="102"/>
      <c r="M436" s="100"/>
      <c r="AA436" s="120">
        <f t="shared" si="251"/>
        <v>0</v>
      </c>
      <c r="AB436" s="120">
        <f t="shared" si="252"/>
        <v>0</v>
      </c>
      <c r="AC436" s="120">
        <f t="shared" si="253"/>
        <v>0</v>
      </c>
      <c r="AD436" s="120">
        <f t="shared" si="254"/>
        <v>0</v>
      </c>
      <c r="AE436" s="120">
        <f t="shared" si="255"/>
        <v>0</v>
      </c>
      <c r="AF436" s="120">
        <f t="shared" si="256"/>
        <v>8.34</v>
      </c>
      <c r="AG436" s="120">
        <f t="shared" si="257"/>
        <v>0</v>
      </c>
      <c r="AH436" s="120">
        <f t="shared" si="258"/>
        <v>0</v>
      </c>
      <c r="AI436" s="120">
        <f t="shared" si="259"/>
        <v>0</v>
      </c>
      <c r="AJ436" s="120">
        <f t="shared" si="260"/>
        <v>0</v>
      </c>
      <c r="AK436" s="120">
        <f t="shared" si="261"/>
        <v>0</v>
      </c>
      <c r="AL436" s="120">
        <f t="shared" si="262"/>
        <v>0</v>
      </c>
      <c r="AM436" s="120">
        <f t="shared" si="263"/>
        <v>0</v>
      </c>
      <c r="AN436" s="120">
        <f t="shared" si="264"/>
        <v>0</v>
      </c>
      <c r="AO436" s="120">
        <f t="shared" si="265"/>
        <v>0</v>
      </c>
      <c r="AP436" s="120">
        <f t="shared" si="266"/>
        <v>0</v>
      </c>
      <c r="AQ436" s="120">
        <f t="shared" si="267"/>
        <v>0</v>
      </c>
      <c r="AR436" s="120">
        <f t="shared" si="268"/>
        <v>0</v>
      </c>
      <c r="AS436" s="120">
        <f t="shared" si="269"/>
        <v>0</v>
      </c>
      <c r="AT436" s="267">
        <f t="shared" si="249"/>
        <v>0</v>
      </c>
      <c r="AU436" s="267">
        <f t="shared" si="250"/>
        <v>0</v>
      </c>
      <c r="BA436" s="42">
        <f t="shared" si="270"/>
        <v>0</v>
      </c>
      <c r="BB436" s="42">
        <f t="shared" si="271"/>
        <v>0</v>
      </c>
      <c r="BC436" s="42">
        <f t="shared" si="272"/>
        <v>0</v>
      </c>
      <c r="BD436" s="42">
        <f t="shared" si="273"/>
        <v>0</v>
      </c>
      <c r="BE436" s="42">
        <f t="shared" si="274"/>
        <v>0</v>
      </c>
      <c r="BF436" s="42">
        <f t="shared" si="275"/>
        <v>0</v>
      </c>
      <c r="BG436" s="42">
        <f t="shared" si="276"/>
        <v>0</v>
      </c>
      <c r="BH436" s="42">
        <f t="shared" si="277"/>
        <v>0</v>
      </c>
      <c r="BI436" s="42">
        <f t="shared" si="278"/>
        <v>0</v>
      </c>
      <c r="BJ436" s="42">
        <f t="shared" si="279"/>
        <v>0</v>
      </c>
      <c r="BK436" s="42">
        <f t="shared" si="280"/>
        <v>0</v>
      </c>
      <c r="BL436" s="42">
        <f t="shared" si="281"/>
        <v>0</v>
      </c>
      <c r="BM436" s="42">
        <f t="shared" si="282"/>
        <v>0</v>
      </c>
      <c r="BN436" s="42">
        <f t="shared" si="283"/>
        <v>0</v>
      </c>
      <c r="BO436" s="42">
        <f t="shared" si="284"/>
        <v>0</v>
      </c>
      <c r="BP436" s="42">
        <f t="shared" si="285"/>
        <v>0</v>
      </c>
      <c r="BQ436" s="42">
        <f t="shared" si="286"/>
        <v>0</v>
      </c>
      <c r="BR436" s="42">
        <f t="shared" si="287"/>
        <v>0</v>
      </c>
      <c r="BS436" s="42">
        <f t="shared" si="288"/>
        <v>0</v>
      </c>
    </row>
    <row r="437" spans="1:71" ht="15">
      <c r="A437" s="118" t="s">
        <v>1179</v>
      </c>
      <c r="B437" s="8" t="s">
        <v>868</v>
      </c>
      <c r="C437" s="9" t="s">
        <v>869</v>
      </c>
      <c r="D437" s="9" t="s">
        <v>815</v>
      </c>
      <c r="E437" s="10" t="s">
        <v>166</v>
      </c>
      <c r="F437" s="10" t="s">
        <v>4</v>
      </c>
      <c r="G437" s="12" t="s">
        <v>1277</v>
      </c>
      <c r="H437" s="11">
        <v>2.34</v>
      </c>
      <c r="I437" s="279">
        <f>VLOOKUP(A:A,Souhrn!$A$2:$E$20,5,0)</f>
        <v>0</v>
      </c>
      <c r="J437" s="217">
        <f t="shared" si="289"/>
        <v>0</v>
      </c>
      <c r="K437" s="98"/>
      <c r="L437" s="102"/>
      <c r="M437" s="100"/>
      <c r="AA437" s="120">
        <f t="shared" si="251"/>
        <v>0</v>
      </c>
      <c r="AB437" s="120">
        <f t="shared" si="252"/>
        <v>0</v>
      </c>
      <c r="AC437" s="120">
        <f t="shared" si="253"/>
        <v>0</v>
      </c>
      <c r="AD437" s="120">
        <f t="shared" si="254"/>
        <v>0</v>
      </c>
      <c r="AE437" s="120">
        <f t="shared" si="255"/>
        <v>0</v>
      </c>
      <c r="AF437" s="120">
        <f t="shared" si="256"/>
        <v>0</v>
      </c>
      <c r="AG437" s="120">
        <f t="shared" si="257"/>
        <v>0</v>
      </c>
      <c r="AH437" s="120">
        <f t="shared" si="258"/>
        <v>0</v>
      </c>
      <c r="AI437" s="120">
        <f t="shared" si="259"/>
        <v>0</v>
      </c>
      <c r="AJ437" s="120">
        <f t="shared" si="260"/>
        <v>0</v>
      </c>
      <c r="AK437" s="120">
        <f t="shared" si="261"/>
        <v>0</v>
      </c>
      <c r="AL437" s="120">
        <f t="shared" si="262"/>
        <v>0</v>
      </c>
      <c r="AM437" s="120">
        <f t="shared" si="263"/>
        <v>0</v>
      </c>
      <c r="AN437" s="120">
        <f t="shared" si="264"/>
        <v>0</v>
      </c>
      <c r="AO437" s="120">
        <f t="shared" si="265"/>
        <v>0</v>
      </c>
      <c r="AP437" s="120">
        <f t="shared" si="266"/>
        <v>0</v>
      </c>
      <c r="AQ437" s="120">
        <f t="shared" si="267"/>
        <v>2.34</v>
      </c>
      <c r="AR437" s="120">
        <f t="shared" si="268"/>
        <v>0</v>
      </c>
      <c r="AS437" s="120">
        <f t="shared" si="269"/>
        <v>0</v>
      </c>
      <c r="AT437" s="267">
        <f t="shared" si="249"/>
        <v>0</v>
      </c>
      <c r="AU437" s="267">
        <f t="shared" si="250"/>
        <v>0</v>
      </c>
      <c r="BA437" s="42">
        <f t="shared" si="270"/>
        <v>0</v>
      </c>
      <c r="BB437" s="42">
        <f t="shared" si="271"/>
        <v>0</v>
      </c>
      <c r="BC437" s="42">
        <f t="shared" si="272"/>
        <v>0</v>
      </c>
      <c r="BD437" s="42">
        <f t="shared" si="273"/>
        <v>0</v>
      </c>
      <c r="BE437" s="42">
        <f t="shared" si="274"/>
        <v>0</v>
      </c>
      <c r="BF437" s="42">
        <f t="shared" si="275"/>
        <v>0</v>
      </c>
      <c r="BG437" s="42">
        <f t="shared" si="276"/>
        <v>0</v>
      </c>
      <c r="BH437" s="42">
        <f t="shared" si="277"/>
        <v>0</v>
      </c>
      <c r="BI437" s="42">
        <f t="shared" si="278"/>
        <v>0</v>
      </c>
      <c r="BJ437" s="42">
        <f t="shared" si="279"/>
        <v>0</v>
      </c>
      <c r="BK437" s="42">
        <f t="shared" si="280"/>
        <v>0</v>
      </c>
      <c r="BL437" s="42">
        <f t="shared" si="281"/>
        <v>0</v>
      </c>
      <c r="BM437" s="42">
        <f t="shared" si="282"/>
        <v>0</v>
      </c>
      <c r="BN437" s="42">
        <f t="shared" si="283"/>
        <v>0</v>
      </c>
      <c r="BO437" s="42">
        <f t="shared" si="284"/>
        <v>0</v>
      </c>
      <c r="BP437" s="42">
        <f t="shared" si="285"/>
        <v>0</v>
      </c>
      <c r="BQ437" s="42">
        <f t="shared" si="286"/>
        <v>0</v>
      </c>
      <c r="BR437" s="42">
        <f t="shared" si="287"/>
        <v>0</v>
      </c>
      <c r="BS437" s="42">
        <f t="shared" si="288"/>
        <v>0</v>
      </c>
    </row>
    <row r="438" spans="1:71" ht="15">
      <c r="A438" s="118" t="s">
        <v>1164</v>
      </c>
      <c r="B438" s="8" t="s">
        <v>870</v>
      </c>
      <c r="C438" s="9" t="s">
        <v>871</v>
      </c>
      <c r="D438" s="9" t="s">
        <v>815</v>
      </c>
      <c r="E438" s="10" t="s">
        <v>26</v>
      </c>
      <c r="F438" s="10" t="s">
        <v>2</v>
      </c>
      <c r="G438" s="12" t="s">
        <v>1259</v>
      </c>
      <c r="H438" s="11">
        <v>17.34</v>
      </c>
      <c r="I438" s="279">
        <f>VLOOKUP(A:A,Souhrn!$A$2:$E$20,5,0)</f>
        <v>0</v>
      </c>
      <c r="J438" s="217">
        <f t="shared" si="289"/>
        <v>0</v>
      </c>
      <c r="K438" s="98"/>
      <c r="L438" s="102" t="s">
        <v>1246</v>
      </c>
      <c r="M438" s="100"/>
      <c r="AA438" s="120">
        <f t="shared" si="251"/>
        <v>17.34</v>
      </c>
      <c r="AB438" s="120">
        <f t="shared" si="252"/>
        <v>0</v>
      </c>
      <c r="AC438" s="120">
        <f t="shared" si="253"/>
        <v>0</v>
      </c>
      <c r="AD438" s="120">
        <f t="shared" si="254"/>
        <v>0</v>
      </c>
      <c r="AE438" s="120">
        <f t="shared" si="255"/>
        <v>0</v>
      </c>
      <c r="AF438" s="120">
        <f t="shared" si="256"/>
        <v>0</v>
      </c>
      <c r="AG438" s="120">
        <f t="shared" si="257"/>
        <v>0</v>
      </c>
      <c r="AH438" s="120">
        <f t="shared" si="258"/>
        <v>0</v>
      </c>
      <c r="AI438" s="120">
        <f t="shared" si="259"/>
        <v>0</v>
      </c>
      <c r="AJ438" s="120">
        <f t="shared" si="260"/>
        <v>0</v>
      </c>
      <c r="AK438" s="120">
        <f t="shared" si="261"/>
        <v>0</v>
      </c>
      <c r="AL438" s="120">
        <f t="shared" si="262"/>
        <v>0</v>
      </c>
      <c r="AM438" s="120">
        <f t="shared" si="263"/>
        <v>0</v>
      </c>
      <c r="AN438" s="120">
        <f t="shared" si="264"/>
        <v>0</v>
      </c>
      <c r="AO438" s="120">
        <f t="shared" si="265"/>
        <v>0</v>
      </c>
      <c r="AP438" s="120">
        <f t="shared" si="266"/>
        <v>0</v>
      </c>
      <c r="AQ438" s="120">
        <f t="shared" si="267"/>
        <v>0</v>
      </c>
      <c r="AR438" s="120">
        <f t="shared" si="268"/>
        <v>0</v>
      </c>
      <c r="AS438" s="120">
        <f t="shared" si="269"/>
        <v>0</v>
      </c>
      <c r="AT438" s="267">
        <f t="shared" si="249"/>
        <v>17.34</v>
      </c>
      <c r="AU438" s="267">
        <f t="shared" si="250"/>
        <v>0</v>
      </c>
      <c r="BA438" s="42">
        <f t="shared" si="270"/>
        <v>0</v>
      </c>
      <c r="BB438" s="42">
        <f t="shared" si="271"/>
        <v>0</v>
      </c>
      <c r="BC438" s="42">
        <f t="shared" si="272"/>
        <v>0</v>
      </c>
      <c r="BD438" s="42">
        <f t="shared" si="273"/>
        <v>0</v>
      </c>
      <c r="BE438" s="42">
        <f t="shared" si="274"/>
        <v>0</v>
      </c>
      <c r="BF438" s="42">
        <f t="shared" si="275"/>
        <v>0</v>
      </c>
      <c r="BG438" s="42">
        <f t="shared" si="276"/>
        <v>0</v>
      </c>
      <c r="BH438" s="42">
        <f t="shared" si="277"/>
        <v>0</v>
      </c>
      <c r="BI438" s="42">
        <f t="shared" si="278"/>
        <v>0</v>
      </c>
      <c r="BJ438" s="42">
        <f t="shared" si="279"/>
        <v>0</v>
      </c>
      <c r="BK438" s="42">
        <f t="shared" si="280"/>
        <v>0</v>
      </c>
      <c r="BL438" s="42">
        <f t="shared" si="281"/>
        <v>0</v>
      </c>
      <c r="BM438" s="42">
        <f t="shared" si="282"/>
        <v>0</v>
      </c>
      <c r="BN438" s="42">
        <f t="shared" si="283"/>
        <v>0</v>
      </c>
      <c r="BO438" s="42">
        <f t="shared" si="284"/>
        <v>0</v>
      </c>
      <c r="BP438" s="42">
        <f t="shared" si="285"/>
        <v>0</v>
      </c>
      <c r="BQ438" s="42">
        <f t="shared" si="286"/>
        <v>0</v>
      </c>
      <c r="BR438" s="42">
        <f t="shared" si="287"/>
        <v>0</v>
      </c>
      <c r="BS438" s="42">
        <f t="shared" si="288"/>
        <v>0</v>
      </c>
    </row>
    <row r="439" spans="1:71" ht="15">
      <c r="A439" s="118" t="s">
        <v>1164</v>
      </c>
      <c r="B439" s="8" t="s">
        <v>872</v>
      </c>
      <c r="C439" s="9" t="s">
        <v>873</v>
      </c>
      <c r="D439" s="9" t="s">
        <v>815</v>
      </c>
      <c r="E439" s="10" t="s">
        <v>26</v>
      </c>
      <c r="F439" s="10" t="s">
        <v>2</v>
      </c>
      <c r="G439" s="12" t="s">
        <v>1259</v>
      </c>
      <c r="H439" s="11">
        <v>18.69</v>
      </c>
      <c r="I439" s="279">
        <f>VLOOKUP(A:A,Souhrn!$A$2:$E$20,5,0)</f>
        <v>0</v>
      </c>
      <c r="J439" s="217">
        <f t="shared" si="289"/>
        <v>0</v>
      </c>
      <c r="K439" s="98"/>
      <c r="L439" s="102" t="s">
        <v>1246</v>
      </c>
      <c r="M439" s="100"/>
      <c r="AA439" s="120">
        <f t="shared" si="251"/>
        <v>18.69</v>
      </c>
      <c r="AB439" s="120">
        <f t="shared" si="252"/>
        <v>0</v>
      </c>
      <c r="AC439" s="120">
        <f t="shared" si="253"/>
        <v>0</v>
      </c>
      <c r="AD439" s="120">
        <f t="shared" si="254"/>
        <v>0</v>
      </c>
      <c r="AE439" s="120">
        <f t="shared" si="255"/>
        <v>0</v>
      </c>
      <c r="AF439" s="120">
        <f t="shared" si="256"/>
        <v>0</v>
      </c>
      <c r="AG439" s="120">
        <f t="shared" si="257"/>
        <v>0</v>
      </c>
      <c r="AH439" s="120">
        <f t="shared" si="258"/>
        <v>0</v>
      </c>
      <c r="AI439" s="120">
        <f t="shared" si="259"/>
        <v>0</v>
      </c>
      <c r="AJ439" s="120">
        <f t="shared" si="260"/>
        <v>0</v>
      </c>
      <c r="AK439" s="120">
        <f t="shared" si="261"/>
        <v>0</v>
      </c>
      <c r="AL439" s="120">
        <f t="shared" si="262"/>
        <v>0</v>
      </c>
      <c r="AM439" s="120">
        <f t="shared" si="263"/>
        <v>0</v>
      </c>
      <c r="AN439" s="120">
        <f t="shared" si="264"/>
        <v>0</v>
      </c>
      <c r="AO439" s="120">
        <f t="shared" si="265"/>
        <v>0</v>
      </c>
      <c r="AP439" s="120">
        <f t="shared" si="266"/>
        <v>0</v>
      </c>
      <c r="AQ439" s="120">
        <f t="shared" si="267"/>
        <v>0</v>
      </c>
      <c r="AR439" s="120">
        <f t="shared" si="268"/>
        <v>0</v>
      </c>
      <c r="AS439" s="120">
        <f t="shared" si="269"/>
        <v>0</v>
      </c>
      <c r="AT439" s="267">
        <f t="shared" si="249"/>
        <v>18.69</v>
      </c>
      <c r="AU439" s="267">
        <f t="shared" si="250"/>
        <v>0</v>
      </c>
      <c r="BA439" s="42">
        <f t="shared" si="270"/>
        <v>0</v>
      </c>
      <c r="BB439" s="42">
        <f t="shared" si="271"/>
        <v>0</v>
      </c>
      <c r="BC439" s="42">
        <f t="shared" si="272"/>
        <v>0</v>
      </c>
      <c r="BD439" s="42">
        <f t="shared" si="273"/>
        <v>0</v>
      </c>
      <c r="BE439" s="42">
        <f t="shared" si="274"/>
        <v>0</v>
      </c>
      <c r="BF439" s="42">
        <f t="shared" si="275"/>
        <v>0</v>
      </c>
      <c r="BG439" s="42">
        <f t="shared" si="276"/>
        <v>0</v>
      </c>
      <c r="BH439" s="42">
        <f t="shared" si="277"/>
        <v>0</v>
      </c>
      <c r="BI439" s="42">
        <f t="shared" si="278"/>
        <v>0</v>
      </c>
      <c r="BJ439" s="42">
        <f t="shared" si="279"/>
        <v>0</v>
      </c>
      <c r="BK439" s="42">
        <f t="shared" si="280"/>
        <v>0</v>
      </c>
      <c r="BL439" s="42">
        <f t="shared" si="281"/>
        <v>0</v>
      </c>
      <c r="BM439" s="42">
        <f t="shared" si="282"/>
        <v>0</v>
      </c>
      <c r="BN439" s="42">
        <f t="shared" si="283"/>
        <v>0</v>
      </c>
      <c r="BO439" s="42">
        <f t="shared" si="284"/>
        <v>0</v>
      </c>
      <c r="BP439" s="42">
        <f t="shared" si="285"/>
        <v>0</v>
      </c>
      <c r="BQ439" s="42">
        <f t="shared" si="286"/>
        <v>0</v>
      </c>
      <c r="BR439" s="42">
        <f t="shared" si="287"/>
        <v>0</v>
      </c>
      <c r="BS439" s="42">
        <f t="shared" si="288"/>
        <v>0</v>
      </c>
    </row>
    <row r="440" spans="1:71" ht="15">
      <c r="A440" s="118" t="s">
        <v>1164</v>
      </c>
      <c r="B440" s="8" t="s">
        <v>874</v>
      </c>
      <c r="C440" s="9" t="s">
        <v>875</v>
      </c>
      <c r="D440" s="9" t="s">
        <v>815</v>
      </c>
      <c r="E440" s="10" t="s">
        <v>26</v>
      </c>
      <c r="F440" s="10" t="s">
        <v>2</v>
      </c>
      <c r="G440" s="12" t="s">
        <v>1259</v>
      </c>
      <c r="H440" s="11">
        <v>17</v>
      </c>
      <c r="I440" s="279">
        <f>VLOOKUP(A:A,Souhrn!$A$2:$E$20,5,0)</f>
        <v>0</v>
      </c>
      <c r="J440" s="217">
        <f t="shared" si="289"/>
        <v>0</v>
      </c>
      <c r="K440" s="98"/>
      <c r="L440" s="102" t="s">
        <v>1246</v>
      </c>
      <c r="M440" s="100"/>
      <c r="AA440" s="120">
        <f t="shared" si="251"/>
        <v>17</v>
      </c>
      <c r="AB440" s="120">
        <f t="shared" si="252"/>
        <v>0</v>
      </c>
      <c r="AC440" s="120">
        <f t="shared" si="253"/>
        <v>0</v>
      </c>
      <c r="AD440" s="120">
        <f t="shared" si="254"/>
        <v>0</v>
      </c>
      <c r="AE440" s="120">
        <f t="shared" si="255"/>
        <v>0</v>
      </c>
      <c r="AF440" s="120">
        <f t="shared" si="256"/>
        <v>0</v>
      </c>
      <c r="AG440" s="120">
        <f t="shared" si="257"/>
        <v>0</v>
      </c>
      <c r="AH440" s="120">
        <f t="shared" si="258"/>
        <v>0</v>
      </c>
      <c r="AI440" s="120">
        <f t="shared" si="259"/>
        <v>0</v>
      </c>
      <c r="AJ440" s="120">
        <f t="shared" si="260"/>
        <v>0</v>
      </c>
      <c r="AK440" s="120">
        <f t="shared" si="261"/>
        <v>0</v>
      </c>
      <c r="AL440" s="120">
        <f t="shared" si="262"/>
        <v>0</v>
      </c>
      <c r="AM440" s="120">
        <f t="shared" si="263"/>
        <v>0</v>
      </c>
      <c r="AN440" s="120">
        <f t="shared" si="264"/>
        <v>0</v>
      </c>
      <c r="AO440" s="120">
        <f t="shared" si="265"/>
        <v>0</v>
      </c>
      <c r="AP440" s="120">
        <f t="shared" si="266"/>
        <v>0</v>
      </c>
      <c r="AQ440" s="120">
        <f t="shared" si="267"/>
        <v>0</v>
      </c>
      <c r="AR440" s="120">
        <f t="shared" si="268"/>
        <v>0</v>
      </c>
      <c r="AS440" s="120">
        <f t="shared" si="269"/>
        <v>0</v>
      </c>
      <c r="AT440" s="267">
        <f t="shared" si="249"/>
        <v>17</v>
      </c>
      <c r="AU440" s="267">
        <f t="shared" si="250"/>
        <v>0</v>
      </c>
      <c r="BA440" s="42">
        <f t="shared" si="270"/>
        <v>0</v>
      </c>
      <c r="BB440" s="42">
        <f t="shared" si="271"/>
        <v>0</v>
      </c>
      <c r="BC440" s="42">
        <f t="shared" si="272"/>
        <v>0</v>
      </c>
      <c r="BD440" s="42">
        <f t="shared" si="273"/>
        <v>0</v>
      </c>
      <c r="BE440" s="42">
        <f t="shared" si="274"/>
        <v>0</v>
      </c>
      <c r="BF440" s="42">
        <f t="shared" si="275"/>
        <v>0</v>
      </c>
      <c r="BG440" s="42">
        <f t="shared" si="276"/>
        <v>0</v>
      </c>
      <c r="BH440" s="42">
        <f t="shared" si="277"/>
        <v>0</v>
      </c>
      <c r="BI440" s="42">
        <f t="shared" si="278"/>
        <v>0</v>
      </c>
      <c r="BJ440" s="42">
        <f t="shared" si="279"/>
        <v>0</v>
      </c>
      <c r="BK440" s="42">
        <f t="shared" si="280"/>
        <v>0</v>
      </c>
      <c r="BL440" s="42">
        <f t="shared" si="281"/>
        <v>0</v>
      </c>
      <c r="BM440" s="42">
        <f t="shared" si="282"/>
        <v>0</v>
      </c>
      <c r="BN440" s="42">
        <f t="shared" si="283"/>
        <v>0</v>
      </c>
      <c r="BO440" s="42">
        <f t="shared" si="284"/>
        <v>0</v>
      </c>
      <c r="BP440" s="42">
        <f t="shared" si="285"/>
        <v>0</v>
      </c>
      <c r="BQ440" s="42">
        <f t="shared" si="286"/>
        <v>0</v>
      </c>
      <c r="BR440" s="42">
        <f t="shared" si="287"/>
        <v>0</v>
      </c>
      <c r="BS440" s="42">
        <f t="shared" si="288"/>
        <v>0</v>
      </c>
    </row>
    <row r="441" spans="1:71" ht="15">
      <c r="A441" s="118" t="s">
        <v>1164</v>
      </c>
      <c r="B441" s="8" t="s">
        <v>876</v>
      </c>
      <c r="C441" s="9" t="s">
        <v>877</v>
      </c>
      <c r="D441" s="9" t="s">
        <v>815</v>
      </c>
      <c r="E441" s="10" t="s">
        <v>26</v>
      </c>
      <c r="F441" s="10" t="s">
        <v>2</v>
      </c>
      <c r="G441" s="12" t="s">
        <v>1259</v>
      </c>
      <c r="H441" s="11">
        <v>16.04</v>
      </c>
      <c r="I441" s="279">
        <f>VLOOKUP(A:A,Souhrn!$A$2:$E$20,5,0)</f>
        <v>0</v>
      </c>
      <c r="J441" s="217">
        <f t="shared" si="289"/>
        <v>0</v>
      </c>
      <c r="K441" s="98"/>
      <c r="L441" s="102" t="s">
        <v>1246</v>
      </c>
      <c r="M441" s="100"/>
      <c r="AA441" s="120">
        <f t="shared" si="251"/>
        <v>16.04</v>
      </c>
      <c r="AB441" s="120">
        <f t="shared" si="252"/>
        <v>0</v>
      </c>
      <c r="AC441" s="120">
        <f t="shared" si="253"/>
        <v>0</v>
      </c>
      <c r="AD441" s="120">
        <f t="shared" si="254"/>
        <v>0</v>
      </c>
      <c r="AE441" s="120">
        <f t="shared" si="255"/>
        <v>0</v>
      </c>
      <c r="AF441" s="120">
        <f t="shared" si="256"/>
        <v>0</v>
      </c>
      <c r="AG441" s="120">
        <f t="shared" si="257"/>
        <v>0</v>
      </c>
      <c r="AH441" s="120">
        <f t="shared" si="258"/>
        <v>0</v>
      </c>
      <c r="AI441" s="120">
        <f t="shared" si="259"/>
        <v>0</v>
      </c>
      <c r="AJ441" s="120">
        <f t="shared" si="260"/>
        <v>0</v>
      </c>
      <c r="AK441" s="120">
        <f t="shared" si="261"/>
        <v>0</v>
      </c>
      <c r="AL441" s="120">
        <f t="shared" si="262"/>
        <v>0</v>
      </c>
      <c r="AM441" s="120">
        <f t="shared" si="263"/>
        <v>0</v>
      </c>
      <c r="AN441" s="120">
        <f t="shared" si="264"/>
        <v>0</v>
      </c>
      <c r="AO441" s="120">
        <f t="shared" si="265"/>
        <v>0</v>
      </c>
      <c r="AP441" s="120">
        <f t="shared" si="266"/>
        <v>0</v>
      </c>
      <c r="AQ441" s="120">
        <f t="shared" si="267"/>
        <v>0</v>
      </c>
      <c r="AR441" s="120">
        <f t="shared" si="268"/>
        <v>0</v>
      </c>
      <c r="AS441" s="120">
        <f t="shared" si="269"/>
        <v>0</v>
      </c>
      <c r="AT441" s="267">
        <f t="shared" si="249"/>
        <v>16.04</v>
      </c>
      <c r="AU441" s="267">
        <f t="shared" si="250"/>
        <v>0</v>
      </c>
      <c r="BA441" s="42">
        <f t="shared" si="270"/>
        <v>0</v>
      </c>
      <c r="BB441" s="42">
        <f t="shared" si="271"/>
        <v>0</v>
      </c>
      <c r="BC441" s="42">
        <f t="shared" si="272"/>
        <v>0</v>
      </c>
      <c r="BD441" s="42">
        <f t="shared" si="273"/>
        <v>0</v>
      </c>
      <c r="BE441" s="42">
        <f t="shared" si="274"/>
        <v>0</v>
      </c>
      <c r="BF441" s="42">
        <f t="shared" si="275"/>
        <v>0</v>
      </c>
      <c r="BG441" s="42">
        <f t="shared" si="276"/>
        <v>0</v>
      </c>
      <c r="BH441" s="42">
        <f t="shared" si="277"/>
        <v>0</v>
      </c>
      <c r="BI441" s="42">
        <f t="shared" si="278"/>
        <v>0</v>
      </c>
      <c r="BJ441" s="42">
        <f t="shared" si="279"/>
        <v>0</v>
      </c>
      <c r="BK441" s="42">
        <f t="shared" si="280"/>
        <v>0</v>
      </c>
      <c r="BL441" s="42">
        <f t="shared" si="281"/>
        <v>0</v>
      </c>
      <c r="BM441" s="42">
        <f t="shared" si="282"/>
        <v>0</v>
      </c>
      <c r="BN441" s="42">
        <f t="shared" si="283"/>
        <v>0</v>
      </c>
      <c r="BO441" s="42">
        <f t="shared" si="284"/>
        <v>0</v>
      </c>
      <c r="BP441" s="42">
        <f t="shared" si="285"/>
        <v>0</v>
      </c>
      <c r="BQ441" s="42">
        <f t="shared" si="286"/>
        <v>0</v>
      </c>
      <c r="BR441" s="42">
        <f t="shared" si="287"/>
        <v>0</v>
      </c>
      <c r="BS441" s="42">
        <f t="shared" si="288"/>
        <v>0</v>
      </c>
    </row>
    <row r="442" spans="1:71" ht="15">
      <c r="A442" s="118" t="s">
        <v>1164</v>
      </c>
      <c r="B442" s="8" t="s">
        <v>878</v>
      </c>
      <c r="C442" s="9" t="s">
        <v>879</v>
      </c>
      <c r="D442" s="9" t="s">
        <v>815</v>
      </c>
      <c r="E442" s="10" t="s">
        <v>26</v>
      </c>
      <c r="F442" s="10" t="s">
        <v>2</v>
      </c>
      <c r="G442" s="12" t="s">
        <v>1259</v>
      </c>
      <c r="H442" s="11">
        <v>17.8</v>
      </c>
      <c r="I442" s="279">
        <f>VLOOKUP(A:A,Souhrn!$A$2:$E$20,5,0)</f>
        <v>0</v>
      </c>
      <c r="J442" s="217">
        <f t="shared" si="289"/>
        <v>0</v>
      </c>
      <c r="K442" s="98"/>
      <c r="L442" s="102" t="s">
        <v>1246</v>
      </c>
      <c r="M442" s="100"/>
      <c r="AA442" s="120">
        <f t="shared" si="251"/>
        <v>17.8</v>
      </c>
      <c r="AB442" s="120">
        <f t="shared" si="252"/>
        <v>0</v>
      </c>
      <c r="AC442" s="120">
        <f t="shared" si="253"/>
        <v>0</v>
      </c>
      <c r="AD442" s="120">
        <f t="shared" si="254"/>
        <v>0</v>
      </c>
      <c r="AE442" s="120">
        <f t="shared" si="255"/>
        <v>0</v>
      </c>
      <c r="AF442" s="120">
        <f t="shared" si="256"/>
        <v>0</v>
      </c>
      <c r="AG442" s="120">
        <f t="shared" si="257"/>
        <v>0</v>
      </c>
      <c r="AH442" s="120">
        <f t="shared" si="258"/>
        <v>0</v>
      </c>
      <c r="AI442" s="120">
        <f t="shared" si="259"/>
        <v>0</v>
      </c>
      <c r="AJ442" s="120">
        <f t="shared" si="260"/>
        <v>0</v>
      </c>
      <c r="AK442" s="120">
        <f t="shared" si="261"/>
        <v>0</v>
      </c>
      <c r="AL442" s="120">
        <f t="shared" si="262"/>
        <v>0</v>
      </c>
      <c r="AM442" s="120">
        <f t="shared" si="263"/>
        <v>0</v>
      </c>
      <c r="AN442" s="120">
        <f t="shared" si="264"/>
        <v>0</v>
      </c>
      <c r="AO442" s="120">
        <f t="shared" si="265"/>
        <v>0</v>
      </c>
      <c r="AP442" s="120">
        <f t="shared" si="266"/>
        <v>0</v>
      </c>
      <c r="AQ442" s="120">
        <f t="shared" si="267"/>
        <v>0</v>
      </c>
      <c r="AR442" s="120">
        <f t="shared" si="268"/>
        <v>0</v>
      </c>
      <c r="AS442" s="120">
        <f t="shared" si="269"/>
        <v>0</v>
      </c>
      <c r="AT442" s="267">
        <f t="shared" si="249"/>
        <v>17.8</v>
      </c>
      <c r="AU442" s="267">
        <f t="shared" si="250"/>
        <v>0</v>
      </c>
      <c r="BA442" s="42">
        <f t="shared" si="270"/>
        <v>0</v>
      </c>
      <c r="BB442" s="42">
        <f t="shared" si="271"/>
        <v>0</v>
      </c>
      <c r="BC442" s="42">
        <f t="shared" si="272"/>
        <v>0</v>
      </c>
      <c r="BD442" s="42">
        <f t="shared" si="273"/>
        <v>0</v>
      </c>
      <c r="BE442" s="42">
        <f t="shared" si="274"/>
        <v>0</v>
      </c>
      <c r="BF442" s="42">
        <f t="shared" si="275"/>
        <v>0</v>
      </c>
      <c r="BG442" s="42">
        <f t="shared" si="276"/>
        <v>0</v>
      </c>
      <c r="BH442" s="42">
        <f t="shared" si="277"/>
        <v>0</v>
      </c>
      <c r="BI442" s="42">
        <f t="shared" si="278"/>
        <v>0</v>
      </c>
      <c r="BJ442" s="42">
        <f t="shared" si="279"/>
        <v>0</v>
      </c>
      <c r="BK442" s="42">
        <f t="shared" si="280"/>
        <v>0</v>
      </c>
      <c r="BL442" s="42">
        <f t="shared" si="281"/>
        <v>0</v>
      </c>
      <c r="BM442" s="42">
        <f t="shared" si="282"/>
        <v>0</v>
      </c>
      <c r="BN442" s="42">
        <f t="shared" si="283"/>
        <v>0</v>
      </c>
      <c r="BO442" s="42">
        <f t="shared" si="284"/>
        <v>0</v>
      </c>
      <c r="BP442" s="42">
        <f t="shared" si="285"/>
        <v>0</v>
      </c>
      <c r="BQ442" s="42">
        <f t="shared" si="286"/>
        <v>0</v>
      </c>
      <c r="BR442" s="42">
        <f t="shared" si="287"/>
        <v>0</v>
      </c>
      <c r="BS442" s="42">
        <f t="shared" si="288"/>
        <v>0</v>
      </c>
    </row>
    <row r="443" spans="1:71" ht="15">
      <c r="A443" s="118" t="s">
        <v>1164</v>
      </c>
      <c r="B443" s="8" t="s">
        <v>880</v>
      </c>
      <c r="C443" s="9" t="s">
        <v>881</v>
      </c>
      <c r="D443" s="9" t="s">
        <v>815</v>
      </c>
      <c r="E443" s="10" t="s">
        <v>26</v>
      </c>
      <c r="F443" s="10" t="s">
        <v>2</v>
      </c>
      <c r="G443" s="12" t="s">
        <v>1259</v>
      </c>
      <c r="H443" s="11">
        <v>17.42</v>
      </c>
      <c r="I443" s="279">
        <f>VLOOKUP(A:A,Souhrn!$A$2:$E$20,5,0)</f>
        <v>0</v>
      </c>
      <c r="J443" s="217">
        <f t="shared" si="289"/>
        <v>0</v>
      </c>
      <c r="K443" s="98"/>
      <c r="L443" s="102" t="s">
        <v>1246</v>
      </c>
      <c r="M443" s="100"/>
      <c r="AA443" s="120">
        <f t="shared" si="251"/>
        <v>17.42</v>
      </c>
      <c r="AB443" s="120">
        <f t="shared" si="252"/>
        <v>0</v>
      </c>
      <c r="AC443" s="120">
        <f t="shared" si="253"/>
        <v>0</v>
      </c>
      <c r="AD443" s="120">
        <f t="shared" si="254"/>
        <v>0</v>
      </c>
      <c r="AE443" s="120">
        <f t="shared" si="255"/>
        <v>0</v>
      </c>
      <c r="AF443" s="120">
        <f t="shared" si="256"/>
        <v>0</v>
      </c>
      <c r="AG443" s="120">
        <f t="shared" si="257"/>
        <v>0</v>
      </c>
      <c r="AH443" s="120">
        <f t="shared" si="258"/>
        <v>0</v>
      </c>
      <c r="AI443" s="120">
        <f t="shared" si="259"/>
        <v>0</v>
      </c>
      <c r="AJ443" s="120">
        <f t="shared" si="260"/>
        <v>0</v>
      </c>
      <c r="AK443" s="120">
        <f t="shared" si="261"/>
        <v>0</v>
      </c>
      <c r="AL443" s="120">
        <f t="shared" si="262"/>
        <v>0</v>
      </c>
      <c r="AM443" s="120">
        <f t="shared" si="263"/>
        <v>0</v>
      </c>
      <c r="AN443" s="120">
        <f t="shared" si="264"/>
        <v>0</v>
      </c>
      <c r="AO443" s="120">
        <f t="shared" si="265"/>
        <v>0</v>
      </c>
      <c r="AP443" s="120">
        <f t="shared" si="266"/>
        <v>0</v>
      </c>
      <c r="AQ443" s="120">
        <f t="shared" si="267"/>
        <v>0</v>
      </c>
      <c r="AR443" s="120">
        <f t="shared" si="268"/>
        <v>0</v>
      </c>
      <c r="AS443" s="120">
        <f t="shared" si="269"/>
        <v>0</v>
      </c>
      <c r="AT443" s="267">
        <f t="shared" si="249"/>
        <v>17.42</v>
      </c>
      <c r="AU443" s="267">
        <f t="shared" si="250"/>
        <v>0</v>
      </c>
      <c r="BA443" s="42">
        <f t="shared" si="270"/>
        <v>0</v>
      </c>
      <c r="BB443" s="42">
        <f t="shared" si="271"/>
        <v>0</v>
      </c>
      <c r="BC443" s="42">
        <f t="shared" si="272"/>
        <v>0</v>
      </c>
      <c r="BD443" s="42">
        <f t="shared" si="273"/>
        <v>0</v>
      </c>
      <c r="BE443" s="42">
        <f t="shared" si="274"/>
        <v>0</v>
      </c>
      <c r="BF443" s="42">
        <f t="shared" si="275"/>
        <v>0</v>
      </c>
      <c r="BG443" s="42">
        <f t="shared" si="276"/>
        <v>0</v>
      </c>
      <c r="BH443" s="42">
        <f t="shared" si="277"/>
        <v>0</v>
      </c>
      <c r="BI443" s="42">
        <f t="shared" si="278"/>
        <v>0</v>
      </c>
      <c r="BJ443" s="42">
        <f t="shared" si="279"/>
        <v>0</v>
      </c>
      <c r="BK443" s="42">
        <f t="shared" si="280"/>
        <v>0</v>
      </c>
      <c r="BL443" s="42">
        <f t="shared" si="281"/>
        <v>0</v>
      </c>
      <c r="BM443" s="42">
        <f t="shared" si="282"/>
        <v>0</v>
      </c>
      <c r="BN443" s="42">
        <f t="shared" si="283"/>
        <v>0</v>
      </c>
      <c r="BO443" s="42">
        <f t="shared" si="284"/>
        <v>0</v>
      </c>
      <c r="BP443" s="42">
        <f t="shared" si="285"/>
        <v>0</v>
      </c>
      <c r="BQ443" s="42">
        <f t="shared" si="286"/>
        <v>0</v>
      </c>
      <c r="BR443" s="42">
        <f t="shared" si="287"/>
        <v>0</v>
      </c>
      <c r="BS443" s="42">
        <f t="shared" si="288"/>
        <v>0</v>
      </c>
    </row>
    <row r="444" spans="1:71" ht="15">
      <c r="A444" s="118" t="s">
        <v>1164</v>
      </c>
      <c r="B444" s="8" t="s">
        <v>882</v>
      </c>
      <c r="C444" s="9" t="s">
        <v>883</v>
      </c>
      <c r="D444" s="9" t="s">
        <v>815</v>
      </c>
      <c r="E444" s="10" t="s">
        <v>26</v>
      </c>
      <c r="F444" s="10" t="s">
        <v>2</v>
      </c>
      <c r="G444" s="12" t="s">
        <v>1259</v>
      </c>
      <c r="H444" s="11">
        <v>10.14</v>
      </c>
      <c r="I444" s="279">
        <f>VLOOKUP(A:A,Souhrn!$A$2:$E$20,5,0)</f>
        <v>0</v>
      </c>
      <c r="J444" s="217">
        <f t="shared" si="289"/>
        <v>0</v>
      </c>
      <c r="K444" s="98"/>
      <c r="L444" s="102" t="s">
        <v>1246</v>
      </c>
      <c r="M444" s="100"/>
      <c r="AA444" s="120">
        <f t="shared" si="251"/>
        <v>10.14</v>
      </c>
      <c r="AB444" s="120">
        <f t="shared" si="252"/>
        <v>0</v>
      </c>
      <c r="AC444" s="120">
        <f t="shared" si="253"/>
        <v>0</v>
      </c>
      <c r="AD444" s="120">
        <f t="shared" si="254"/>
        <v>0</v>
      </c>
      <c r="AE444" s="120">
        <f t="shared" si="255"/>
        <v>0</v>
      </c>
      <c r="AF444" s="120">
        <f t="shared" si="256"/>
        <v>0</v>
      </c>
      <c r="AG444" s="120">
        <f t="shared" si="257"/>
        <v>0</v>
      </c>
      <c r="AH444" s="120">
        <f t="shared" si="258"/>
        <v>0</v>
      </c>
      <c r="AI444" s="120">
        <f t="shared" si="259"/>
        <v>0</v>
      </c>
      <c r="AJ444" s="120">
        <f t="shared" si="260"/>
        <v>0</v>
      </c>
      <c r="AK444" s="120">
        <f t="shared" si="261"/>
        <v>0</v>
      </c>
      <c r="AL444" s="120">
        <f t="shared" si="262"/>
        <v>0</v>
      </c>
      <c r="AM444" s="120">
        <f t="shared" si="263"/>
        <v>0</v>
      </c>
      <c r="AN444" s="120">
        <f t="shared" si="264"/>
        <v>0</v>
      </c>
      <c r="AO444" s="120">
        <f t="shared" si="265"/>
        <v>0</v>
      </c>
      <c r="AP444" s="120">
        <f t="shared" si="266"/>
        <v>0</v>
      </c>
      <c r="AQ444" s="120">
        <f t="shared" si="267"/>
        <v>0</v>
      </c>
      <c r="AR444" s="120">
        <f t="shared" si="268"/>
        <v>0</v>
      </c>
      <c r="AS444" s="120">
        <f t="shared" si="269"/>
        <v>0</v>
      </c>
      <c r="AT444" s="267">
        <f t="shared" si="249"/>
        <v>10.14</v>
      </c>
      <c r="AU444" s="267">
        <f t="shared" si="250"/>
        <v>0</v>
      </c>
      <c r="BA444" s="42">
        <f t="shared" si="270"/>
        <v>0</v>
      </c>
      <c r="BB444" s="42">
        <f t="shared" si="271"/>
        <v>0</v>
      </c>
      <c r="BC444" s="42">
        <f t="shared" si="272"/>
        <v>0</v>
      </c>
      <c r="BD444" s="42">
        <f t="shared" si="273"/>
        <v>0</v>
      </c>
      <c r="BE444" s="42">
        <f t="shared" si="274"/>
        <v>0</v>
      </c>
      <c r="BF444" s="42">
        <f t="shared" si="275"/>
        <v>0</v>
      </c>
      <c r="BG444" s="42">
        <f t="shared" si="276"/>
        <v>0</v>
      </c>
      <c r="BH444" s="42">
        <f t="shared" si="277"/>
        <v>0</v>
      </c>
      <c r="BI444" s="42">
        <f t="shared" si="278"/>
        <v>0</v>
      </c>
      <c r="BJ444" s="42">
        <f t="shared" si="279"/>
        <v>0</v>
      </c>
      <c r="BK444" s="42">
        <f t="shared" si="280"/>
        <v>0</v>
      </c>
      <c r="BL444" s="42">
        <f t="shared" si="281"/>
        <v>0</v>
      </c>
      <c r="BM444" s="42">
        <f t="shared" si="282"/>
        <v>0</v>
      </c>
      <c r="BN444" s="42">
        <f t="shared" si="283"/>
        <v>0</v>
      </c>
      <c r="BO444" s="42">
        <f t="shared" si="284"/>
        <v>0</v>
      </c>
      <c r="BP444" s="42">
        <f t="shared" si="285"/>
        <v>0</v>
      </c>
      <c r="BQ444" s="42">
        <f t="shared" si="286"/>
        <v>0</v>
      </c>
      <c r="BR444" s="42">
        <f t="shared" si="287"/>
        <v>0</v>
      </c>
      <c r="BS444" s="42">
        <f t="shared" si="288"/>
        <v>0</v>
      </c>
    </row>
    <row r="445" spans="1:71" ht="15">
      <c r="A445" s="118" t="s">
        <v>1164</v>
      </c>
      <c r="B445" s="8" t="s">
        <v>884</v>
      </c>
      <c r="C445" s="9" t="s">
        <v>885</v>
      </c>
      <c r="D445" s="9" t="s">
        <v>815</v>
      </c>
      <c r="E445" s="10" t="s">
        <v>26</v>
      </c>
      <c r="F445" s="10" t="s">
        <v>2</v>
      </c>
      <c r="G445" s="12" t="s">
        <v>1259</v>
      </c>
      <c r="H445" s="11">
        <v>11.17</v>
      </c>
      <c r="I445" s="279">
        <f>VLOOKUP(A:A,Souhrn!$A$2:$E$20,5,0)</f>
        <v>0</v>
      </c>
      <c r="J445" s="217">
        <f t="shared" si="289"/>
        <v>0</v>
      </c>
      <c r="K445" s="98"/>
      <c r="L445" s="102" t="s">
        <v>1246</v>
      </c>
      <c r="M445" s="100"/>
      <c r="AA445" s="120">
        <f t="shared" si="251"/>
        <v>11.17</v>
      </c>
      <c r="AB445" s="120">
        <f t="shared" si="252"/>
        <v>0</v>
      </c>
      <c r="AC445" s="120">
        <f t="shared" si="253"/>
        <v>0</v>
      </c>
      <c r="AD445" s="120">
        <f t="shared" si="254"/>
        <v>0</v>
      </c>
      <c r="AE445" s="120">
        <f t="shared" si="255"/>
        <v>0</v>
      </c>
      <c r="AF445" s="120">
        <f t="shared" si="256"/>
        <v>0</v>
      </c>
      <c r="AG445" s="120">
        <f t="shared" si="257"/>
        <v>0</v>
      </c>
      <c r="AH445" s="120">
        <f t="shared" si="258"/>
        <v>0</v>
      </c>
      <c r="AI445" s="120">
        <f t="shared" si="259"/>
        <v>0</v>
      </c>
      <c r="AJ445" s="120">
        <f t="shared" si="260"/>
        <v>0</v>
      </c>
      <c r="AK445" s="120">
        <f t="shared" si="261"/>
        <v>0</v>
      </c>
      <c r="AL445" s="120">
        <f t="shared" si="262"/>
        <v>0</v>
      </c>
      <c r="AM445" s="120">
        <f t="shared" si="263"/>
        <v>0</v>
      </c>
      <c r="AN445" s="120">
        <f t="shared" si="264"/>
        <v>0</v>
      </c>
      <c r="AO445" s="120">
        <f t="shared" si="265"/>
        <v>0</v>
      </c>
      <c r="AP445" s="120">
        <f t="shared" si="266"/>
        <v>0</v>
      </c>
      <c r="AQ445" s="120">
        <f t="shared" si="267"/>
        <v>0</v>
      </c>
      <c r="AR445" s="120">
        <f t="shared" si="268"/>
        <v>0</v>
      </c>
      <c r="AS445" s="120">
        <f t="shared" si="269"/>
        <v>0</v>
      </c>
      <c r="AT445" s="267">
        <f t="shared" si="249"/>
        <v>11.17</v>
      </c>
      <c r="AU445" s="267">
        <f t="shared" si="250"/>
        <v>0</v>
      </c>
      <c r="BA445" s="42">
        <f t="shared" si="270"/>
        <v>0</v>
      </c>
      <c r="BB445" s="42">
        <f t="shared" si="271"/>
        <v>0</v>
      </c>
      <c r="BC445" s="42">
        <f t="shared" si="272"/>
        <v>0</v>
      </c>
      <c r="BD445" s="42">
        <f t="shared" si="273"/>
        <v>0</v>
      </c>
      <c r="BE445" s="42">
        <f t="shared" si="274"/>
        <v>0</v>
      </c>
      <c r="BF445" s="42">
        <f t="shared" si="275"/>
        <v>0</v>
      </c>
      <c r="BG445" s="42">
        <f t="shared" si="276"/>
        <v>0</v>
      </c>
      <c r="BH445" s="42">
        <f t="shared" si="277"/>
        <v>0</v>
      </c>
      <c r="BI445" s="42">
        <f t="shared" si="278"/>
        <v>0</v>
      </c>
      <c r="BJ445" s="42">
        <f t="shared" si="279"/>
        <v>0</v>
      </c>
      <c r="BK445" s="42">
        <f t="shared" si="280"/>
        <v>0</v>
      </c>
      <c r="BL445" s="42">
        <f t="shared" si="281"/>
        <v>0</v>
      </c>
      <c r="BM445" s="42">
        <f t="shared" si="282"/>
        <v>0</v>
      </c>
      <c r="BN445" s="42">
        <f t="shared" si="283"/>
        <v>0</v>
      </c>
      <c r="BO445" s="42">
        <f t="shared" si="284"/>
        <v>0</v>
      </c>
      <c r="BP445" s="42">
        <f t="shared" si="285"/>
        <v>0</v>
      </c>
      <c r="BQ445" s="42">
        <f t="shared" si="286"/>
        <v>0</v>
      </c>
      <c r="BR445" s="42">
        <f t="shared" si="287"/>
        <v>0</v>
      </c>
      <c r="BS445" s="42">
        <f t="shared" si="288"/>
        <v>0</v>
      </c>
    </row>
    <row r="446" spans="1:71" ht="15">
      <c r="A446" s="118" t="s">
        <v>1164</v>
      </c>
      <c r="B446" s="8" t="s">
        <v>886</v>
      </c>
      <c r="C446" s="9" t="s">
        <v>887</v>
      </c>
      <c r="D446" s="9" t="s">
        <v>815</v>
      </c>
      <c r="E446" s="10" t="s">
        <v>26</v>
      </c>
      <c r="F446" s="10" t="s">
        <v>2</v>
      </c>
      <c r="G446" s="12" t="s">
        <v>1259</v>
      </c>
      <c r="H446" s="11">
        <v>11.72</v>
      </c>
      <c r="I446" s="279">
        <f>VLOOKUP(A:A,Souhrn!$A$2:$E$20,5,0)</f>
        <v>0</v>
      </c>
      <c r="J446" s="217">
        <f t="shared" si="289"/>
        <v>0</v>
      </c>
      <c r="K446" s="98"/>
      <c r="L446" s="102" t="s">
        <v>1246</v>
      </c>
      <c r="M446" s="100"/>
      <c r="AA446" s="120">
        <f t="shared" si="251"/>
        <v>11.72</v>
      </c>
      <c r="AB446" s="120">
        <f t="shared" si="252"/>
        <v>0</v>
      </c>
      <c r="AC446" s="120">
        <f t="shared" si="253"/>
        <v>0</v>
      </c>
      <c r="AD446" s="120">
        <f t="shared" si="254"/>
        <v>0</v>
      </c>
      <c r="AE446" s="120">
        <f t="shared" si="255"/>
        <v>0</v>
      </c>
      <c r="AF446" s="120">
        <f t="shared" si="256"/>
        <v>0</v>
      </c>
      <c r="AG446" s="120">
        <f t="shared" si="257"/>
        <v>0</v>
      </c>
      <c r="AH446" s="120">
        <f t="shared" si="258"/>
        <v>0</v>
      </c>
      <c r="AI446" s="120">
        <f t="shared" si="259"/>
        <v>0</v>
      </c>
      <c r="AJ446" s="120">
        <f t="shared" si="260"/>
        <v>0</v>
      </c>
      <c r="AK446" s="120">
        <f t="shared" si="261"/>
        <v>0</v>
      </c>
      <c r="AL446" s="120">
        <f t="shared" si="262"/>
        <v>0</v>
      </c>
      <c r="AM446" s="120">
        <f t="shared" si="263"/>
        <v>0</v>
      </c>
      <c r="AN446" s="120">
        <f t="shared" si="264"/>
        <v>0</v>
      </c>
      <c r="AO446" s="120">
        <f t="shared" si="265"/>
        <v>0</v>
      </c>
      <c r="AP446" s="120">
        <f t="shared" si="266"/>
        <v>0</v>
      </c>
      <c r="AQ446" s="120">
        <f t="shared" si="267"/>
        <v>0</v>
      </c>
      <c r="AR446" s="120">
        <f t="shared" si="268"/>
        <v>0</v>
      </c>
      <c r="AS446" s="120">
        <f t="shared" si="269"/>
        <v>0</v>
      </c>
      <c r="AT446" s="267">
        <f t="shared" si="249"/>
        <v>11.72</v>
      </c>
      <c r="AU446" s="267">
        <f t="shared" si="250"/>
        <v>0</v>
      </c>
      <c r="BA446" s="42">
        <f t="shared" si="270"/>
        <v>0</v>
      </c>
      <c r="BB446" s="42">
        <f t="shared" si="271"/>
        <v>0</v>
      </c>
      <c r="BC446" s="42">
        <f t="shared" si="272"/>
        <v>0</v>
      </c>
      <c r="BD446" s="42">
        <f t="shared" si="273"/>
        <v>0</v>
      </c>
      <c r="BE446" s="42">
        <f t="shared" si="274"/>
        <v>0</v>
      </c>
      <c r="BF446" s="42">
        <f t="shared" si="275"/>
        <v>0</v>
      </c>
      <c r="BG446" s="42">
        <f t="shared" si="276"/>
        <v>0</v>
      </c>
      <c r="BH446" s="42">
        <f t="shared" si="277"/>
        <v>0</v>
      </c>
      <c r="BI446" s="42">
        <f t="shared" si="278"/>
        <v>0</v>
      </c>
      <c r="BJ446" s="42">
        <f t="shared" si="279"/>
        <v>0</v>
      </c>
      <c r="BK446" s="42">
        <f t="shared" si="280"/>
        <v>0</v>
      </c>
      <c r="BL446" s="42">
        <f t="shared" si="281"/>
        <v>0</v>
      </c>
      <c r="BM446" s="42">
        <f t="shared" si="282"/>
        <v>0</v>
      </c>
      <c r="BN446" s="42">
        <f t="shared" si="283"/>
        <v>0</v>
      </c>
      <c r="BO446" s="42">
        <f t="shared" si="284"/>
        <v>0</v>
      </c>
      <c r="BP446" s="42">
        <f t="shared" si="285"/>
        <v>0</v>
      </c>
      <c r="BQ446" s="42">
        <f t="shared" si="286"/>
        <v>0</v>
      </c>
      <c r="BR446" s="42">
        <f t="shared" si="287"/>
        <v>0</v>
      </c>
      <c r="BS446" s="42">
        <f t="shared" si="288"/>
        <v>0</v>
      </c>
    </row>
    <row r="447" spans="1:71" ht="15">
      <c r="A447" s="118" t="s">
        <v>1164</v>
      </c>
      <c r="B447" s="8" t="s">
        <v>888</v>
      </c>
      <c r="C447" s="9" t="s">
        <v>889</v>
      </c>
      <c r="D447" s="9" t="s">
        <v>815</v>
      </c>
      <c r="E447" s="10" t="s">
        <v>26</v>
      </c>
      <c r="F447" s="10" t="s">
        <v>2</v>
      </c>
      <c r="G447" s="12" t="s">
        <v>1259</v>
      </c>
      <c r="H447" s="11">
        <v>10.1</v>
      </c>
      <c r="I447" s="279">
        <f>VLOOKUP(A:A,Souhrn!$A$2:$E$20,5,0)</f>
        <v>0</v>
      </c>
      <c r="J447" s="217">
        <f t="shared" si="289"/>
        <v>0</v>
      </c>
      <c r="K447" s="98"/>
      <c r="L447" s="102" t="s">
        <v>1246</v>
      </c>
      <c r="M447" s="100"/>
      <c r="AA447" s="120">
        <f t="shared" si="251"/>
        <v>10.1</v>
      </c>
      <c r="AB447" s="120">
        <f t="shared" si="252"/>
        <v>0</v>
      </c>
      <c r="AC447" s="120">
        <f t="shared" si="253"/>
        <v>0</v>
      </c>
      <c r="AD447" s="120">
        <f t="shared" si="254"/>
        <v>0</v>
      </c>
      <c r="AE447" s="120">
        <f t="shared" si="255"/>
        <v>0</v>
      </c>
      <c r="AF447" s="120">
        <f t="shared" si="256"/>
        <v>0</v>
      </c>
      <c r="AG447" s="120">
        <f t="shared" si="257"/>
        <v>0</v>
      </c>
      <c r="AH447" s="120">
        <f t="shared" si="258"/>
        <v>0</v>
      </c>
      <c r="AI447" s="120">
        <f t="shared" si="259"/>
        <v>0</v>
      </c>
      <c r="AJ447" s="120">
        <f t="shared" si="260"/>
        <v>0</v>
      </c>
      <c r="AK447" s="120">
        <f t="shared" si="261"/>
        <v>0</v>
      </c>
      <c r="AL447" s="120">
        <f t="shared" si="262"/>
        <v>0</v>
      </c>
      <c r="AM447" s="120">
        <f t="shared" si="263"/>
        <v>0</v>
      </c>
      <c r="AN447" s="120">
        <f t="shared" si="264"/>
        <v>0</v>
      </c>
      <c r="AO447" s="120">
        <f t="shared" si="265"/>
        <v>0</v>
      </c>
      <c r="AP447" s="120">
        <f t="shared" si="266"/>
        <v>0</v>
      </c>
      <c r="AQ447" s="120">
        <f t="shared" si="267"/>
        <v>0</v>
      </c>
      <c r="AR447" s="120">
        <f t="shared" si="268"/>
        <v>0</v>
      </c>
      <c r="AS447" s="120">
        <f t="shared" si="269"/>
        <v>0</v>
      </c>
      <c r="AT447" s="267">
        <f t="shared" si="249"/>
        <v>10.1</v>
      </c>
      <c r="AU447" s="267">
        <f t="shared" si="250"/>
        <v>0</v>
      </c>
      <c r="BA447" s="42">
        <f t="shared" si="270"/>
        <v>0</v>
      </c>
      <c r="BB447" s="42">
        <f t="shared" si="271"/>
        <v>0</v>
      </c>
      <c r="BC447" s="42">
        <f t="shared" si="272"/>
        <v>0</v>
      </c>
      <c r="BD447" s="42">
        <f t="shared" si="273"/>
        <v>0</v>
      </c>
      <c r="BE447" s="42">
        <f t="shared" si="274"/>
        <v>0</v>
      </c>
      <c r="BF447" s="42">
        <f t="shared" si="275"/>
        <v>0</v>
      </c>
      <c r="BG447" s="42">
        <f t="shared" si="276"/>
        <v>0</v>
      </c>
      <c r="BH447" s="42">
        <f t="shared" si="277"/>
        <v>0</v>
      </c>
      <c r="BI447" s="42">
        <f t="shared" si="278"/>
        <v>0</v>
      </c>
      <c r="BJ447" s="42">
        <f t="shared" si="279"/>
        <v>0</v>
      </c>
      <c r="BK447" s="42">
        <f t="shared" si="280"/>
        <v>0</v>
      </c>
      <c r="BL447" s="42">
        <f t="shared" si="281"/>
        <v>0</v>
      </c>
      <c r="BM447" s="42">
        <f t="shared" si="282"/>
        <v>0</v>
      </c>
      <c r="BN447" s="42">
        <f t="shared" si="283"/>
        <v>0</v>
      </c>
      <c r="BO447" s="42">
        <f t="shared" si="284"/>
        <v>0</v>
      </c>
      <c r="BP447" s="42">
        <f t="shared" si="285"/>
        <v>0</v>
      </c>
      <c r="BQ447" s="42">
        <f t="shared" si="286"/>
        <v>0</v>
      </c>
      <c r="BR447" s="42">
        <f t="shared" si="287"/>
        <v>0</v>
      </c>
      <c r="BS447" s="42">
        <f t="shared" si="288"/>
        <v>0</v>
      </c>
    </row>
    <row r="448" spans="1:71" ht="15">
      <c r="A448" s="118" t="s">
        <v>1164</v>
      </c>
      <c r="B448" s="8" t="s">
        <v>890</v>
      </c>
      <c r="C448" s="9" t="s">
        <v>891</v>
      </c>
      <c r="D448" s="9" t="s">
        <v>815</v>
      </c>
      <c r="E448" s="10" t="s">
        <v>26</v>
      </c>
      <c r="F448" s="10" t="s">
        <v>2</v>
      </c>
      <c r="G448" s="12" t="s">
        <v>1259</v>
      </c>
      <c r="H448" s="11">
        <v>10.5</v>
      </c>
      <c r="I448" s="279">
        <f>VLOOKUP(A:A,Souhrn!$A$2:$E$20,5,0)</f>
        <v>0</v>
      </c>
      <c r="J448" s="217">
        <f t="shared" si="289"/>
        <v>0</v>
      </c>
      <c r="K448" s="98"/>
      <c r="L448" s="102" t="s">
        <v>1246</v>
      </c>
      <c r="M448" s="100"/>
      <c r="AA448" s="120">
        <f t="shared" si="251"/>
        <v>10.5</v>
      </c>
      <c r="AB448" s="120">
        <f t="shared" si="252"/>
        <v>0</v>
      </c>
      <c r="AC448" s="120">
        <f t="shared" si="253"/>
        <v>0</v>
      </c>
      <c r="AD448" s="120">
        <f t="shared" si="254"/>
        <v>0</v>
      </c>
      <c r="AE448" s="120">
        <f t="shared" si="255"/>
        <v>0</v>
      </c>
      <c r="AF448" s="120">
        <f t="shared" si="256"/>
        <v>0</v>
      </c>
      <c r="AG448" s="120">
        <f t="shared" si="257"/>
        <v>0</v>
      </c>
      <c r="AH448" s="120">
        <f t="shared" si="258"/>
        <v>0</v>
      </c>
      <c r="AI448" s="120">
        <f t="shared" si="259"/>
        <v>0</v>
      </c>
      <c r="AJ448" s="120">
        <f t="shared" si="260"/>
        <v>0</v>
      </c>
      <c r="AK448" s="120">
        <f t="shared" si="261"/>
        <v>0</v>
      </c>
      <c r="AL448" s="120">
        <f t="shared" si="262"/>
        <v>0</v>
      </c>
      <c r="AM448" s="120">
        <f t="shared" si="263"/>
        <v>0</v>
      </c>
      <c r="AN448" s="120">
        <f t="shared" si="264"/>
        <v>0</v>
      </c>
      <c r="AO448" s="120">
        <f t="shared" si="265"/>
        <v>0</v>
      </c>
      <c r="AP448" s="120">
        <f t="shared" si="266"/>
        <v>0</v>
      </c>
      <c r="AQ448" s="120">
        <f t="shared" si="267"/>
        <v>0</v>
      </c>
      <c r="AR448" s="120">
        <f t="shared" si="268"/>
        <v>0</v>
      </c>
      <c r="AS448" s="120">
        <f t="shared" si="269"/>
        <v>0</v>
      </c>
      <c r="AT448" s="267">
        <f t="shared" si="249"/>
        <v>10.5</v>
      </c>
      <c r="AU448" s="267">
        <f t="shared" si="250"/>
        <v>0</v>
      </c>
      <c r="BA448" s="42">
        <f t="shared" si="270"/>
        <v>0</v>
      </c>
      <c r="BB448" s="42">
        <f t="shared" si="271"/>
        <v>0</v>
      </c>
      <c r="BC448" s="42">
        <f t="shared" si="272"/>
        <v>0</v>
      </c>
      <c r="BD448" s="42">
        <f t="shared" si="273"/>
        <v>0</v>
      </c>
      <c r="BE448" s="42">
        <f t="shared" si="274"/>
        <v>0</v>
      </c>
      <c r="BF448" s="42">
        <f t="shared" si="275"/>
        <v>0</v>
      </c>
      <c r="BG448" s="42">
        <f t="shared" si="276"/>
        <v>0</v>
      </c>
      <c r="BH448" s="42">
        <f t="shared" si="277"/>
        <v>0</v>
      </c>
      <c r="BI448" s="42">
        <f t="shared" si="278"/>
        <v>0</v>
      </c>
      <c r="BJ448" s="42">
        <f t="shared" si="279"/>
        <v>0</v>
      </c>
      <c r="BK448" s="42">
        <f t="shared" si="280"/>
        <v>0</v>
      </c>
      <c r="BL448" s="42">
        <f t="shared" si="281"/>
        <v>0</v>
      </c>
      <c r="BM448" s="42">
        <f t="shared" si="282"/>
        <v>0</v>
      </c>
      <c r="BN448" s="42">
        <f t="shared" si="283"/>
        <v>0</v>
      </c>
      <c r="BO448" s="42">
        <f t="shared" si="284"/>
        <v>0</v>
      </c>
      <c r="BP448" s="42">
        <f t="shared" si="285"/>
        <v>0</v>
      </c>
      <c r="BQ448" s="42">
        <f t="shared" si="286"/>
        <v>0</v>
      </c>
      <c r="BR448" s="42">
        <f t="shared" si="287"/>
        <v>0</v>
      </c>
      <c r="BS448" s="42">
        <f t="shared" si="288"/>
        <v>0</v>
      </c>
    </row>
    <row r="449" spans="1:71" ht="15">
      <c r="A449" s="118" t="s">
        <v>1172</v>
      </c>
      <c r="B449" s="8" t="s">
        <v>892</v>
      </c>
      <c r="C449" s="9" t="s">
        <v>893</v>
      </c>
      <c r="D449" s="9" t="s">
        <v>815</v>
      </c>
      <c r="E449" s="10" t="s">
        <v>20</v>
      </c>
      <c r="F449" s="10" t="s">
        <v>3</v>
      </c>
      <c r="G449" s="12" t="s">
        <v>1266</v>
      </c>
      <c r="H449" s="11">
        <v>10.51</v>
      </c>
      <c r="I449" s="279">
        <f>VLOOKUP(A:A,Souhrn!$A$2:$E$20,5,0)</f>
        <v>0</v>
      </c>
      <c r="J449" s="217">
        <f t="shared" si="289"/>
        <v>0</v>
      </c>
      <c r="K449" s="98"/>
      <c r="L449" s="102"/>
      <c r="M449" s="100"/>
      <c r="AA449" s="120">
        <f t="shared" si="251"/>
        <v>0</v>
      </c>
      <c r="AB449" s="120">
        <f t="shared" si="252"/>
        <v>0</v>
      </c>
      <c r="AC449" s="120">
        <f t="shared" si="253"/>
        <v>0</v>
      </c>
      <c r="AD449" s="120">
        <f t="shared" si="254"/>
        <v>0</v>
      </c>
      <c r="AE449" s="120">
        <f t="shared" si="255"/>
        <v>0</v>
      </c>
      <c r="AF449" s="120">
        <f t="shared" si="256"/>
        <v>0</v>
      </c>
      <c r="AG449" s="120">
        <f t="shared" si="257"/>
        <v>0</v>
      </c>
      <c r="AH449" s="120">
        <f t="shared" si="258"/>
        <v>0</v>
      </c>
      <c r="AI449" s="120">
        <f t="shared" si="259"/>
        <v>10.51</v>
      </c>
      <c r="AJ449" s="120">
        <f t="shared" si="260"/>
        <v>0</v>
      </c>
      <c r="AK449" s="120">
        <f t="shared" si="261"/>
        <v>0</v>
      </c>
      <c r="AL449" s="120">
        <f t="shared" si="262"/>
        <v>0</v>
      </c>
      <c r="AM449" s="120">
        <f t="shared" si="263"/>
        <v>0</v>
      </c>
      <c r="AN449" s="120">
        <f t="shared" si="264"/>
        <v>0</v>
      </c>
      <c r="AO449" s="120">
        <f t="shared" si="265"/>
        <v>0</v>
      </c>
      <c r="AP449" s="120">
        <f t="shared" si="266"/>
        <v>0</v>
      </c>
      <c r="AQ449" s="120">
        <f t="shared" si="267"/>
        <v>0</v>
      </c>
      <c r="AR449" s="120">
        <f t="shared" si="268"/>
        <v>0</v>
      </c>
      <c r="AS449" s="120">
        <f t="shared" si="269"/>
        <v>0</v>
      </c>
      <c r="AT449" s="267">
        <f t="shared" si="249"/>
        <v>0</v>
      </c>
      <c r="AU449" s="267">
        <f t="shared" si="250"/>
        <v>0</v>
      </c>
      <c r="BA449" s="42">
        <f t="shared" si="270"/>
        <v>0</v>
      </c>
      <c r="BB449" s="42">
        <f t="shared" si="271"/>
        <v>0</v>
      </c>
      <c r="BC449" s="42">
        <f t="shared" si="272"/>
        <v>0</v>
      </c>
      <c r="BD449" s="42">
        <f t="shared" si="273"/>
        <v>0</v>
      </c>
      <c r="BE449" s="42">
        <f t="shared" si="274"/>
        <v>0</v>
      </c>
      <c r="BF449" s="42">
        <f t="shared" si="275"/>
        <v>0</v>
      </c>
      <c r="BG449" s="42">
        <f t="shared" si="276"/>
        <v>0</v>
      </c>
      <c r="BH449" s="42">
        <f t="shared" si="277"/>
        <v>0</v>
      </c>
      <c r="BI449" s="42">
        <f t="shared" si="278"/>
        <v>0</v>
      </c>
      <c r="BJ449" s="42">
        <f t="shared" si="279"/>
        <v>0</v>
      </c>
      <c r="BK449" s="42">
        <f t="shared" si="280"/>
        <v>0</v>
      </c>
      <c r="BL449" s="42">
        <f t="shared" si="281"/>
        <v>0</v>
      </c>
      <c r="BM449" s="42">
        <f t="shared" si="282"/>
        <v>0</v>
      </c>
      <c r="BN449" s="42">
        <f t="shared" si="283"/>
        <v>0</v>
      </c>
      <c r="BO449" s="42">
        <f t="shared" si="284"/>
        <v>0</v>
      </c>
      <c r="BP449" s="42">
        <f t="shared" si="285"/>
        <v>0</v>
      </c>
      <c r="BQ449" s="42">
        <f t="shared" si="286"/>
        <v>0</v>
      </c>
      <c r="BR449" s="42">
        <f t="shared" si="287"/>
        <v>0</v>
      </c>
      <c r="BS449" s="42">
        <f t="shared" si="288"/>
        <v>0</v>
      </c>
    </row>
    <row r="450" spans="1:71" ht="15">
      <c r="A450" s="118" t="s">
        <v>1166</v>
      </c>
      <c r="B450" s="8" t="s">
        <v>894</v>
      </c>
      <c r="C450" s="9" t="s">
        <v>895</v>
      </c>
      <c r="D450" s="9" t="s">
        <v>815</v>
      </c>
      <c r="E450" s="10" t="s">
        <v>896</v>
      </c>
      <c r="F450" s="10" t="s">
        <v>2</v>
      </c>
      <c r="G450" s="12" t="s">
        <v>1261</v>
      </c>
      <c r="H450" s="11">
        <v>43.59</v>
      </c>
      <c r="I450" s="279">
        <f>VLOOKUP(A:A,Souhrn!$A$2:$E$20,5,0)</f>
        <v>0</v>
      </c>
      <c r="J450" s="217">
        <f t="shared" si="289"/>
        <v>0</v>
      </c>
      <c r="K450" s="98" t="s">
        <v>1246</v>
      </c>
      <c r="L450" s="102" t="s">
        <v>1246</v>
      </c>
      <c r="M450" s="100"/>
      <c r="AA450" s="120">
        <f t="shared" si="251"/>
        <v>0</v>
      </c>
      <c r="AB450" s="120">
        <f t="shared" si="252"/>
        <v>0</v>
      </c>
      <c r="AC450" s="120">
        <f t="shared" si="253"/>
        <v>43.59</v>
      </c>
      <c r="AD450" s="120">
        <f t="shared" si="254"/>
        <v>0</v>
      </c>
      <c r="AE450" s="120">
        <f t="shared" si="255"/>
        <v>0</v>
      </c>
      <c r="AF450" s="120">
        <f t="shared" si="256"/>
        <v>0</v>
      </c>
      <c r="AG450" s="120">
        <f t="shared" si="257"/>
        <v>0</v>
      </c>
      <c r="AH450" s="120">
        <f t="shared" si="258"/>
        <v>0</v>
      </c>
      <c r="AI450" s="120">
        <f t="shared" si="259"/>
        <v>0</v>
      </c>
      <c r="AJ450" s="120">
        <f t="shared" si="260"/>
        <v>0</v>
      </c>
      <c r="AK450" s="120">
        <f t="shared" si="261"/>
        <v>0</v>
      </c>
      <c r="AL450" s="120">
        <f t="shared" si="262"/>
        <v>0</v>
      </c>
      <c r="AM450" s="120">
        <f t="shared" si="263"/>
        <v>0</v>
      </c>
      <c r="AN450" s="120">
        <f t="shared" si="264"/>
        <v>0</v>
      </c>
      <c r="AO450" s="120">
        <f t="shared" si="265"/>
        <v>0</v>
      </c>
      <c r="AP450" s="120">
        <f t="shared" si="266"/>
        <v>0</v>
      </c>
      <c r="AQ450" s="120">
        <f t="shared" si="267"/>
        <v>0</v>
      </c>
      <c r="AR450" s="120">
        <f t="shared" si="268"/>
        <v>0</v>
      </c>
      <c r="AS450" s="120">
        <f t="shared" si="269"/>
        <v>0</v>
      </c>
      <c r="AT450" s="267">
        <f aca="true" t="shared" si="290" ref="AT450:AT513">IF(L450="A",SUM(AA450:AS450),0)</f>
        <v>43.59</v>
      </c>
      <c r="AU450" s="267">
        <f aca="true" t="shared" si="291" ref="AU450:AU513">IF(M450="A",SUM(AA450:AS450),0)</f>
        <v>0</v>
      </c>
      <c r="BA450" s="42">
        <f t="shared" si="270"/>
        <v>0</v>
      </c>
      <c r="BB450" s="42">
        <f t="shared" si="271"/>
        <v>0</v>
      </c>
      <c r="BC450" s="42">
        <f t="shared" si="272"/>
        <v>43.59</v>
      </c>
      <c r="BD450" s="42">
        <f t="shared" si="273"/>
        <v>0</v>
      </c>
      <c r="BE450" s="42">
        <f t="shared" si="274"/>
        <v>0</v>
      </c>
      <c r="BF450" s="42">
        <f t="shared" si="275"/>
        <v>0</v>
      </c>
      <c r="BG450" s="42">
        <f t="shared" si="276"/>
        <v>0</v>
      </c>
      <c r="BH450" s="42">
        <f t="shared" si="277"/>
        <v>0</v>
      </c>
      <c r="BI450" s="42">
        <f t="shared" si="278"/>
        <v>0</v>
      </c>
      <c r="BJ450" s="42">
        <f t="shared" si="279"/>
        <v>0</v>
      </c>
      <c r="BK450" s="42">
        <f t="shared" si="280"/>
        <v>0</v>
      </c>
      <c r="BL450" s="42">
        <f t="shared" si="281"/>
        <v>0</v>
      </c>
      <c r="BM450" s="42">
        <f t="shared" si="282"/>
        <v>0</v>
      </c>
      <c r="BN450" s="42">
        <f t="shared" si="283"/>
        <v>0</v>
      </c>
      <c r="BO450" s="42">
        <f t="shared" si="284"/>
        <v>0</v>
      </c>
      <c r="BP450" s="42">
        <f t="shared" si="285"/>
        <v>0</v>
      </c>
      <c r="BQ450" s="42">
        <f t="shared" si="286"/>
        <v>0</v>
      </c>
      <c r="BR450" s="42">
        <f t="shared" si="287"/>
        <v>0</v>
      </c>
      <c r="BS450" s="42">
        <f t="shared" si="288"/>
        <v>0</v>
      </c>
    </row>
    <row r="451" spans="1:71" ht="15">
      <c r="A451" s="118" t="s">
        <v>1164</v>
      </c>
      <c r="B451" s="8" t="s">
        <v>897</v>
      </c>
      <c r="C451" s="9" t="s">
        <v>898</v>
      </c>
      <c r="D451" s="9" t="s">
        <v>815</v>
      </c>
      <c r="E451" s="10" t="s">
        <v>26</v>
      </c>
      <c r="F451" s="10" t="s">
        <v>2</v>
      </c>
      <c r="G451" s="12" t="s">
        <v>1259</v>
      </c>
      <c r="H451" s="11">
        <v>13.68</v>
      </c>
      <c r="I451" s="279">
        <f>VLOOKUP(A:A,Souhrn!$A$2:$E$20,5,0)</f>
        <v>0</v>
      </c>
      <c r="J451" s="217">
        <f t="shared" si="289"/>
        <v>0</v>
      </c>
      <c r="K451" s="98"/>
      <c r="L451" s="102" t="s">
        <v>1246</v>
      </c>
      <c r="M451" s="100"/>
      <c r="AA451" s="120">
        <f aca="true" t="shared" si="292" ref="AA451:AA514">IF($AA$1=$A451,$H451,0)</f>
        <v>13.68</v>
      </c>
      <c r="AB451" s="120">
        <f aca="true" t="shared" si="293" ref="AB451:AB514">IF($AB$1=$A451,$H451,0)</f>
        <v>0</v>
      </c>
      <c r="AC451" s="120">
        <f aca="true" t="shared" si="294" ref="AC451:AC514">IF($AC$1=$A451,$H451,0)</f>
        <v>0</v>
      </c>
      <c r="AD451" s="120">
        <f aca="true" t="shared" si="295" ref="AD451:AD514">IF($AD$1=$A451,$H451,0)</f>
        <v>0</v>
      </c>
      <c r="AE451" s="120">
        <f aca="true" t="shared" si="296" ref="AE451:AE514">IF($AE$1=$A451,$H451,0)</f>
        <v>0</v>
      </c>
      <c r="AF451" s="120">
        <f aca="true" t="shared" si="297" ref="AF451:AF514">IF($AF$1=$A451,$H451,0)</f>
        <v>0</v>
      </c>
      <c r="AG451" s="120">
        <f aca="true" t="shared" si="298" ref="AG451:AG514">IF($AG$1=$A451,$H451,0)</f>
        <v>0</v>
      </c>
      <c r="AH451" s="120">
        <f aca="true" t="shared" si="299" ref="AH451:AH514">IF($AH$1=$A451,$H451,0)</f>
        <v>0</v>
      </c>
      <c r="AI451" s="120">
        <f aca="true" t="shared" si="300" ref="AI451:AI514">IF($AI$1=$A451,$H451,0)</f>
        <v>0</v>
      </c>
      <c r="AJ451" s="120">
        <f aca="true" t="shared" si="301" ref="AJ451:AJ514">IF($AJ$1=$A451,$H451,0)</f>
        <v>0</v>
      </c>
      <c r="AK451" s="120">
        <f aca="true" t="shared" si="302" ref="AK451:AK514">IF($AK$1=$A451,$H451,0)</f>
        <v>0</v>
      </c>
      <c r="AL451" s="120">
        <f aca="true" t="shared" si="303" ref="AL451:AL514">IF($AL$1=$A451,$H451,0)</f>
        <v>0</v>
      </c>
      <c r="AM451" s="120">
        <f aca="true" t="shared" si="304" ref="AM451:AM514">IF($AM$1=$A451,$H451,0)</f>
        <v>0</v>
      </c>
      <c r="AN451" s="120">
        <f aca="true" t="shared" si="305" ref="AN451:AN514">IF($AN$1=$A451,$H451,0)</f>
        <v>0</v>
      </c>
      <c r="AO451" s="120">
        <f aca="true" t="shared" si="306" ref="AO451:AO514">IF($AO$1=$A451,$H451,0)</f>
        <v>0</v>
      </c>
      <c r="AP451" s="120">
        <f aca="true" t="shared" si="307" ref="AP451:AP514">IF($AP$1=$A451,$H451,0)</f>
        <v>0</v>
      </c>
      <c r="AQ451" s="120">
        <f aca="true" t="shared" si="308" ref="AQ451:AQ514">IF($AQ$1=$A451,$H451,0)</f>
        <v>0</v>
      </c>
      <c r="AR451" s="120">
        <f aca="true" t="shared" si="309" ref="AR451:AR514">IF($AR$1=$A451,$H451,0)</f>
        <v>0</v>
      </c>
      <c r="AS451" s="120">
        <f aca="true" t="shared" si="310" ref="AS451:AS514">IF($AS$1=$A451,$H451,0)</f>
        <v>0</v>
      </c>
      <c r="AT451" s="267">
        <f t="shared" si="290"/>
        <v>13.68</v>
      </c>
      <c r="AU451" s="267">
        <f t="shared" si="291"/>
        <v>0</v>
      </c>
      <c r="BA451" s="42">
        <f aca="true" t="shared" si="311" ref="BA451:BA514">IF($K451="A",IF($BA$1=$A451,$H451,0),0)</f>
        <v>0</v>
      </c>
      <c r="BB451" s="42">
        <f aca="true" t="shared" si="312" ref="BB451:BB514">IF($K451="A",IF($BB$1=$A451,$H451,0),0)</f>
        <v>0</v>
      </c>
      <c r="BC451" s="42">
        <f aca="true" t="shared" si="313" ref="BC451:BC514">IF($K451="A",IF($BC$1=$A451,$H451,0),0)</f>
        <v>0</v>
      </c>
      <c r="BD451" s="42">
        <f aca="true" t="shared" si="314" ref="BD451:BD514">IF($K451="A",IF($BD$1=$A451,$H451,0),0)</f>
        <v>0</v>
      </c>
      <c r="BE451" s="42">
        <f aca="true" t="shared" si="315" ref="BE451:BE514">IF($K451="A",IF($BE$1=$A451,$H451,0),0)</f>
        <v>0</v>
      </c>
      <c r="BF451" s="42">
        <f aca="true" t="shared" si="316" ref="BF451:BF514">IF($K451="A",IF($BF$1=$A451,$H451,0),0)</f>
        <v>0</v>
      </c>
      <c r="BG451" s="42">
        <f aca="true" t="shared" si="317" ref="BG451:BG514">IF($K451="A",IF($BG$1=$A451,$H451,0),0)</f>
        <v>0</v>
      </c>
      <c r="BH451" s="42">
        <f aca="true" t="shared" si="318" ref="BH451:BH514">IF($K451="A",IF($BH$1=$A451,$H451,0),0)</f>
        <v>0</v>
      </c>
      <c r="BI451" s="42">
        <f aca="true" t="shared" si="319" ref="BI451:BI514">IF($K451="A",IF($BI$1=$A451,$H451,0),0)</f>
        <v>0</v>
      </c>
      <c r="BJ451" s="42">
        <f aca="true" t="shared" si="320" ref="BJ451:BJ514">IF($K451="A",IF($BJ$1=$A451,$H451,0),0)</f>
        <v>0</v>
      </c>
      <c r="BK451" s="42">
        <f aca="true" t="shared" si="321" ref="BK451:BK514">IF($K451="A",IF($BK$1=$A451,$H451,0),0)</f>
        <v>0</v>
      </c>
      <c r="BL451" s="42">
        <f aca="true" t="shared" si="322" ref="BL451:BL514">IF($K451="A",IF($BL$1=$A451,$H451,0),0)</f>
        <v>0</v>
      </c>
      <c r="BM451" s="42">
        <f aca="true" t="shared" si="323" ref="BM451:BM514">IF($K451="A",IF($BM$1=$A451,$H451,0),0)</f>
        <v>0</v>
      </c>
      <c r="BN451" s="42">
        <f aca="true" t="shared" si="324" ref="BN451:BN514">IF($K451="A",IF($BN$1=$A451,$H451,0),0)</f>
        <v>0</v>
      </c>
      <c r="BO451" s="42">
        <f aca="true" t="shared" si="325" ref="BO451:BO514">IF($K451="A",IF($BO$1=$A451,$H451,0),0)</f>
        <v>0</v>
      </c>
      <c r="BP451" s="42">
        <f aca="true" t="shared" si="326" ref="BP451:BP514">IF($K451="A",IF($BP$1=$A451,$H451,0),0)</f>
        <v>0</v>
      </c>
      <c r="BQ451" s="42">
        <f aca="true" t="shared" si="327" ref="BQ451:BQ514">IF($K451="A",IF($BQ$1=$A451,$H451,0),0)</f>
        <v>0</v>
      </c>
      <c r="BR451" s="42">
        <f aca="true" t="shared" si="328" ref="BR451:BR514">IF($K451="A",IF($BR$1=$A451,$H451,0),0)</f>
        <v>0</v>
      </c>
      <c r="BS451" s="42">
        <f aca="true" t="shared" si="329" ref="BS451:BS514">IF($K451="A",IF($BS$1=$A451,$H451,0),0)</f>
        <v>0</v>
      </c>
    </row>
    <row r="452" spans="1:71" ht="15">
      <c r="A452" s="118" t="s">
        <v>1164</v>
      </c>
      <c r="B452" s="8" t="s">
        <v>899</v>
      </c>
      <c r="C452" s="9" t="s">
        <v>900</v>
      </c>
      <c r="D452" s="9" t="s">
        <v>815</v>
      </c>
      <c r="E452" s="10" t="s">
        <v>288</v>
      </c>
      <c r="F452" s="10" t="s">
        <v>2</v>
      </c>
      <c r="G452" s="12" t="s">
        <v>1259</v>
      </c>
      <c r="H452" s="11">
        <v>22.58</v>
      </c>
      <c r="I452" s="279">
        <f>VLOOKUP(A:A,Souhrn!$A$2:$E$20,5,0)</f>
        <v>0</v>
      </c>
      <c r="J452" s="217">
        <f t="shared" si="289"/>
        <v>0</v>
      </c>
      <c r="K452" s="98"/>
      <c r="L452" s="102" t="s">
        <v>1246</v>
      </c>
      <c r="M452" s="100"/>
      <c r="AA452" s="120">
        <f t="shared" si="292"/>
        <v>22.58</v>
      </c>
      <c r="AB452" s="120">
        <f t="shared" si="293"/>
        <v>0</v>
      </c>
      <c r="AC452" s="120">
        <f t="shared" si="294"/>
        <v>0</v>
      </c>
      <c r="AD452" s="120">
        <f t="shared" si="295"/>
        <v>0</v>
      </c>
      <c r="AE452" s="120">
        <f t="shared" si="296"/>
        <v>0</v>
      </c>
      <c r="AF452" s="120">
        <f t="shared" si="297"/>
        <v>0</v>
      </c>
      <c r="AG452" s="120">
        <f t="shared" si="298"/>
        <v>0</v>
      </c>
      <c r="AH452" s="120">
        <f t="shared" si="299"/>
        <v>0</v>
      </c>
      <c r="AI452" s="120">
        <f t="shared" si="300"/>
        <v>0</v>
      </c>
      <c r="AJ452" s="120">
        <f t="shared" si="301"/>
        <v>0</v>
      </c>
      <c r="AK452" s="120">
        <f t="shared" si="302"/>
        <v>0</v>
      </c>
      <c r="AL452" s="120">
        <f t="shared" si="303"/>
        <v>0</v>
      </c>
      <c r="AM452" s="120">
        <f t="shared" si="304"/>
        <v>0</v>
      </c>
      <c r="AN452" s="120">
        <f t="shared" si="305"/>
        <v>0</v>
      </c>
      <c r="AO452" s="120">
        <f t="shared" si="306"/>
        <v>0</v>
      </c>
      <c r="AP452" s="120">
        <f t="shared" si="307"/>
        <v>0</v>
      </c>
      <c r="AQ452" s="120">
        <f t="shared" si="308"/>
        <v>0</v>
      </c>
      <c r="AR452" s="120">
        <f t="shared" si="309"/>
        <v>0</v>
      </c>
      <c r="AS452" s="120">
        <f t="shared" si="310"/>
        <v>0</v>
      </c>
      <c r="AT452" s="267">
        <f t="shared" si="290"/>
        <v>22.58</v>
      </c>
      <c r="AU452" s="267">
        <f t="shared" si="291"/>
        <v>0</v>
      </c>
      <c r="BA452" s="42">
        <f t="shared" si="311"/>
        <v>0</v>
      </c>
      <c r="BB452" s="42">
        <f t="shared" si="312"/>
        <v>0</v>
      </c>
      <c r="BC452" s="42">
        <f t="shared" si="313"/>
        <v>0</v>
      </c>
      <c r="BD452" s="42">
        <f t="shared" si="314"/>
        <v>0</v>
      </c>
      <c r="BE452" s="42">
        <f t="shared" si="315"/>
        <v>0</v>
      </c>
      <c r="BF452" s="42">
        <f t="shared" si="316"/>
        <v>0</v>
      </c>
      <c r="BG452" s="42">
        <f t="shared" si="317"/>
        <v>0</v>
      </c>
      <c r="BH452" s="42">
        <f t="shared" si="318"/>
        <v>0</v>
      </c>
      <c r="BI452" s="42">
        <f t="shared" si="319"/>
        <v>0</v>
      </c>
      <c r="BJ452" s="42">
        <f t="shared" si="320"/>
        <v>0</v>
      </c>
      <c r="BK452" s="42">
        <f t="shared" si="321"/>
        <v>0</v>
      </c>
      <c r="BL452" s="42">
        <f t="shared" si="322"/>
        <v>0</v>
      </c>
      <c r="BM452" s="42">
        <f t="shared" si="323"/>
        <v>0</v>
      </c>
      <c r="BN452" s="42">
        <f t="shared" si="324"/>
        <v>0</v>
      </c>
      <c r="BO452" s="42">
        <f t="shared" si="325"/>
        <v>0</v>
      </c>
      <c r="BP452" s="42">
        <f t="shared" si="326"/>
        <v>0</v>
      </c>
      <c r="BQ452" s="42">
        <f t="shared" si="327"/>
        <v>0</v>
      </c>
      <c r="BR452" s="42">
        <f t="shared" si="328"/>
        <v>0</v>
      </c>
      <c r="BS452" s="42">
        <f t="shared" si="329"/>
        <v>0</v>
      </c>
    </row>
    <row r="453" spans="1:71" ht="15">
      <c r="A453" s="118" t="s">
        <v>1164</v>
      </c>
      <c r="B453" s="8" t="s">
        <v>901</v>
      </c>
      <c r="C453" s="9" t="s">
        <v>902</v>
      </c>
      <c r="D453" s="9" t="s">
        <v>815</v>
      </c>
      <c r="E453" s="10" t="s">
        <v>26</v>
      </c>
      <c r="F453" s="10" t="s">
        <v>2</v>
      </c>
      <c r="G453" s="12" t="s">
        <v>1259</v>
      </c>
      <c r="H453" s="11">
        <v>15.62</v>
      </c>
      <c r="I453" s="279">
        <f>VLOOKUP(A:A,Souhrn!$A$2:$E$20,5,0)</f>
        <v>0</v>
      </c>
      <c r="J453" s="217">
        <f t="shared" si="289"/>
        <v>0</v>
      </c>
      <c r="K453" s="98"/>
      <c r="L453" s="102" t="s">
        <v>1246</v>
      </c>
      <c r="M453" s="100"/>
      <c r="AA453" s="120">
        <f t="shared" si="292"/>
        <v>15.62</v>
      </c>
      <c r="AB453" s="120">
        <f t="shared" si="293"/>
        <v>0</v>
      </c>
      <c r="AC453" s="120">
        <f t="shared" si="294"/>
        <v>0</v>
      </c>
      <c r="AD453" s="120">
        <f t="shared" si="295"/>
        <v>0</v>
      </c>
      <c r="AE453" s="120">
        <f t="shared" si="296"/>
        <v>0</v>
      </c>
      <c r="AF453" s="120">
        <f t="shared" si="297"/>
        <v>0</v>
      </c>
      <c r="AG453" s="120">
        <f t="shared" si="298"/>
        <v>0</v>
      </c>
      <c r="AH453" s="120">
        <f t="shared" si="299"/>
        <v>0</v>
      </c>
      <c r="AI453" s="120">
        <f t="shared" si="300"/>
        <v>0</v>
      </c>
      <c r="AJ453" s="120">
        <f t="shared" si="301"/>
        <v>0</v>
      </c>
      <c r="AK453" s="120">
        <f t="shared" si="302"/>
        <v>0</v>
      </c>
      <c r="AL453" s="120">
        <f t="shared" si="303"/>
        <v>0</v>
      </c>
      <c r="AM453" s="120">
        <f t="shared" si="304"/>
        <v>0</v>
      </c>
      <c r="AN453" s="120">
        <f t="shared" si="305"/>
        <v>0</v>
      </c>
      <c r="AO453" s="120">
        <f t="shared" si="306"/>
        <v>0</v>
      </c>
      <c r="AP453" s="120">
        <f t="shared" si="307"/>
        <v>0</v>
      </c>
      <c r="AQ453" s="120">
        <f t="shared" si="308"/>
        <v>0</v>
      </c>
      <c r="AR453" s="120">
        <f t="shared" si="309"/>
        <v>0</v>
      </c>
      <c r="AS453" s="120">
        <f t="shared" si="310"/>
        <v>0</v>
      </c>
      <c r="AT453" s="267">
        <f t="shared" si="290"/>
        <v>15.62</v>
      </c>
      <c r="AU453" s="267">
        <f t="shared" si="291"/>
        <v>0</v>
      </c>
      <c r="BA453" s="42">
        <f t="shared" si="311"/>
        <v>0</v>
      </c>
      <c r="BB453" s="42">
        <f t="shared" si="312"/>
        <v>0</v>
      </c>
      <c r="BC453" s="42">
        <f t="shared" si="313"/>
        <v>0</v>
      </c>
      <c r="BD453" s="42">
        <f t="shared" si="314"/>
        <v>0</v>
      </c>
      <c r="BE453" s="42">
        <f t="shared" si="315"/>
        <v>0</v>
      </c>
      <c r="BF453" s="42">
        <f t="shared" si="316"/>
        <v>0</v>
      </c>
      <c r="BG453" s="42">
        <f t="shared" si="317"/>
        <v>0</v>
      </c>
      <c r="BH453" s="42">
        <f t="shared" si="318"/>
        <v>0</v>
      </c>
      <c r="BI453" s="42">
        <f t="shared" si="319"/>
        <v>0</v>
      </c>
      <c r="BJ453" s="42">
        <f t="shared" si="320"/>
        <v>0</v>
      </c>
      <c r="BK453" s="42">
        <f t="shared" si="321"/>
        <v>0</v>
      </c>
      <c r="BL453" s="42">
        <f t="shared" si="322"/>
        <v>0</v>
      </c>
      <c r="BM453" s="42">
        <f t="shared" si="323"/>
        <v>0</v>
      </c>
      <c r="BN453" s="42">
        <f t="shared" si="324"/>
        <v>0</v>
      </c>
      <c r="BO453" s="42">
        <f t="shared" si="325"/>
        <v>0</v>
      </c>
      <c r="BP453" s="42">
        <f t="shared" si="326"/>
        <v>0</v>
      </c>
      <c r="BQ453" s="42">
        <f t="shared" si="327"/>
        <v>0</v>
      </c>
      <c r="BR453" s="42">
        <f t="shared" si="328"/>
        <v>0</v>
      </c>
      <c r="BS453" s="42">
        <f t="shared" si="329"/>
        <v>0</v>
      </c>
    </row>
    <row r="454" spans="1:71" ht="15">
      <c r="A454" s="118" t="s">
        <v>1164</v>
      </c>
      <c r="B454" s="8" t="s">
        <v>903</v>
      </c>
      <c r="C454" s="9" t="s">
        <v>904</v>
      </c>
      <c r="D454" s="9" t="s">
        <v>815</v>
      </c>
      <c r="E454" s="10" t="s">
        <v>26</v>
      </c>
      <c r="F454" s="10" t="s">
        <v>2</v>
      </c>
      <c r="G454" s="12" t="s">
        <v>1259</v>
      </c>
      <c r="H454" s="11">
        <v>15.44</v>
      </c>
      <c r="I454" s="279">
        <f>VLOOKUP(A:A,Souhrn!$A$2:$E$20,5,0)</f>
        <v>0</v>
      </c>
      <c r="J454" s="217">
        <f t="shared" si="289"/>
        <v>0</v>
      </c>
      <c r="K454" s="98"/>
      <c r="L454" s="102" t="s">
        <v>1246</v>
      </c>
      <c r="M454" s="100"/>
      <c r="AA454" s="120">
        <f t="shared" si="292"/>
        <v>15.44</v>
      </c>
      <c r="AB454" s="120">
        <f t="shared" si="293"/>
        <v>0</v>
      </c>
      <c r="AC454" s="120">
        <f t="shared" si="294"/>
        <v>0</v>
      </c>
      <c r="AD454" s="120">
        <f t="shared" si="295"/>
        <v>0</v>
      </c>
      <c r="AE454" s="120">
        <f t="shared" si="296"/>
        <v>0</v>
      </c>
      <c r="AF454" s="120">
        <f t="shared" si="297"/>
        <v>0</v>
      </c>
      <c r="AG454" s="120">
        <f t="shared" si="298"/>
        <v>0</v>
      </c>
      <c r="AH454" s="120">
        <f t="shared" si="299"/>
        <v>0</v>
      </c>
      <c r="AI454" s="120">
        <f t="shared" si="300"/>
        <v>0</v>
      </c>
      <c r="AJ454" s="120">
        <f t="shared" si="301"/>
        <v>0</v>
      </c>
      <c r="AK454" s="120">
        <f t="shared" si="302"/>
        <v>0</v>
      </c>
      <c r="AL454" s="120">
        <f t="shared" si="303"/>
        <v>0</v>
      </c>
      <c r="AM454" s="120">
        <f t="shared" si="304"/>
        <v>0</v>
      </c>
      <c r="AN454" s="120">
        <f t="shared" si="305"/>
        <v>0</v>
      </c>
      <c r="AO454" s="120">
        <f t="shared" si="306"/>
        <v>0</v>
      </c>
      <c r="AP454" s="120">
        <f t="shared" si="307"/>
        <v>0</v>
      </c>
      <c r="AQ454" s="120">
        <f t="shared" si="308"/>
        <v>0</v>
      </c>
      <c r="AR454" s="120">
        <f t="shared" si="309"/>
        <v>0</v>
      </c>
      <c r="AS454" s="120">
        <f t="shared" si="310"/>
        <v>0</v>
      </c>
      <c r="AT454" s="267">
        <f t="shared" si="290"/>
        <v>15.44</v>
      </c>
      <c r="AU454" s="267">
        <f t="shared" si="291"/>
        <v>0</v>
      </c>
      <c r="BA454" s="42">
        <f t="shared" si="311"/>
        <v>0</v>
      </c>
      <c r="BB454" s="42">
        <f t="shared" si="312"/>
        <v>0</v>
      </c>
      <c r="BC454" s="42">
        <f t="shared" si="313"/>
        <v>0</v>
      </c>
      <c r="BD454" s="42">
        <f t="shared" si="314"/>
        <v>0</v>
      </c>
      <c r="BE454" s="42">
        <f t="shared" si="315"/>
        <v>0</v>
      </c>
      <c r="BF454" s="42">
        <f t="shared" si="316"/>
        <v>0</v>
      </c>
      <c r="BG454" s="42">
        <f t="shared" si="317"/>
        <v>0</v>
      </c>
      <c r="BH454" s="42">
        <f t="shared" si="318"/>
        <v>0</v>
      </c>
      <c r="BI454" s="42">
        <f t="shared" si="319"/>
        <v>0</v>
      </c>
      <c r="BJ454" s="42">
        <f t="shared" si="320"/>
        <v>0</v>
      </c>
      <c r="BK454" s="42">
        <f t="shared" si="321"/>
        <v>0</v>
      </c>
      <c r="BL454" s="42">
        <f t="shared" si="322"/>
        <v>0</v>
      </c>
      <c r="BM454" s="42">
        <f t="shared" si="323"/>
        <v>0</v>
      </c>
      <c r="BN454" s="42">
        <f t="shared" si="324"/>
        <v>0</v>
      </c>
      <c r="BO454" s="42">
        <f t="shared" si="325"/>
        <v>0</v>
      </c>
      <c r="BP454" s="42">
        <f t="shared" si="326"/>
        <v>0</v>
      </c>
      <c r="BQ454" s="42">
        <f t="shared" si="327"/>
        <v>0</v>
      </c>
      <c r="BR454" s="42">
        <f t="shared" si="328"/>
        <v>0</v>
      </c>
      <c r="BS454" s="42">
        <f t="shared" si="329"/>
        <v>0</v>
      </c>
    </row>
    <row r="455" spans="1:71" ht="15">
      <c r="A455" s="118" t="s">
        <v>1166</v>
      </c>
      <c r="B455" s="8" t="s">
        <v>905</v>
      </c>
      <c r="C455" s="9" t="s">
        <v>906</v>
      </c>
      <c r="D455" s="9" t="s">
        <v>815</v>
      </c>
      <c r="E455" s="10" t="s">
        <v>288</v>
      </c>
      <c r="F455" s="10" t="s">
        <v>2</v>
      </c>
      <c r="G455" s="12" t="s">
        <v>1261</v>
      </c>
      <c r="H455" s="11">
        <v>32.02</v>
      </c>
      <c r="I455" s="279">
        <f>VLOOKUP(A:A,Souhrn!$A$2:$E$20,5,0)</f>
        <v>0</v>
      </c>
      <c r="J455" s="217">
        <f t="shared" si="289"/>
        <v>0</v>
      </c>
      <c r="K455" s="98"/>
      <c r="L455" s="102" t="s">
        <v>1246</v>
      </c>
      <c r="M455" s="100"/>
      <c r="AA455" s="120">
        <f t="shared" si="292"/>
        <v>0</v>
      </c>
      <c r="AB455" s="120">
        <f t="shared" si="293"/>
        <v>0</v>
      </c>
      <c r="AC455" s="120">
        <f t="shared" si="294"/>
        <v>32.02</v>
      </c>
      <c r="AD455" s="120">
        <f t="shared" si="295"/>
        <v>0</v>
      </c>
      <c r="AE455" s="120">
        <f t="shared" si="296"/>
        <v>0</v>
      </c>
      <c r="AF455" s="120">
        <f t="shared" si="297"/>
        <v>0</v>
      </c>
      <c r="AG455" s="120">
        <f t="shared" si="298"/>
        <v>0</v>
      </c>
      <c r="AH455" s="120">
        <f t="shared" si="299"/>
        <v>0</v>
      </c>
      <c r="AI455" s="120">
        <f t="shared" si="300"/>
        <v>0</v>
      </c>
      <c r="AJ455" s="120">
        <f t="shared" si="301"/>
        <v>0</v>
      </c>
      <c r="AK455" s="120">
        <f t="shared" si="302"/>
        <v>0</v>
      </c>
      <c r="AL455" s="120">
        <f t="shared" si="303"/>
        <v>0</v>
      </c>
      <c r="AM455" s="120">
        <f t="shared" si="304"/>
        <v>0</v>
      </c>
      <c r="AN455" s="120">
        <f t="shared" si="305"/>
        <v>0</v>
      </c>
      <c r="AO455" s="120">
        <f t="shared" si="306"/>
        <v>0</v>
      </c>
      <c r="AP455" s="120">
        <f t="shared" si="307"/>
        <v>0</v>
      </c>
      <c r="AQ455" s="120">
        <f t="shared" si="308"/>
        <v>0</v>
      </c>
      <c r="AR455" s="120">
        <f t="shared" si="309"/>
        <v>0</v>
      </c>
      <c r="AS455" s="120">
        <f t="shared" si="310"/>
        <v>0</v>
      </c>
      <c r="AT455" s="267">
        <f t="shared" si="290"/>
        <v>32.02</v>
      </c>
      <c r="AU455" s="267">
        <f t="shared" si="291"/>
        <v>0</v>
      </c>
      <c r="BA455" s="42">
        <f t="shared" si="311"/>
        <v>0</v>
      </c>
      <c r="BB455" s="42">
        <f t="shared" si="312"/>
        <v>0</v>
      </c>
      <c r="BC455" s="42">
        <f t="shared" si="313"/>
        <v>0</v>
      </c>
      <c r="BD455" s="42">
        <f t="shared" si="314"/>
        <v>0</v>
      </c>
      <c r="BE455" s="42">
        <f t="shared" si="315"/>
        <v>0</v>
      </c>
      <c r="BF455" s="42">
        <f t="shared" si="316"/>
        <v>0</v>
      </c>
      <c r="BG455" s="42">
        <f t="shared" si="317"/>
        <v>0</v>
      </c>
      <c r="BH455" s="42">
        <f t="shared" si="318"/>
        <v>0</v>
      </c>
      <c r="BI455" s="42">
        <f t="shared" si="319"/>
        <v>0</v>
      </c>
      <c r="BJ455" s="42">
        <f t="shared" si="320"/>
        <v>0</v>
      </c>
      <c r="BK455" s="42">
        <f t="shared" si="321"/>
        <v>0</v>
      </c>
      <c r="BL455" s="42">
        <f t="shared" si="322"/>
        <v>0</v>
      </c>
      <c r="BM455" s="42">
        <f t="shared" si="323"/>
        <v>0</v>
      </c>
      <c r="BN455" s="42">
        <f t="shared" si="324"/>
        <v>0</v>
      </c>
      <c r="BO455" s="42">
        <f t="shared" si="325"/>
        <v>0</v>
      </c>
      <c r="BP455" s="42">
        <f t="shared" si="326"/>
        <v>0</v>
      </c>
      <c r="BQ455" s="42">
        <f t="shared" si="327"/>
        <v>0</v>
      </c>
      <c r="BR455" s="42">
        <f t="shared" si="328"/>
        <v>0</v>
      </c>
      <c r="BS455" s="42">
        <f t="shared" si="329"/>
        <v>0</v>
      </c>
    </row>
    <row r="456" spans="1:71" ht="15">
      <c r="A456" s="118" t="s">
        <v>1164</v>
      </c>
      <c r="B456" s="8" t="s">
        <v>907</v>
      </c>
      <c r="C456" s="9" t="s">
        <v>908</v>
      </c>
      <c r="D456" s="9" t="s">
        <v>815</v>
      </c>
      <c r="E456" s="10" t="s">
        <v>26</v>
      </c>
      <c r="F456" s="10" t="s">
        <v>2</v>
      </c>
      <c r="G456" s="12" t="s">
        <v>1259</v>
      </c>
      <c r="H456" s="11">
        <v>10.75</v>
      </c>
      <c r="I456" s="279">
        <f>VLOOKUP(A:A,Souhrn!$A$2:$E$20,5,0)</f>
        <v>0</v>
      </c>
      <c r="J456" s="217">
        <f t="shared" si="289"/>
        <v>0</v>
      </c>
      <c r="K456" s="98"/>
      <c r="L456" s="102" t="s">
        <v>1246</v>
      </c>
      <c r="M456" s="100"/>
      <c r="AA456" s="120">
        <f t="shared" si="292"/>
        <v>10.75</v>
      </c>
      <c r="AB456" s="120">
        <f t="shared" si="293"/>
        <v>0</v>
      </c>
      <c r="AC456" s="120">
        <f t="shared" si="294"/>
        <v>0</v>
      </c>
      <c r="AD456" s="120">
        <f t="shared" si="295"/>
        <v>0</v>
      </c>
      <c r="AE456" s="120">
        <f t="shared" si="296"/>
        <v>0</v>
      </c>
      <c r="AF456" s="120">
        <f t="shared" si="297"/>
        <v>0</v>
      </c>
      <c r="AG456" s="120">
        <f t="shared" si="298"/>
        <v>0</v>
      </c>
      <c r="AH456" s="120">
        <f t="shared" si="299"/>
        <v>0</v>
      </c>
      <c r="AI456" s="120">
        <f t="shared" si="300"/>
        <v>0</v>
      </c>
      <c r="AJ456" s="120">
        <f t="shared" si="301"/>
        <v>0</v>
      </c>
      <c r="AK456" s="120">
        <f t="shared" si="302"/>
        <v>0</v>
      </c>
      <c r="AL456" s="120">
        <f t="shared" si="303"/>
        <v>0</v>
      </c>
      <c r="AM456" s="120">
        <f t="shared" si="304"/>
        <v>0</v>
      </c>
      <c r="AN456" s="120">
        <f t="shared" si="305"/>
        <v>0</v>
      </c>
      <c r="AO456" s="120">
        <f t="shared" si="306"/>
        <v>0</v>
      </c>
      <c r="AP456" s="120">
        <f t="shared" si="307"/>
        <v>0</v>
      </c>
      <c r="AQ456" s="120">
        <f t="shared" si="308"/>
        <v>0</v>
      </c>
      <c r="AR456" s="120">
        <f t="shared" si="309"/>
        <v>0</v>
      </c>
      <c r="AS456" s="120">
        <f t="shared" si="310"/>
        <v>0</v>
      </c>
      <c r="AT456" s="267">
        <f t="shared" si="290"/>
        <v>10.75</v>
      </c>
      <c r="AU456" s="267">
        <f t="shared" si="291"/>
        <v>0</v>
      </c>
      <c r="BA456" s="42">
        <f t="shared" si="311"/>
        <v>0</v>
      </c>
      <c r="BB456" s="42">
        <f t="shared" si="312"/>
        <v>0</v>
      </c>
      <c r="BC456" s="42">
        <f t="shared" si="313"/>
        <v>0</v>
      </c>
      <c r="BD456" s="42">
        <f t="shared" si="314"/>
        <v>0</v>
      </c>
      <c r="BE456" s="42">
        <f t="shared" si="315"/>
        <v>0</v>
      </c>
      <c r="BF456" s="42">
        <f t="shared" si="316"/>
        <v>0</v>
      </c>
      <c r="BG456" s="42">
        <f t="shared" si="317"/>
        <v>0</v>
      </c>
      <c r="BH456" s="42">
        <f t="shared" si="318"/>
        <v>0</v>
      </c>
      <c r="BI456" s="42">
        <f t="shared" si="319"/>
        <v>0</v>
      </c>
      <c r="BJ456" s="42">
        <f t="shared" si="320"/>
        <v>0</v>
      </c>
      <c r="BK456" s="42">
        <f t="shared" si="321"/>
        <v>0</v>
      </c>
      <c r="BL456" s="42">
        <f t="shared" si="322"/>
        <v>0</v>
      </c>
      <c r="BM456" s="42">
        <f t="shared" si="323"/>
        <v>0</v>
      </c>
      <c r="BN456" s="42">
        <f t="shared" si="324"/>
        <v>0</v>
      </c>
      <c r="BO456" s="42">
        <f t="shared" si="325"/>
        <v>0</v>
      </c>
      <c r="BP456" s="42">
        <f t="shared" si="326"/>
        <v>0</v>
      </c>
      <c r="BQ456" s="42">
        <f t="shared" si="327"/>
        <v>0</v>
      </c>
      <c r="BR456" s="42">
        <f t="shared" si="328"/>
        <v>0</v>
      </c>
      <c r="BS456" s="42">
        <f t="shared" si="329"/>
        <v>0</v>
      </c>
    </row>
    <row r="457" spans="1:71" ht="15">
      <c r="A457" s="118" t="s">
        <v>1164</v>
      </c>
      <c r="B457" s="8" t="s">
        <v>909</v>
      </c>
      <c r="C457" s="9" t="s">
        <v>910</v>
      </c>
      <c r="D457" s="9" t="s">
        <v>815</v>
      </c>
      <c r="E457" s="10" t="s">
        <v>26</v>
      </c>
      <c r="F457" s="10" t="s">
        <v>2</v>
      </c>
      <c r="G457" s="12" t="s">
        <v>1259</v>
      </c>
      <c r="H457" s="11">
        <v>10.09</v>
      </c>
      <c r="I457" s="279">
        <f>VLOOKUP(A:A,Souhrn!$A$2:$E$20,5,0)</f>
        <v>0</v>
      </c>
      <c r="J457" s="217">
        <f t="shared" si="289"/>
        <v>0</v>
      </c>
      <c r="K457" s="98"/>
      <c r="L457" s="102" t="s">
        <v>1246</v>
      </c>
      <c r="M457" s="100"/>
      <c r="AA457" s="120">
        <f t="shared" si="292"/>
        <v>10.09</v>
      </c>
      <c r="AB457" s="120">
        <f t="shared" si="293"/>
        <v>0</v>
      </c>
      <c r="AC457" s="120">
        <f t="shared" si="294"/>
        <v>0</v>
      </c>
      <c r="AD457" s="120">
        <f t="shared" si="295"/>
        <v>0</v>
      </c>
      <c r="AE457" s="120">
        <f t="shared" si="296"/>
        <v>0</v>
      </c>
      <c r="AF457" s="120">
        <f t="shared" si="297"/>
        <v>0</v>
      </c>
      <c r="AG457" s="120">
        <f t="shared" si="298"/>
        <v>0</v>
      </c>
      <c r="AH457" s="120">
        <f t="shared" si="299"/>
        <v>0</v>
      </c>
      <c r="AI457" s="120">
        <f t="shared" si="300"/>
        <v>0</v>
      </c>
      <c r="AJ457" s="120">
        <f t="shared" si="301"/>
        <v>0</v>
      </c>
      <c r="AK457" s="120">
        <f t="shared" si="302"/>
        <v>0</v>
      </c>
      <c r="AL457" s="120">
        <f t="shared" si="303"/>
        <v>0</v>
      </c>
      <c r="AM457" s="120">
        <f t="shared" si="304"/>
        <v>0</v>
      </c>
      <c r="AN457" s="120">
        <f t="shared" si="305"/>
        <v>0</v>
      </c>
      <c r="AO457" s="120">
        <f t="shared" si="306"/>
        <v>0</v>
      </c>
      <c r="AP457" s="120">
        <f t="shared" si="307"/>
        <v>0</v>
      </c>
      <c r="AQ457" s="120">
        <f t="shared" si="308"/>
        <v>0</v>
      </c>
      <c r="AR457" s="120">
        <f t="shared" si="309"/>
        <v>0</v>
      </c>
      <c r="AS457" s="120">
        <f t="shared" si="310"/>
        <v>0</v>
      </c>
      <c r="AT457" s="267">
        <f t="shared" si="290"/>
        <v>10.09</v>
      </c>
      <c r="AU457" s="267">
        <f t="shared" si="291"/>
        <v>0</v>
      </c>
      <c r="BA457" s="42">
        <f t="shared" si="311"/>
        <v>0</v>
      </c>
      <c r="BB457" s="42">
        <f t="shared" si="312"/>
        <v>0</v>
      </c>
      <c r="BC457" s="42">
        <f t="shared" si="313"/>
        <v>0</v>
      </c>
      <c r="BD457" s="42">
        <f t="shared" si="314"/>
        <v>0</v>
      </c>
      <c r="BE457" s="42">
        <f t="shared" si="315"/>
        <v>0</v>
      </c>
      <c r="BF457" s="42">
        <f t="shared" si="316"/>
        <v>0</v>
      </c>
      <c r="BG457" s="42">
        <f t="shared" si="317"/>
        <v>0</v>
      </c>
      <c r="BH457" s="42">
        <f t="shared" si="318"/>
        <v>0</v>
      </c>
      <c r="BI457" s="42">
        <f t="shared" si="319"/>
        <v>0</v>
      </c>
      <c r="BJ457" s="42">
        <f t="shared" si="320"/>
        <v>0</v>
      </c>
      <c r="BK457" s="42">
        <f t="shared" si="321"/>
        <v>0</v>
      </c>
      <c r="BL457" s="42">
        <f t="shared" si="322"/>
        <v>0</v>
      </c>
      <c r="BM457" s="42">
        <f t="shared" si="323"/>
        <v>0</v>
      </c>
      <c r="BN457" s="42">
        <f t="shared" si="324"/>
        <v>0</v>
      </c>
      <c r="BO457" s="42">
        <f t="shared" si="325"/>
        <v>0</v>
      </c>
      <c r="BP457" s="42">
        <f t="shared" si="326"/>
        <v>0</v>
      </c>
      <c r="BQ457" s="42">
        <f t="shared" si="327"/>
        <v>0</v>
      </c>
      <c r="BR457" s="42">
        <f t="shared" si="328"/>
        <v>0</v>
      </c>
      <c r="BS457" s="42">
        <f t="shared" si="329"/>
        <v>0</v>
      </c>
    </row>
    <row r="458" spans="1:71" ht="15">
      <c r="A458" s="118" t="s">
        <v>1164</v>
      </c>
      <c r="B458" s="8" t="s">
        <v>911</v>
      </c>
      <c r="C458" s="9" t="s">
        <v>912</v>
      </c>
      <c r="D458" s="9" t="s">
        <v>815</v>
      </c>
      <c r="E458" s="10" t="s">
        <v>26</v>
      </c>
      <c r="F458" s="10" t="s">
        <v>2</v>
      </c>
      <c r="G458" s="12" t="s">
        <v>1259</v>
      </c>
      <c r="H458" s="11">
        <v>10.05</v>
      </c>
      <c r="I458" s="279">
        <f>VLOOKUP(A:A,Souhrn!$A$2:$E$20,5,0)</f>
        <v>0</v>
      </c>
      <c r="J458" s="217">
        <f t="shared" si="289"/>
        <v>0</v>
      </c>
      <c r="K458" s="98"/>
      <c r="L458" s="102" t="s">
        <v>1246</v>
      </c>
      <c r="M458" s="100"/>
      <c r="AA458" s="120">
        <f t="shared" si="292"/>
        <v>10.05</v>
      </c>
      <c r="AB458" s="120">
        <f t="shared" si="293"/>
        <v>0</v>
      </c>
      <c r="AC458" s="120">
        <f t="shared" si="294"/>
        <v>0</v>
      </c>
      <c r="AD458" s="120">
        <f t="shared" si="295"/>
        <v>0</v>
      </c>
      <c r="AE458" s="120">
        <f t="shared" si="296"/>
        <v>0</v>
      </c>
      <c r="AF458" s="120">
        <f t="shared" si="297"/>
        <v>0</v>
      </c>
      <c r="AG458" s="120">
        <f t="shared" si="298"/>
        <v>0</v>
      </c>
      <c r="AH458" s="120">
        <f t="shared" si="299"/>
        <v>0</v>
      </c>
      <c r="AI458" s="120">
        <f t="shared" si="300"/>
        <v>0</v>
      </c>
      <c r="AJ458" s="120">
        <f t="shared" si="301"/>
        <v>0</v>
      </c>
      <c r="AK458" s="120">
        <f t="shared" si="302"/>
        <v>0</v>
      </c>
      <c r="AL458" s="120">
        <f t="shared" si="303"/>
        <v>0</v>
      </c>
      <c r="AM458" s="120">
        <f t="shared" si="304"/>
        <v>0</v>
      </c>
      <c r="AN458" s="120">
        <f t="shared" si="305"/>
        <v>0</v>
      </c>
      <c r="AO458" s="120">
        <f t="shared" si="306"/>
        <v>0</v>
      </c>
      <c r="AP458" s="120">
        <f t="shared" si="307"/>
        <v>0</v>
      </c>
      <c r="AQ458" s="120">
        <f t="shared" si="308"/>
        <v>0</v>
      </c>
      <c r="AR458" s="120">
        <f t="shared" si="309"/>
        <v>0</v>
      </c>
      <c r="AS458" s="120">
        <f t="shared" si="310"/>
        <v>0</v>
      </c>
      <c r="AT458" s="267">
        <f t="shared" si="290"/>
        <v>10.05</v>
      </c>
      <c r="AU458" s="267">
        <f t="shared" si="291"/>
        <v>0</v>
      </c>
      <c r="BA458" s="42">
        <f t="shared" si="311"/>
        <v>0</v>
      </c>
      <c r="BB458" s="42">
        <f t="shared" si="312"/>
        <v>0</v>
      </c>
      <c r="BC458" s="42">
        <f t="shared" si="313"/>
        <v>0</v>
      </c>
      <c r="BD458" s="42">
        <f t="shared" si="314"/>
        <v>0</v>
      </c>
      <c r="BE458" s="42">
        <f t="shared" si="315"/>
        <v>0</v>
      </c>
      <c r="BF458" s="42">
        <f t="shared" si="316"/>
        <v>0</v>
      </c>
      <c r="BG458" s="42">
        <f t="shared" si="317"/>
        <v>0</v>
      </c>
      <c r="BH458" s="42">
        <f t="shared" si="318"/>
        <v>0</v>
      </c>
      <c r="BI458" s="42">
        <f t="shared" si="319"/>
        <v>0</v>
      </c>
      <c r="BJ458" s="42">
        <f t="shared" si="320"/>
        <v>0</v>
      </c>
      <c r="BK458" s="42">
        <f t="shared" si="321"/>
        <v>0</v>
      </c>
      <c r="BL458" s="42">
        <f t="shared" si="322"/>
        <v>0</v>
      </c>
      <c r="BM458" s="42">
        <f t="shared" si="323"/>
        <v>0</v>
      </c>
      <c r="BN458" s="42">
        <f t="shared" si="324"/>
        <v>0</v>
      </c>
      <c r="BO458" s="42">
        <f t="shared" si="325"/>
        <v>0</v>
      </c>
      <c r="BP458" s="42">
        <f t="shared" si="326"/>
        <v>0</v>
      </c>
      <c r="BQ458" s="42">
        <f t="shared" si="327"/>
        <v>0</v>
      </c>
      <c r="BR458" s="42">
        <f t="shared" si="328"/>
        <v>0</v>
      </c>
      <c r="BS458" s="42">
        <f t="shared" si="329"/>
        <v>0</v>
      </c>
    </row>
    <row r="459" spans="1:71" ht="15">
      <c r="A459" s="118" t="s">
        <v>1166</v>
      </c>
      <c r="B459" s="8" t="s">
        <v>913</v>
      </c>
      <c r="C459" s="9" t="s">
        <v>914</v>
      </c>
      <c r="D459" s="9" t="s">
        <v>815</v>
      </c>
      <c r="E459" s="10" t="s">
        <v>288</v>
      </c>
      <c r="F459" s="10" t="s">
        <v>2</v>
      </c>
      <c r="G459" s="12" t="s">
        <v>1261</v>
      </c>
      <c r="H459" s="11">
        <v>19.55</v>
      </c>
      <c r="I459" s="279">
        <f>VLOOKUP(A:A,Souhrn!$A$2:$E$20,5,0)</f>
        <v>0</v>
      </c>
      <c r="J459" s="217">
        <f t="shared" si="289"/>
        <v>0</v>
      </c>
      <c r="K459" s="98"/>
      <c r="L459" s="102" t="s">
        <v>1246</v>
      </c>
      <c r="M459" s="100"/>
      <c r="AA459" s="120">
        <f t="shared" si="292"/>
        <v>0</v>
      </c>
      <c r="AB459" s="120">
        <f t="shared" si="293"/>
        <v>0</v>
      </c>
      <c r="AC459" s="120">
        <f t="shared" si="294"/>
        <v>19.55</v>
      </c>
      <c r="AD459" s="120">
        <f t="shared" si="295"/>
        <v>0</v>
      </c>
      <c r="AE459" s="120">
        <f t="shared" si="296"/>
        <v>0</v>
      </c>
      <c r="AF459" s="120">
        <f t="shared" si="297"/>
        <v>0</v>
      </c>
      <c r="AG459" s="120">
        <f t="shared" si="298"/>
        <v>0</v>
      </c>
      <c r="AH459" s="120">
        <f t="shared" si="299"/>
        <v>0</v>
      </c>
      <c r="AI459" s="120">
        <f t="shared" si="300"/>
        <v>0</v>
      </c>
      <c r="AJ459" s="120">
        <f t="shared" si="301"/>
        <v>0</v>
      </c>
      <c r="AK459" s="120">
        <f t="shared" si="302"/>
        <v>0</v>
      </c>
      <c r="AL459" s="120">
        <f t="shared" si="303"/>
        <v>0</v>
      </c>
      <c r="AM459" s="120">
        <f t="shared" si="304"/>
        <v>0</v>
      </c>
      <c r="AN459" s="120">
        <f t="shared" si="305"/>
        <v>0</v>
      </c>
      <c r="AO459" s="120">
        <f t="shared" si="306"/>
        <v>0</v>
      </c>
      <c r="AP459" s="120">
        <f t="shared" si="307"/>
        <v>0</v>
      </c>
      <c r="AQ459" s="120">
        <f t="shared" si="308"/>
        <v>0</v>
      </c>
      <c r="AR459" s="120">
        <f t="shared" si="309"/>
        <v>0</v>
      </c>
      <c r="AS459" s="120">
        <f t="shared" si="310"/>
        <v>0</v>
      </c>
      <c r="AT459" s="267">
        <f t="shared" si="290"/>
        <v>19.55</v>
      </c>
      <c r="AU459" s="267">
        <f t="shared" si="291"/>
        <v>0</v>
      </c>
      <c r="BA459" s="42">
        <f t="shared" si="311"/>
        <v>0</v>
      </c>
      <c r="BB459" s="42">
        <f t="shared" si="312"/>
        <v>0</v>
      </c>
      <c r="BC459" s="42">
        <f t="shared" si="313"/>
        <v>0</v>
      </c>
      <c r="BD459" s="42">
        <f t="shared" si="314"/>
        <v>0</v>
      </c>
      <c r="BE459" s="42">
        <f t="shared" si="315"/>
        <v>0</v>
      </c>
      <c r="BF459" s="42">
        <f t="shared" si="316"/>
        <v>0</v>
      </c>
      <c r="BG459" s="42">
        <f t="shared" si="317"/>
        <v>0</v>
      </c>
      <c r="BH459" s="42">
        <f t="shared" si="318"/>
        <v>0</v>
      </c>
      <c r="BI459" s="42">
        <f t="shared" si="319"/>
        <v>0</v>
      </c>
      <c r="BJ459" s="42">
        <f t="shared" si="320"/>
        <v>0</v>
      </c>
      <c r="BK459" s="42">
        <f t="shared" si="321"/>
        <v>0</v>
      </c>
      <c r="BL459" s="42">
        <f t="shared" si="322"/>
        <v>0</v>
      </c>
      <c r="BM459" s="42">
        <f t="shared" si="323"/>
        <v>0</v>
      </c>
      <c r="BN459" s="42">
        <f t="shared" si="324"/>
        <v>0</v>
      </c>
      <c r="BO459" s="42">
        <f t="shared" si="325"/>
        <v>0</v>
      </c>
      <c r="BP459" s="42">
        <f t="shared" si="326"/>
        <v>0</v>
      </c>
      <c r="BQ459" s="42">
        <f t="shared" si="327"/>
        <v>0</v>
      </c>
      <c r="BR459" s="42">
        <f t="shared" si="328"/>
        <v>0</v>
      </c>
      <c r="BS459" s="42">
        <f t="shared" si="329"/>
        <v>0</v>
      </c>
    </row>
    <row r="460" spans="1:71" ht="15">
      <c r="A460" s="118" t="s">
        <v>1164</v>
      </c>
      <c r="B460" s="8" t="s">
        <v>915</v>
      </c>
      <c r="C460" s="9" t="s">
        <v>916</v>
      </c>
      <c r="D460" s="9" t="s">
        <v>815</v>
      </c>
      <c r="E460" s="10" t="s">
        <v>26</v>
      </c>
      <c r="F460" s="10" t="s">
        <v>2</v>
      </c>
      <c r="G460" s="12" t="s">
        <v>1259</v>
      </c>
      <c r="H460" s="11">
        <v>12.43</v>
      </c>
      <c r="I460" s="279">
        <f>VLOOKUP(A:A,Souhrn!$A$2:$E$20,5,0)</f>
        <v>0</v>
      </c>
      <c r="J460" s="217">
        <f t="shared" si="289"/>
        <v>0</v>
      </c>
      <c r="K460" s="98"/>
      <c r="L460" s="102" t="s">
        <v>1246</v>
      </c>
      <c r="M460" s="100"/>
      <c r="AA460" s="120">
        <f t="shared" si="292"/>
        <v>12.43</v>
      </c>
      <c r="AB460" s="120">
        <f t="shared" si="293"/>
        <v>0</v>
      </c>
      <c r="AC460" s="120">
        <f t="shared" si="294"/>
        <v>0</v>
      </c>
      <c r="AD460" s="120">
        <f t="shared" si="295"/>
        <v>0</v>
      </c>
      <c r="AE460" s="120">
        <f t="shared" si="296"/>
        <v>0</v>
      </c>
      <c r="AF460" s="120">
        <f t="shared" si="297"/>
        <v>0</v>
      </c>
      <c r="AG460" s="120">
        <f t="shared" si="298"/>
        <v>0</v>
      </c>
      <c r="AH460" s="120">
        <f t="shared" si="299"/>
        <v>0</v>
      </c>
      <c r="AI460" s="120">
        <f t="shared" si="300"/>
        <v>0</v>
      </c>
      <c r="AJ460" s="120">
        <f t="shared" si="301"/>
        <v>0</v>
      </c>
      <c r="AK460" s="120">
        <f t="shared" si="302"/>
        <v>0</v>
      </c>
      <c r="AL460" s="120">
        <f t="shared" si="303"/>
        <v>0</v>
      </c>
      <c r="AM460" s="120">
        <f t="shared" si="304"/>
        <v>0</v>
      </c>
      <c r="AN460" s="120">
        <f t="shared" si="305"/>
        <v>0</v>
      </c>
      <c r="AO460" s="120">
        <f t="shared" si="306"/>
        <v>0</v>
      </c>
      <c r="AP460" s="120">
        <f t="shared" si="307"/>
        <v>0</v>
      </c>
      <c r="AQ460" s="120">
        <f t="shared" si="308"/>
        <v>0</v>
      </c>
      <c r="AR460" s="120">
        <f t="shared" si="309"/>
        <v>0</v>
      </c>
      <c r="AS460" s="120">
        <f t="shared" si="310"/>
        <v>0</v>
      </c>
      <c r="AT460" s="267">
        <f t="shared" si="290"/>
        <v>12.43</v>
      </c>
      <c r="AU460" s="267">
        <f t="shared" si="291"/>
        <v>0</v>
      </c>
      <c r="BA460" s="42">
        <f t="shared" si="311"/>
        <v>0</v>
      </c>
      <c r="BB460" s="42">
        <f t="shared" si="312"/>
        <v>0</v>
      </c>
      <c r="BC460" s="42">
        <f t="shared" si="313"/>
        <v>0</v>
      </c>
      <c r="BD460" s="42">
        <f t="shared" si="314"/>
        <v>0</v>
      </c>
      <c r="BE460" s="42">
        <f t="shared" si="315"/>
        <v>0</v>
      </c>
      <c r="BF460" s="42">
        <f t="shared" si="316"/>
        <v>0</v>
      </c>
      <c r="BG460" s="42">
        <f t="shared" si="317"/>
        <v>0</v>
      </c>
      <c r="BH460" s="42">
        <f t="shared" si="318"/>
        <v>0</v>
      </c>
      <c r="BI460" s="42">
        <f t="shared" si="319"/>
        <v>0</v>
      </c>
      <c r="BJ460" s="42">
        <f t="shared" si="320"/>
        <v>0</v>
      </c>
      <c r="BK460" s="42">
        <f t="shared" si="321"/>
        <v>0</v>
      </c>
      <c r="BL460" s="42">
        <f t="shared" si="322"/>
        <v>0</v>
      </c>
      <c r="BM460" s="42">
        <f t="shared" si="323"/>
        <v>0</v>
      </c>
      <c r="BN460" s="42">
        <f t="shared" si="324"/>
        <v>0</v>
      </c>
      <c r="BO460" s="42">
        <f t="shared" si="325"/>
        <v>0</v>
      </c>
      <c r="BP460" s="42">
        <f t="shared" si="326"/>
        <v>0</v>
      </c>
      <c r="BQ460" s="42">
        <f t="shared" si="327"/>
        <v>0</v>
      </c>
      <c r="BR460" s="42">
        <f t="shared" si="328"/>
        <v>0</v>
      </c>
      <c r="BS460" s="42">
        <f t="shared" si="329"/>
        <v>0</v>
      </c>
    </row>
    <row r="461" spans="1:71" ht="15">
      <c r="A461" s="118" t="s">
        <v>1166</v>
      </c>
      <c r="B461" s="8" t="s">
        <v>917</v>
      </c>
      <c r="C461" s="9" t="s">
        <v>918</v>
      </c>
      <c r="D461" s="9" t="s">
        <v>815</v>
      </c>
      <c r="E461" s="10" t="s">
        <v>919</v>
      </c>
      <c r="F461" s="10" t="s">
        <v>2</v>
      </c>
      <c r="G461" s="12" t="s">
        <v>1261</v>
      </c>
      <c r="H461" s="11">
        <v>44.2</v>
      </c>
      <c r="I461" s="279">
        <f>VLOOKUP(A:A,Souhrn!$A$2:$E$20,5,0)</f>
        <v>0</v>
      </c>
      <c r="J461" s="217">
        <f t="shared" si="289"/>
        <v>0</v>
      </c>
      <c r="K461" s="98" t="s">
        <v>1246</v>
      </c>
      <c r="L461" s="102" t="s">
        <v>1246</v>
      </c>
      <c r="M461" s="100"/>
      <c r="AA461" s="120">
        <f t="shared" si="292"/>
        <v>0</v>
      </c>
      <c r="AB461" s="120">
        <f t="shared" si="293"/>
        <v>0</v>
      </c>
      <c r="AC461" s="120">
        <f t="shared" si="294"/>
        <v>44.2</v>
      </c>
      <c r="AD461" s="120">
        <f t="shared" si="295"/>
        <v>0</v>
      </c>
      <c r="AE461" s="120">
        <f t="shared" si="296"/>
        <v>0</v>
      </c>
      <c r="AF461" s="120">
        <f t="shared" si="297"/>
        <v>0</v>
      </c>
      <c r="AG461" s="120">
        <f t="shared" si="298"/>
        <v>0</v>
      </c>
      <c r="AH461" s="120">
        <f t="shared" si="299"/>
        <v>0</v>
      </c>
      <c r="AI461" s="120">
        <f t="shared" si="300"/>
        <v>0</v>
      </c>
      <c r="AJ461" s="120">
        <f t="shared" si="301"/>
        <v>0</v>
      </c>
      <c r="AK461" s="120">
        <f t="shared" si="302"/>
        <v>0</v>
      </c>
      <c r="AL461" s="120">
        <f t="shared" si="303"/>
        <v>0</v>
      </c>
      <c r="AM461" s="120">
        <f t="shared" si="304"/>
        <v>0</v>
      </c>
      <c r="AN461" s="120">
        <f t="shared" si="305"/>
        <v>0</v>
      </c>
      <c r="AO461" s="120">
        <f t="shared" si="306"/>
        <v>0</v>
      </c>
      <c r="AP461" s="120">
        <f t="shared" si="307"/>
        <v>0</v>
      </c>
      <c r="AQ461" s="120">
        <f t="shared" si="308"/>
        <v>0</v>
      </c>
      <c r="AR461" s="120">
        <f t="shared" si="309"/>
        <v>0</v>
      </c>
      <c r="AS461" s="120">
        <f t="shared" si="310"/>
        <v>0</v>
      </c>
      <c r="AT461" s="267">
        <f t="shared" si="290"/>
        <v>44.2</v>
      </c>
      <c r="AU461" s="267">
        <f t="shared" si="291"/>
        <v>0</v>
      </c>
      <c r="BA461" s="42">
        <f t="shared" si="311"/>
        <v>0</v>
      </c>
      <c r="BB461" s="42">
        <f t="shared" si="312"/>
        <v>0</v>
      </c>
      <c r="BC461" s="42">
        <f t="shared" si="313"/>
        <v>44.2</v>
      </c>
      <c r="BD461" s="42">
        <f t="shared" si="314"/>
        <v>0</v>
      </c>
      <c r="BE461" s="42">
        <f t="shared" si="315"/>
        <v>0</v>
      </c>
      <c r="BF461" s="42">
        <f t="shared" si="316"/>
        <v>0</v>
      </c>
      <c r="BG461" s="42">
        <f t="shared" si="317"/>
        <v>0</v>
      </c>
      <c r="BH461" s="42">
        <f t="shared" si="318"/>
        <v>0</v>
      </c>
      <c r="BI461" s="42">
        <f t="shared" si="319"/>
        <v>0</v>
      </c>
      <c r="BJ461" s="42">
        <f t="shared" si="320"/>
        <v>0</v>
      </c>
      <c r="BK461" s="42">
        <f t="shared" si="321"/>
        <v>0</v>
      </c>
      <c r="BL461" s="42">
        <f t="shared" si="322"/>
        <v>0</v>
      </c>
      <c r="BM461" s="42">
        <f t="shared" si="323"/>
        <v>0</v>
      </c>
      <c r="BN461" s="42">
        <f t="shared" si="324"/>
        <v>0</v>
      </c>
      <c r="BO461" s="42">
        <f t="shared" si="325"/>
        <v>0</v>
      </c>
      <c r="BP461" s="42">
        <f t="shared" si="326"/>
        <v>0</v>
      </c>
      <c r="BQ461" s="42">
        <f t="shared" si="327"/>
        <v>0</v>
      </c>
      <c r="BR461" s="42">
        <f t="shared" si="328"/>
        <v>0</v>
      </c>
      <c r="BS461" s="42">
        <f t="shared" si="329"/>
        <v>0</v>
      </c>
    </row>
    <row r="462" spans="1:71" ht="15">
      <c r="A462" s="118" t="s">
        <v>1175</v>
      </c>
      <c r="B462" s="8" t="s">
        <v>920</v>
      </c>
      <c r="C462" s="9" t="s">
        <v>921</v>
      </c>
      <c r="D462" s="9" t="s">
        <v>815</v>
      </c>
      <c r="E462" s="10" t="s">
        <v>29</v>
      </c>
      <c r="F462" s="10" t="s">
        <v>3</v>
      </c>
      <c r="G462" s="12" t="s">
        <v>1268</v>
      </c>
      <c r="H462" s="11">
        <v>60.52</v>
      </c>
      <c r="I462" s="279">
        <f>VLOOKUP(A:A,Souhrn!$A$2:$E$20,5,0)</f>
        <v>0</v>
      </c>
      <c r="J462" s="217">
        <f t="shared" si="289"/>
        <v>0</v>
      </c>
      <c r="K462" s="98"/>
      <c r="L462" s="102"/>
      <c r="M462" s="100"/>
      <c r="AA462" s="120">
        <f t="shared" si="292"/>
        <v>0</v>
      </c>
      <c r="AB462" s="120">
        <f t="shared" si="293"/>
        <v>0</v>
      </c>
      <c r="AC462" s="120">
        <f t="shared" si="294"/>
        <v>0</v>
      </c>
      <c r="AD462" s="120">
        <f t="shared" si="295"/>
        <v>0</v>
      </c>
      <c r="AE462" s="120">
        <f t="shared" si="296"/>
        <v>0</v>
      </c>
      <c r="AF462" s="120">
        <f t="shared" si="297"/>
        <v>0</v>
      </c>
      <c r="AG462" s="120">
        <f t="shared" si="298"/>
        <v>0</v>
      </c>
      <c r="AH462" s="120">
        <f t="shared" si="299"/>
        <v>0</v>
      </c>
      <c r="AI462" s="120">
        <f t="shared" si="300"/>
        <v>0</v>
      </c>
      <c r="AJ462" s="120">
        <f t="shared" si="301"/>
        <v>0</v>
      </c>
      <c r="AK462" s="120">
        <f t="shared" si="302"/>
        <v>0</v>
      </c>
      <c r="AL462" s="120">
        <f t="shared" si="303"/>
        <v>60.52</v>
      </c>
      <c r="AM462" s="120">
        <f t="shared" si="304"/>
        <v>0</v>
      </c>
      <c r="AN462" s="120">
        <f t="shared" si="305"/>
        <v>0</v>
      </c>
      <c r="AO462" s="120">
        <f t="shared" si="306"/>
        <v>0</v>
      </c>
      <c r="AP462" s="120">
        <f t="shared" si="307"/>
        <v>0</v>
      </c>
      <c r="AQ462" s="120">
        <f t="shared" si="308"/>
        <v>0</v>
      </c>
      <c r="AR462" s="120">
        <f t="shared" si="309"/>
        <v>0</v>
      </c>
      <c r="AS462" s="120">
        <f t="shared" si="310"/>
        <v>0</v>
      </c>
      <c r="AT462" s="267">
        <f t="shared" si="290"/>
        <v>0</v>
      </c>
      <c r="AU462" s="267">
        <f t="shared" si="291"/>
        <v>0</v>
      </c>
      <c r="BA462" s="42">
        <f t="shared" si="311"/>
        <v>0</v>
      </c>
      <c r="BB462" s="42">
        <f t="shared" si="312"/>
        <v>0</v>
      </c>
      <c r="BC462" s="42">
        <f t="shared" si="313"/>
        <v>0</v>
      </c>
      <c r="BD462" s="42">
        <f t="shared" si="314"/>
        <v>0</v>
      </c>
      <c r="BE462" s="42">
        <f t="shared" si="315"/>
        <v>0</v>
      </c>
      <c r="BF462" s="42">
        <f t="shared" si="316"/>
        <v>0</v>
      </c>
      <c r="BG462" s="42">
        <f t="shared" si="317"/>
        <v>0</v>
      </c>
      <c r="BH462" s="42">
        <f t="shared" si="318"/>
        <v>0</v>
      </c>
      <c r="BI462" s="42">
        <f t="shared" si="319"/>
        <v>0</v>
      </c>
      <c r="BJ462" s="42">
        <f t="shared" si="320"/>
        <v>0</v>
      </c>
      <c r="BK462" s="42">
        <f t="shared" si="321"/>
        <v>0</v>
      </c>
      <c r="BL462" s="42">
        <f t="shared" si="322"/>
        <v>0</v>
      </c>
      <c r="BM462" s="42">
        <f t="shared" si="323"/>
        <v>0</v>
      </c>
      <c r="BN462" s="42">
        <f t="shared" si="324"/>
        <v>0</v>
      </c>
      <c r="BO462" s="42">
        <f t="shared" si="325"/>
        <v>0</v>
      </c>
      <c r="BP462" s="42">
        <f t="shared" si="326"/>
        <v>0</v>
      </c>
      <c r="BQ462" s="42">
        <f t="shared" si="327"/>
        <v>0</v>
      </c>
      <c r="BR462" s="42">
        <f t="shared" si="328"/>
        <v>0</v>
      </c>
      <c r="BS462" s="42">
        <f t="shared" si="329"/>
        <v>0</v>
      </c>
    </row>
    <row r="463" spans="1:71" ht="15">
      <c r="A463" s="118" t="s">
        <v>1175</v>
      </c>
      <c r="B463" s="8" t="s">
        <v>922</v>
      </c>
      <c r="C463" s="9" t="s">
        <v>923</v>
      </c>
      <c r="D463" s="9" t="s">
        <v>815</v>
      </c>
      <c r="E463" s="10" t="s">
        <v>29</v>
      </c>
      <c r="F463" s="10" t="s">
        <v>3</v>
      </c>
      <c r="G463" s="12" t="s">
        <v>1268</v>
      </c>
      <c r="H463" s="11">
        <v>14.65</v>
      </c>
      <c r="I463" s="279">
        <f>VLOOKUP(A:A,Souhrn!$A$2:$E$20,5,0)</f>
        <v>0</v>
      </c>
      <c r="J463" s="217">
        <f t="shared" si="289"/>
        <v>0</v>
      </c>
      <c r="K463" s="98"/>
      <c r="L463" s="102"/>
      <c r="M463" s="100"/>
      <c r="AA463" s="120">
        <f t="shared" si="292"/>
        <v>0</v>
      </c>
      <c r="AB463" s="120">
        <f t="shared" si="293"/>
        <v>0</v>
      </c>
      <c r="AC463" s="120">
        <f t="shared" si="294"/>
        <v>0</v>
      </c>
      <c r="AD463" s="120">
        <f t="shared" si="295"/>
        <v>0</v>
      </c>
      <c r="AE463" s="120">
        <f t="shared" si="296"/>
        <v>0</v>
      </c>
      <c r="AF463" s="120">
        <f t="shared" si="297"/>
        <v>0</v>
      </c>
      <c r="AG463" s="120">
        <f t="shared" si="298"/>
        <v>0</v>
      </c>
      <c r="AH463" s="120">
        <f t="shared" si="299"/>
        <v>0</v>
      </c>
      <c r="AI463" s="120">
        <f t="shared" si="300"/>
        <v>0</v>
      </c>
      <c r="AJ463" s="120">
        <f t="shared" si="301"/>
        <v>0</v>
      </c>
      <c r="AK463" s="120">
        <f t="shared" si="302"/>
        <v>0</v>
      </c>
      <c r="AL463" s="120">
        <f t="shared" si="303"/>
        <v>14.65</v>
      </c>
      <c r="AM463" s="120">
        <f t="shared" si="304"/>
        <v>0</v>
      </c>
      <c r="AN463" s="120">
        <f t="shared" si="305"/>
        <v>0</v>
      </c>
      <c r="AO463" s="120">
        <f t="shared" si="306"/>
        <v>0</v>
      </c>
      <c r="AP463" s="120">
        <f t="shared" si="307"/>
        <v>0</v>
      </c>
      <c r="AQ463" s="120">
        <f t="shared" si="308"/>
        <v>0</v>
      </c>
      <c r="AR463" s="120">
        <f t="shared" si="309"/>
        <v>0</v>
      </c>
      <c r="AS463" s="120">
        <f t="shared" si="310"/>
        <v>0</v>
      </c>
      <c r="AT463" s="267">
        <f t="shared" si="290"/>
        <v>0</v>
      </c>
      <c r="AU463" s="267">
        <f t="shared" si="291"/>
        <v>0</v>
      </c>
      <c r="BA463" s="42">
        <f t="shared" si="311"/>
        <v>0</v>
      </c>
      <c r="BB463" s="42">
        <f t="shared" si="312"/>
        <v>0</v>
      </c>
      <c r="BC463" s="42">
        <f t="shared" si="313"/>
        <v>0</v>
      </c>
      <c r="BD463" s="42">
        <f t="shared" si="314"/>
        <v>0</v>
      </c>
      <c r="BE463" s="42">
        <f t="shared" si="315"/>
        <v>0</v>
      </c>
      <c r="BF463" s="42">
        <f t="shared" si="316"/>
        <v>0</v>
      </c>
      <c r="BG463" s="42">
        <f t="shared" si="317"/>
        <v>0</v>
      </c>
      <c r="BH463" s="42">
        <f t="shared" si="318"/>
        <v>0</v>
      </c>
      <c r="BI463" s="42">
        <f t="shared" si="319"/>
        <v>0</v>
      </c>
      <c r="BJ463" s="42">
        <f t="shared" si="320"/>
        <v>0</v>
      </c>
      <c r="BK463" s="42">
        <f t="shared" si="321"/>
        <v>0</v>
      </c>
      <c r="BL463" s="42">
        <f t="shared" si="322"/>
        <v>0</v>
      </c>
      <c r="BM463" s="42">
        <f t="shared" si="323"/>
        <v>0</v>
      </c>
      <c r="BN463" s="42">
        <f t="shared" si="324"/>
        <v>0</v>
      </c>
      <c r="BO463" s="42">
        <f t="shared" si="325"/>
        <v>0</v>
      </c>
      <c r="BP463" s="42">
        <f t="shared" si="326"/>
        <v>0</v>
      </c>
      <c r="BQ463" s="42">
        <f t="shared" si="327"/>
        <v>0</v>
      </c>
      <c r="BR463" s="42">
        <f t="shared" si="328"/>
        <v>0</v>
      </c>
      <c r="BS463" s="42">
        <f t="shared" si="329"/>
        <v>0</v>
      </c>
    </row>
    <row r="464" spans="1:71" ht="15">
      <c r="A464" s="118" t="s">
        <v>1180</v>
      </c>
      <c r="B464" s="8" t="s">
        <v>924</v>
      </c>
      <c r="C464" s="9" t="s">
        <v>925</v>
      </c>
      <c r="D464" s="9" t="s">
        <v>815</v>
      </c>
      <c r="E464" s="10" t="s">
        <v>166</v>
      </c>
      <c r="F464" s="10" t="s">
        <v>3</v>
      </c>
      <c r="G464" s="12" t="s">
        <v>1273</v>
      </c>
      <c r="H464" s="11">
        <v>2.19</v>
      </c>
      <c r="I464" s="279">
        <f>VLOOKUP(A:A,Souhrn!$A$2:$E$20,5,0)</f>
        <v>0</v>
      </c>
      <c r="J464" s="217">
        <f t="shared" si="289"/>
        <v>0</v>
      </c>
      <c r="K464" s="98"/>
      <c r="L464" s="102"/>
      <c r="M464" s="100"/>
      <c r="AA464" s="120">
        <f t="shared" si="292"/>
        <v>0</v>
      </c>
      <c r="AB464" s="120">
        <f t="shared" si="293"/>
        <v>0</v>
      </c>
      <c r="AC464" s="120">
        <f t="shared" si="294"/>
        <v>0</v>
      </c>
      <c r="AD464" s="120">
        <f t="shared" si="295"/>
        <v>0</v>
      </c>
      <c r="AE464" s="120">
        <f t="shared" si="296"/>
        <v>0</v>
      </c>
      <c r="AF464" s="120">
        <f t="shared" si="297"/>
        <v>0</v>
      </c>
      <c r="AG464" s="120">
        <f t="shared" si="298"/>
        <v>0</v>
      </c>
      <c r="AH464" s="120">
        <f t="shared" si="299"/>
        <v>0</v>
      </c>
      <c r="AI464" s="120">
        <f t="shared" si="300"/>
        <v>0</v>
      </c>
      <c r="AJ464" s="120">
        <f t="shared" si="301"/>
        <v>0</v>
      </c>
      <c r="AK464" s="120">
        <f t="shared" si="302"/>
        <v>0</v>
      </c>
      <c r="AL464" s="120">
        <f t="shared" si="303"/>
        <v>0</v>
      </c>
      <c r="AM464" s="120">
        <f t="shared" si="304"/>
        <v>0</v>
      </c>
      <c r="AN464" s="120">
        <f t="shared" si="305"/>
        <v>0</v>
      </c>
      <c r="AO464" s="120">
        <f t="shared" si="306"/>
        <v>0</v>
      </c>
      <c r="AP464" s="120">
        <f t="shared" si="307"/>
        <v>0</v>
      </c>
      <c r="AQ464" s="120">
        <f t="shared" si="308"/>
        <v>0</v>
      </c>
      <c r="AR464" s="120">
        <f t="shared" si="309"/>
        <v>2.19</v>
      </c>
      <c r="AS464" s="120">
        <f t="shared" si="310"/>
        <v>0</v>
      </c>
      <c r="AT464" s="267">
        <f t="shared" si="290"/>
        <v>0</v>
      </c>
      <c r="AU464" s="267">
        <f t="shared" si="291"/>
        <v>0</v>
      </c>
      <c r="BA464" s="42">
        <f t="shared" si="311"/>
        <v>0</v>
      </c>
      <c r="BB464" s="42">
        <f t="shared" si="312"/>
        <v>0</v>
      </c>
      <c r="BC464" s="42">
        <f t="shared" si="313"/>
        <v>0</v>
      </c>
      <c r="BD464" s="42">
        <f t="shared" si="314"/>
        <v>0</v>
      </c>
      <c r="BE464" s="42">
        <f t="shared" si="315"/>
        <v>0</v>
      </c>
      <c r="BF464" s="42">
        <f t="shared" si="316"/>
        <v>0</v>
      </c>
      <c r="BG464" s="42">
        <f t="shared" si="317"/>
        <v>0</v>
      </c>
      <c r="BH464" s="42">
        <f t="shared" si="318"/>
        <v>0</v>
      </c>
      <c r="BI464" s="42">
        <f t="shared" si="319"/>
        <v>0</v>
      </c>
      <c r="BJ464" s="42">
        <f t="shared" si="320"/>
        <v>0</v>
      </c>
      <c r="BK464" s="42">
        <f t="shared" si="321"/>
        <v>0</v>
      </c>
      <c r="BL464" s="42">
        <f t="shared" si="322"/>
        <v>0</v>
      </c>
      <c r="BM464" s="42">
        <f t="shared" si="323"/>
        <v>0</v>
      </c>
      <c r="BN464" s="42">
        <f t="shared" si="324"/>
        <v>0</v>
      </c>
      <c r="BO464" s="42">
        <f t="shared" si="325"/>
        <v>0</v>
      </c>
      <c r="BP464" s="42">
        <f t="shared" si="326"/>
        <v>0</v>
      </c>
      <c r="BQ464" s="42">
        <f t="shared" si="327"/>
        <v>0</v>
      </c>
      <c r="BR464" s="42">
        <f t="shared" si="328"/>
        <v>0</v>
      </c>
      <c r="BS464" s="42">
        <f t="shared" si="329"/>
        <v>0</v>
      </c>
    </row>
    <row r="465" spans="1:71" ht="15">
      <c r="A465" s="118" t="s">
        <v>1169</v>
      </c>
      <c r="B465" s="8" t="s">
        <v>926</v>
      </c>
      <c r="C465" s="9" t="s">
        <v>927</v>
      </c>
      <c r="D465" s="9" t="s">
        <v>815</v>
      </c>
      <c r="E465" s="10" t="s">
        <v>47</v>
      </c>
      <c r="F465" s="10" t="s">
        <v>4</v>
      </c>
      <c r="G465" s="12" t="s">
        <v>1279</v>
      </c>
      <c r="H465" s="11">
        <v>10.42</v>
      </c>
      <c r="I465" s="279">
        <f>VLOOKUP(A:A,Souhrn!$A$2:$E$20,5,0)</f>
        <v>0</v>
      </c>
      <c r="J465" s="217">
        <f t="shared" si="289"/>
        <v>0</v>
      </c>
      <c r="K465" s="98"/>
      <c r="L465" s="102"/>
      <c r="M465" s="100"/>
      <c r="AA465" s="120">
        <f t="shared" si="292"/>
        <v>0</v>
      </c>
      <c r="AB465" s="120">
        <f t="shared" si="293"/>
        <v>0</v>
      </c>
      <c r="AC465" s="120">
        <f t="shared" si="294"/>
        <v>0</v>
      </c>
      <c r="AD465" s="120">
        <f t="shared" si="295"/>
        <v>0</v>
      </c>
      <c r="AE465" s="120">
        <f t="shared" si="296"/>
        <v>0</v>
      </c>
      <c r="AF465" s="120">
        <f t="shared" si="297"/>
        <v>10.42</v>
      </c>
      <c r="AG465" s="120">
        <f t="shared" si="298"/>
        <v>0</v>
      </c>
      <c r="AH465" s="120">
        <f t="shared" si="299"/>
        <v>0</v>
      </c>
      <c r="AI465" s="120">
        <f t="shared" si="300"/>
        <v>0</v>
      </c>
      <c r="AJ465" s="120">
        <f t="shared" si="301"/>
        <v>0</v>
      </c>
      <c r="AK465" s="120">
        <f t="shared" si="302"/>
        <v>0</v>
      </c>
      <c r="AL465" s="120">
        <f t="shared" si="303"/>
        <v>0</v>
      </c>
      <c r="AM465" s="120">
        <f t="shared" si="304"/>
        <v>0</v>
      </c>
      <c r="AN465" s="120">
        <f t="shared" si="305"/>
        <v>0</v>
      </c>
      <c r="AO465" s="120">
        <f t="shared" si="306"/>
        <v>0</v>
      </c>
      <c r="AP465" s="120">
        <f t="shared" si="307"/>
        <v>0</v>
      </c>
      <c r="AQ465" s="120">
        <f t="shared" si="308"/>
        <v>0</v>
      </c>
      <c r="AR465" s="120">
        <f t="shared" si="309"/>
        <v>0</v>
      </c>
      <c r="AS465" s="120">
        <f t="shared" si="310"/>
        <v>0</v>
      </c>
      <c r="AT465" s="267">
        <f t="shared" si="290"/>
        <v>0</v>
      </c>
      <c r="AU465" s="267">
        <f t="shared" si="291"/>
        <v>0</v>
      </c>
      <c r="BA465" s="42">
        <f t="shared" si="311"/>
        <v>0</v>
      </c>
      <c r="BB465" s="42">
        <f t="shared" si="312"/>
        <v>0</v>
      </c>
      <c r="BC465" s="42">
        <f t="shared" si="313"/>
        <v>0</v>
      </c>
      <c r="BD465" s="42">
        <f t="shared" si="314"/>
        <v>0</v>
      </c>
      <c r="BE465" s="42">
        <f t="shared" si="315"/>
        <v>0</v>
      </c>
      <c r="BF465" s="42">
        <f t="shared" si="316"/>
        <v>0</v>
      </c>
      <c r="BG465" s="42">
        <f t="shared" si="317"/>
        <v>0</v>
      </c>
      <c r="BH465" s="42">
        <f t="shared" si="318"/>
        <v>0</v>
      </c>
      <c r="BI465" s="42">
        <f t="shared" si="319"/>
        <v>0</v>
      </c>
      <c r="BJ465" s="42">
        <f t="shared" si="320"/>
        <v>0</v>
      </c>
      <c r="BK465" s="42">
        <f t="shared" si="321"/>
        <v>0</v>
      </c>
      <c r="BL465" s="42">
        <f t="shared" si="322"/>
        <v>0</v>
      </c>
      <c r="BM465" s="42">
        <f t="shared" si="323"/>
        <v>0</v>
      </c>
      <c r="BN465" s="42">
        <f t="shared" si="324"/>
        <v>0</v>
      </c>
      <c r="BO465" s="42">
        <f t="shared" si="325"/>
        <v>0</v>
      </c>
      <c r="BP465" s="42">
        <f t="shared" si="326"/>
        <v>0</v>
      </c>
      <c r="BQ465" s="42">
        <f t="shared" si="327"/>
        <v>0</v>
      </c>
      <c r="BR465" s="42">
        <f t="shared" si="328"/>
        <v>0</v>
      </c>
      <c r="BS465" s="42">
        <f t="shared" si="329"/>
        <v>0</v>
      </c>
    </row>
    <row r="466" spans="1:71" ht="15">
      <c r="A466" s="118" t="s">
        <v>1169</v>
      </c>
      <c r="B466" s="8" t="s">
        <v>928</v>
      </c>
      <c r="C466" s="9" t="s">
        <v>929</v>
      </c>
      <c r="D466" s="9" t="s">
        <v>815</v>
      </c>
      <c r="E466" s="10" t="s">
        <v>47</v>
      </c>
      <c r="F466" s="10" t="s">
        <v>4</v>
      </c>
      <c r="G466" s="12" t="s">
        <v>1279</v>
      </c>
      <c r="H466" s="11">
        <v>10.58</v>
      </c>
      <c r="I466" s="279">
        <f>VLOOKUP(A:A,Souhrn!$A$2:$E$20,5,0)</f>
        <v>0</v>
      </c>
      <c r="J466" s="217">
        <f t="shared" si="289"/>
        <v>0</v>
      </c>
      <c r="K466" s="98"/>
      <c r="L466" s="102"/>
      <c r="M466" s="100"/>
      <c r="AA466" s="120">
        <f t="shared" si="292"/>
        <v>0</v>
      </c>
      <c r="AB466" s="120">
        <f t="shared" si="293"/>
        <v>0</v>
      </c>
      <c r="AC466" s="120">
        <f t="shared" si="294"/>
        <v>0</v>
      </c>
      <c r="AD466" s="120">
        <f t="shared" si="295"/>
        <v>0</v>
      </c>
      <c r="AE466" s="120">
        <f t="shared" si="296"/>
        <v>0</v>
      </c>
      <c r="AF466" s="120">
        <f t="shared" si="297"/>
        <v>10.58</v>
      </c>
      <c r="AG466" s="120">
        <f t="shared" si="298"/>
        <v>0</v>
      </c>
      <c r="AH466" s="120">
        <f t="shared" si="299"/>
        <v>0</v>
      </c>
      <c r="AI466" s="120">
        <f t="shared" si="300"/>
        <v>0</v>
      </c>
      <c r="AJ466" s="120">
        <f t="shared" si="301"/>
        <v>0</v>
      </c>
      <c r="AK466" s="120">
        <f t="shared" si="302"/>
        <v>0</v>
      </c>
      <c r="AL466" s="120">
        <f t="shared" si="303"/>
        <v>0</v>
      </c>
      <c r="AM466" s="120">
        <f t="shared" si="304"/>
        <v>0</v>
      </c>
      <c r="AN466" s="120">
        <f t="shared" si="305"/>
        <v>0</v>
      </c>
      <c r="AO466" s="120">
        <f t="shared" si="306"/>
        <v>0</v>
      </c>
      <c r="AP466" s="120">
        <f t="shared" si="307"/>
        <v>0</v>
      </c>
      <c r="AQ466" s="120">
        <f t="shared" si="308"/>
        <v>0</v>
      </c>
      <c r="AR466" s="120">
        <f t="shared" si="309"/>
        <v>0</v>
      </c>
      <c r="AS466" s="120">
        <f t="shared" si="310"/>
        <v>0</v>
      </c>
      <c r="AT466" s="267">
        <f t="shared" si="290"/>
        <v>0</v>
      </c>
      <c r="AU466" s="267">
        <f t="shared" si="291"/>
        <v>0</v>
      </c>
      <c r="BA466" s="42">
        <f t="shared" si="311"/>
        <v>0</v>
      </c>
      <c r="BB466" s="42">
        <f t="shared" si="312"/>
        <v>0</v>
      </c>
      <c r="BC466" s="42">
        <f t="shared" si="313"/>
        <v>0</v>
      </c>
      <c r="BD466" s="42">
        <f t="shared" si="314"/>
        <v>0</v>
      </c>
      <c r="BE466" s="42">
        <f t="shared" si="315"/>
        <v>0</v>
      </c>
      <c r="BF466" s="42">
        <f t="shared" si="316"/>
        <v>0</v>
      </c>
      <c r="BG466" s="42">
        <f t="shared" si="317"/>
        <v>0</v>
      </c>
      <c r="BH466" s="42">
        <f t="shared" si="318"/>
        <v>0</v>
      </c>
      <c r="BI466" s="42">
        <f t="shared" si="319"/>
        <v>0</v>
      </c>
      <c r="BJ466" s="42">
        <f t="shared" si="320"/>
        <v>0</v>
      </c>
      <c r="BK466" s="42">
        <f t="shared" si="321"/>
        <v>0</v>
      </c>
      <c r="BL466" s="42">
        <f t="shared" si="322"/>
        <v>0</v>
      </c>
      <c r="BM466" s="42">
        <f t="shared" si="323"/>
        <v>0</v>
      </c>
      <c r="BN466" s="42">
        <f t="shared" si="324"/>
        <v>0</v>
      </c>
      <c r="BO466" s="42">
        <f t="shared" si="325"/>
        <v>0</v>
      </c>
      <c r="BP466" s="42">
        <f t="shared" si="326"/>
        <v>0</v>
      </c>
      <c r="BQ466" s="42">
        <f t="shared" si="327"/>
        <v>0</v>
      </c>
      <c r="BR466" s="42">
        <f t="shared" si="328"/>
        <v>0</v>
      </c>
      <c r="BS466" s="42">
        <f t="shared" si="329"/>
        <v>0</v>
      </c>
    </row>
    <row r="467" spans="1:71" ht="15">
      <c r="A467" s="118" t="s">
        <v>1175</v>
      </c>
      <c r="B467" s="8" t="s">
        <v>930</v>
      </c>
      <c r="C467" s="9" t="s">
        <v>931</v>
      </c>
      <c r="D467" s="9" t="s">
        <v>815</v>
      </c>
      <c r="E467" s="10" t="s">
        <v>29</v>
      </c>
      <c r="F467" s="10" t="s">
        <v>3</v>
      </c>
      <c r="G467" s="12" t="s">
        <v>1268</v>
      </c>
      <c r="H467" s="11">
        <v>14.61</v>
      </c>
      <c r="I467" s="279">
        <f>VLOOKUP(A:A,Souhrn!$A$2:$E$20,5,0)</f>
        <v>0</v>
      </c>
      <c r="J467" s="217">
        <f t="shared" si="289"/>
        <v>0</v>
      </c>
      <c r="K467" s="98"/>
      <c r="L467" s="102"/>
      <c r="M467" s="100"/>
      <c r="AA467" s="120">
        <f t="shared" si="292"/>
        <v>0</v>
      </c>
      <c r="AB467" s="120">
        <f t="shared" si="293"/>
        <v>0</v>
      </c>
      <c r="AC467" s="120">
        <f t="shared" si="294"/>
        <v>0</v>
      </c>
      <c r="AD467" s="120">
        <f t="shared" si="295"/>
        <v>0</v>
      </c>
      <c r="AE467" s="120">
        <f t="shared" si="296"/>
        <v>0</v>
      </c>
      <c r="AF467" s="120">
        <f t="shared" si="297"/>
        <v>0</v>
      </c>
      <c r="AG467" s="120">
        <f t="shared" si="298"/>
        <v>0</v>
      </c>
      <c r="AH467" s="120">
        <f t="shared" si="299"/>
        <v>0</v>
      </c>
      <c r="AI467" s="120">
        <f t="shared" si="300"/>
        <v>0</v>
      </c>
      <c r="AJ467" s="120">
        <f t="shared" si="301"/>
        <v>0</v>
      </c>
      <c r="AK467" s="120">
        <f t="shared" si="302"/>
        <v>0</v>
      </c>
      <c r="AL467" s="120">
        <f t="shared" si="303"/>
        <v>14.61</v>
      </c>
      <c r="AM467" s="120">
        <f t="shared" si="304"/>
        <v>0</v>
      </c>
      <c r="AN467" s="120">
        <f t="shared" si="305"/>
        <v>0</v>
      </c>
      <c r="AO467" s="120">
        <f t="shared" si="306"/>
        <v>0</v>
      </c>
      <c r="AP467" s="120">
        <f t="shared" si="307"/>
        <v>0</v>
      </c>
      <c r="AQ467" s="120">
        <f t="shared" si="308"/>
        <v>0</v>
      </c>
      <c r="AR467" s="120">
        <f t="shared" si="309"/>
        <v>0</v>
      </c>
      <c r="AS467" s="120">
        <f t="shared" si="310"/>
        <v>0</v>
      </c>
      <c r="AT467" s="267">
        <f t="shared" si="290"/>
        <v>0</v>
      </c>
      <c r="AU467" s="267">
        <f t="shared" si="291"/>
        <v>0</v>
      </c>
      <c r="BA467" s="42">
        <f t="shared" si="311"/>
        <v>0</v>
      </c>
      <c r="BB467" s="42">
        <f t="shared" si="312"/>
        <v>0</v>
      </c>
      <c r="BC467" s="42">
        <f t="shared" si="313"/>
        <v>0</v>
      </c>
      <c r="BD467" s="42">
        <f t="shared" si="314"/>
        <v>0</v>
      </c>
      <c r="BE467" s="42">
        <f t="shared" si="315"/>
        <v>0</v>
      </c>
      <c r="BF467" s="42">
        <f t="shared" si="316"/>
        <v>0</v>
      </c>
      <c r="BG467" s="42">
        <f t="shared" si="317"/>
        <v>0</v>
      </c>
      <c r="BH467" s="42">
        <f t="shared" si="318"/>
        <v>0</v>
      </c>
      <c r="BI467" s="42">
        <f t="shared" si="319"/>
        <v>0</v>
      </c>
      <c r="BJ467" s="42">
        <f t="shared" si="320"/>
        <v>0</v>
      </c>
      <c r="BK467" s="42">
        <f t="shared" si="321"/>
        <v>0</v>
      </c>
      <c r="BL467" s="42">
        <f t="shared" si="322"/>
        <v>0</v>
      </c>
      <c r="BM467" s="42">
        <f t="shared" si="323"/>
        <v>0</v>
      </c>
      <c r="BN467" s="42">
        <f t="shared" si="324"/>
        <v>0</v>
      </c>
      <c r="BO467" s="42">
        <f t="shared" si="325"/>
        <v>0</v>
      </c>
      <c r="BP467" s="42">
        <f t="shared" si="326"/>
        <v>0</v>
      </c>
      <c r="BQ467" s="42">
        <f t="shared" si="327"/>
        <v>0</v>
      </c>
      <c r="BR467" s="42">
        <f t="shared" si="328"/>
        <v>0</v>
      </c>
      <c r="BS467" s="42">
        <f t="shared" si="329"/>
        <v>0</v>
      </c>
    </row>
    <row r="468" spans="1:71" ht="15">
      <c r="A468" s="118" t="s">
        <v>1175</v>
      </c>
      <c r="B468" s="8" t="s">
        <v>932</v>
      </c>
      <c r="C468" s="9" t="s">
        <v>933</v>
      </c>
      <c r="D468" s="9" t="s">
        <v>815</v>
      </c>
      <c r="E468" s="10" t="s">
        <v>29</v>
      </c>
      <c r="F468" s="10" t="s">
        <v>3</v>
      </c>
      <c r="G468" s="12" t="s">
        <v>1268</v>
      </c>
      <c r="H468" s="11">
        <v>9.32</v>
      </c>
      <c r="I468" s="279">
        <f>VLOOKUP(A:A,Souhrn!$A$2:$E$20,5,0)</f>
        <v>0</v>
      </c>
      <c r="J468" s="217">
        <f t="shared" si="289"/>
        <v>0</v>
      </c>
      <c r="K468" s="98"/>
      <c r="L468" s="102"/>
      <c r="M468" s="100"/>
      <c r="AA468" s="120">
        <f t="shared" si="292"/>
        <v>0</v>
      </c>
      <c r="AB468" s="120">
        <f t="shared" si="293"/>
        <v>0</v>
      </c>
      <c r="AC468" s="120">
        <f t="shared" si="294"/>
        <v>0</v>
      </c>
      <c r="AD468" s="120">
        <f t="shared" si="295"/>
        <v>0</v>
      </c>
      <c r="AE468" s="120">
        <f t="shared" si="296"/>
        <v>0</v>
      </c>
      <c r="AF468" s="120">
        <f t="shared" si="297"/>
        <v>0</v>
      </c>
      <c r="AG468" s="120">
        <f t="shared" si="298"/>
        <v>0</v>
      </c>
      <c r="AH468" s="120">
        <f t="shared" si="299"/>
        <v>0</v>
      </c>
      <c r="AI468" s="120">
        <f t="shared" si="300"/>
        <v>0</v>
      </c>
      <c r="AJ468" s="120">
        <f t="shared" si="301"/>
        <v>0</v>
      </c>
      <c r="AK468" s="120">
        <f t="shared" si="302"/>
        <v>0</v>
      </c>
      <c r="AL468" s="120">
        <f t="shared" si="303"/>
        <v>9.32</v>
      </c>
      <c r="AM468" s="120">
        <f t="shared" si="304"/>
        <v>0</v>
      </c>
      <c r="AN468" s="120">
        <f t="shared" si="305"/>
        <v>0</v>
      </c>
      <c r="AO468" s="120">
        <f t="shared" si="306"/>
        <v>0</v>
      </c>
      <c r="AP468" s="120">
        <f t="shared" si="307"/>
        <v>0</v>
      </c>
      <c r="AQ468" s="120">
        <f t="shared" si="308"/>
        <v>0</v>
      </c>
      <c r="AR468" s="120">
        <f t="shared" si="309"/>
        <v>0</v>
      </c>
      <c r="AS468" s="120">
        <f t="shared" si="310"/>
        <v>0</v>
      </c>
      <c r="AT468" s="267">
        <f t="shared" si="290"/>
        <v>0</v>
      </c>
      <c r="AU468" s="267">
        <f t="shared" si="291"/>
        <v>0</v>
      </c>
      <c r="BA468" s="42">
        <f t="shared" si="311"/>
        <v>0</v>
      </c>
      <c r="BB468" s="42">
        <f t="shared" si="312"/>
        <v>0</v>
      </c>
      <c r="BC468" s="42">
        <f t="shared" si="313"/>
        <v>0</v>
      </c>
      <c r="BD468" s="42">
        <f t="shared" si="314"/>
        <v>0</v>
      </c>
      <c r="BE468" s="42">
        <f t="shared" si="315"/>
        <v>0</v>
      </c>
      <c r="BF468" s="42">
        <f t="shared" si="316"/>
        <v>0</v>
      </c>
      <c r="BG468" s="42">
        <f t="shared" si="317"/>
        <v>0</v>
      </c>
      <c r="BH468" s="42">
        <f t="shared" si="318"/>
        <v>0</v>
      </c>
      <c r="BI468" s="42">
        <f t="shared" si="319"/>
        <v>0</v>
      </c>
      <c r="BJ468" s="42">
        <f t="shared" si="320"/>
        <v>0</v>
      </c>
      <c r="BK468" s="42">
        <f t="shared" si="321"/>
        <v>0</v>
      </c>
      <c r="BL468" s="42">
        <f t="shared" si="322"/>
        <v>0</v>
      </c>
      <c r="BM468" s="42">
        <f t="shared" si="323"/>
        <v>0</v>
      </c>
      <c r="BN468" s="42">
        <f t="shared" si="324"/>
        <v>0</v>
      </c>
      <c r="BO468" s="42">
        <f t="shared" si="325"/>
        <v>0</v>
      </c>
      <c r="BP468" s="42">
        <f t="shared" si="326"/>
        <v>0</v>
      </c>
      <c r="BQ468" s="42">
        <f t="shared" si="327"/>
        <v>0</v>
      </c>
      <c r="BR468" s="42">
        <f t="shared" si="328"/>
        <v>0</v>
      </c>
      <c r="BS468" s="42">
        <f t="shared" si="329"/>
        <v>0</v>
      </c>
    </row>
    <row r="469" spans="1:71" ht="15">
      <c r="A469" s="118" t="s">
        <v>1175</v>
      </c>
      <c r="B469" s="8" t="s">
        <v>934</v>
      </c>
      <c r="C469" s="9" t="s">
        <v>935</v>
      </c>
      <c r="D469" s="9" t="s">
        <v>815</v>
      </c>
      <c r="E469" s="10" t="s">
        <v>29</v>
      </c>
      <c r="F469" s="10" t="s">
        <v>3</v>
      </c>
      <c r="G469" s="12" t="s">
        <v>1268</v>
      </c>
      <c r="H469" s="11">
        <v>3.62</v>
      </c>
      <c r="I469" s="279">
        <f>VLOOKUP(A:A,Souhrn!$A$2:$E$20,5,0)</f>
        <v>0</v>
      </c>
      <c r="J469" s="217">
        <f t="shared" si="289"/>
        <v>0</v>
      </c>
      <c r="K469" s="98"/>
      <c r="L469" s="102"/>
      <c r="M469" s="100"/>
      <c r="AA469" s="120">
        <f t="shared" si="292"/>
        <v>0</v>
      </c>
      <c r="AB469" s="120">
        <f t="shared" si="293"/>
        <v>0</v>
      </c>
      <c r="AC469" s="120">
        <f t="shared" si="294"/>
        <v>0</v>
      </c>
      <c r="AD469" s="120">
        <f t="shared" si="295"/>
        <v>0</v>
      </c>
      <c r="AE469" s="120">
        <f t="shared" si="296"/>
        <v>0</v>
      </c>
      <c r="AF469" s="120">
        <f t="shared" si="297"/>
        <v>0</v>
      </c>
      <c r="AG469" s="120">
        <f t="shared" si="298"/>
        <v>0</v>
      </c>
      <c r="AH469" s="120">
        <f t="shared" si="299"/>
        <v>0</v>
      </c>
      <c r="AI469" s="120">
        <f t="shared" si="300"/>
        <v>0</v>
      </c>
      <c r="AJ469" s="120">
        <f t="shared" si="301"/>
        <v>0</v>
      </c>
      <c r="AK469" s="120">
        <f t="shared" si="302"/>
        <v>0</v>
      </c>
      <c r="AL469" s="120">
        <f t="shared" si="303"/>
        <v>3.62</v>
      </c>
      <c r="AM469" s="120">
        <f t="shared" si="304"/>
        <v>0</v>
      </c>
      <c r="AN469" s="120">
        <f t="shared" si="305"/>
        <v>0</v>
      </c>
      <c r="AO469" s="120">
        <f t="shared" si="306"/>
        <v>0</v>
      </c>
      <c r="AP469" s="120">
        <f t="shared" si="307"/>
        <v>0</v>
      </c>
      <c r="AQ469" s="120">
        <f t="shared" si="308"/>
        <v>0</v>
      </c>
      <c r="AR469" s="120">
        <f t="shared" si="309"/>
        <v>0</v>
      </c>
      <c r="AS469" s="120">
        <f t="shared" si="310"/>
        <v>0</v>
      </c>
      <c r="AT469" s="267">
        <f t="shared" si="290"/>
        <v>0</v>
      </c>
      <c r="AU469" s="267">
        <f t="shared" si="291"/>
        <v>0</v>
      </c>
      <c r="BA469" s="42">
        <f t="shared" si="311"/>
        <v>0</v>
      </c>
      <c r="BB469" s="42">
        <f t="shared" si="312"/>
        <v>0</v>
      </c>
      <c r="BC469" s="42">
        <f t="shared" si="313"/>
        <v>0</v>
      </c>
      <c r="BD469" s="42">
        <f t="shared" si="314"/>
        <v>0</v>
      </c>
      <c r="BE469" s="42">
        <f t="shared" si="315"/>
        <v>0</v>
      </c>
      <c r="BF469" s="42">
        <f t="shared" si="316"/>
        <v>0</v>
      </c>
      <c r="BG469" s="42">
        <f t="shared" si="317"/>
        <v>0</v>
      </c>
      <c r="BH469" s="42">
        <f t="shared" si="318"/>
        <v>0</v>
      </c>
      <c r="BI469" s="42">
        <f t="shared" si="319"/>
        <v>0</v>
      </c>
      <c r="BJ469" s="42">
        <f t="shared" si="320"/>
        <v>0</v>
      </c>
      <c r="BK469" s="42">
        <f t="shared" si="321"/>
        <v>0</v>
      </c>
      <c r="BL469" s="42">
        <f t="shared" si="322"/>
        <v>0</v>
      </c>
      <c r="BM469" s="42">
        <f t="shared" si="323"/>
        <v>0</v>
      </c>
      <c r="BN469" s="42">
        <f t="shared" si="324"/>
        <v>0</v>
      </c>
      <c r="BO469" s="42">
        <f t="shared" si="325"/>
        <v>0</v>
      </c>
      <c r="BP469" s="42">
        <f t="shared" si="326"/>
        <v>0</v>
      </c>
      <c r="BQ469" s="42">
        <f t="shared" si="327"/>
        <v>0</v>
      </c>
      <c r="BR469" s="42">
        <f t="shared" si="328"/>
        <v>0</v>
      </c>
      <c r="BS469" s="42">
        <f t="shared" si="329"/>
        <v>0</v>
      </c>
    </row>
    <row r="470" spans="1:71" ht="15">
      <c r="A470" s="118" t="s">
        <v>1175</v>
      </c>
      <c r="B470" s="8" t="s">
        <v>936</v>
      </c>
      <c r="C470" s="9" t="s">
        <v>937</v>
      </c>
      <c r="D470" s="9" t="s">
        <v>815</v>
      </c>
      <c r="E470" s="10" t="s">
        <v>29</v>
      </c>
      <c r="F470" s="10" t="s">
        <v>3</v>
      </c>
      <c r="G470" s="12" t="s">
        <v>1268</v>
      </c>
      <c r="H470" s="11">
        <v>8.78</v>
      </c>
      <c r="I470" s="279">
        <f>VLOOKUP(A:A,Souhrn!$A$2:$E$20,5,0)</f>
        <v>0</v>
      </c>
      <c r="J470" s="217">
        <f t="shared" si="289"/>
        <v>0</v>
      </c>
      <c r="K470" s="98"/>
      <c r="L470" s="102"/>
      <c r="M470" s="100"/>
      <c r="AA470" s="120">
        <f t="shared" si="292"/>
        <v>0</v>
      </c>
      <c r="AB470" s="120">
        <f t="shared" si="293"/>
        <v>0</v>
      </c>
      <c r="AC470" s="120">
        <f t="shared" si="294"/>
        <v>0</v>
      </c>
      <c r="AD470" s="120">
        <f t="shared" si="295"/>
        <v>0</v>
      </c>
      <c r="AE470" s="120">
        <f t="shared" si="296"/>
        <v>0</v>
      </c>
      <c r="AF470" s="120">
        <f t="shared" si="297"/>
        <v>0</v>
      </c>
      <c r="AG470" s="120">
        <f t="shared" si="298"/>
        <v>0</v>
      </c>
      <c r="AH470" s="120">
        <f t="shared" si="299"/>
        <v>0</v>
      </c>
      <c r="AI470" s="120">
        <f t="shared" si="300"/>
        <v>0</v>
      </c>
      <c r="AJ470" s="120">
        <f t="shared" si="301"/>
        <v>0</v>
      </c>
      <c r="AK470" s="120">
        <f t="shared" si="302"/>
        <v>0</v>
      </c>
      <c r="AL470" s="120">
        <f t="shared" si="303"/>
        <v>8.78</v>
      </c>
      <c r="AM470" s="120">
        <f t="shared" si="304"/>
        <v>0</v>
      </c>
      <c r="AN470" s="120">
        <f t="shared" si="305"/>
        <v>0</v>
      </c>
      <c r="AO470" s="120">
        <f t="shared" si="306"/>
        <v>0</v>
      </c>
      <c r="AP470" s="120">
        <f t="shared" si="307"/>
        <v>0</v>
      </c>
      <c r="AQ470" s="120">
        <f t="shared" si="308"/>
        <v>0</v>
      </c>
      <c r="AR470" s="120">
        <f t="shared" si="309"/>
        <v>0</v>
      </c>
      <c r="AS470" s="120">
        <f t="shared" si="310"/>
        <v>0</v>
      </c>
      <c r="AT470" s="267">
        <f t="shared" si="290"/>
        <v>0</v>
      </c>
      <c r="AU470" s="267">
        <f t="shared" si="291"/>
        <v>0</v>
      </c>
      <c r="BA470" s="42">
        <f t="shared" si="311"/>
        <v>0</v>
      </c>
      <c r="BB470" s="42">
        <f t="shared" si="312"/>
        <v>0</v>
      </c>
      <c r="BC470" s="42">
        <f t="shared" si="313"/>
        <v>0</v>
      </c>
      <c r="BD470" s="42">
        <f t="shared" si="314"/>
        <v>0</v>
      </c>
      <c r="BE470" s="42">
        <f t="shared" si="315"/>
        <v>0</v>
      </c>
      <c r="BF470" s="42">
        <f t="shared" si="316"/>
        <v>0</v>
      </c>
      <c r="BG470" s="42">
        <f t="shared" si="317"/>
        <v>0</v>
      </c>
      <c r="BH470" s="42">
        <f t="shared" si="318"/>
        <v>0</v>
      </c>
      <c r="BI470" s="42">
        <f t="shared" si="319"/>
        <v>0</v>
      </c>
      <c r="BJ470" s="42">
        <f t="shared" si="320"/>
        <v>0</v>
      </c>
      <c r="BK470" s="42">
        <f t="shared" si="321"/>
        <v>0</v>
      </c>
      <c r="BL470" s="42">
        <f t="shared" si="322"/>
        <v>0</v>
      </c>
      <c r="BM470" s="42">
        <f t="shared" si="323"/>
        <v>0</v>
      </c>
      <c r="BN470" s="42">
        <f t="shared" si="324"/>
        <v>0</v>
      </c>
      <c r="BO470" s="42">
        <f t="shared" si="325"/>
        <v>0</v>
      </c>
      <c r="BP470" s="42">
        <f t="shared" si="326"/>
        <v>0</v>
      </c>
      <c r="BQ470" s="42">
        <f t="shared" si="327"/>
        <v>0</v>
      </c>
      <c r="BR470" s="42">
        <f t="shared" si="328"/>
        <v>0</v>
      </c>
      <c r="BS470" s="42">
        <f t="shared" si="329"/>
        <v>0</v>
      </c>
    </row>
    <row r="471" spans="1:71" ht="15">
      <c r="A471" s="118" t="s">
        <v>1180</v>
      </c>
      <c r="B471" s="8" t="s">
        <v>938</v>
      </c>
      <c r="C471" s="9" t="s">
        <v>939</v>
      </c>
      <c r="D471" s="9" t="s">
        <v>815</v>
      </c>
      <c r="E471" s="10" t="s">
        <v>166</v>
      </c>
      <c r="F471" s="10" t="s">
        <v>3</v>
      </c>
      <c r="G471" s="12" t="s">
        <v>1273</v>
      </c>
      <c r="H471" s="11">
        <v>110.8</v>
      </c>
      <c r="I471" s="279">
        <f>VLOOKUP(A:A,Souhrn!$A$2:$E$20,5,0)</f>
        <v>0</v>
      </c>
      <c r="J471" s="217">
        <f t="shared" si="289"/>
        <v>0</v>
      </c>
      <c r="K471" s="98"/>
      <c r="L471" s="102"/>
      <c r="M471" s="100"/>
      <c r="AA471" s="120">
        <f t="shared" si="292"/>
        <v>0</v>
      </c>
      <c r="AB471" s="120">
        <f t="shared" si="293"/>
        <v>0</v>
      </c>
      <c r="AC471" s="120">
        <f t="shared" si="294"/>
        <v>0</v>
      </c>
      <c r="AD471" s="120">
        <f t="shared" si="295"/>
        <v>0</v>
      </c>
      <c r="AE471" s="120">
        <f t="shared" si="296"/>
        <v>0</v>
      </c>
      <c r="AF471" s="120">
        <f t="shared" si="297"/>
        <v>0</v>
      </c>
      <c r="AG471" s="120">
        <f t="shared" si="298"/>
        <v>0</v>
      </c>
      <c r="AH471" s="120">
        <f t="shared" si="299"/>
        <v>0</v>
      </c>
      <c r="AI471" s="120">
        <f t="shared" si="300"/>
        <v>0</v>
      </c>
      <c r="AJ471" s="120">
        <f t="shared" si="301"/>
        <v>0</v>
      </c>
      <c r="AK471" s="120">
        <f t="shared" si="302"/>
        <v>0</v>
      </c>
      <c r="AL471" s="120">
        <f t="shared" si="303"/>
        <v>0</v>
      </c>
      <c r="AM471" s="120">
        <f t="shared" si="304"/>
        <v>0</v>
      </c>
      <c r="AN471" s="120">
        <f t="shared" si="305"/>
        <v>0</v>
      </c>
      <c r="AO471" s="120">
        <f t="shared" si="306"/>
        <v>0</v>
      </c>
      <c r="AP471" s="120">
        <f t="shared" si="307"/>
        <v>0</v>
      </c>
      <c r="AQ471" s="120">
        <f t="shared" si="308"/>
        <v>0</v>
      </c>
      <c r="AR471" s="120">
        <f t="shared" si="309"/>
        <v>110.8</v>
      </c>
      <c r="AS471" s="120">
        <f t="shared" si="310"/>
        <v>0</v>
      </c>
      <c r="AT471" s="267">
        <f t="shared" si="290"/>
        <v>0</v>
      </c>
      <c r="AU471" s="267">
        <f t="shared" si="291"/>
        <v>0</v>
      </c>
      <c r="BA471" s="42">
        <f t="shared" si="311"/>
        <v>0</v>
      </c>
      <c r="BB471" s="42">
        <f t="shared" si="312"/>
        <v>0</v>
      </c>
      <c r="BC471" s="42">
        <f t="shared" si="313"/>
        <v>0</v>
      </c>
      <c r="BD471" s="42">
        <f t="shared" si="314"/>
        <v>0</v>
      </c>
      <c r="BE471" s="42">
        <f t="shared" si="315"/>
        <v>0</v>
      </c>
      <c r="BF471" s="42">
        <f t="shared" si="316"/>
        <v>0</v>
      </c>
      <c r="BG471" s="42">
        <f t="shared" si="317"/>
        <v>0</v>
      </c>
      <c r="BH471" s="42">
        <f t="shared" si="318"/>
        <v>0</v>
      </c>
      <c r="BI471" s="42">
        <f t="shared" si="319"/>
        <v>0</v>
      </c>
      <c r="BJ471" s="42">
        <f t="shared" si="320"/>
        <v>0</v>
      </c>
      <c r="BK471" s="42">
        <f t="shared" si="321"/>
        <v>0</v>
      </c>
      <c r="BL471" s="42">
        <f t="shared" si="322"/>
        <v>0</v>
      </c>
      <c r="BM471" s="42">
        <f t="shared" si="323"/>
        <v>0</v>
      </c>
      <c r="BN471" s="42">
        <f t="shared" si="324"/>
        <v>0</v>
      </c>
      <c r="BO471" s="42">
        <f t="shared" si="325"/>
        <v>0</v>
      </c>
      <c r="BP471" s="42">
        <f t="shared" si="326"/>
        <v>0</v>
      </c>
      <c r="BQ471" s="42">
        <f t="shared" si="327"/>
        <v>0</v>
      </c>
      <c r="BR471" s="42">
        <f t="shared" si="328"/>
        <v>0</v>
      </c>
      <c r="BS471" s="42">
        <f t="shared" si="329"/>
        <v>0</v>
      </c>
    </row>
    <row r="472" spans="1:71" ht="15">
      <c r="A472" s="118" t="s">
        <v>1179</v>
      </c>
      <c r="B472" s="8" t="s">
        <v>940</v>
      </c>
      <c r="C472" s="9" t="s">
        <v>941</v>
      </c>
      <c r="D472" s="9" t="s">
        <v>815</v>
      </c>
      <c r="E472" s="10" t="s">
        <v>166</v>
      </c>
      <c r="F472" s="10" t="s">
        <v>4</v>
      </c>
      <c r="G472" s="12" t="s">
        <v>1277</v>
      </c>
      <c r="H472" s="11">
        <v>11.36</v>
      </c>
      <c r="I472" s="279">
        <f>VLOOKUP(A:A,Souhrn!$A$2:$E$20,5,0)</f>
        <v>0</v>
      </c>
      <c r="J472" s="217">
        <f t="shared" si="289"/>
        <v>0</v>
      </c>
      <c r="K472" s="98"/>
      <c r="L472" s="102"/>
      <c r="M472" s="100"/>
      <c r="AA472" s="120">
        <f t="shared" si="292"/>
        <v>0</v>
      </c>
      <c r="AB472" s="120">
        <f t="shared" si="293"/>
        <v>0</v>
      </c>
      <c r="AC472" s="120">
        <f t="shared" si="294"/>
        <v>0</v>
      </c>
      <c r="AD472" s="120">
        <f t="shared" si="295"/>
        <v>0</v>
      </c>
      <c r="AE472" s="120">
        <f t="shared" si="296"/>
        <v>0</v>
      </c>
      <c r="AF472" s="120">
        <f t="shared" si="297"/>
        <v>0</v>
      </c>
      <c r="AG472" s="120">
        <f t="shared" si="298"/>
        <v>0</v>
      </c>
      <c r="AH472" s="120">
        <f t="shared" si="299"/>
        <v>0</v>
      </c>
      <c r="AI472" s="120">
        <f t="shared" si="300"/>
        <v>0</v>
      </c>
      <c r="AJ472" s="120">
        <f t="shared" si="301"/>
        <v>0</v>
      </c>
      <c r="AK472" s="120">
        <f t="shared" si="302"/>
        <v>0</v>
      </c>
      <c r="AL472" s="120">
        <f t="shared" si="303"/>
        <v>0</v>
      </c>
      <c r="AM472" s="120">
        <f t="shared" si="304"/>
        <v>0</v>
      </c>
      <c r="AN472" s="120">
        <f t="shared" si="305"/>
        <v>0</v>
      </c>
      <c r="AO472" s="120">
        <f t="shared" si="306"/>
        <v>0</v>
      </c>
      <c r="AP472" s="120">
        <f t="shared" si="307"/>
        <v>0</v>
      </c>
      <c r="AQ472" s="120">
        <f t="shared" si="308"/>
        <v>11.36</v>
      </c>
      <c r="AR472" s="120">
        <f t="shared" si="309"/>
        <v>0</v>
      </c>
      <c r="AS472" s="120">
        <f t="shared" si="310"/>
        <v>0</v>
      </c>
      <c r="AT472" s="267">
        <f t="shared" si="290"/>
        <v>0</v>
      </c>
      <c r="AU472" s="267">
        <f t="shared" si="291"/>
        <v>0</v>
      </c>
      <c r="BA472" s="42">
        <f t="shared" si="311"/>
        <v>0</v>
      </c>
      <c r="BB472" s="42">
        <f t="shared" si="312"/>
        <v>0</v>
      </c>
      <c r="BC472" s="42">
        <f t="shared" si="313"/>
        <v>0</v>
      </c>
      <c r="BD472" s="42">
        <f t="shared" si="314"/>
        <v>0</v>
      </c>
      <c r="BE472" s="42">
        <f t="shared" si="315"/>
        <v>0</v>
      </c>
      <c r="BF472" s="42">
        <f t="shared" si="316"/>
        <v>0</v>
      </c>
      <c r="BG472" s="42">
        <f t="shared" si="317"/>
        <v>0</v>
      </c>
      <c r="BH472" s="42">
        <f t="shared" si="318"/>
        <v>0</v>
      </c>
      <c r="BI472" s="42">
        <f t="shared" si="319"/>
        <v>0</v>
      </c>
      <c r="BJ472" s="42">
        <f t="shared" si="320"/>
        <v>0</v>
      </c>
      <c r="BK472" s="42">
        <f t="shared" si="321"/>
        <v>0</v>
      </c>
      <c r="BL472" s="42">
        <f t="shared" si="322"/>
        <v>0</v>
      </c>
      <c r="BM472" s="42">
        <f t="shared" si="323"/>
        <v>0</v>
      </c>
      <c r="BN472" s="42">
        <f t="shared" si="324"/>
        <v>0</v>
      </c>
      <c r="BO472" s="42">
        <f t="shared" si="325"/>
        <v>0</v>
      </c>
      <c r="BP472" s="42">
        <f t="shared" si="326"/>
        <v>0</v>
      </c>
      <c r="BQ472" s="42">
        <f t="shared" si="327"/>
        <v>0</v>
      </c>
      <c r="BR472" s="42">
        <f t="shared" si="328"/>
        <v>0</v>
      </c>
      <c r="BS472" s="42">
        <f t="shared" si="329"/>
        <v>0</v>
      </c>
    </row>
    <row r="473" spans="1:71" ht="15">
      <c r="A473" s="118" t="s">
        <v>1179</v>
      </c>
      <c r="B473" s="8" t="s">
        <v>942</v>
      </c>
      <c r="C473" s="9" t="s">
        <v>943</v>
      </c>
      <c r="D473" s="9" t="s">
        <v>815</v>
      </c>
      <c r="E473" s="10" t="s">
        <v>166</v>
      </c>
      <c r="F473" s="10" t="s">
        <v>4</v>
      </c>
      <c r="G473" s="12" t="s">
        <v>1277</v>
      </c>
      <c r="H473" s="11">
        <v>103.66</v>
      </c>
      <c r="I473" s="279">
        <f>VLOOKUP(A:A,Souhrn!$A$2:$E$20,5,0)</f>
        <v>0</v>
      </c>
      <c r="J473" s="217">
        <f t="shared" si="289"/>
        <v>0</v>
      </c>
      <c r="K473" s="98"/>
      <c r="L473" s="102"/>
      <c r="M473" s="100"/>
      <c r="AA473" s="120">
        <f t="shared" si="292"/>
        <v>0</v>
      </c>
      <c r="AB473" s="120">
        <f t="shared" si="293"/>
        <v>0</v>
      </c>
      <c r="AC473" s="120">
        <f t="shared" si="294"/>
        <v>0</v>
      </c>
      <c r="AD473" s="120">
        <f t="shared" si="295"/>
        <v>0</v>
      </c>
      <c r="AE473" s="120">
        <f t="shared" si="296"/>
        <v>0</v>
      </c>
      <c r="AF473" s="120">
        <f t="shared" si="297"/>
        <v>0</v>
      </c>
      <c r="AG473" s="120">
        <f t="shared" si="298"/>
        <v>0</v>
      </c>
      <c r="AH473" s="120">
        <f t="shared" si="299"/>
        <v>0</v>
      </c>
      <c r="AI473" s="120">
        <f t="shared" si="300"/>
        <v>0</v>
      </c>
      <c r="AJ473" s="120">
        <f t="shared" si="301"/>
        <v>0</v>
      </c>
      <c r="AK473" s="120">
        <f t="shared" si="302"/>
        <v>0</v>
      </c>
      <c r="AL473" s="120">
        <f t="shared" si="303"/>
        <v>0</v>
      </c>
      <c r="AM473" s="120">
        <f t="shared" si="304"/>
        <v>0</v>
      </c>
      <c r="AN473" s="120">
        <f t="shared" si="305"/>
        <v>0</v>
      </c>
      <c r="AO473" s="120">
        <f t="shared" si="306"/>
        <v>0</v>
      </c>
      <c r="AP473" s="120">
        <f t="shared" si="307"/>
        <v>0</v>
      </c>
      <c r="AQ473" s="120">
        <f t="shared" si="308"/>
        <v>103.66</v>
      </c>
      <c r="AR473" s="120">
        <f t="shared" si="309"/>
        <v>0</v>
      </c>
      <c r="AS473" s="120">
        <f t="shared" si="310"/>
        <v>0</v>
      </c>
      <c r="AT473" s="267">
        <f t="shared" si="290"/>
        <v>0</v>
      </c>
      <c r="AU473" s="267">
        <f t="shared" si="291"/>
        <v>0</v>
      </c>
      <c r="BA473" s="42">
        <f t="shared" si="311"/>
        <v>0</v>
      </c>
      <c r="BB473" s="42">
        <f t="shared" si="312"/>
        <v>0</v>
      </c>
      <c r="BC473" s="42">
        <f t="shared" si="313"/>
        <v>0</v>
      </c>
      <c r="BD473" s="42">
        <f t="shared" si="314"/>
        <v>0</v>
      </c>
      <c r="BE473" s="42">
        <f t="shared" si="315"/>
        <v>0</v>
      </c>
      <c r="BF473" s="42">
        <f t="shared" si="316"/>
        <v>0</v>
      </c>
      <c r="BG473" s="42">
        <f t="shared" si="317"/>
        <v>0</v>
      </c>
      <c r="BH473" s="42">
        <f t="shared" si="318"/>
        <v>0</v>
      </c>
      <c r="BI473" s="42">
        <f t="shared" si="319"/>
        <v>0</v>
      </c>
      <c r="BJ473" s="42">
        <f t="shared" si="320"/>
        <v>0</v>
      </c>
      <c r="BK473" s="42">
        <f t="shared" si="321"/>
        <v>0</v>
      </c>
      <c r="BL473" s="42">
        <f t="shared" si="322"/>
        <v>0</v>
      </c>
      <c r="BM473" s="42">
        <f t="shared" si="323"/>
        <v>0</v>
      </c>
      <c r="BN473" s="42">
        <f t="shared" si="324"/>
        <v>0</v>
      </c>
      <c r="BO473" s="42">
        <f t="shared" si="325"/>
        <v>0</v>
      </c>
      <c r="BP473" s="42">
        <f t="shared" si="326"/>
        <v>0</v>
      </c>
      <c r="BQ473" s="42">
        <f t="shared" si="327"/>
        <v>0</v>
      </c>
      <c r="BR473" s="42">
        <f t="shared" si="328"/>
        <v>0</v>
      </c>
      <c r="BS473" s="42">
        <f t="shared" si="329"/>
        <v>0</v>
      </c>
    </row>
    <row r="474" spans="1:71" ht="15">
      <c r="A474" s="118" t="s">
        <v>1167</v>
      </c>
      <c r="B474" s="8" t="s">
        <v>944</v>
      </c>
      <c r="C474" s="9" t="s">
        <v>945</v>
      </c>
      <c r="D474" s="9" t="s">
        <v>815</v>
      </c>
      <c r="E474" s="10" t="s">
        <v>288</v>
      </c>
      <c r="F474" s="10" t="s">
        <v>3</v>
      </c>
      <c r="G474" s="12" t="s">
        <v>1262</v>
      </c>
      <c r="H474" s="11">
        <v>21.3</v>
      </c>
      <c r="I474" s="279">
        <f>VLOOKUP(A:A,Souhrn!$A$2:$E$20,5,0)</f>
        <v>0</v>
      </c>
      <c r="J474" s="217">
        <f t="shared" si="289"/>
        <v>0</v>
      </c>
      <c r="K474" s="98"/>
      <c r="L474" s="102"/>
      <c r="M474" s="100"/>
      <c r="AA474" s="120">
        <f t="shared" si="292"/>
        <v>0</v>
      </c>
      <c r="AB474" s="120">
        <f t="shared" si="293"/>
        <v>0</v>
      </c>
      <c r="AC474" s="120">
        <f t="shared" si="294"/>
        <v>0</v>
      </c>
      <c r="AD474" s="120">
        <f t="shared" si="295"/>
        <v>21.3</v>
      </c>
      <c r="AE474" s="120">
        <f t="shared" si="296"/>
        <v>0</v>
      </c>
      <c r="AF474" s="120">
        <f t="shared" si="297"/>
        <v>0</v>
      </c>
      <c r="AG474" s="120">
        <f t="shared" si="298"/>
        <v>0</v>
      </c>
      <c r="AH474" s="120">
        <f t="shared" si="299"/>
        <v>0</v>
      </c>
      <c r="AI474" s="120">
        <f t="shared" si="300"/>
        <v>0</v>
      </c>
      <c r="AJ474" s="120">
        <f t="shared" si="301"/>
        <v>0</v>
      </c>
      <c r="AK474" s="120">
        <f t="shared" si="302"/>
        <v>0</v>
      </c>
      <c r="AL474" s="120">
        <f t="shared" si="303"/>
        <v>0</v>
      </c>
      <c r="AM474" s="120">
        <f t="shared" si="304"/>
        <v>0</v>
      </c>
      <c r="AN474" s="120">
        <f t="shared" si="305"/>
        <v>0</v>
      </c>
      <c r="AO474" s="120">
        <f t="shared" si="306"/>
        <v>0</v>
      </c>
      <c r="AP474" s="120">
        <f t="shared" si="307"/>
        <v>0</v>
      </c>
      <c r="AQ474" s="120">
        <f t="shared" si="308"/>
        <v>0</v>
      </c>
      <c r="AR474" s="120">
        <f t="shared" si="309"/>
        <v>0</v>
      </c>
      <c r="AS474" s="120">
        <f t="shared" si="310"/>
        <v>0</v>
      </c>
      <c r="AT474" s="267">
        <f t="shared" si="290"/>
        <v>0</v>
      </c>
      <c r="AU474" s="267">
        <f t="shared" si="291"/>
        <v>0</v>
      </c>
      <c r="BA474" s="42">
        <f t="shared" si="311"/>
        <v>0</v>
      </c>
      <c r="BB474" s="42">
        <f t="shared" si="312"/>
        <v>0</v>
      </c>
      <c r="BC474" s="42">
        <f t="shared" si="313"/>
        <v>0</v>
      </c>
      <c r="BD474" s="42">
        <f t="shared" si="314"/>
        <v>0</v>
      </c>
      <c r="BE474" s="42">
        <f t="shared" si="315"/>
        <v>0</v>
      </c>
      <c r="BF474" s="42">
        <f t="shared" si="316"/>
        <v>0</v>
      </c>
      <c r="BG474" s="42">
        <f t="shared" si="317"/>
        <v>0</v>
      </c>
      <c r="BH474" s="42">
        <f t="shared" si="318"/>
        <v>0</v>
      </c>
      <c r="BI474" s="42">
        <f t="shared" si="319"/>
        <v>0</v>
      </c>
      <c r="BJ474" s="42">
        <f t="shared" si="320"/>
        <v>0</v>
      </c>
      <c r="BK474" s="42">
        <f t="shared" si="321"/>
        <v>0</v>
      </c>
      <c r="BL474" s="42">
        <f t="shared" si="322"/>
        <v>0</v>
      </c>
      <c r="BM474" s="42">
        <f t="shared" si="323"/>
        <v>0</v>
      </c>
      <c r="BN474" s="42">
        <f t="shared" si="324"/>
        <v>0</v>
      </c>
      <c r="BO474" s="42">
        <f t="shared" si="325"/>
        <v>0</v>
      </c>
      <c r="BP474" s="42">
        <f t="shared" si="326"/>
        <v>0</v>
      </c>
      <c r="BQ474" s="42">
        <f t="shared" si="327"/>
        <v>0</v>
      </c>
      <c r="BR474" s="42">
        <f t="shared" si="328"/>
        <v>0</v>
      </c>
      <c r="BS474" s="42">
        <f t="shared" si="329"/>
        <v>0</v>
      </c>
    </row>
    <row r="475" spans="1:71" ht="15">
      <c r="A475" s="118" t="s">
        <v>1167</v>
      </c>
      <c r="B475" s="8" t="s">
        <v>946</v>
      </c>
      <c r="C475" s="9" t="s">
        <v>947</v>
      </c>
      <c r="D475" s="9" t="s">
        <v>815</v>
      </c>
      <c r="E475" s="10" t="s">
        <v>288</v>
      </c>
      <c r="F475" s="10" t="s">
        <v>3</v>
      </c>
      <c r="G475" s="12" t="s">
        <v>1262</v>
      </c>
      <c r="H475" s="11">
        <v>129.82</v>
      </c>
      <c r="I475" s="279">
        <f>VLOOKUP(A:A,Souhrn!$A$2:$E$20,5,0)</f>
        <v>0</v>
      </c>
      <c r="J475" s="217">
        <f aca="true" t="shared" si="330" ref="J475:J509">ROUND(H475*ROUND(I475,2),2)</f>
        <v>0</v>
      </c>
      <c r="K475" s="98"/>
      <c r="L475" s="102"/>
      <c r="M475" s="100"/>
      <c r="AA475" s="120">
        <f t="shared" si="292"/>
        <v>0</v>
      </c>
      <c r="AB475" s="120">
        <f t="shared" si="293"/>
        <v>0</v>
      </c>
      <c r="AC475" s="120">
        <f t="shared" si="294"/>
        <v>0</v>
      </c>
      <c r="AD475" s="120">
        <f t="shared" si="295"/>
        <v>129.82</v>
      </c>
      <c r="AE475" s="120">
        <f t="shared" si="296"/>
        <v>0</v>
      </c>
      <c r="AF475" s="120">
        <f t="shared" si="297"/>
        <v>0</v>
      </c>
      <c r="AG475" s="120">
        <f t="shared" si="298"/>
        <v>0</v>
      </c>
      <c r="AH475" s="120">
        <f t="shared" si="299"/>
        <v>0</v>
      </c>
      <c r="AI475" s="120">
        <f t="shared" si="300"/>
        <v>0</v>
      </c>
      <c r="AJ475" s="120">
        <f t="shared" si="301"/>
        <v>0</v>
      </c>
      <c r="AK475" s="120">
        <f t="shared" si="302"/>
        <v>0</v>
      </c>
      <c r="AL475" s="120">
        <f t="shared" si="303"/>
        <v>0</v>
      </c>
      <c r="AM475" s="120">
        <f t="shared" si="304"/>
        <v>0</v>
      </c>
      <c r="AN475" s="120">
        <f t="shared" si="305"/>
        <v>0</v>
      </c>
      <c r="AO475" s="120">
        <f t="shared" si="306"/>
        <v>0</v>
      </c>
      <c r="AP475" s="120">
        <f t="shared" si="307"/>
        <v>0</v>
      </c>
      <c r="AQ475" s="120">
        <f t="shared" si="308"/>
        <v>0</v>
      </c>
      <c r="AR475" s="120">
        <f t="shared" si="309"/>
        <v>0</v>
      </c>
      <c r="AS475" s="120">
        <f t="shared" si="310"/>
        <v>0</v>
      </c>
      <c r="AT475" s="267">
        <f t="shared" si="290"/>
        <v>0</v>
      </c>
      <c r="AU475" s="267">
        <f t="shared" si="291"/>
        <v>0</v>
      </c>
      <c r="BA475" s="42">
        <f t="shared" si="311"/>
        <v>0</v>
      </c>
      <c r="BB475" s="42">
        <f t="shared" si="312"/>
        <v>0</v>
      </c>
      <c r="BC475" s="42">
        <f t="shared" si="313"/>
        <v>0</v>
      </c>
      <c r="BD475" s="42">
        <f t="shared" si="314"/>
        <v>0</v>
      </c>
      <c r="BE475" s="42">
        <f t="shared" si="315"/>
        <v>0</v>
      </c>
      <c r="BF475" s="42">
        <f t="shared" si="316"/>
        <v>0</v>
      </c>
      <c r="BG475" s="42">
        <f t="shared" si="317"/>
        <v>0</v>
      </c>
      <c r="BH475" s="42">
        <f t="shared" si="318"/>
        <v>0</v>
      </c>
      <c r="BI475" s="42">
        <f t="shared" si="319"/>
        <v>0</v>
      </c>
      <c r="BJ475" s="42">
        <f t="shared" si="320"/>
        <v>0</v>
      </c>
      <c r="BK475" s="42">
        <f t="shared" si="321"/>
        <v>0</v>
      </c>
      <c r="BL475" s="42">
        <f t="shared" si="322"/>
        <v>0</v>
      </c>
      <c r="BM475" s="42">
        <f t="shared" si="323"/>
        <v>0</v>
      </c>
      <c r="BN475" s="42">
        <f t="shared" si="324"/>
        <v>0</v>
      </c>
      <c r="BO475" s="42">
        <f t="shared" si="325"/>
        <v>0</v>
      </c>
      <c r="BP475" s="42">
        <f t="shared" si="326"/>
        <v>0</v>
      </c>
      <c r="BQ475" s="42">
        <f t="shared" si="327"/>
        <v>0</v>
      </c>
      <c r="BR475" s="42">
        <f t="shared" si="328"/>
        <v>0</v>
      </c>
      <c r="BS475" s="42">
        <f t="shared" si="329"/>
        <v>0</v>
      </c>
    </row>
    <row r="476" spans="1:71" ht="15">
      <c r="A476" s="118" t="s">
        <v>1172</v>
      </c>
      <c r="B476" s="8" t="s">
        <v>948</v>
      </c>
      <c r="C476" s="9" t="s">
        <v>949</v>
      </c>
      <c r="D476" s="9" t="s">
        <v>815</v>
      </c>
      <c r="E476" s="10" t="s">
        <v>20</v>
      </c>
      <c r="F476" s="10" t="s">
        <v>3</v>
      </c>
      <c r="G476" s="12" t="s">
        <v>1266</v>
      </c>
      <c r="H476" s="11">
        <v>14.19</v>
      </c>
      <c r="I476" s="279">
        <f>VLOOKUP(A:A,Souhrn!$A$2:$E$20,5,0)</f>
        <v>0</v>
      </c>
      <c r="J476" s="217">
        <f t="shared" si="330"/>
        <v>0</v>
      </c>
      <c r="K476" s="98"/>
      <c r="L476" s="102"/>
      <c r="M476" s="100"/>
      <c r="AA476" s="120">
        <f t="shared" si="292"/>
        <v>0</v>
      </c>
      <c r="AB476" s="120">
        <f t="shared" si="293"/>
        <v>0</v>
      </c>
      <c r="AC476" s="120">
        <f t="shared" si="294"/>
        <v>0</v>
      </c>
      <c r="AD476" s="120">
        <f t="shared" si="295"/>
        <v>0</v>
      </c>
      <c r="AE476" s="120">
        <f t="shared" si="296"/>
        <v>0</v>
      </c>
      <c r="AF476" s="120">
        <f t="shared" si="297"/>
        <v>0</v>
      </c>
      <c r="AG476" s="120">
        <f t="shared" si="298"/>
        <v>0</v>
      </c>
      <c r="AH476" s="120">
        <f t="shared" si="299"/>
        <v>0</v>
      </c>
      <c r="AI476" s="120">
        <f t="shared" si="300"/>
        <v>14.19</v>
      </c>
      <c r="AJ476" s="120">
        <f t="shared" si="301"/>
        <v>0</v>
      </c>
      <c r="AK476" s="120">
        <f t="shared" si="302"/>
        <v>0</v>
      </c>
      <c r="AL476" s="120">
        <f t="shared" si="303"/>
        <v>0</v>
      </c>
      <c r="AM476" s="120">
        <f t="shared" si="304"/>
        <v>0</v>
      </c>
      <c r="AN476" s="120">
        <f t="shared" si="305"/>
        <v>0</v>
      </c>
      <c r="AO476" s="120">
        <f t="shared" si="306"/>
        <v>0</v>
      </c>
      <c r="AP476" s="120">
        <f t="shared" si="307"/>
        <v>0</v>
      </c>
      <c r="AQ476" s="120">
        <f t="shared" si="308"/>
        <v>0</v>
      </c>
      <c r="AR476" s="120">
        <f t="shared" si="309"/>
        <v>0</v>
      </c>
      <c r="AS476" s="120">
        <f t="shared" si="310"/>
        <v>0</v>
      </c>
      <c r="AT476" s="267">
        <f t="shared" si="290"/>
        <v>0</v>
      </c>
      <c r="AU476" s="267">
        <f t="shared" si="291"/>
        <v>0</v>
      </c>
      <c r="BA476" s="42">
        <f t="shared" si="311"/>
        <v>0</v>
      </c>
      <c r="BB476" s="42">
        <f t="shared" si="312"/>
        <v>0</v>
      </c>
      <c r="BC476" s="42">
        <f t="shared" si="313"/>
        <v>0</v>
      </c>
      <c r="BD476" s="42">
        <f t="shared" si="314"/>
        <v>0</v>
      </c>
      <c r="BE476" s="42">
        <f t="shared" si="315"/>
        <v>0</v>
      </c>
      <c r="BF476" s="42">
        <f t="shared" si="316"/>
        <v>0</v>
      </c>
      <c r="BG476" s="42">
        <f t="shared" si="317"/>
        <v>0</v>
      </c>
      <c r="BH476" s="42">
        <f t="shared" si="318"/>
        <v>0</v>
      </c>
      <c r="BI476" s="42">
        <f t="shared" si="319"/>
        <v>0</v>
      </c>
      <c r="BJ476" s="42">
        <f t="shared" si="320"/>
        <v>0</v>
      </c>
      <c r="BK476" s="42">
        <f t="shared" si="321"/>
        <v>0</v>
      </c>
      <c r="BL476" s="42">
        <f t="shared" si="322"/>
        <v>0</v>
      </c>
      <c r="BM476" s="42">
        <f t="shared" si="323"/>
        <v>0</v>
      </c>
      <c r="BN476" s="42">
        <f t="shared" si="324"/>
        <v>0</v>
      </c>
      <c r="BO476" s="42">
        <f t="shared" si="325"/>
        <v>0</v>
      </c>
      <c r="BP476" s="42">
        <f t="shared" si="326"/>
        <v>0</v>
      </c>
      <c r="BQ476" s="42">
        <f t="shared" si="327"/>
        <v>0</v>
      </c>
      <c r="BR476" s="42">
        <f t="shared" si="328"/>
        <v>0</v>
      </c>
      <c r="BS476" s="42">
        <f t="shared" si="329"/>
        <v>0</v>
      </c>
    </row>
    <row r="477" spans="1:71" ht="15">
      <c r="A477" s="118" t="s">
        <v>1175</v>
      </c>
      <c r="B477" s="8" t="s">
        <v>950</v>
      </c>
      <c r="C477" s="9" t="s">
        <v>951</v>
      </c>
      <c r="D477" s="9" t="s">
        <v>815</v>
      </c>
      <c r="E477" s="10" t="s">
        <v>29</v>
      </c>
      <c r="F477" s="10" t="s">
        <v>3</v>
      </c>
      <c r="G477" s="12" t="s">
        <v>1268</v>
      </c>
      <c r="H477" s="11">
        <v>4.72</v>
      </c>
      <c r="I477" s="279">
        <f>VLOOKUP(A:A,Souhrn!$A$2:$E$20,5,0)</f>
        <v>0</v>
      </c>
      <c r="J477" s="217">
        <f t="shared" si="330"/>
        <v>0</v>
      </c>
      <c r="K477" s="98"/>
      <c r="L477" s="102"/>
      <c r="M477" s="100"/>
      <c r="AA477" s="120">
        <f t="shared" si="292"/>
        <v>0</v>
      </c>
      <c r="AB477" s="120">
        <f t="shared" si="293"/>
        <v>0</v>
      </c>
      <c r="AC477" s="120">
        <f t="shared" si="294"/>
        <v>0</v>
      </c>
      <c r="AD477" s="120">
        <f t="shared" si="295"/>
        <v>0</v>
      </c>
      <c r="AE477" s="120">
        <f t="shared" si="296"/>
        <v>0</v>
      </c>
      <c r="AF477" s="120">
        <f t="shared" si="297"/>
        <v>0</v>
      </c>
      <c r="AG477" s="120">
        <f t="shared" si="298"/>
        <v>0</v>
      </c>
      <c r="AH477" s="120">
        <f t="shared" si="299"/>
        <v>0</v>
      </c>
      <c r="AI477" s="120">
        <f t="shared" si="300"/>
        <v>0</v>
      </c>
      <c r="AJ477" s="120">
        <f t="shared" si="301"/>
        <v>0</v>
      </c>
      <c r="AK477" s="120">
        <f t="shared" si="302"/>
        <v>0</v>
      </c>
      <c r="AL477" s="120">
        <f t="shared" si="303"/>
        <v>4.72</v>
      </c>
      <c r="AM477" s="120">
        <f t="shared" si="304"/>
        <v>0</v>
      </c>
      <c r="AN477" s="120">
        <f t="shared" si="305"/>
        <v>0</v>
      </c>
      <c r="AO477" s="120">
        <f t="shared" si="306"/>
        <v>0</v>
      </c>
      <c r="AP477" s="120">
        <f t="shared" si="307"/>
        <v>0</v>
      </c>
      <c r="AQ477" s="120">
        <f t="shared" si="308"/>
        <v>0</v>
      </c>
      <c r="AR477" s="120">
        <f t="shared" si="309"/>
        <v>0</v>
      </c>
      <c r="AS477" s="120">
        <f t="shared" si="310"/>
        <v>0</v>
      </c>
      <c r="AT477" s="267">
        <f t="shared" si="290"/>
        <v>0</v>
      </c>
      <c r="AU477" s="267">
        <f t="shared" si="291"/>
        <v>0</v>
      </c>
      <c r="BA477" s="42">
        <f t="shared" si="311"/>
        <v>0</v>
      </c>
      <c r="BB477" s="42">
        <f t="shared" si="312"/>
        <v>0</v>
      </c>
      <c r="BC477" s="42">
        <f t="shared" si="313"/>
        <v>0</v>
      </c>
      <c r="BD477" s="42">
        <f t="shared" si="314"/>
        <v>0</v>
      </c>
      <c r="BE477" s="42">
        <f t="shared" si="315"/>
        <v>0</v>
      </c>
      <c r="BF477" s="42">
        <f t="shared" si="316"/>
        <v>0</v>
      </c>
      <c r="BG477" s="42">
        <f t="shared" si="317"/>
        <v>0</v>
      </c>
      <c r="BH477" s="42">
        <f t="shared" si="318"/>
        <v>0</v>
      </c>
      <c r="BI477" s="42">
        <f t="shared" si="319"/>
        <v>0</v>
      </c>
      <c r="BJ477" s="42">
        <f t="shared" si="320"/>
        <v>0</v>
      </c>
      <c r="BK477" s="42">
        <f t="shared" si="321"/>
        <v>0</v>
      </c>
      <c r="BL477" s="42">
        <f t="shared" si="322"/>
        <v>0</v>
      </c>
      <c r="BM477" s="42">
        <f t="shared" si="323"/>
        <v>0</v>
      </c>
      <c r="BN477" s="42">
        <f t="shared" si="324"/>
        <v>0</v>
      </c>
      <c r="BO477" s="42">
        <f t="shared" si="325"/>
        <v>0</v>
      </c>
      <c r="BP477" s="42">
        <f t="shared" si="326"/>
        <v>0</v>
      </c>
      <c r="BQ477" s="42">
        <f t="shared" si="327"/>
        <v>0</v>
      </c>
      <c r="BR477" s="42">
        <f t="shared" si="328"/>
        <v>0</v>
      </c>
      <c r="BS477" s="42">
        <f t="shared" si="329"/>
        <v>0</v>
      </c>
    </row>
    <row r="478" spans="1:71" ht="15">
      <c r="A478" s="118" t="s">
        <v>1167</v>
      </c>
      <c r="B478" s="8" t="s">
        <v>952</v>
      </c>
      <c r="C478" s="9" t="s">
        <v>953</v>
      </c>
      <c r="D478" s="9" t="s">
        <v>815</v>
      </c>
      <c r="E478" s="10" t="s">
        <v>954</v>
      </c>
      <c r="F478" s="10" t="s">
        <v>3</v>
      </c>
      <c r="G478" s="12" t="s">
        <v>1262</v>
      </c>
      <c r="H478" s="11">
        <v>29.45</v>
      </c>
      <c r="I478" s="279">
        <f>VLOOKUP(A:A,Souhrn!$A$2:$E$20,5,0)</f>
        <v>0</v>
      </c>
      <c r="J478" s="217">
        <f t="shared" si="330"/>
        <v>0</v>
      </c>
      <c r="K478" s="98" t="s">
        <v>1246</v>
      </c>
      <c r="L478" s="102"/>
      <c r="M478" s="100"/>
      <c r="AA478" s="120">
        <f t="shared" si="292"/>
        <v>0</v>
      </c>
      <c r="AB478" s="120">
        <f t="shared" si="293"/>
        <v>0</v>
      </c>
      <c r="AC478" s="120">
        <f t="shared" si="294"/>
        <v>0</v>
      </c>
      <c r="AD478" s="120">
        <f t="shared" si="295"/>
        <v>29.45</v>
      </c>
      <c r="AE478" s="120">
        <f t="shared" si="296"/>
        <v>0</v>
      </c>
      <c r="AF478" s="120">
        <f t="shared" si="297"/>
        <v>0</v>
      </c>
      <c r="AG478" s="120">
        <f t="shared" si="298"/>
        <v>0</v>
      </c>
      <c r="AH478" s="120">
        <f t="shared" si="299"/>
        <v>0</v>
      </c>
      <c r="AI478" s="120">
        <f t="shared" si="300"/>
        <v>0</v>
      </c>
      <c r="AJ478" s="120">
        <f t="shared" si="301"/>
        <v>0</v>
      </c>
      <c r="AK478" s="120">
        <f t="shared" si="302"/>
        <v>0</v>
      </c>
      <c r="AL478" s="120">
        <f t="shared" si="303"/>
        <v>0</v>
      </c>
      <c r="AM478" s="120">
        <f t="shared" si="304"/>
        <v>0</v>
      </c>
      <c r="AN478" s="120">
        <f t="shared" si="305"/>
        <v>0</v>
      </c>
      <c r="AO478" s="120">
        <f t="shared" si="306"/>
        <v>0</v>
      </c>
      <c r="AP478" s="120">
        <f t="shared" si="307"/>
        <v>0</v>
      </c>
      <c r="AQ478" s="120">
        <f t="shared" si="308"/>
        <v>0</v>
      </c>
      <c r="AR478" s="120">
        <f t="shared" si="309"/>
        <v>0</v>
      </c>
      <c r="AS478" s="120">
        <f t="shared" si="310"/>
        <v>0</v>
      </c>
      <c r="AT478" s="267">
        <f t="shared" si="290"/>
        <v>0</v>
      </c>
      <c r="AU478" s="267">
        <f t="shared" si="291"/>
        <v>0</v>
      </c>
      <c r="BA478" s="42">
        <f t="shared" si="311"/>
        <v>0</v>
      </c>
      <c r="BB478" s="42">
        <f t="shared" si="312"/>
        <v>0</v>
      </c>
      <c r="BC478" s="42">
        <f t="shared" si="313"/>
        <v>0</v>
      </c>
      <c r="BD478" s="42">
        <f t="shared" si="314"/>
        <v>29.45</v>
      </c>
      <c r="BE478" s="42">
        <f t="shared" si="315"/>
        <v>0</v>
      </c>
      <c r="BF478" s="42">
        <f t="shared" si="316"/>
        <v>0</v>
      </c>
      <c r="BG478" s="42">
        <f t="shared" si="317"/>
        <v>0</v>
      </c>
      <c r="BH478" s="42">
        <f t="shared" si="318"/>
        <v>0</v>
      </c>
      <c r="BI478" s="42">
        <f t="shared" si="319"/>
        <v>0</v>
      </c>
      <c r="BJ478" s="42">
        <f t="shared" si="320"/>
        <v>0</v>
      </c>
      <c r="BK478" s="42">
        <f t="shared" si="321"/>
        <v>0</v>
      </c>
      <c r="BL478" s="42">
        <f t="shared" si="322"/>
        <v>0</v>
      </c>
      <c r="BM478" s="42">
        <f t="shared" si="323"/>
        <v>0</v>
      </c>
      <c r="BN478" s="42">
        <f t="shared" si="324"/>
        <v>0</v>
      </c>
      <c r="BO478" s="42">
        <f t="shared" si="325"/>
        <v>0</v>
      </c>
      <c r="BP478" s="42">
        <f t="shared" si="326"/>
        <v>0</v>
      </c>
      <c r="BQ478" s="42">
        <f t="shared" si="327"/>
        <v>0</v>
      </c>
      <c r="BR478" s="42">
        <f t="shared" si="328"/>
        <v>0</v>
      </c>
      <c r="BS478" s="42">
        <f t="shared" si="329"/>
        <v>0</v>
      </c>
    </row>
    <row r="479" spans="1:71" ht="15">
      <c r="A479" s="118" t="s">
        <v>1166</v>
      </c>
      <c r="B479" s="8" t="s">
        <v>955</v>
      </c>
      <c r="C479" s="9" t="s">
        <v>956</v>
      </c>
      <c r="D479" s="9" t="s">
        <v>815</v>
      </c>
      <c r="E479" s="10" t="s">
        <v>288</v>
      </c>
      <c r="F479" s="10" t="s">
        <v>2</v>
      </c>
      <c r="G479" s="12" t="s">
        <v>1261</v>
      </c>
      <c r="H479" s="11">
        <v>35.15</v>
      </c>
      <c r="I479" s="279">
        <f>VLOOKUP(A:A,Souhrn!$A$2:$E$20,5,0)</f>
        <v>0</v>
      </c>
      <c r="J479" s="217">
        <f t="shared" si="330"/>
        <v>0</v>
      </c>
      <c r="K479" s="98"/>
      <c r="L479" s="102"/>
      <c r="M479" s="100" t="s">
        <v>1246</v>
      </c>
      <c r="AA479" s="120">
        <f t="shared" si="292"/>
        <v>0</v>
      </c>
      <c r="AB479" s="120">
        <f t="shared" si="293"/>
        <v>0</v>
      </c>
      <c r="AC479" s="120">
        <f t="shared" si="294"/>
        <v>35.15</v>
      </c>
      <c r="AD479" s="120">
        <f t="shared" si="295"/>
        <v>0</v>
      </c>
      <c r="AE479" s="120">
        <f t="shared" si="296"/>
        <v>0</v>
      </c>
      <c r="AF479" s="120">
        <f t="shared" si="297"/>
        <v>0</v>
      </c>
      <c r="AG479" s="120">
        <f t="shared" si="298"/>
        <v>0</v>
      </c>
      <c r="AH479" s="120">
        <f t="shared" si="299"/>
        <v>0</v>
      </c>
      <c r="AI479" s="120">
        <f t="shared" si="300"/>
        <v>0</v>
      </c>
      <c r="AJ479" s="120">
        <f t="shared" si="301"/>
        <v>0</v>
      </c>
      <c r="AK479" s="120">
        <f t="shared" si="302"/>
        <v>0</v>
      </c>
      <c r="AL479" s="120">
        <f t="shared" si="303"/>
        <v>0</v>
      </c>
      <c r="AM479" s="120">
        <f t="shared" si="304"/>
        <v>0</v>
      </c>
      <c r="AN479" s="120">
        <f t="shared" si="305"/>
        <v>0</v>
      </c>
      <c r="AO479" s="120">
        <f t="shared" si="306"/>
        <v>0</v>
      </c>
      <c r="AP479" s="120">
        <f t="shared" si="307"/>
        <v>0</v>
      </c>
      <c r="AQ479" s="120">
        <f t="shared" si="308"/>
        <v>0</v>
      </c>
      <c r="AR479" s="120">
        <f t="shared" si="309"/>
        <v>0</v>
      </c>
      <c r="AS479" s="120">
        <f t="shared" si="310"/>
        <v>0</v>
      </c>
      <c r="AT479" s="267">
        <f t="shared" si="290"/>
        <v>0</v>
      </c>
      <c r="AU479" s="267">
        <f t="shared" si="291"/>
        <v>35.15</v>
      </c>
      <c r="BA479" s="42">
        <f t="shared" si="311"/>
        <v>0</v>
      </c>
      <c r="BB479" s="42">
        <f t="shared" si="312"/>
        <v>0</v>
      </c>
      <c r="BC479" s="42">
        <f t="shared" si="313"/>
        <v>0</v>
      </c>
      <c r="BD479" s="42">
        <f t="shared" si="314"/>
        <v>0</v>
      </c>
      <c r="BE479" s="42">
        <f t="shared" si="315"/>
        <v>0</v>
      </c>
      <c r="BF479" s="42">
        <f t="shared" si="316"/>
        <v>0</v>
      </c>
      <c r="BG479" s="42">
        <f t="shared" si="317"/>
        <v>0</v>
      </c>
      <c r="BH479" s="42">
        <f t="shared" si="318"/>
        <v>0</v>
      </c>
      <c r="BI479" s="42">
        <f t="shared" si="319"/>
        <v>0</v>
      </c>
      <c r="BJ479" s="42">
        <f t="shared" si="320"/>
        <v>0</v>
      </c>
      <c r="BK479" s="42">
        <f t="shared" si="321"/>
        <v>0</v>
      </c>
      <c r="BL479" s="42">
        <f t="shared" si="322"/>
        <v>0</v>
      </c>
      <c r="BM479" s="42">
        <f t="shared" si="323"/>
        <v>0</v>
      </c>
      <c r="BN479" s="42">
        <f t="shared" si="324"/>
        <v>0</v>
      </c>
      <c r="BO479" s="42">
        <f t="shared" si="325"/>
        <v>0</v>
      </c>
      <c r="BP479" s="42">
        <f t="shared" si="326"/>
        <v>0</v>
      </c>
      <c r="BQ479" s="42">
        <f t="shared" si="327"/>
        <v>0</v>
      </c>
      <c r="BR479" s="42">
        <f t="shared" si="328"/>
        <v>0</v>
      </c>
      <c r="BS479" s="42">
        <f t="shared" si="329"/>
        <v>0</v>
      </c>
    </row>
    <row r="480" spans="1:71" ht="15">
      <c r="A480" s="118" t="s">
        <v>1167</v>
      </c>
      <c r="B480" s="8" t="s">
        <v>957</v>
      </c>
      <c r="C480" s="9" t="s">
        <v>958</v>
      </c>
      <c r="D480" s="9" t="s">
        <v>815</v>
      </c>
      <c r="E480" s="10" t="s">
        <v>288</v>
      </c>
      <c r="F480" s="10" t="s">
        <v>3</v>
      </c>
      <c r="G480" s="12" t="s">
        <v>1262</v>
      </c>
      <c r="H480" s="11">
        <v>35.3</v>
      </c>
      <c r="I480" s="279">
        <f>VLOOKUP(A:A,Souhrn!$A$2:$E$20,5,0)</f>
        <v>0</v>
      </c>
      <c r="J480" s="217">
        <f t="shared" si="330"/>
        <v>0</v>
      </c>
      <c r="K480" s="98"/>
      <c r="L480" s="102"/>
      <c r="M480" s="100"/>
      <c r="AA480" s="120">
        <f t="shared" si="292"/>
        <v>0</v>
      </c>
      <c r="AB480" s="120">
        <f t="shared" si="293"/>
        <v>0</v>
      </c>
      <c r="AC480" s="120">
        <f t="shared" si="294"/>
        <v>0</v>
      </c>
      <c r="AD480" s="120">
        <f t="shared" si="295"/>
        <v>35.3</v>
      </c>
      <c r="AE480" s="120">
        <f t="shared" si="296"/>
        <v>0</v>
      </c>
      <c r="AF480" s="120">
        <f t="shared" si="297"/>
        <v>0</v>
      </c>
      <c r="AG480" s="120">
        <f t="shared" si="298"/>
        <v>0</v>
      </c>
      <c r="AH480" s="120">
        <f t="shared" si="299"/>
        <v>0</v>
      </c>
      <c r="AI480" s="120">
        <f t="shared" si="300"/>
        <v>0</v>
      </c>
      <c r="AJ480" s="120">
        <f t="shared" si="301"/>
        <v>0</v>
      </c>
      <c r="AK480" s="120">
        <f t="shared" si="302"/>
        <v>0</v>
      </c>
      <c r="AL480" s="120">
        <f t="shared" si="303"/>
        <v>0</v>
      </c>
      <c r="AM480" s="120">
        <f t="shared" si="304"/>
        <v>0</v>
      </c>
      <c r="AN480" s="120">
        <f t="shared" si="305"/>
        <v>0</v>
      </c>
      <c r="AO480" s="120">
        <f t="shared" si="306"/>
        <v>0</v>
      </c>
      <c r="AP480" s="120">
        <f t="shared" si="307"/>
        <v>0</v>
      </c>
      <c r="AQ480" s="120">
        <f t="shared" si="308"/>
        <v>0</v>
      </c>
      <c r="AR480" s="120">
        <f t="shared" si="309"/>
        <v>0</v>
      </c>
      <c r="AS480" s="120">
        <f t="shared" si="310"/>
        <v>0</v>
      </c>
      <c r="AT480" s="267">
        <f t="shared" si="290"/>
        <v>0</v>
      </c>
      <c r="AU480" s="267">
        <f t="shared" si="291"/>
        <v>0</v>
      </c>
      <c r="BA480" s="42">
        <f t="shared" si="311"/>
        <v>0</v>
      </c>
      <c r="BB480" s="42">
        <f t="shared" si="312"/>
        <v>0</v>
      </c>
      <c r="BC480" s="42">
        <f t="shared" si="313"/>
        <v>0</v>
      </c>
      <c r="BD480" s="42">
        <f t="shared" si="314"/>
        <v>0</v>
      </c>
      <c r="BE480" s="42">
        <f t="shared" si="315"/>
        <v>0</v>
      </c>
      <c r="BF480" s="42">
        <f t="shared" si="316"/>
        <v>0</v>
      </c>
      <c r="BG480" s="42">
        <f t="shared" si="317"/>
        <v>0</v>
      </c>
      <c r="BH480" s="42">
        <f t="shared" si="318"/>
        <v>0</v>
      </c>
      <c r="BI480" s="42">
        <f t="shared" si="319"/>
        <v>0</v>
      </c>
      <c r="BJ480" s="42">
        <f t="shared" si="320"/>
        <v>0</v>
      </c>
      <c r="BK480" s="42">
        <f t="shared" si="321"/>
        <v>0</v>
      </c>
      <c r="BL480" s="42">
        <f t="shared" si="322"/>
        <v>0</v>
      </c>
      <c r="BM480" s="42">
        <f t="shared" si="323"/>
        <v>0</v>
      </c>
      <c r="BN480" s="42">
        <f t="shared" si="324"/>
        <v>0</v>
      </c>
      <c r="BO480" s="42">
        <f t="shared" si="325"/>
        <v>0</v>
      </c>
      <c r="BP480" s="42">
        <f t="shared" si="326"/>
        <v>0</v>
      </c>
      <c r="BQ480" s="42">
        <f t="shared" si="327"/>
        <v>0</v>
      </c>
      <c r="BR480" s="42">
        <f t="shared" si="328"/>
        <v>0</v>
      </c>
      <c r="BS480" s="42">
        <f t="shared" si="329"/>
        <v>0</v>
      </c>
    </row>
    <row r="481" spans="1:71" ht="15">
      <c r="A481" s="118" t="s">
        <v>1180</v>
      </c>
      <c r="B481" s="8" t="s">
        <v>959</v>
      </c>
      <c r="C481" s="9" t="s">
        <v>960</v>
      </c>
      <c r="D481" s="9" t="s">
        <v>815</v>
      </c>
      <c r="E481" s="10" t="s">
        <v>166</v>
      </c>
      <c r="F481" s="10" t="s">
        <v>3</v>
      </c>
      <c r="G481" s="12" t="s">
        <v>1273</v>
      </c>
      <c r="H481" s="11">
        <v>21.86</v>
      </c>
      <c r="I481" s="279">
        <f>VLOOKUP(A:A,Souhrn!$A$2:$E$20,5,0)</f>
        <v>0</v>
      </c>
      <c r="J481" s="217">
        <f t="shared" si="330"/>
        <v>0</v>
      </c>
      <c r="K481" s="98"/>
      <c r="L481" s="102"/>
      <c r="M481" s="100"/>
      <c r="AA481" s="120">
        <f t="shared" si="292"/>
        <v>0</v>
      </c>
      <c r="AB481" s="120">
        <f t="shared" si="293"/>
        <v>0</v>
      </c>
      <c r="AC481" s="120">
        <f t="shared" si="294"/>
        <v>0</v>
      </c>
      <c r="AD481" s="120">
        <f t="shared" si="295"/>
        <v>0</v>
      </c>
      <c r="AE481" s="120">
        <f t="shared" si="296"/>
        <v>0</v>
      </c>
      <c r="AF481" s="120">
        <f t="shared" si="297"/>
        <v>0</v>
      </c>
      <c r="AG481" s="120">
        <f t="shared" si="298"/>
        <v>0</v>
      </c>
      <c r="AH481" s="120">
        <f t="shared" si="299"/>
        <v>0</v>
      </c>
      <c r="AI481" s="120">
        <f t="shared" si="300"/>
        <v>0</v>
      </c>
      <c r="AJ481" s="120">
        <f t="shared" si="301"/>
        <v>0</v>
      </c>
      <c r="AK481" s="120">
        <f t="shared" si="302"/>
        <v>0</v>
      </c>
      <c r="AL481" s="120">
        <f t="shared" si="303"/>
        <v>0</v>
      </c>
      <c r="AM481" s="120">
        <f t="shared" si="304"/>
        <v>0</v>
      </c>
      <c r="AN481" s="120">
        <f t="shared" si="305"/>
        <v>0</v>
      </c>
      <c r="AO481" s="120">
        <f t="shared" si="306"/>
        <v>0</v>
      </c>
      <c r="AP481" s="120">
        <f t="shared" si="307"/>
        <v>0</v>
      </c>
      <c r="AQ481" s="120">
        <f t="shared" si="308"/>
        <v>0</v>
      </c>
      <c r="AR481" s="120">
        <f t="shared" si="309"/>
        <v>21.86</v>
      </c>
      <c r="AS481" s="120">
        <f t="shared" si="310"/>
        <v>0</v>
      </c>
      <c r="AT481" s="267">
        <f t="shared" si="290"/>
        <v>0</v>
      </c>
      <c r="AU481" s="267">
        <f t="shared" si="291"/>
        <v>0</v>
      </c>
      <c r="BA481" s="42">
        <f t="shared" si="311"/>
        <v>0</v>
      </c>
      <c r="BB481" s="42">
        <f t="shared" si="312"/>
        <v>0</v>
      </c>
      <c r="BC481" s="42">
        <f t="shared" si="313"/>
        <v>0</v>
      </c>
      <c r="BD481" s="42">
        <f t="shared" si="314"/>
        <v>0</v>
      </c>
      <c r="BE481" s="42">
        <f t="shared" si="315"/>
        <v>0</v>
      </c>
      <c r="BF481" s="42">
        <f t="shared" si="316"/>
        <v>0</v>
      </c>
      <c r="BG481" s="42">
        <f t="shared" si="317"/>
        <v>0</v>
      </c>
      <c r="BH481" s="42">
        <f t="shared" si="318"/>
        <v>0</v>
      </c>
      <c r="BI481" s="42">
        <f t="shared" si="319"/>
        <v>0</v>
      </c>
      <c r="BJ481" s="42">
        <f t="shared" si="320"/>
        <v>0</v>
      </c>
      <c r="BK481" s="42">
        <f t="shared" si="321"/>
        <v>0</v>
      </c>
      <c r="BL481" s="42">
        <f t="shared" si="322"/>
        <v>0</v>
      </c>
      <c r="BM481" s="42">
        <f t="shared" si="323"/>
        <v>0</v>
      </c>
      <c r="BN481" s="42">
        <f t="shared" si="324"/>
        <v>0</v>
      </c>
      <c r="BO481" s="42">
        <f t="shared" si="325"/>
        <v>0</v>
      </c>
      <c r="BP481" s="42">
        <f t="shared" si="326"/>
        <v>0</v>
      </c>
      <c r="BQ481" s="42">
        <f t="shared" si="327"/>
        <v>0</v>
      </c>
      <c r="BR481" s="42">
        <f t="shared" si="328"/>
        <v>0</v>
      </c>
      <c r="BS481" s="42">
        <f t="shared" si="329"/>
        <v>0</v>
      </c>
    </row>
    <row r="482" spans="1:71" ht="15">
      <c r="A482" s="118" t="s">
        <v>1175</v>
      </c>
      <c r="B482" s="8" t="s">
        <v>961</v>
      </c>
      <c r="C482" s="9" t="s">
        <v>962</v>
      </c>
      <c r="D482" s="9" t="s">
        <v>815</v>
      </c>
      <c r="E482" s="10" t="s">
        <v>29</v>
      </c>
      <c r="F482" s="10" t="s">
        <v>3</v>
      </c>
      <c r="G482" s="12" t="s">
        <v>1268</v>
      </c>
      <c r="H482" s="11">
        <v>12.35</v>
      </c>
      <c r="I482" s="279">
        <f>VLOOKUP(A:A,Souhrn!$A$2:$E$20,5,0)</f>
        <v>0</v>
      </c>
      <c r="J482" s="217">
        <f t="shared" si="330"/>
        <v>0</v>
      </c>
      <c r="K482" s="98"/>
      <c r="L482" s="102"/>
      <c r="M482" s="100"/>
      <c r="AA482" s="120">
        <f t="shared" si="292"/>
        <v>0</v>
      </c>
      <c r="AB482" s="120">
        <f t="shared" si="293"/>
        <v>0</v>
      </c>
      <c r="AC482" s="120">
        <f t="shared" si="294"/>
        <v>0</v>
      </c>
      <c r="AD482" s="120">
        <f t="shared" si="295"/>
        <v>0</v>
      </c>
      <c r="AE482" s="120">
        <f t="shared" si="296"/>
        <v>0</v>
      </c>
      <c r="AF482" s="120">
        <f t="shared" si="297"/>
        <v>0</v>
      </c>
      <c r="AG482" s="120">
        <f t="shared" si="298"/>
        <v>0</v>
      </c>
      <c r="AH482" s="120">
        <f t="shared" si="299"/>
        <v>0</v>
      </c>
      <c r="AI482" s="120">
        <f t="shared" si="300"/>
        <v>0</v>
      </c>
      <c r="AJ482" s="120">
        <f t="shared" si="301"/>
        <v>0</v>
      </c>
      <c r="AK482" s="120">
        <f t="shared" si="302"/>
        <v>0</v>
      </c>
      <c r="AL482" s="120">
        <f t="shared" si="303"/>
        <v>12.35</v>
      </c>
      <c r="AM482" s="120">
        <f t="shared" si="304"/>
        <v>0</v>
      </c>
      <c r="AN482" s="120">
        <f t="shared" si="305"/>
        <v>0</v>
      </c>
      <c r="AO482" s="120">
        <f t="shared" si="306"/>
        <v>0</v>
      </c>
      <c r="AP482" s="120">
        <f t="shared" si="307"/>
        <v>0</v>
      </c>
      <c r="AQ482" s="120">
        <f t="shared" si="308"/>
        <v>0</v>
      </c>
      <c r="AR482" s="120">
        <f t="shared" si="309"/>
        <v>0</v>
      </c>
      <c r="AS482" s="120">
        <f t="shared" si="310"/>
        <v>0</v>
      </c>
      <c r="AT482" s="267">
        <f t="shared" si="290"/>
        <v>0</v>
      </c>
      <c r="AU482" s="267">
        <f t="shared" si="291"/>
        <v>0</v>
      </c>
      <c r="BA482" s="42">
        <f t="shared" si="311"/>
        <v>0</v>
      </c>
      <c r="BB482" s="42">
        <f t="shared" si="312"/>
        <v>0</v>
      </c>
      <c r="BC482" s="42">
        <f t="shared" si="313"/>
        <v>0</v>
      </c>
      <c r="BD482" s="42">
        <f t="shared" si="314"/>
        <v>0</v>
      </c>
      <c r="BE482" s="42">
        <f t="shared" si="315"/>
        <v>0</v>
      </c>
      <c r="BF482" s="42">
        <f t="shared" si="316"/>
        <v>0</v>
      </c>
      <c r="BG482" s="42">
        <f t="shared" si="317"/>
        <v>0</v>
      </c>
      <c r="BH482" s="42">
        <f t="shared" si="318"/>
        <v>0</v>
      </c>
      <c r="BI482" s="42">
        <f t="shared" si="319"/>
        <v>0</v>
      </c>
      <c r="BJ482" s="42">
        <f t="shared" si="320"/>
        <v>0</v>
      </c>
      <c r="BK482" s="42">
        <f t="shared" si="321"/>
        <v>0</v>
      </c>
      <c r="BL482" s="42">
        <f t="shared" si="322"/>
        <v>0</v>
      </c>
      <c r="BM482" s="42">
        <f t="shared" si="323"/>
        <v>0</v>
      </c>
      <c r="BN482" s="42">
        <f t="shared" si="324"/>
        <v>0</v>
      </c>
      <c r="BO482" s="42">
        <f t="shared" si="325"/>
        <v>0</v>
      </c>
      <c r="BP482" s="42">
        <f t="shared" si="326"/>
        <v>0</v>
      </c>
      <c r="BQ482" s="42">
        <f t="shared" si="327"/>
        <v>0</v>
      </c>
      <c r="BR482" s="42">
        <f t="shared" si="328"/>
        <v>0</v>
      </c>
      <c r="BS482" s="42">
        <f t="shared" si="329"/>
        <v>0</v>
      </c>
    </row>
    <row r="483" spans="1:71" ht="15">
      <c r="A483" s="118" t="s">
        <v>1175</v>
      </c>
      <c r="B483" s="8" t="s">
        <v>963</v>
      </c>
      <c r="C483" s="9" t="s">
        <v>964</v>
      </c>
      <c r="D483" s="9" t="s">
        <v>815</v>
      </c>
      <c r="E483" s="10" t="s">
        <v>29</v>
      </c>
      <c r="F483" s="10" t="s">
        <v>3</v>
      </c>
      <c r="G483" s="12" t="s">
        <v>1268</v>
      </c>
      <c r="H483" s="11">
        <v>3.43</v>
      </c>
      <c r="I483" s="279">
        <f>VLOOKUP(A:A,Souhrn!$A$2:$E$20,5,0)</f>
        <v>0</v>
      </c>
      <c r="J483" s="217">
        <f t="shared" si="330"/>
        <v>0</v>
      </c>
      <c r="K483" s="98"/>
      <c r="L483" s="102"/>
      <c r="M483" s="100"/>
      <c r="AA483" s="120">
        <f t="shared" si="292"/>
        <v>0</v>
      </c>
      <c r="AB483" s="120">
        <f t="shared" si="293"/>
        <v>0</v>
      </c>
      <c r="AC483" s="120">
        <f t="shared" si="294"/>
        <v>0</v>
      </c>
      <c r="AD483" s="120">
        <f t="shared" si="295"/>
        <v>0</v>
      </c>
      <c r="AE483" s="120">
        <f t="shared" si="296"/>
        <v>0</v>
      </c>
      <c r="AF483" s="120">
        <f t="shared" si="297"/>
        <v>0</v>
      </c>
      <c r="AG483" s="120">
        <f t="shared" si="298"/>
        <v>0</v>
      </c>
      <c r="AH483" s="120">
        <f t="shared" si="299"/>
        <v>0</v>
      </c>
      <c r="AI483" s="120">
        <f t="shared" si="300"/>
        <v>0</v>
      </c>
      <c r="AJ483" s="120">
        <f t="shared" si="301"/>
        <v>0</v>
      </c>
      <c r="AK483" s="120">
        <f t="shared" si="302"/>
        <v>0</v>
      </c>
      <c r="AL483" s="120">
        <f t="shared" si="303"/>
        <v>3.43</v>
      </c>
      <c r="AM483" s="120">
        <f t="shared" si="304"/>
        <v>0</v>
      </c>
      <c r="AN483" s="120">
        <f t="shared" si="305"/>
        <v>0</v>
      </c>
      <c r="AO483" s="120">
        <f t="shared" si="306"/>
        <v>0</v>
      </c>
      <c r="AP483" s="120">
        <f t="shared" si="307"/>
        <v>0</v>
      </c>
      <c r="AQ483" s="120">
        <f t="shared" si="308"/>
        <v>0</v>
      </c>
      <c r="AR483" s="120">
        <f t="shared" si="309"/>
        <v>0</v>
      </c>
      <c r="AS483" s="120">
        <f t="shared" si="310"/>
        <v>0</v>
      </c>
      <c r="AT483" s="267">
        <f t="shared" si="290"/>
        <v>0</v>
      </c>
      <c r="AU483" s="267">
        <f t="shared" si="291"/>
        <v>0</v>
      </c>
      <c r="BA483" s="42">
        <f t="shared" si="311"/>
        <v>0</v>
      </c>
      <c r="BB483" s="42">
        <f t="shared" si="312"/>
        <v>0</v>
      </c>
      <c r="BC483" s="42">
        <f t="shared" si="313"/>
        <v>0</v>
      </c>
      <c r="BD483" s="42">
        <f t="shared" si="314"/>
        <v>0</v>
      </c>
      <c r="BE483" s="42">
        <f t="shared" si="315"/>
        <v>0</v>
      </c>
      <c r="BF483" s="42">
        <f t="shared" si="316"/>
        <v>0</v>
      </c>
      <c r="BG483" s="42">
        <f t="shared" si="317"/>
        <v>0</v>
      </c>
      <c r="BH483" s="42">
        <f t="shared" si="318"/>
        <v>0</v>
      </c>
      <c r="BI483" s="42">
        <f t="shared" si="319"/>
        <v>0</v>
      </c>
      <c r="BJ483" s="42">
        <f t="shared" si="320"/>
        <v>0</v>
      </c>
      <c r="BK483" s="42">
        <f t="shared" si="321"/>
        <v>0</v>
      </c>
      <c r="BL483" s="42">
        <f t="shared" si="322"/>
        <v>0</v>
      </c>
      <c r="BM483" s="42">
        <f t="shared" si="323"/>
        <v>0</v>
      </c>
      <c r="BN483" s="42">
        <f t="shared" si="324"/>
        <v>0</v>
      </c>
      <c r="BO483" s="42">
        <f t="shared" si="325"/>
        <v>0</v>
      </c>
      <c r="BP483" s="42">
        <f t="shared" si="326"/>
        <v>0</v>
      </c>
      <c r="BQ483" s="42">
        <f t="shared" si="327"/>
        <v>0</v>
      </c>
      <c r="BR483" s="42">
        <f t="shared" si="328"/>
        <v>0</v>
      </c>
      <c r="BS483" s="42">
        <f t="shared" si="329"/>
        <v>0</v>
      </c>
    </row>
    <row r="484" spans="1:71" ht="15">
      <c r="A484" s="118" t="s">
        <v>1179</v>
      </c>
      <c r="B484" s="8" t="s">
        <v>965</v>
      </c>
      <c r="C484" s="9" t="s">
        <v>966</v>
      </c>
      <c r="D484" s="9" t="s">
        <v>815</v>
      </c>
      <c r="E484" s="10" t="s">
        <v>393</v>
      </c>
      <c r="F484" s="10" t="s">
        <v>4</v>
      </c>
      <c r="G484" s="12" t="s">
        <v>1277</v>
      </c>
      <c r="H484" s="11">
        <v>1.94</v>
      </c>
      <c r="I484" s="279">
        <f>VLOOKUP(A:A,Souhrn!$A$2:$E$20,5,0)</f>
        <v>0</v>
      </c>
      <c r="J484" s="217">
        <f t="shared" si="330"/>
        <v>0</v>
      </c>
      <c r="K484" s="98"/>
      <c r="L484" s="102"/>
      <c r="M484" s="100"/>
      <c r="AA484" s="120">
        <f t="shared" si="292"/>
        <v>0</v>
      </c>
      <c r="AB484" s="120">
        <f t="shared" si="293"/>
        <v>0</v>
      </c>
      <c r="AC484" s="120">
        <f t="shared" si="294"/>
        <v>0</v>
      </c>
      <c r="AD484" s="120">
        <f t="shared" si="295"/>
        <v>0</v>
      </c>
      <c r="AE484" s="120">
        <f t="shared" si="296"/>
        <v>0</v>
      </c>
      <c r="AF484" s="120">
        <f t="shared" si="297"/>
        <v>0</v>
      </c>
      <c r="AG484" s="120">
        <f t="shared" si="298"/>
        <v>0</v>
      </c>
      <c r="AH484" s="120">
        <f t="shared" si="299"/>
        <v>0</v>
      </c>
      <c r="AI484" s="120">
        <f t="shared" si="300"/>
        <v>0</v>
      </c>
      <c r="AJ484" s="120">
        <f t="shared" si="301"/>
        <v>0</v>
      </c>
      <c r="AK484" s="120">
        <f t="shared" si="302"/>
        <v>0</v>
      </c>
      <c r="AL484" s="120">
        <f t="shared" si="303"/>
        <v>0</v>
      </c>
      <c r="AM484" s="120">
        <f t="shared" si="304"/>
        <v>0</v>
      </c>
      <c r="AN484" s="120">
        <f t="shared" si="305"/>
        <v>0</v>
      </c>
      <c r="AO484" s="120">
        <f t="shared" si="306"/>
        <v>0</v>
      </c>
      <c r="AP484" s="120">
        <f t="shared" si="307"/>
        <v>0</v>
      </c>
      <c r="AQ484" s="120">
        <f t="shared" si="308"/>
        <v>1.94</v>
      </c>
      <c r="AR484" s="120">
        <f t="shared" si="309"/>
        <v>0</v>
      </c>
      <c r="AS484" s="120">
        <f t="shared" si="310"/>
        <v>0</v>
      </c>
      <c r="AT484" s="267">
        <f t="shared" si="290"/>
        <v>0</v>
      </c>
      <c r="AU484" s="267">
        <f t="shared" si="291"/>
        <v>0</v>
      </c>
      <c r="BA484" s="42">
        <f t="shared" si="311"/>
        <v>0</v>
      </c>
      <c r="BB484" s="42">
        <f t="shared" si="312"/>
        <v>0</v>
      </c>
      <c r="BC484" s="42">
        <f t="shared" si="313"/>
        <v>0</v>
      </c>
      <c r="BD484" s="42">
        <f t="shared" si="314"/>
        <v>0</v>
      </c>
      <c r="BE484" s="42">
        <f t="shared" si="315"/>
        <v>0</v>
      </c>
      <c r="BF484" s="42">
        <f t="shared" si="316"/>
        <v>0</v>
      </c>
      <c r="BG484" s="42">
        <f t="shared" si="317"/>
        <v>0</v>
      </c>
      <c r="BH484" s="42">
        <f t="shared" si="318"/>
        <v>0</v>
      </c>
      <c r="BI484" s="42">
        <f t="shared" si="319"/>
        <v>0</v>
      </c>
      <c r="BJ484" s="42">
        <f t="shared" si="320"/>
        <v>0</v>
      </c>
      <c r="BK484" s="42">
        <f t="shared" si="321"/>
        <v>0</v>
      </c>
      <c r="BL484" s="42">
        <f t="shared" si="322"/>
        <v>0</v>
      </c>
      <c r="BM484" s="42">
        <f t="shared" si="323"/>
        <v>0</v>
      </c>
      <c r="BN484" s="42">
        <f t="shared" si="324"/>
        <v>0</v>
      </c>
      <c r="BO484" s="42">
        <f t="shared" si="325"/>
        <v>0</v>
      </c>
      <c r="BP484" s="42">
        <f t="shared" si="326"/>
        <v>0</v>
      </c>
      <c r="BQ484" s="42">
        <f t="shared" si="327"/>
        <v>0</v>
      </c>
      <c r="BR484" s="42">
        <f t="shared" si="328"/>
        <v>0</v>
      </c>
      <c r="BS484" s="42">
        <f t="shared" si="329"/>
        <v>0</v>
      </c>
    </row>
    <row r="485" spans="1:71" ht="15">
      <c r="A485" s="118" t="s">
        <v>1173</v>
      </c>
      <c r="B485" s="8" t="s">
        <v>967</v>
      </c>
      <c r="C485" s="9" t="s">
        <v>968</v>
      </c>
      <c r="D485" s="9" t="s">
        <v>815</v>
      </c>
      <c r="E485" s="10" t="s">
        <v>34</v>
      </c>
      <c r="F485" s="10" t="s">
        <v>5</v>
      </c>
      <c r="G485" s="12" t="s">
        <v>1267</v>
      </c>
      <c r="H485" s="11">
        <v>20.88</v>
      </c>
      <c r="I485" s="279">
        <f>VLOOKUP(A:A,Souhrn!$A$2:$E$20,5,0)</f>
        <v>0</v>
      </c>
      <c r="J485" s="217">
        <f t="shared" si="330"/>
        <v>0</v>
      </c>
      <c r="K485" s="98"/>
      <c r="L485" s="102"/>
      <c r="M485" s="100"/>
      <c r="AA485" s="120">
        <f t="shared" si="292"/>
        <v>0</v>
      </c>
      <c r="AB485" s="120">
        <f t="shared" si="293"/>
        <v>0</v>
      </c>
      <c r="AC485" s="120">
        <f t="shared" si="294"/>
        <v>0</v>
      </c>
      <c r="AD485" s="120">
        <f t="shared" si="295"/>
        <v>0</v>
      </c>
      <c r="AE485" s="120">
        <f t="shared" si="296"/>
        <v>0</v>
      </c>
      <c r="AF485" s="120">
        <f t="shared" si="297"/>
        <v>0</v>
      </c>
      <c r="AG485" s="120">
        <f t="shared" si="298"/>
        <v>0</v>
      </c>
      <c r="AH485" s="120">
        <f t="shared" si="299"/>
        <v>0</v>
      </c>
      <c r="AI485" s="120">
        <f t="shared" si="300"/>
        <v>0</v>
      </c>
      <c r="AJ485" s="120">
        <f t="shared" si="301"/>
        <v>20.88</v>
      </c>
      <c r="AK485" s="120">
        <f t="shared" si="302"/>
        <v>0</v>
      </c>
      <c r="AL485" s="120">
        <f t="shared" si="303"/>
        <v>0</v>
      </c>
      <c r="AM485" s="120">
        <f t="shared" si="304"/>
        <v>0</v>
      </c>
      <c r="AN485" s="120">
        <f t="shared" si="305"/>
        <v>0</v>
      </c>
      <c r="AO485" s="120">
        <f t="shared" si="306"/>
        <v>0</v>
      </c>
      <c r="AP485" s="120">
        <f t="shared" si="307"/>
        <v>0</v>
      </c>
      <c r="AQ485" s="120">
        <f t="shared" si="308"/>
        <v>0</v>
      </c>
      <c r="AR485" s="120">
        <f t="shared" si="309"/>
        <v>0</v>
      </c>
      <c r="AS485" s="120">
        <f t="shared" si="310"/>
        <v>0</v>
      </c>
      <c r="AT485" s="267">
        <f t="shared" si="290"/>
        <v>0</v>
      </c>
      <c r="AU485" s="267">
        <f t="shared" si="291"/>
        <v>0</v>
      </c>
      <c r="BA485" s="42">
        <f t="shared" si="311"/>
        <v>0</v>
      </c>
      <c r="BB485" s="42">
        <f t="shared" si="312"/>
        <v>0</v>
      </c>
      <c r="BC485" s="42">
        <f t="shared" si="313"/>
        <v>0</v>
      </c>
      <c r="BD485" s="42">
        <f t="shared" si="314"/>
        <v>0</v>
      </c>
      <c r="BE485" s="42">
        <f t="shared" si="315"/>
        <v>0</v>
      </c>
      <c r="BF485" s="42">
        <f t="shared" si="316"/>
        <v>0</v>
      </c>
      <c r="BG485" s="42">
        <f t="shared" si="317"/>
        <v>0</v>
      </c>
      <c r="BH485" s="42">
        <f t="shared" si="318"/>
        <v>0</v>
      </c>
      <c r="BI485" s="42">
        <f t="shared" si="319"/>
        <v>0</v>
      </c>
      <c r="BJ485" s="42">
        <f t="shared" si="320"/>
        <v>0</v>
      </c>
      <c r="BK485" s="42">
        <f t="shared" si="321"/>
        <v>0</v>
      </c>
      <c r="BL485" s="42">
        <f t="shared" si="322"/>
        <v>0</v>
      </c>
      <c r="BM485" s="42">
        <f t="shared" si="323"/>
        <v>0</v>
      </c>
      <c r="BN485" s="42">
        <f t="shared" si="324"/>
        <v>0</v>
      </c>
      <c r="BO485" s="42">
        <f t="shared" si="325"/>
        <v>0</v>
      </c>
      <c r="BP485" s="42">
        <f t="shared" si="326"/>
        <v>0</v>
      </c>
      <c r="BQ485" s="42">
        <f t="shared" si="327"/>
        <v>0</v>
      </c>
      <c r="BR485" s="42">
        <f t="shared" si="328"/>
        <v>0</v>
      </c>
      <c r="BS485" s="42">
        <f t="shared" si="329"/>
        <v>0</v>
      </c>
    </row>
    <row r="486" spans="1:71" ht="15">
      <c r="A486" s="118" t="s">
        <v>1173</v>
      </c>
      <c r="B486" s="8" t="s">
        <v>969</v>
      </c>
      <c r="C486" s="9" t="s">
        <v>970</v>
      </c>
      <c r="D486" s="9" t="s">
        <v>815</v>
      </c>
      <c r="E486" s="10" t="s">
        <v>44</v>
      </c>
      <c r="F486" s="10" t="s">
        <v>5</v>
      </c>
      <c r="G486" s="12" t="s">
        <v>1267</v>
      </c>
      <c r="H486" s="11">
        <v>42.41</v>
      </c>
      <c r="I486" s="279">
        <f>VLOOKUP(A:A,Souhrn!$A$2:$E$20,5,0)</f>
        <v>0</v>
      </c>
      <c r="J486" s="217">
        <f t="shared" si="330"/>
        <v>0</v>
      </c>
      <c r="K486" s="98"/>
      <c r="L486" s="102"/>
      <c r="M486" s="100"/>
      <c r="AA486" s="120">
        <f t="shared" si="292"/>
        <v>0</v>
      </c>
      <c r="AB486" s="120">
        <f t="shared" si="293"/>
        <v>0</v>
      </c>
      <c r="AC486" s="120">
        <f t="shared" si="294"/>
        <v>0</v>
      </c>
      <c r="AD486" s="120">
        <f t="shared" si="295"/>
        <v>0</v>
      </c>
      <c r="AE486" s="120">
        <f t="shared" si="296"/>
        <v>0</v>
      </c>
      <c r="AF486" s="120">
        <f t="shared" si="297"/>
        <v>0</v>
      </c>
      <c r="AG486" s="120">
        <f t="shared" si="298"/>
        <v>0</v>
      </c>
      <c r="AH486" s="120">
        <f t="shared" si="299"/>
        <v>0</v>
      </c>
      <c r="AI486" s="120">
        <f t="shared" si="300"/>
        <v>0</v>
      </c>
      <c r="AJ486" s="120">
        <f t="shared" si="301"/>
        <v>42.41</v>
      </c>
      <c r="AK486" s="120">
        <f t="shared" si="302"/>
        <v>0</v>
      </c>
      <c r="AL486" s="120">
        <f t="shared" si="303"/>
        <v>0</v>
      </c>
      <c r="AM486" s="120">
        <f t="shared" si="304"/>
        <v>0</v>
      </c>
      <c r="AN486" s="120">
        <f t="shared" si="305"/>
        <v>0</v>
      </c>
      <c r="AO486" s="120">
        <f t="shared" si="306"/>
        <v>0</v>
      </c>
      <c r="AP486" s="120">
        <f t="shared" si="307"/>
        <v>0</v>
      </c>
      <c r="AQ486" s="120">
        <f t="shared" si="308"/>
        <v>0</v>
      </c>
      <c r="AR486" s="120">
        <f t="shared" si="309"/>
        <v>0</v>
      </c>
      <c r="AS486" s="120">
        <f t="shared" si="310"/>
        <v>0</v>
      </c>
      <c r="AT486" s="267">
        <f t="shared" si="290"/>
        <v>0</v>
      </c>
      <c r="AU486" s="267">
        <f t="shared" si="291"/>
        <v>0</v>
      </c>
      <c r="BA486" s="42">
        <f t="shared" si="311"/>
        <v>0</v>
      </c>
      <c r="BB486" s="42">
        <f t="shared" si="312"/>
        <v>0</v>
      </c>
      <c r="BC486" s="42">
        <f t="shared" si="313"/>
        <v>0</v>
      </c>
      <c r="BD486" s="42">
        <f t="shared" si="314"/>
        <v>0</v>
      </c>
      <c r="BE486" s="42">
        <f t="shared" si="315"/>
        <v>0</v>
      </c>
      <c r="BF486" s="42">
        <f t="shared" si="316"/>
        <v>0</v>
      </c>
      <c r="BG486" s="42">
        <f t="shared" si="317"/>
        <v>0</v>
      </c>
      <c r="BH486" s="42">
        <f t="shared" si="318"/>
        <v>0</v>
      </c>
      <c r="BI486" s="42">
        <f t="shared" si="319"/>
        <v>0</v>
      </c>
      <c r="BJ486" s="42">
        <f t="shared" si="320"/>
        <v>0</v>
      </c>
      <c r="BK486" s="42">
        <f t="shared" si="321"/>
        <v>0</v>
      </c>
      <c r="BL486" s="42">
        <f t="shared" si="322"/>
        <v>0</v>
      </c>
      <c r="BM486" s="42">
        <f t="shared" si="323"/>
        <v>0</v>
      </c>
      <c r="BN486" s="42">
        <f t="shared" si="324"/>
        <v>0</v>
      </c>
      <c r="BO486" s="42">
        <f t="shared" si="325"/>
        <v>0</v>
      </c>
      <c r="BP486" s="42">
        <f t="shared" si="326"/>
        <v>0</v>
      </c>
      <c r="BQ486" s="42">
        <f t="shared" si="327"/>
        <v>0</v>
      </c>
      <c r="BR486" s="42">
        <f t="shared" si="328"/>
        <v>0</v>
      </c>
      <c r="BS486" s="42">
        <f t="shared" si="329"/>
        <v>0</v>
      </c>
    </row>
    <row r="487" spans="1:71" ht="15">
      <c r="A487" s="118" t="s">
        <v>1175</v>
      </c>
      <c r="B487" s="8" t="s">
        <v>971</v>
      </c>
      <c r="C487" s="9" t="s">
        <v>972</v>
      </c>
      <c r="D487" s="9" t="s">
        <v>815</v>
      </c>
      <c r="E487" s="10" t="s">
        <v>29</v>
      </c>
      <c r="F487" s="10" t="s">
        <v>3</v>
      </c>
      <c r="G487" s="12" t="s">
        <v>1268</v>
      </c>
      <c r="H487" s="11">
        <v>22.09</v>
      </c>
      <c r="I487" s="279">
        <f>VLOOKUP(A:A,Souhrn!$A$2:$E$20,5,0)</f>
        <v>0</v>
      </c>
      <c r="J487" s="217">
        <f t="shared" si="330"/>
        <v>0</v>
      </c>
      <c r="K487" s="98"/>
      <c r="L487" s="102"/>
      <c r="M487" s="100"/>
      <c r="AA487" s="120">
        <f t="shared" si="292"/>
        <v>0</v>
      </c>
      <c r="AB487" s="120">
        <f t="shared" si="293"/>
        <v>0</v>
      </c>
      <c r="AC487" s="120">
        <f t="shared" si="294"/>
        <v>0</v>
      </c>
      <c r="AD487" s="120">
        <f t="shared" si="295"/>
        <v>0</v>
      </c>
      <c r="AE487" s="120">
        <f t="shared" si="296"/>
        <v>0</v>
      </c>
      <c r="AF487" s="120">
        <f t="shared" si="297"/>
        <v>0</v>
      </c>
      <c r="AG487" s="120">
        <f t="shared" si="298"/>
        <v>0</v>
      </c>
      <c r="AH487" s="120">
        <f t="shared" si="299"/>
        <v>0</v>
      </c>
      <c r="AI487" s="120">
        <f t="shared" si="300"/>
        <v>0</v>
      </c>
      <c r="AJ487" s="120">
        <f t="shared" si="301"/>
        <v>0</v>
      </c>
      <c r="AK487" s="120">
        <f t="shared" si="302"/>
        <v>0</v>
      </c>
      <c r="AL487" s="120">
        <f t="shared" si="303"/>
        <v>22.09</v>
      </c>
      <c r="AM487" s="120">
        <f t="shared" si="304"/>
        <v>0</v>
      </c>
      <c r="AN487" s="120">
        <f t="shared" si="305"/>
        <v>0</v>
      </c>
      <c r="AO487" s="120">
        <f t="shared" si="306"/>
        <v>0</v>
      </c>
      <c r="AP487" s="120">
        <f t="shared" si="307"/>
        <v>0</v>
      </c>
      <c r="AQ487" s="120">
        <f t="shared" si="308"/>
        <v>0</v>
      </c>
      <c r="AR487" s="120">
        <f t="shared" si="309"/>
        <v>0</v>
      </c>
      <c r="AS487" s="120">
        <f t="shared" si="310"/>
        <v>0</v>
      </c>
      <c r="AT487" s="267">
        <f t="shared" si="290"/>
        <v>0</v>
      </c>
      <c r="AU487" s="267">
        <f t="shared" si="291"/>
        <v>0</v>
      </c>
      <c r="BA487" s="42">
        <f t="shared" si="311"/>
        <v>0</v>
      </c>
      <c r="BB487" s="42">
        <f t="shared" si="312"/>
        <v>0</v>
      </c>
      <c r="BC487" s="42">
        <f t="shared" si="313"/>
        <v>0</v>
      </c>
      <c r="BD487" s="42">
        <f t="shared" si="314"/>
        <v>0</v>
      </c>
      <c r="BE487" s="42">
        <f t="shared" si="315"/>
        <v>0</v>
      </c>
      <c r="BF487" s="42">
        <f t="shared" si="316"/>
        <v>0</v>
      </c>
      <c r="BG487" s="42">
        <f t="shared" si="317"/>
        <v>0</v>
      </c>
      <c r="BH487" s="42">
        <f t="shared" si="318"/>
        <v>0</v>
      </c>
      <c r="BI487" s="42">
        <f t="shared" si="319"/>
        <v>0</v>
      </c>
      <c r="BJ487" s="42">
        <f t="shared" si="320"/>
        <v>0</v>
      </c>
      <c r="BK487" s="42">
        <f t="shared" si="321"/>
        <v>0</v>
      </c>
      <c r="BL487" s="42">
        <f t="shared" si="322"/>
        <v>0</v>
      </c>
      <c r="BM487" s="42">
        <f t="shared" si="323"/>
        <v>0</v>
      </c>
      <c r="BN487" s="42">
        <f t="shared" si="324"/>
        <v>0</v>
      </c>
      <c r="BO487" s="42">
        <f t="shared" si="325"/>
        <v>0</v>
      </c>
      <c r="BP487" s="42">
        <f t="shared" si="326"/>
        <v>0</v>
      </c>
      <c r="BQ487" s="42">
        <f t="shared" si="327"/>
        <v>0</v>
      </c>
      <c r="BR487" s="42">
        <f t="shared" si="328"/>
        <v>0</v>
      </c>
      <c r="BS487" s="42">
        <f t="shared" si="329"/>
        <v>0</v>
      </c>
    </row>
    <row r="488" spans="1:71" ht="15">
      <c r="A488" s="118" t="s">
        <v>1169</v>
      </c>
      <c r="B488" s="8" t="s">
        <v>973</v>
      </c>
      <c r="C488" s="9" t="s">
        <v>974</v>
      </c>
      <c r="D488" s="9" t="s">
        <v>815</v>
      </c>
      <c r="E488" s="10" t="s">
        <v>47</v>
      </c>
      <c r="F488" s="10" t="s">
        <v>4</v>
      </c>
      <c r="G488" s="12" t="s">
        <v>1279</v>
      </c>
      <c r="H488" s="11">
        <v>3.15</v>
      </c>
      <c r="I488" s="279">
        <f>VLOOKUP(A:A,Souhrn!$A$2:$E$20,5,0)</f>
        <v>0</v>
      </c>
      <c r="J488" s="217">
        <f t="shared" si="330"/>
        <v>0</v>
      </c>
      <c r="K488" s="98"/>
      <c r="L488" s="102"/>
      <c r="M488" s="100"/>
      <c r="AA488" s="120">
        <f t="shared" si="292"/>
        <v>0</v>
      </c>
      <c r="AB488" s="120">
        <f t="shared" si="293"/>
        <v>0</v>
      </c>
      <c r="AC488" s="120">
        <f t="shared" si="294"/>
        <v>0</v>
      </c>
      <c r="AD488" s="120">
        <f t="shared" si="295"/>
        <v>0</v>
      </c>
      <c r="AE488" s="120">
        <f t="shared" si="296"/>
        <v>0</v>
      </c>
      <c r="AF488" s="120">
        <f t="shared" si="297"/>
        <v>3.15</v>
      </c>
      <c r="AG488" s="120">
        <f t="shared" si="298"/>
        <v>0</v>
      </c>
      <c r="AH488" s="120">
        <f t="shared" si="299"/>
        <v>0</v>
      </c>
      <c r="AI488" s="120">
        <f t="shared" si="300"/>
        <v>0</v>
      </c>
      <c r="AJ488" s="120">
        <f t="shared" si="301"/>
        <v>0</v>
      </c>
      <c r="AK488" s="120">
        <f t="shared" si="302"/>
        <v>0</v>
      </c>
      <c r="AL488" s="120">
        <f t="shared" si="303"/>
        <v>0</v>
      </c>
      <c r="AM488" s="120">
        <f t="shared" si="304"/>
        <v>0</v>
      </c>
      <c r="AN488" s="120">
        <f t="shared" si="305"/>
        <v>0</v>
      </c>
      <c r="AO488" s="120">
        <f t="shared" si="306"/>
        <v>0</v>
      </c>
      <c r="AP488" s="120">
        <f t="shared" si="307"/>
        <v>0</v>
      </c>
      <c r="AQ488" s="120">
        <f t="shared" si="308"/>
        <v>0</v>
      </c>
      <c r="AR488" s="120">
        <f t="shared" si="309"/>
        <v>0</v>
      </c>
      <c r="AS488" s="120">
        <f t="shared" si="310"/>
        <v>0</v>
      </c>
      <c r="AT488" s="267">
        <f t="shared" si="290"/>
        <v>0</v>
      </c>
      <c r="AU488" s="267">
        <f t="shared" si="291"/>
        <v>0</v>
      </c>
      <c r="BA488" s="42">
        <f t="shared" si="311"/>
        <v>0</v>
      </c>
      <c r="BB488" s="42">
        <f t="shared" si="312"/>
        <v>0</v>
      </c>
      <c r="BC488" s="42">
        <f t="shared" si="313"/>
        <v>0</v>
      </c>
      <c r="BD488" s="42">
        <f t="shared" si="314"/>
        <v>0</v>
      </c>
      <c r="BE488" s="42">
        <f t="shared" si="315"/>
        <v>0</v>
      </c>
      <c r="BF488" s="42">
        <f t="shared" si="316"/>
        <v>0</v>
      </c>
      <c r="BG488" s="42">
        <f t="shared" si="317"/>
        <v>0</v>
      </c>
      <c r="BH488" s="42">
        <f t="shared" si="318"/>
        <v>0</v>
      </c>
      <c r="BI488" s="42">
        <f t="shared" si="319"/>
        <v>0</v>
      </c>
      <c r="BJ488" s="42">
        <f t="shared" si="320"/>
        <v>0</v>
      </c>
      <c r="BK488" s="42">
        <f t="shared" si="321"/>
        <v>0</v>
      </c>
      <c r="BL488" s="42">
        <f t="shared" si="322"/>
        <v>0</v>
      </c>
      <c r="BM488" s="42">
        <f t="shared" si="323"/>
        <v>0</v>
      </c>
      <c r="BN488" s="42">
        <f t="shared" si="324"/>
        <v>0</v>
      </c>
      <c r="BO488" s="42">
        <f t="shared" si="325"/>
        <v>0</v>
      </c>
      <c r="BP488" s="42">
        <f t="shared" si="326"/>
        <v>0</v>
      </c>
      <c r="BQ488" s="42">
        <f t="shared" si="327"/>
        <v>0</v>
      </c>
      <c r="BR488" s="42">
        <f t="shared" si="328"/>
        <v>0</v>
      </c>
      <c r="BS488" s="42">
        <f t="shared" si="329"/>
        <v>0</v>
      </c>
    </row>
    <row r="489" spans="1:71" ht="15">
      <c r="A489" s="118" t="s">
        <v>1169</v>
      </c>
      <c r="B489" s="8" t="s">
        <v>975</v>
      </c>
      <c r="C489" s="9" t="s">
        <v>33</v>
      </c>
      <c r="D489" s="9" t="s">
        <v>815</v>
      </c>
      <c r="E489" s="10" t="s">
        <v>47</v>
      </c>
      <c r="F489" s="10" t="s">
        <v>4</v>
      </c>
      <c r="G489" s="12" t="s">
        <v>1279</v>
      </c>
      <c r="H489" s="11">
        <v>1.04</v>
      </c>
      <c r="I489" s="279">
        <f>VLOOKUP(A:A,Souhrn!$A$2:$E$20,5,0)</f>
        <v>0</v>
      </c>
      <c r="J489" s="217">
        <f t="shared" si="330"/>
        <v>0</v>
      </c>
      <c r="K489" s="98"/>
      <c r="L489" s="102"/>
      <c r="M489" s="100"/>
      <c r="AA489" s="120">
        <f t="shared" si="292"/>
        <v>0</v>
      </c>
      <c r="AB489" s="120">
        <f t="shared" si="293"/>
        <v>0</v>
      </c>
      <c r="AC489" s="120">
        <f t="shared" si="294"/>
        <v>0</v>
      </c>
      <c r="AD489" s="120">
        <f t="shared" si="295"/>
        <v>0</v>
      </c>
      <c r="AE489" s="120">
        <f t="shared" si="296"/>
        <v>0</v>
      </c>
      <c r="AF489" s="120">
        <f t="shared" si="297"/>
        <v>1.04</v>
      </c>
      <c r="AG489" s="120">
        <f t="shared" si="298"/>
        <v>0</v>
      </c>
      <c r="AH489" s="120">
        <f t="shared" si="299"/>
        <v>0</v>
      </c>
      <c r="AI489" s="120">
        <f t="shared" si="300"/>
        <v>0</v>
      </c>
      <c r="AJ489" s="120">
        <f t="shared" si="301"/>
        <v>0</v>
      </c>
      <c r="AK489" s="120">
        <f t="shared" si="302"/>
        <v>0</v>
      </c>
      <c r="AL489" s="120">
        <f t="shared" si="303"/>
        <v>0</v>
      </c>
      <c r="AM489" s="120">
        <f t="shared" si="304"/>
        <v>0</v>
      </c>
      <c r="AN489" s="120">
        <f t="shared" si="305"/>
        <v>0</v>
      </c>
      <c r="AO489" s="120">
        <f t="shared" si="306"/>
        <v>0</v>
      </c>
      <c r="AP489" s="120">
        <f t="shared" si="307"/>
        <v>0</v>
      </c>
      <c r="AQ489" s="120">
        <f t="shared" si="308"/>
        <v>0</v>
      </c>
      <c r="AR489" s="120">
        <f t="shared" si="309"/>
        <v>0</v>
      </c>
      <c r="AS489" s="120">
        <f t="shared" si="310"/>
        <v>0</v>
      </c>
      <c r="AT489" s="267">
        <f t="shared" si="290"/>
        <v>0</v>
      </c>
      <c r="AU489" s="267">
        <f t="shared" si="291"/>
        <v>0</v>
      </c>
      <c r="BA489" s="42">
        <f t="shared" si="311"/>
        <v>0</v>
      </c>
      <c r="BB489" s="42">
        <f t="shared" si="312"/>
        <v>0</v>
      </c>
      <c r="BC489" s="42">
        <f t="shared" si="313"/>
        <v>0</v>
      </c>
      <c r="BD489" s="42">
        <f t="shared" si="314"/>
        <v>0</v>
      </c>
      <c r="BE489" s="42">
        <f t="shared" si="315"/>
        <v>0</v>
      </c>
      <c r="BF489" s="42">
        <f t="shared" si="316"/>
        <v>0</v>
      </c>
      <c r="BG489" s="42">
        <f t="shared" si="317"/>
        <v>0</v>
      </c>
      <c r="BH489" s="42">
        <f t="shared" si="318"/>
        <v>0</v>
      </c>
      <c r="BI489" s="42">
        <f t="shared" si="319"/>
        <v>0</v>
      </c>
      <c r="BJ489" s="42">
        <f t="shared" si="320"/>
        <v>0</v>
      </c>
      <c r="BK489" s="42">
        <f t="shared" si="321"/>
        <v>0</v>
      </c>
      <c r="BL489" s="42">
        <f t="shared" si="322"/>
        <v>0</v>
      </c>
      <c r="BM489" s="42">
        <f t="shared" si="323"/>
        <v>0</v>
      </c>
      <c r="BN489" s="42">
        <f t="shared" si="324"/>
        <v>0</v>
      </c>
      <c r="BO489" s="42">
        <f t="shared" si="325"/>
        <v>0</v>
      </c>
      <c r="BP489" s="42">
        <f t="shared" si="326"/>
        <v>0</v>
      </c>
      <c r="BQ489" s="42">
        <f t="shared" si="327"/>
        <v>0</v>
      </c>
      <c r="BR489" s="42">
        <f t="shared" si="328"/>
        <v>0</v>
      </c>
      <c r="BS489" s="42">
        <f t="shared" si="329"/>
        <v>0</v>
      </c>
    </row>
    <row r="490" spans="1:71" ht="15">
      <c r="A490" s="118" t="s">
        <v>1169</v>
      </c>
      <c r="B490" s="8" t="s">
        <v>976</v>
      </c>
      <c r="C490" s="9" t="s">
        <v>977</v>
      </c>
      <c r="D490" s="9" t="s">
        <v>815</v>
      </c>
      <c r="E490" s="10" t="s">
        <v>47</v>
      </c>
      <c r="F490" s="10" t="s">
        <v>4</v>
      </c>
      <c r="G490" s="12" t="s">
        <v>1279</v>
      </c>
      <c r="H490" s="11">
        <v>3.75</v>
      </c>
      <c r="I490" s="279">
        <f>VLOOKUP(A:A,Souhrn!$A$2:$E$20,5,0)</f>
        <v>0</v>
      </c>
      <c r="J490" s="217">
        <f t="shared" si="330"/>
        <v>0</v>
      </c>
      <c r="K490" s="98"/>
      <c r="L490" s="102"/>
      <c r="M490" s="100"/>
      <c r="AA490" s="120">
        <f t="shared" si="292"/>
        <v>0</v>
      </c>
      <c r="AB490" s="120">
        <f t="shared" si="293"/>
        <v>0</v>
      </c>
      <c r="AC490" s="120">
        <f t="shared" si="294"/>
        <v>0</v>
      </c>
      <c r="AD490" s="120">
        <f t="shared" si="295"/>
        <v>0</v>
      </c>
      <c r="AE490" s="120">
        <f t="shared" si="296"/>
        <v>0</v>
      </c>
      <c r="AF490" s="120">
        <f t="shared" si="297"/>
        <v>3.75</v>
      </c>
      <c r="AG490" s="120">
        <f t="shared" si="298"/>
        <v>0</v>
      </c>
      <c r="AH490" s="120">
        <f t="shared" si="299"/>
        <v>0</v>
      </c>
      <c r="AI490" s="120">
        <f t="shared" si="300"/>
        <v>0</v>
      </c>
      <c r="AJ490" s="120">
        <f t="shared" si="301"/>
        <v>0</v>
      </c>
      <c r="AK490" s="120">
        <f t="shared" si="302"/>
        <v>0</v>
      </c>
      <c r="AL490" s="120">
        <f t="shared" si="303"/>
        <v>0</v>
      </c>
      <c r="AM490" s="120">
        <f t="shared" si="304"/>
        <v>0</v>
      </c>
      <c r="AN490" s="120">
        <f t="shared" si="305"/>
        <v>0</v>
      </c>
      <c r="AO490" s="120">
        <f t="shared" si="306"/>
        <v>0</v>
      </c>
      <c r="AP490" s="120">
        <f t="shared" si="307"/>
        <v>0</v>
      </c>
      <c r="AQ490" s="120">
        <f t="shared" si="308"/>
        <v>0</v>
      </c>
      <c r="AR490" s="120">
        <f t="shared" si="309"/>
        <v>0</v>
      </c>
      <c r="AS490" s="120">
        <f t="shared" si="310"/>
        <v>0</v>
      </c>
      <c r="AT490" s="267">
        <f t="shared" si="290"/>
        <v>0</v>
      </c>
      <c r="AU490" s="267">
        <f t="shared" si="291"/>
        <v>0</v>
      </c>
      <c r="BA490" s="42">
        <f t="shared" si="311"/>
        <v>0</v>
      </c>
      <c r="BB490" s="42">
        <f t="shared" si="312"/>
        <v>0</v>
      </c>
      <c r="BC490" s="42">
        <f t="shared" si="313"/>
        <v>0</v>
      </c>
      <c r="BD490" s="42">
        <f t="shared" si="314"/>
        <v>0</v>
      </c>
      <c r="BE490" s="42">
        <f t="shared" si="315"/>
        <v>0</v>
      </c>
      <c r="BF490" s="42">
        <f t="shared" si="316"/>
        <v>0</v>
      </c>
      <c r="BG490" s="42">
        <f t="shared" si="317"/>
        <v>0</v>
      </c>
      <c r="BH490" s="42">
        <f t="shared" si="318"/>
        <v>0</v>
      </c>
      <c r="BI490" s="42">
        <f t="shared" si="319"/>
        <v>0</v>
      </c>
      <c r="BJ490" s="42">
        <f t="shared" si="320"/>
        <v>0</v>
      </c>
      <c r="BK490" s="42">
        <f t="shared" si="321"/>
        <v>0</v>
      </c>
      <c r="BL490" s="42">
        <f t="shared" si="322"/>
        <v>0</v>
      </c>
      <c r="BM490" s="42">
        <f t="shared" si="323"/>
        <v>0</v>
      </c>
      <c r="BN490" s="42">
        <f t="shared" si="324"/>
        <v>0</v>
      </c>
      <c r="BO490" s="42">
        <f t="shared" si="325"/>
        <v>0</v>
      </c>
      <c r="BP490" s="42">
        <f t="shared" si="326"/>
        <v>0</v>
      </c>
      <c r="BQ490" s="42">
        <f t="shared" si="327"/>
        <v>0</v>
      </c>
      <c r="BR490" s="42">
        <f t="shared" si="328"/>
        <v>0</v>
      </c>
      <c r="BS490" s="42">
        <f t="shared" si="329"/>
        <v>0</v>
      </c>
    </row>
    <row r="491" spans="1:71" ht="15">
      <c r="A491" s="118" t="s">
        <v>1169</v>
      </c>
      <c r="B491" s="8" t="s">
        <v>978</v>
      </c>
      <c r="C491" s="9" t="s">
        <v>979</v>
      </c>
      <c r="D491" s="9" t="s">
        <v>815</v>
      </c>
      <c r="E491" s="10" t="s">
        <v>47</v>
      </c>
      <c r="F491" s="10" t="s">
        <v>4</v>
      </c>
      <c r="G491" s="12" t="s">
        <v>1279</v>
      </c>
      <c r="H491" s="11">
        <v>3.15</v>
      </c>
      <c r="I491" s="279">
        <f>VLOOKUP(A:A,Souhrn!$A$2:$E$20,5,0)</f>
        <v>0</v>
      </c>
      <c r="J491" s="217">
        <f t="shared" si="330"/>
        <v>0</v>
      </c>
      <c r="K491" s="98"/>
      <c r="L491" s="102"/>
      <c r="M491" s="100"/>
      <c r="AA491" s="120">
        <f t="shared" si="292"/>
        <v>0</v>
      </c>
      <c r="AB491" s="120">
        <f t="shared" si="293"/>
        <v>0</v>
      </c>
      <c r="AC491" s="120">
        <f t="shared" si="294"/>
        <v>0</v>
      </c>
      <c r="AD491" s="120">
        <f t="shared" si="295"/>
        <v>0</v>
      </c>
      <c r="AE491" s="120">
        <f t="shared" si="296"/>
        <v>0</v>
      </c>
      <c r="AF491" s="120">
        <f t="shared" si="297"/>
        <v>3.15</v>
      </c>
      <c r="AG491" s="120">
        <f t="shared" si="298"/>
        <v>0</v>
      </c>
      <c r="AH491" s="120">
        <f t="shared" si="299"/>
        <v>0</v>
      </c>
      <c r="AI491" s="120">
        <f t="shared" si="300"/>
        <v>0</v>
      </c>
      <c r="AJ491" s="120">
        <f t="shared" si="301"/>
        <v>0</v>
      </c>
      <c r="AK491" s="120">
        <f t="shared" si="302"/>
        <v>0</v>
      </c>
      <c r="AL491" s="120">
        <f t="shared" si="303"/>
        <v>0</v>
      </c>
      <c r="AM491" s="120">
        <f t="shared" si="304"/>
        <v>0</v>
      </c>
      <c r="AN491" s="120">
        <f t="shared" si="305"/>
        <v>0</v>
      </c>
      <c r="AO491" s="120">
        <f t="shared" si="306"/>
        <v>0</v>
      </c>
      <c r="AP491" s="120">
        <f t="shared" si="307"/>
        <v>0</v>
      </c>
      <c r="AQ491" s="120">
        <f t="shared" si="308"/>
        <v>0</v>
      </c>
      <c r="AR491" s="120">
        <f t="shared" si="309"/>
        <v>0</v>
      </c>
      <c r="AS491" s="120">
        <f t="shared" si="310"/>
        <v>0</v>
      </c>
      <c r="AT491" s="267">
        <f t="shared" si="290"/>
        <v>0</v>
      </c>
      <c r="AU491" s="267">
        <f t="shared" si="291"/>
        <v>0</v>
      </c>
      <c r="BA491" s="42">
        <f t="shared" si="311"/>
        <v>0</v>
      </c>
      <c r="BB491" s="42">
        <f t="shared" si="312"/>
        <v>0</v>
      </c>
      <c r="BC491" s="42">
        <f t="shared" si="313"/>
        <v>0</v>
      </c>
      <c r="BD491" s="42">
        <f t="shared" si="314"/>
        <v>0</v>
      </c>
      <c r="BE491" s="42">
        <f t="shared" si="315"/>
        <v>0</v>
      </c>
      <c r="BF491" s="42">
        <f t="shared" si="316"/>
        <v>0</v>
      </c>
      <c r="BG491" s="42">
        <f t="shared" si="317"/>
        <v>0</v>
      </c>
      <c r="BH491" s="42">
        <f t="shared" si="318"/>
        <v>0</v>
      </c>
      <c r="BI491" s="42">
        <f t="shared" si="319"/>
        <v>0</v>
      </c>
      <c r="BJ491" s="42">
        <f t="shared" si="320"/>
        <v>0</v>
      </c>
      <c r="BK491" s="42">
        <f t="shared" si="321"/>
        <v>0</v>
      </c>
      <c r="BL491" s="42">
        <f t="shared" si="322"/>
        <v>0</v>
      </c>
      <c r="BM491" s="42">
        <f t="shared" si="323"/>
        <v>0</v>
      </c>
      <c r="BN491" s="42">
        <f t="shared" si="324"/>
        <v>0</v>
      </c>
      <c r="BO491" s="42">
        <f t="shared" si="325"/>
        <v>0</v>
      </c>
      <c r="BP491" s="42">
        <f t="shared" si="326"/>
        <v>0</v>
      </c>
      <c r="BQ491" s="42">
        <f t="shared" si="327"/>
        <v>0</v>
      </c>
      <c r="BR491" s="42">
        <f t="shared" si="328"/>
        <v>0</v>
      </c>
      <c r="BS491" s="42">
        <f t="shared" si="329"/>
        <v>0</v>
      </c>
    </row>
    <row r="492" spans="1:71" ht="15">
      <c r="A492" s="118" t="s">
        <v>1169</v>
      </c>
      <c r="B492" s="8" t="s">
        <v>980</v>
      </c>
      <c r="C492" s="9" t="s">
        <v>33</v>
      </c>
      <c r="D492" s="9" t="s">
        <v>815</v>
      </c>
      <c r="E492" s="10" t="s">
        <v>47</v>
      </c>
      <c r="F492" s="10" t="s">
        <v>4</v>
      </c>
      <c r="G492" s="12" t="s">
        <v>1279</v>
      </c>
      <c r="H492" s="11">
        <v>3.3</v>
      </c>
      <c r="I492" s="279">
        <f>VLOOKUP(A:A,Souhrn!$A$2:$E$20,5,0)</f>
        <v>0</v>
      </c>
      <c r="J492" s="217">
        <f t="shared" si="330"/>
        <v>0</v>
      </c>
      <c r="K492" s="98"/>
      <c r="L492" s="102"/>
      <c r="M492" s="100"/>
      <c r="AA492" s="120">
        <f t="shared" si="292"/>
        <v>0</v>
      </c>
      <c r="AB492" s="120">
        <f t="shared" si="293"/>
        <v>0</v>
      </c>
      <c r="AC492" s="120">
        <f t="shared" si="294"/>
        <v>0</v>
      </c>
      <c r="AD492" s="120">
        <f t="shared" si="295"/>
        <v>0</v>
      </c>
      <c r="AE492" s="120">
        <f t="shared" si="296"/>
        <v>0</v>
      </c>
      <c r="AF492" s="120">
        <f t="shared" si="297"/>
        <v>3.3</v>
      </c>
      <c r="AG492" s="120">
        <f t="shared" si="298"/>
        <v>0</v>
      </c>
      <c r="AH492" s="120">
        <f t="shared" si="299"/>
        <v>0</v>
      </c>
      <c r="AI492" s="120">
        <f t="shared" si="300"/>
        <v>0</v>
      </c>
      <c r="AJ492" s="120">
        <f t="shared" si="301"/>
        <v>0</v>
      </c>
      <c r="AK492" s="120">
        <f t="shared" si="302"/>
        <v>0</v>
      </c>
      <c r="AL492" s="120">
        <f t="shared" si="303"/>
        <v>0</v>
      </c>
      <c r="AM492" s="120">
        <f t="shared" si="304"/>
        <v>0</v>
      </c>
      <c r="AN492" s="120">
        <f t="shared" si="305"/>
        <v>0</v>
      </c>
      <c r="AO492" s="120">
        <f t="shared" si="306"/>
        <v>0</v>
      </c>
      <c r="AP492" s="120">
        <f t="shared" si="307"/>
        <v>0</v>
      </c>
      <c r="AQ492" s="120">
        <f t="shared" si="308"/>
        <v>0</v>
      </c>
      <c r="AR492" s="120">
        <f t="shared" si="309"/>
        <v>0</v>
      </c>
      <c r="AS492" s="120">
        <f t="shared" si="310"/>
        <v>0</v>
      </c>
      <c r="AT492" s="267">
        <f t="shared" si="290"/>
        <v>0</v>
      </c>
      <c r="AU492" s="267">
        <f t="shared" si="291"/>
        <v>0</v>
      </c>
      <c r="BA492" s="42">
        <f t="shared" si="311"/>
        <v>0</v>
      </c>
      <c r="BB492" s="42">
        <f t="shared" si="312"/>
        <v>0</v>
      </c>
      <c r="BC492" s="42">
        <f t="shared" si="313"/>
        <v>0</v>
      </c>
      <c r="BD492" s="42">
        <f t="shared" si="314"/>
        <v>0</v>
      </c>
      <c r="BE492" s="42">
        <f t="shared" si="315"/>
        <v>0</v>
      </c>
      <c r="BF492" s="42">
        <f t="shared" si="316"/>
        <v>0</v>
      </c>
      <c r="BG492" s="42">
        <f t="shared" si="317"/>
        <v>0</v>
      </c>
      <c r="BH492" s="42">
        <f t="shared" si="318"/>
        <v>0</v>
      </c>
      <c r="BI492" s="42">
        <f t="shared" si="319"/>
        <v>0</v>
      </c>
      <c r="BJ492" s="42">
        <f t="shared" si="320"/>
        <v>0</v>
      </c>
      <c r="BK492" s="42">
        <f t="shared" si="321"/>
        <v>0</v>
      </c>
      <c r="BL492" s="42">
        <f t="shared" si="322"/>
        <v>0</v>
      </c>
      <c r="BM492" s="42">
        <f t="shared" si="323"/>
        <v>0</v>
      </c>
      <c r="BN492" s="42">
        <f t="shared" si="324"/>
        <v>0</v>
      </c>
      <c r="BO492" s="42">
        <f t="shared" si="325"/>
        <v>0</v>
      </c>
      <c r="BP492" s="42">
        <f t="shared" si="326"/>
        <v>0</v>
      </c>
      <c r="BQ492" s="42">
        <f t="shared" si="327"/>
        <v>0</v>
      </c>
      <c r="BR492" s="42">
        <f t="shared" si="328"/>
        <v>0</v>
      </c>
      <c r="BS492" s="42">
        <f t="shared" si="329"/>
        <v>0</v>
      </c>
    </row>
    <row r="493" spans="1:71" ht="15">
      <c r="A493" s="118" t="s">
        <v>1169</v>
      </c>
      <c r="B493" s="8" t="s">
        <v>981</v>
      </c>
      <c r="C493" s="9" t="s">
        <v>33</v>
      </c>
      <c r="D493" s="9" t="s">
        <v>815</v>
      </c>
      <c r="E493" s="10" t="s">
        <v>47</v>
      </c>
      <c r="F493" s="10" t="s">
        <v>4</v>
      </c>
      <c r="G493" s="12" t="s">
        <v>1279</v>
      </c>
      <c r="H493" s="11">
        <v>1.1</v>
      </c>
      <c r="I493" s="279">
        <f>VLOOKUP(A:A,Souhrn!$A$2:$E$20,5,0)</f>
        <v>0</v>
      </c>
      <c r="J493" s="217">
        <f t="shared" si="330"/>
        <v>0</v>
      </c>
      <c r="K493" s="98"/>
      <c r="L493" s="102"/>
      <c r="M493" s="100"/>
      <c r="AA493" s="120">
        <f t="shared" si="292"/>
        <v>0</v>
      </c>
      <c r="AB493" s="120">
        <f t="shared" si="293"/>
        <v>0</v>
      </c>
      <c r="AC493" s="120">
        <f t="shared" si="294"/>
        <v>0</v>
      </c>
      <c r="AD493" s="120">
        <f t="shared" si="295"/>
        <v>0</v>
      </c>
      <c r="AE493" s="120">
        <f t="shared" si="296"/>
        <v>0</v>
      </c>
      <c r="AF493" s="120">
        <f t="shared" si="297"/>
        <v>1.1</v>
      </c>
      <c r="AG493" s="120">
        <f t="shared" si="298"/>
        <v>0</v>
      </c>
      <c r="AH493" s="120">
        <f t="shared" si="299"/>
        <v>0</v>
      </c>
      <c r="AI493" s="120">
        <f t="shared" si="300"/>
        <v>0</v>
      </c>
      <c r="AJ493" s="120">
        <f t="shared" si="301"/>
        <v>0</v>
      </c>
      <c r="AK493" s="120">
        <f t="shared" si="302"/>
        <v>0</v>
      </c>
      <c r="AL493" s="120">
        <f t="shared" si="303"/>
        <v>0</v>
      </c>
      <c r="AM493" s="120">
        <f t="shared" si="304"/>
        <v>0</v>
      </c>
      <c r="AN493" s="120">
        <f t="shared" si="305"/>
        <v>0</v>
      </c>
      <c r="AO493" s="120">
        <f t="shared" si="306"/>
        <v>0</v>
      </c>
      <c r="AP493" s="120">
        <f t="shared" si="307"/>
        <v>0</v>
      </c>
      <c r="AQ493" s="120">
        <f t="shared" si="308"/>
        <v>0</v>
      </c>
      <c r="AR493" s="120">
        <f t="shared" si="309"/>
        <v>0</v>
      </c>
      <c r="AS493" s="120">
        <f t="shared" si="310"/>
        <v>0</v>
      </c>
      <c r="AT493" s="267">
        <f t="shared" si="290"/>
        <v>0</v>
      </c>
      <c r="AU493" s="267">
        <f t="shared" si="291"/>
        <v>0</v>
      </c>
      <c r="BA493" s="42">
        <f t="shared" si="311"/>
        <v>0</v>
      </c>
      <c r="BB493" s="42">
        <f t="shared" si="312"/>
        <v>0</v>
      </c>
      <c r="BC493" s="42">
        <f t="shared" si="313"/>
        <v>0</v>
      </c>
      <c r="BD493" s="42">
        <f t="shared" si="314"/>
        <v>0</v>
      </c>
      <c r="BE493" s="42">
        <f t="shared" si="315"/>
        <v>0</v>
      </c>
      <c r="BF493" s="42">
        <f t="shared" si="316"/>
        <v>0</v>
      </c>
      <c r="BG493" s="42">
        <f t="shared" si="317"/>
        <v>0</v>
      </c>
      <c r="BH493" s="42">
        <f t="shared" si="318"/>
        <v>0</v>
      </c>
      <c r="BI493" s="42">
        <f t="shared" si="319"/>
        <v>0</v>
      </c>
      <c r="BJ493" s="42">
        <f t="shared" si="320"/>
        <v>0</v>
      </c>
      <c r="BK493" s="42">
        <f t="shared" si="321"/>
        <v>0</v>
      </c>
      <c r="BL493" s="42">
        <f t="shared" si="322"/>
        <v>0</v>
      </c>
      <c r="BM493" s="42">
        <f t="shared" si="323"/>
        <v>0</v>
      </c>
      <c r="BN493" s="42">
        <f t="shared" si="324"/>
        <v>0</v>
      </c>
      <c r="BO493" s="42">
        <f t="shared" si="325"/>
        <v>0</v>
      </c>
      <c r="BP493" s="42">
        <f t="shared" si="326"/>
        <v>0</v>
      </c>
      <c r="BQ493" s="42">
        <f t="shared" si="327"/>
        <v>0</v>
      </c>
      <c r="BR493" s="42">
        <f t="shared" si="328"/>
        <v>0</v>
      </c>
      <c r="BS493" s="42">
        <f t="shared" si="329"/>
        <v>0</v>
      </c>
    </row>
    <row r="494" spans="1:71" ht="15">
      <c r="A494" s="118" t="s">
        <v>1180</v>
      </c>
      <c r="B494" s="8" t="s">
        <v>982</v>
      </c>
      <c r="C494" s="9" t="s">
        <v>983</v>
      </c>
      <c r="D494" s="9" t="s">
        <v>815</v>
      </c>
      <c r="E494" s="10" t="s">
        <v>166</v>
      </c>
      <c r="F494" s="10" t="s">
        <v>3</v>
      </c>
      <c r="G494" s="12" t="s">
        <v>1273</v>
      </c>
      <c r="H494" s="11">
        <v>9.36</v>
      </c>
      <c r="I494" s="279">
        <f>VLOOKUP(A:A,Souhrn!$A$2:$E$20,5,0)</f>
        <v>0</v>
      </c>
      <c r="J494" s="217">
        <f t="shared" si="330"/>
        <v>0</v>
      </c>
      <c r="K494" s="98"/>
      <c r="L494" s="102"/>
      <c r="M494" s="100"/>
      <c r="AA494" s="120">
        <f t="shared" si="292"/>
        <v>0</v>
      </c>
      <c r="AB494" s="120">
        <f t="shared" si="293"/>
        <v>0</v>
      </c>
      <c r="AC494" s="120">
        <f t="shared" si="294"/>
        <v>0</v>
      </c>
      <c r="AD494" s="120">
        <f t="shared" si="295"/>
        <v>0</v>
      </c>
      <c r="AE494" s="120">
        <f t="shared" si="296"/>
        <v>0</v>
      </c>
      <c r="AF494" s="120">
        <f t="shared" si="297"/>
        <v>0</v>
      </c>
      <c r="AG494" s="120">
        <f t="shared" si="298"/>
        <v>0</v>
      </c>
      <c r="AH494" s="120">
        <f t="shared" si="299"/>
        <v>0</v>
      </c>
      <c r="AI494" s="120">
        <f t="shared" si="300"/>
        <v>0</v>
      </c>
      <c r="AJ494" s="120">
        <f t="shared" si="301"/>
        <v>0</v>
      </c>
      <c r="AK494" s="120">
        <f t="shared" si="302"/>
        <v>0</v>
      </c>
      <c r="AL494" s="120">
        <f t="shared" si="303"/>
        <v>0</v>
      </c>
      <c r="AM494" s="120">
        <f t="shared" si="304"/>
        <v>0</v>
      </c>
      <c r="AN494" s="120">
        <f t="shared" si="305"/>
        <v>0</v>
      </c>
      <c r="AO494" s="120">
        <f t="shared" si="306"/>
        <v>0</v>
      </c>
      <c r="AP494" s="120">
        <f t="shared" si="307"/>
        <v>0</v>
      </c>
      <c r="AQ494" s="120">
        <f t="shared" si="308"/>
        <v>0</v>
      </c>
      <c r="AR494" s="120">
        <f t="shared" si="309"/>
        <v>9.36</v>
      </c>
      <c r="AS494" s="120">
        <f t="shared" si="310"/>
        <v>0</v>
      </c>
      <c r="AT494" s="267">
        <f t="shared" si="290"/>
        <v>0</v>
      </c>
      <c r="AU494" s="267">
        <f t="shared" si="291"/>
        <v>0</v>
      </c>
      <c r="BA494" s="42">
        <f t="shared" si="311"/>
        <v>0</v>
      </c>
      <c r="BB494" s="42">
        <f t="shared" si="312"/>
        <v>0</v>
      </c>
      <c r="BC494" s="42">
        <f t="shared" si="313"/>
        <v>0</v>
      </c>
      <c r="BD494" s="42">
        <f t="shared" si="314"/>
        <v>0</v>
      </c>
      <c r="BE494" s="42">
        <f t="shared" si="315"/>
        <v>0</v>
      </c>
      <c r="BF494" s="42">
        <f t="shared" si="316"/>
        <v>0</v>
      </c>
      <c r="BG494" s="42">
        <f t="shared" si="317"/>
        <v>0</v>
      </c>
      <c r="BH494" s="42">
        <f t="shared" si="318"/>
        <v>0</v>
      </c>
      <c r="BI494" s="42">
        <f t="shared" si="319"/>
        <v>0</v>
      </c>
      <c r="BJ494" s="42">
        <f t="shared" si="320"/>
        <v>0</v>
      </c>
      <c r="BK494" s="42">
        <f t="shared" si="321"/>
        <v>0</v>
      </c>
      <c r="BL494" s="42">
        <f t="shared" si="322"/>
        <v>0</v>
      </c>
      <c r="BM494" s="42">
        <f t="shared" si="323"/>
        <v>0</v>
      </c>
      <c r="BN494" s="42">
        <f t="shared" si="324"/>
        <v>0</v>
      </c>
      <c r="BO494" s="42">
        <f t="shared" si="325"/>
        <v>0</v>
      </c>
      <c r="BP494" s="42">
        <f t="shared" si="326"/>
        <v>0</v>
      </c>
      <c r="BQ494" s="42">
        <f t="shared" si="327"/>
        <v>0</v>
      </c>
      <c r="BR494" s="42">
        <f t="shared" si="328"/>
        <v>0</v>
      </c>
      <c r="BS494" s="42">
        <f t="shared" si="329"/>
        <v>0</v>
      </c>
    </row>
    <row r="495" spans="1:71" ht="15">
      <c r="A495" s="118" t="s">
        <v>1180</v>
      </c>
      <c r="B495" s="8" t="s">
        <v>984</v>
      </c>
      <c r="C495" s="9" t="s">
        <v>985</v>
      </c>
      <c r="D495" s="9" t="s">
        <v>815</v>
      </c>
      <c r="E495" s="10" t="s">
        <v>97</v>
      </c>
      <c r="F495" s="10" t="s">
        <v>3</v>
      </c>
      <c r="G495" s="12" t="s">
        <v>1273</v>
      </c>
      <c r="H495" s="11">
        <v>2.79</v>
      </c>
      <c r="I495" s="279">
        <f>VLOOKUP(A:A,Souhrn!$A$2:$E$20,5,0)</f>
        <v>0</v>
      </c>
      <c r="J495" s="217">
        <f t="shared" si="330"/>
        <v>0</v>
      </c>
      <c r="K495" s="98"/>
      <c r="L495" s="102"/>
      <c r="M495" s="100"/>
      <c r="AA495" s="120">
        <f t="shared" si="292"/>
        <v>0</v>
      </c>
      <c r="AB495" s="120">
        <f t="shared" si="293"/>
        <v>0</v>
      </c>
      <c r="AC495" s="120">
        <f t="shared" si="294"/>
        <v>0</v>
      </c>
      <c r="AD495" s="120">
        <f t="shared" si="295"/>
        <v>0</v>
      </c>
      <c r="AE495" s="120">
        <f t="shared" si="296"/>
        <v>0</v>
      </c>
      <c r="AF495" s="120">
        <f t="shared" si="297"/>
        <v>0</v>
      </c>
      <c r="AG495" s="120">
        <f t="shared" si="298"/>
        <v>0</v>
      </c>
      <c r="AH495" s="120">
        <f t="shared" si="299"/>
        <v>0</v>
      </c>
      <c r="AI495" s="120">
        <f t="shared" si="300"/>
        <v>0</v>
      </c>
      <c r="AJ495" s="120">
        <f t="shared" si="301"/>
        <v>0</v>
      </c>
      <c r="AK495" s="120">
        <f t="shared" si="302"/>
        <v>0</v>
      </c>
      <c r="AL495" s="120">
        <f t="shared" si="303"/>
        <v>0</v>
      </c>
      <c r="AM495" s="120">
        <f t="shared" si="304"/>
        <v>0</v>
      </c>
      <c r="AN495" s="120">
        <f t="shared" si="305"/>
        <v>0</v>
      </c>
      <c r="AO495" s="120">
        <f t="shared" si="306"/>
        <v>0</v>
      </c>
      <c r="AP495" s="120">
        <f t="shared" si="307"/>
        <v>0</v>
      </c>
      <c r="AQ495" s="120">
        <f t="shared" si="308"/>
        <v>0</v>
      </c>
      <c r="AR495" s="120">
        <f t="shared" si="309"/>
        <v>2.79</v>
      </c>
      <c r="AS495" s="120">
        <f t="shared" si="310"/>
        <v>0</v>
      </c>
      <c r="AT495" s="267">
        <f t="shared" si="290"/>
        <v>0</v>
      </c>
      <c r="AU495" s="267">
        <f t="shared" si="291"/>
        <v>0</v>
      </c>
      <c r="BA495" s="42">
        <f t="shared" si="311"/>
        <v>0</v>
      </c>
      <c r="BB495" s="42">
        <f t="shared" si="312"/>
        <v>0</v>
      </c>
      <c r="BC495" s="42">
        <f t="shared" si="313"/>
        <v>0</v>
      </c>
      <c r="BD495" s="42">
        <f t="shared" si="314"/>
        <v>0</v>
      </c>
      <c r="BE495" s="42">
        <f t="shared" si="315"/>
        <v>0</v>
      </c>
      <c r="BF495" s="42">
        <f t="shared" si="316"/>
        <v>0</v>
      </c>
      <c r="BG495" s="42">
        <f t="shared" si="317"/>
        <v>0</v>
      </c>
      <c r="BH495" s="42">
        <f t="shared" si="318"/>
        <v>0</v>
      </c>
      <c r="BI495" s="42">
        <f t="shared" si="319"/>
        <v>0</v>
      </c>
      <c r="BJ495" s="42">
        <f t="shared" si="320"/>
        <v>0</v>
      </c>
      <c r="BK495" s="42">
        <f t="shared" si="321"/>
        <v>0</v>
      </c>
      <c r="BL495" s="42">
        <f t="shared" si="322"/>
        <v>0</v>
      </c>
      <c r="BM495" s="42">
        <f t="shared" si="323"/>
        <v>0</v>
      </c>
      <c r="BN495" s="42">
        <f t="shared" si="324"/>
        <v>0</v>
      </c>
      <c r="BO495" s="42">
        <f t="shared" si="325"/>
        <v>0</v>
      </c>
      <c r="BP495" s="42">
        <f t="shared" si="326"/>
        <v>0</v>
      </c>
      <c r="BQ495" s="42">
        <f t="shared" si="327"/>
        <v>0</v>
      </c>
      <c r="BR495" s="42">
        <f t="shared" si="328"/>
        <v>0</v>
      </c>
      <c r="BS495" s="42">
        <f t="shared" si="329"/>
        <v>0</v>
      </c>
    </row>
    <row r="496" spans="1:71" ht="15">
      <c r="A496" s="118" t="s">
        <v>1181</v>
      </c>
      <c r="B496" s="8" t="s">
        <v>986</v>
      </c>
      <c r="C496" s="9" t="s">
        <v>987</v>
      </c>
      <c r="D496" s="9" t="s">
        <v>815</v>
      </c>
      <c r="E496" s="10" t="s">
        <v>14</v>
      </c>
      <c r="F496" s="10" t="s">
        <v>6</v>
      </c>
      <c r="G496" s="12" t="s">
        <v>1274</v>
      </c>
      <c r="H496" s="11">
        <v>12.02</v>
      </c>
      <c r="I496" s="279">
        <f>VLOOKUP(A:A,Souhrn!$A$2:$E$20,5,0)</f>
        <v>0</v>
      </c>
      <c r="J496" s="217">
        <f t="shared" si="330"/>
        <v>0</v>
      </c>
      <c r="K496" s="98"/>
      <c r="L496" s="102"/>
      <c r="M496" s="100"/>
      <c r="AA496" s="120">
        <f t="shared" si="292"/>
        <v>0</v>
      </c>
      <c r="AB496" s="120">
        <f t="shared" si="293"/>
        <v>0</v>
      </c>
      <c r="AC496" s="120">
        <f t="shared" si="294"/>
        <v>0</v>
      </c>
      <c r="AD496" s="120">
        <f t="shared" si="295"/>
        <v>0</v>
      </c>
      <c r="AE496" s="120">
        <f t="shared" si="296"/>
        <v>0</v>
      </c>
      <c r="AF496" s="120">
        <f t="shared" si="297"/>
        <v>0</v>
      </c>
      <c r="AG496" s="120">
        <f t="shared" si="298"/>
        <v>0</v>
      </c>
      <c r="AH496" s="120">
        <f t="shared" si="299"/>
        <v>0</v>
      </c>
      <c r="AI496" s="120">
        <f t="shared" si="300"/>
        <v>0</v>
      </c>
      <c r="AJ496" s="120">
        <f t="shared" si="301"/>
        <v>0</v>
      </c>
      <c r="AK496" s="120">
        <f t="shared" si="302"/>
        <v>0</v>
      </c>
      <c r="AL496" s="120">
        <f t="shared" si="303"/>
        <v>0</v>
      </c>
      <c r="AM496" s="120">
        <f t="shared" si="304"/>
        <v>0</v>
      </c>
      <c r="AN496" s="120">
        <f t="shared" si="305"/>
        <v>0</v>
      </c>
      <c r="AO496" s="120">
        <f t="shared" si="306"/>
        <v>0</v>
      </c>
      <c r="AP496" s="120">
        <f t="shared" si="307"/>
        <v>0</v>
      </c>
      <c r="AQ496" s="120">
        <f t="shared" si="308"/>
        <v>0</v>
      </c>
      <c r="AR496" s="120">
        <f t="shared" si="309"/>
        <v>0</v>
      </c>
      <c r="AS496" s="120">
        <f t="shared" si="310"/>
        <v>12.02</v>
      </c>
      <c r="AT496" s="267">
        <f t="shared" si="290"/>
        <v>0</v>
      </c>
      <c r="AU496" s="267">
        <f t="shared" si="291"/>
        <v>0</v>
      </c>
      <c r="BA496" s="42">
        <f t="shared" si="311"/>
        <v>0</v>
      </c>
      <c r="BB496" s="42">
        <f t="shared" si="312"/>
        <v>0</v>
      </c>
      <c r="BC496" s="42">
        <f t="shared" si="313"/>
        <v>0</v>
      </c>
      <c r="BD496" s="42">
        <f t="shared" si="314"/>
        <v>0</v>
      </c>
      <c r="BE496" s="42">
        <f t="shared" si="315"/>
        <v>0</v>
      </c>
      <c r="BF496" s="42">
        <f t="shared" si="316"/>
        <v>0</v>
      </c>
      <c r="BG496" s="42">
        <f t="shared" si="317"/>
        <v>0</v>
      </c>
      <c r="BH496" s="42">
        <f t="shared" si="318"/>
        <v>0</v>
      </c>
      <c r="BI496" s="42">
        <f t="shared" si="319"/>
        <v>0</v>
      </c>
      <c r="BJ496" s="42">
        <f t="shared" si="320"/>
        <v>0</v>
      </c>
      <c r="BK496" s="42">
        <f t="shared" si="321"/>
        <v>0</v>
      </c>
      <c r="BL496" s="42">
        <f t="shared" si="322"/>
        <v>0</v>
      </c>
      <c r="BM496" s="42">
        <f t="shared" si="323"/>
        <v>0</v>
      </c>
      <c r="BN496" s="42">
        <f t="shared" si="324"/>
        <v>0</v>
      </c>
      <c r="BO496" s="42">
        <f t="shared" si="325"/>
        <v>0</v>
      </c>
      <c r="BP496" s="42">
        <f t="shared" si="326"/>
        <v>0</v>
      </c>
      <c r="BQ496" s="42">
        <f t="shared" si="327"/>
        <v>0</v>
      </c>
      <c r="BR496" s="42">
        <f t="shared" si="328"/>
        <v>0</v>
      </c>
      <c r="BS496" s="42">
        <f t="shared" si="329"/>
        <v>0</v>
      </c>
    </row>
    <row r="497" spans="1:71" ht="15">
      <c r="A497" s="118" t="s">
        <v>1175</v>
      </c>
      <c r="B497" s="8" t="s">
        <v>988</v>
      </c>
      <c r="C497" s="9" t="s">
        <v>989</v>
      </c>
      <c r="D497" s="9" t="s">
        <v>815</v>
      </c>
      <c r="E497" s="10" t="s">
        <v>29</v>
      </c>
      <c r="F497" s="10" t="s">
        <v>3</v>
      </c>
      <c r="G497" s="12" t="s">
        <v>1268</v>
      </c>
      <c r="H497" s="11">
        <v>15.87</v>
      </c>
      <c r="I497" s="279">
        <f>VLOOKUP(A:A,Souhrn!$A$2:$E$20,5,0)</f>
        <v>0</v>
      </c>
      <c r="J497" s="217">
        <f t="shared" si="330"/>
        <v>0</v>
      </c>
      <c r="K497" s="98"/>
      <c r="L497" s="102"/>
      <c r="M497" s="100"/>
      <c r="AA497" s="120">
        <f t="shared" si="292"/>
        <v>0</v>
      </c>
      <c r="AB497" s="120">
        <f t="shared" si="293"/>
        <v>0</v>
      </c>
      <c r="AC497" s="120">
        <f t="shared" si="294"/>
        <v>0</v>
      </c>
      <c r="AD497" s="120">
        <f t="shared" si="295"/>
        <v>0</v>
      </c>
      <c r="AE497" s="120">
        <f t="shared" si="296"/>
        <v>0</v>
      </c>
      <c r="AF497" s="120">
        <f t="shared" si="297"/>
        <v>0</v>
      </c>
      <c r="AG497" s="120">
        <f t="shared" si="298"/>
        <v>0</v>
      </c>
      <c r="AH497" s="120">
        <f t="shared" si="299"/>
        <v>0</v>
      </c>
      <c r="AI497" s="120">
        <f t="shared" si="300"/>
        <v>0</v>
      </c>
      <c r="AJ497" s="120">
        <f t="shared" si="301"/>
        <v>0</v>
      </c>
      <c r="AK497" s="120">
        <f t="shared" si="302"/>
        <v>0</v>
      </c>
      <c r="AL497" s="120">
        <f t="shared" si="303"/>
        <v>15.87</v>
      </c>
      <c r="AM497" s="120">
        <f t="shared" si="304"/>
        <v>0</v>
      </c>
      <c r="AN497" s="120">
        <f t="shared" si="305"/>
        <v>0</v>
      </c>
      <c r="AO497" s="120">
        <f t="shared" si="306"/>
        <v>0</v>
      </c>
      <c r="AP497" s="120">
        <f t="shared" si="307"/>
        <v>0</v>
      </c>
      <c r="AQ497" s="120">
        <f t="shared" si="308"/>
        <v>0</v>
      </c>
      <c r="AR497" s="120">
        <f t="shared" si="309"/>
        <v>0</v>
      </c>
      <c r="AS497" s="120">
        <f t="shared" si="310"/>
        <v>0</v>
      </c>
      <c r="AT497" s="267">
        <f t="shared" si="290"/>
        <v>0</v>
      </c>
      <c r="AU497" s="267">
        <f t="shared" si="291"/>
        <v>0</v>
      </c>
      <c r="BA497" s="42">
        <f t="shared" si="311"/>
        <v>0</v>
      </c>
      <c r="BB497" s="42">
        <f t="shared" si="312"/>
        <v>0</v>
      </c>
      <c r="BC497" s="42">
        <f t="shared" si="313"/>
        <v>0</v>
      </c>
      <c r="BD497" s="42">
        <f t="shared" si="314"/>
        <v>0</v>
      </c>
      <c r="BE497" s="42">
        <f t="shared" si="315"/>
        <v>0</v>
      </c>
      <c r="BF497" s="42">
        <f t="shared" si="316"/>
        <v>0</v>
      </c>
      <c r="BG497" s="42">
        <f t="shared" si="317"/>
        <v>0</v>
      </c>
      <c r="BH497" s="42">
        <f t="shared" si="318"/>
        <v>0</v>
      </c>
      <c r="BI497" s="42">
        <f t="shared" si="319"/>
        <v>0</v>
      </c>
      <c r="BJ497" s="42">
        <f t="shared" si="320"/>
        <v>0</v>
      </c>
      <c r="BK497" s="42">
        <f t="shared" si="321"/>
        <v>0</v>
      </c>
      <c r="BL497" s="42">
        <f t="shared" si="322"/>
        <v>0</v>
      </c>
      <c r="BM497" s="42">
        <f t="shared" si="323"/>
        <v>0</v>
      </c>
      <c r="BN497" s="42">
        <f t="shared" si="324"/>
        <v>0</v>
      </c>
      <c r="BO497" s="42">
        <f t="shared" si="325"/>
        <v>0</v>
      </c>
      <c r="BP497" s="42">
        <f t="shared" si="326"/>
        <v>0</v>
      </c>
      <c r="BQ497" s="42">
        <f t="shared" si="327"/>
        <v>0</v>
      </c>
      <c r="BR497" s="42">
        <f t="shared" si="328"/>
        <v>0</v>
      </c>
      <c r="BS497" s="42">
        <f t="shared" si="329"/>
        <v>0</v>
      </c>
    </row>
    <row r="498" spans="1:71" ht="15">
      <c r="A498" s="118" t="s">
        <v>1169</v>
      </c>
      <c r="B498" s="8" t="s">
        <v>990</v>
      </c>
      <c r="C498" s="9" t="s">
        <v>991</v>
      </c>
      <c r="D498" s="9" t="s">
        <v>815</v>
      </c>
      <c r="E498" s="10" t="s">
        <v>47</v>
      </c>
      <c r="F498" s="10" t="s">
        <v>4</v>
      </c>
      <c r="G498" s="12" t="s">
        <v>1279</v>
      </c>
      <c r="H498" s="11">
        <v>4.15</v>
      </c>
      <c r="I498" s="279">
        <f>VLOOKUP(A:A,Souhrn!$A$2:$E$20,5,0)</f>
        <v>0</v>
      </c>
      <c r="J498" s="217">
        <f t="shared" si="330"/>
        <v>0</v>
      </c>
      <c r="K498" s="98"/>
      <c r="L498" s="102"/>
      <c r="M498" s="100"/>
      <c r="AA498" s="120">
        <f t="shared" si="292"/>
        <v>0</v>
      </c>
      <c r="AB498" s="120">
        <f t="shared" si="293"/>
        <v>0</v>
      </c>
      <c r="AC498" s="120">
        <f t="shared" si="294"/>
        <v>0</v>
      </c>
      <c r="AD498" s="120">
        <f t="shared" si="295"/>
        <v>0</v>
      </c>
      <c r="AE498" s="120">
        <f t="shared" si="296"/>
        <v>0</v>
      </c>
      <c r="AF498" s="120">
        <f t="shared" si="297"/>
        <v>4.15</v>
      </c>
      <c r="AG498" s="120">
        <f t="shared" si="298"/>
        <v>0</v>
      </c>
      <c r="AH498" s="120">
        <f t="shared" si="299"/>
        <v>0</v>
      </c>
      <c r="AI498" s="120">
        <f t="shared" si="300"/>
        <v>0</v>
      </c>
      <c r="AJ498" s="120">
        <f t="shared" si="301"/>
        <v>0</v>
      </c>
      <c r="AK498" s="120">
        <f t="shared" si="302"/>
        <v>0</v>
      </c>
      <c r="AL498" s="120">
        <f t="shared" si="303"/>
        <v>0</v>
      </c>
      <c r="AM498" s="120">
        <f t="shared" si="304"/>
        <v>0</v>
      </c>
      <c r="AN498" s="120">
        <f t="shared" si="305"/>
        <v>0</v>
      </c>
      <c r="AO498" s="120">
        <f t="shared" si="306"/>
        <v>0</v>
      </c>
      <c r="AP498" s="120">
        <f t="shared" si="307"/>
        <v>0</v>
      </c>
      <c r="AQ498" s="120">
        <f t="shared" si="308"/>
        <v>0</v>
      </c>
      <c r="AR498" s="120">
        <f t="shared" si="309"/>
        <v>0</v>
      </c>
      <c r="AS498" s="120">
        <f t="shared" si="310"/>
        <v>0</v>
      </c>
      <c r="AT498" s="267">
        <f t="shared" si="290"/>
        <v>0</v>
      </c>
      <c r="AU498" s="267">
        <f t="shared" si="291"/>
        <v>0</v>
      </c>
      <c r="BA498" s="42">
        <f t="shared" si="311"/>
        <v>0</v>
      </c>
      <c r="BB498" s="42">
        <f t="shared" si="312"/>
        <v>0</v>
      </c>
      <c r="BC498" s="42">
        <f t="shared" si="313"/>
        <v>0</v>
      </c>
      <c r="BD498" s="42">
        <f t="shared" si="314"/>
        <v>0</v>
      </c>
      <c r="BE498" s="42">
        <f t="shared" si="315"/>
        <v>0</v>
      </c>
      <c r="BF498" s="42">
        <f t="shared" si="316"/>
        <v>0</v>
      </c>
      <c r="BG498" s="42">
        <f t="shared" si="317"/>
        <v>0</v>
      </c>
      <c r="BH498" s="42">
        <f t="shared" si="318"/>
        <v>0</v>
      </c>
      <c r="BI498" s="42">
        <f t="shared" si="319"/>
        <v>0</v>
      </c>
      <c r="BJ498" s="42">
        <f t="shared" si="320"/>
        <v>0</v>
      </c>
      <c r="BK498" s="42">
        <f t="shared" si="321"/>
        <v>0</v>
      </c>
      <c r="BL498" s="42">
        <f t="shared" si="322"/>
        <v>0</v>
      </c>
      <c r="BM498" s="42">
        <f t="shared" si="323"/>
        <v>0</v>
      </c>
      <c r="BN498" s="42">
        <f t="shared" si="324"/>
        <v>0</v>
      </c>
      <c r="BO498" s="42">
        <f t="shared" si="325"/>
        <v>0</v>
      </c>
      <c r="BP498" s="42">
        <f t="shared" si="326"/>
        <v>0</v>
      </c>
      <c r="BQ498" s="42">
        <f t="shared" si="327"/>
        <v>0</v>
      </c>
      <c r="BR498" s="42">
        <f t="shared" si="328"/>
        <v>0</v>
      </c>
      <c r="BS498" s="42">
        <f t="shared" si="329"/>
        <v>0</v>
      </c>
    </row>
    <row r="499" spans="1:71" ht="15">
      <c r="A499" s="118" t="s">
        <v>1169</v>
      </c>
      <c r="B499" s="8" t="s">
        <v>992</v>
      </c>
      <c r="C499" s="9" t="s">
        <v>993</v>
      </c>
      <c r="D499" s="9" t="s">
        <v>815</v>
      </c>
      <c r="E499" s="10" t="s">
        <v>47</v>
      </c>
      <c r="F499" s="10" t="s">
        <v>4</v>
      </c>
      <c r="G499" s="12" t="s">
        <v>1279</v>
      </c>
      <c r="H499" s="11">
        <v>10.26</v>
      </c>
      <c r="I499" s="279">
        <f>VLOOKUP(A:A,Souhrn!$A$2:$E$20,5,0)</f>
        <v>0</v>
      </c>
      <c r="J499" s="217">
        <f t="shared" si="330"/>
        <v>0</v>
      </c>
      <c r="K499" s="98"/>
      <c r="L499" s="102"/>
      <c r="M499" s="100"/>
      <c r="AA499" s="120">
        <f t="shared" si="292"/>
        <v>0</v>
      </c>
      <c r="AB499" s="120">
        <f t="shared" si="293"/>
        <v>0</v>
      </c>
      <c r="AC499" s="120">
        <f t="shared" si="294"/>
        <v>0</v>
      </c>
      <c r="AD499" s="120">
        <f t="shared" si="295"/>
        <v>0</v>
      </c>
      <c r="AE499" s="120">
        <f t="shared" si="296"/>
        <v>0</v>
      </c>
      <c r="AF499" s="120">
        <f t="shared" si="297"/>
        <v>10.26</v>
      </c>
      <c r="AG499" s="120">
        <f t="shared" si="298"/>
        <v>0</v>
      </c>
      <c r="AH499" s="120">
        <f t="shared" si="299"/>
        <v>0</v>
      </c>
      <c r="AI499" s="120">
        <f t="shared" si="300"/>
        <v>0</v>
      </c>
      <c r="AJ499" s="120">
        <f t="shared" si="301"/>
        <v>0</v>
      </c>
      <c r="AK499" s="120">
        <f t="shared" si="302"/>
        <v>0</v>
      </c>
      <c r="AL499" s="120">
        <f t="shared" si="303"/>
        <v>0</v>
      </c>
      <c r="AM499" s="120">
        <f t="shared" si="304"/>
        <v>0</v>
      </c>
      <c r="AN499" s="120">
        <f t="shared" si="305"/>
        <v>0</v>
      </c>
      <c r="AO499" s="120">
        <f t="shared" si="306"/>
        <v>0</v>
      </c>
      <c r="AP499" s="120">
        <f t="shared" si="307"/>
        <v>0</v>
      </c>
      <c r="AQ499" s="120">
        <f t="shared" si="308"/>
        <v>0</v>
      </c>
      <c r="AR499" s="120">
        <f t="shared" si="309"/>
        <v>0</v>
      </c>
      <c r="AS499" s="120">
        <f t="shared" si="310"/>
        <v>0</v>
      </c>
      <c r="AT499" s="267">
        <f t="shared" si="290"/>
        <v>0</v>
      </c>
      <c r="AU499" s="267">
        <f t="shared" si="291"/>
        <v>0</v>
      </c>
      <c r="BA499" s="42">
        <f t="shared" si="311"/>
        <v>0</v>
      </c>
      <c r="BB499" s="42">
        <f t="shared" si="312"/>
        <v>0</v>
      </c>
      <c r="BC499" s="42">
        <f t="shared" si="313"/>
        <v>0</v>
      </c>
      <c r="BD499" s="42">
        <f t="shared" si="314"/>
        <v>0</v>
      </c>
      <c r="BE499" s="42">
        <f t="shared" si="315"/>
        <v>0</v>
      </c>
      <c r="BF499" s="42">
        <f t="shared" si="316"/>
        <v>0</v>
      </c>
      <c r="BG499" s="42">
        <f t="shared" si="317"/>
        <v>0</v>
      </c>
      <c r="BH499" s="42">
        <f t="shared" si="318"/>
        <v>0</v>
      </c>
      <c r="BI499" s="42">
        <f t="shared" si="319"/>
        <v>0</v>
      </c>
      <c r="BJ499" s="42">
        <f t="shared" si="320"/>
        <v>0</v>
      </c>
      <c r="BK499" s="42">
        <f t="shared" si="321"/>
        <v>0</v>
      </c>
      <c r="BL499" s="42">
        <f t="shared" si="322"/>
        <v>0</v>
      </c>
      <c r="BM499" s="42">
        <f t="shared" si="323"/>
        <v>0</v>
      </c>
      <c r="BN499" s="42">
        <f t="shared" si="324"/>
        <v>0</v>
      </c>
      <c r="BO499" s="42">
        <f t="shared" si="325"/>
        <v>0</v>
      </c>
      <c r="BP499" s="42">
        <f t="shared" si="326"/>
        <v>0</v>
      </c>
      <c r="BQ499" s="42">
        <f t="shared" si="327"/>
        <v>0</v>
      </c>
      <c r="BR499" s="42">
        <f t="shared" si="328"/>
        <v>0</v>
      </c>
      <c r="BS499" s="42">
        <f t="shared" si="329"/>
        <v>0</v>
      </c>
    </row>
    <row r="500" spans="1:71" ht="15">
      <c r="A500" s="118" t="s">
        <v>1169</v>
      </c>
      <c r="B500" s="8" t="s">
        <v>994</v>
      </c>
      <c r="C500" s="9" t="s">
        <v>33</v>
      </c>
      <c r="D500" s="9" t="s">
        <v>815</v>
      </c>
      <c r="E500" s="10" t="s">
        <v>47</v>
      </c>
      <c r="F500" s="10" t="s">
        <v>4</v>
      </c>
      <c r="G500" s="12" t="s">
        <v>1279</v>
      </c>
      <c r="H500" s="11">
        <v>1.73</v>
      </c>
      <c r="I500" s="279">
        <f>VLOOKUP(A:A,Souhrn!$A$2:$E$20,5,0)</f>
        <v>0</v>
      </c>
      <c r="J500" s="217">
        <f t="shared" si="330"/>
        <v>0</v>
      </c>
      <c r="K500" s="98"/>
      <c r="L500" s="102"/>
      <c r="M500" s="100"/>
      <c r="AA500" s="120">
        <f t="shared" si="292"/>
        <v>0</v>
      </c>
      <c r="AB500" s="120">
        <f t="shared" si="293"/>
        <v>0</v>
      </c>
      <c r="AC500" s="120">
        <f t="shared" si="294"/>
        <v>0</v>
      </c>
      <c r="AD500" s="120">
        <f t="shared" si="295"/>
        <v>0</v>
      </c>
      <c r="AE500" s="120">
        <f t="shared" si="296"/>
        <v>0</v>
      </c>
      <c r="AF500" s="120">
        <f t="shared" si="297"/>
        <v>1.73</v>
      </c>
      <c r="AG500" s="120">
        <f t="shared" si="298"/>
        <v>0</v>
      </c>
      <c r="AH500" s="120">
        <f t="shared" si="299"/>
        <v>0</v>
      </c>
      <c r="AI500" s="120">
        <f t="shared" si="300"/>
        <v>0</v>
      </c>
      <c r="AJ500" s="120">
        <f t="shared" si="301"/>
        <v>0</v>
      </c>
      <c r="AK500" s="120">
        <f t="shared" si="302"/>
        <v>0</v>
      </c>
      <c r="AL500" s="120">
        <f t="shared" si="303"/>
        <v>0</v>
      </c>
      <c r="AM500" s="120">
        <f t="shared" si="304"/>
        <v>0</v>
      </c>
      <c r="AN500" s="120">
        <f t="shared" si="305"/>
        <v>0</v>
      </c>
      <c r="AO500" s="120">
        <f t="shared" si="306"/>
        <v>0</v>
      </c>
      <c r="AP500" s="120">
        <f t="shared" si="307"/>
        <v>0</v>
      </c>
      <c r="AQ500" s="120">
        <f t="shared" si="308"/>
        <v>0</v>
      </c>
      <c r="AR500" s="120">
        <f t="shared" si="309"/>
        <v>0</v>
      </c>
      <c r="AS500" s="120">
        <f t="shared" si="310"/>
        <v>0</v>
      </c>
      <c r="AT500" s="267">
        <f t="shared" si="290"/>
        <v>0</v>
      </c>
      <c r="AU500" s="267">
        <f t="shared" si="291"/>
        <v>0</v>
      </c>
      <c r="BA500" s="42">
        <f t="shared" si="311"/>
        <v>0</v>
      </c>
      <c r="BB500" s="42">
        <f t="shared" si="312"/>
        <v>0</v>
      </c>
      <c r="BC500" s="42">
        <f t="shared" si="313"/>
        <v>0</v>
      </c>
      <c r="BD500" s="42">
        <f t="shared" si="314"/>
        <v>0</v>
      </c>
      <c r="BE500" s="42">
        <f t="shared" si="315"/>
        <v>0</v>
      </c>
      <c r="BF500" s="42">
        <f t="shared" si="316"/>
        <v>0</v>
      </c>
      <c r="BG500" s="42">
        <f t="shared" si="317"/>
        <v>0</v>
      </c>
      <c r="BH500" s="42">
        <f t="shared" si="318"/>
        <v>0</v>
      </c>
      <c r="BI500" s="42">
        <f t="shared" si="319"/>
        <v>0</v>
      </c>
      <c r="BJ500" s="42">
        <f t="shared" si="320"/>
        <v>0</v>
      </c>
      <c r="BK500" s="42">
        <f t="shared" si="321"/>
        <v>0</v>
      </c>
      <c r="BL500" s="42">
        <f t="shared" si="322"/>
        <v>0</v>
      </c>
      <c r="BM500" s="42">
        <f t="shared" si="323"/>
        <v>0</v>
      </c>
      <c r="BN500" s="42">
        <f t="shared" si="324"/>
        <v>0</v>
      </c>
      <c r="BO500" s="42">
        <f t="shared" si="325"/>
        <v>0</v>
      </c>
      <c r="BP500" s="42">
        <f t="shared" si="326"/>
        <v>0</v>
      </c>
      <c r="BQ500" s="42">
        <f t="shared" si="327"/>
        <v>0</v>
      </c>
      <c r="BR500" s="42">
        <f t="shared" si="328"/>
        <v>0</v>
      </c>
      <c r="BS500" s="42">
        <f t="shared" si="329"/>
        <v>0</v>
      </c>
    </row>
    <row r="501" spans="1:71" ht="15">
      <c r="A501" s="118" t="s">
        <v>1169</v>
      </c>
      <c r="B501" s="8" t="s">
        <v>995</v>
      </c>
      <c r="C501" s="9" t="s">
        <v>33</v>
      </c>
      <c r="D501" s="9" t="s">
        <v>815</v>
      </c>
      <c r="E501" s="10" t="s">
        <v>47</v>
      </c>
      <c r="F501" s="10" t="s">
        <v>4</v>
      </c>
      <c r="G501" s="12" t="s">
        <v>1279</v>
      </c>
      <c r="H501" s="11">
        <v>0.99</v>
      </c>
      <c r="I501" s="279">
        <f>VLOOKUP(A:A,Souhrn!$A$2:$E$20,5,0)</f>
        <v>0</v>
      </c>
      <c r="J501" s="217">
        <f t="shared" si="330"/>
        <v>0</v>
      </c>
      <c r="K501" s="98"/>
      <c r="L501" s="102"/>
      <c r="M501" s="100"/>
      <c r="AA501" s="120">
        <f t="shared" si="292"/>
        <v>0</v>
      </c>
      <c r="AB501" s="120">
        <f t="shared" si="293"/>
        <v>0</v>
      </c>
      <c r="AC501" s="120">
        <f t="shared" si="294"/>
        <v>0</v>
      </c>
      <c r="AD501" s="120">
        <f t="shared" si="295"/>
        <v>0</v>
      </c>
      <c r="AE501" s="120">
        <f t="shared" si="296"/>
        <v>0</v>
      </c>
      <c r="AF501" s="120">
        <f t="shared" si="297"/>
        <v>0.99</v>
      </c>
      <c r="AG501" s="120">
        <f t="shared" si="298"/>
        <v>0</v>
      </c>
      <c r="AH501" s="120">
        <f t="shared" si="299"/>
        <v>0</v>
      </c>
      <c r="AI501" s="120">
        <f t="shared" si="300"/>
        <v>0</v>
      </c>
      <c r="AJ501" s="120">
        <f t="shared" si="301"/>
        <v>0</v>
      </c>
      <c r="AK501" s="120">
        <f t="shared" si="302"/>
        <v>0</v>
      </c>
      <c r="AL501" s="120">
        <f t="shared" si="303"/>
        <v>0</v>
      </c>
      <c r="AM501" s="120">
        <f t="shared" si="304"/>
        <v>0</v>
      </c>
      <c r="AN501" s="120">
        <f t="shared" si="305"/>
        <v>0</v>
      </c>
      <c r="AO501" s="120">
        <f t="shared" si="306"/>
        <v>0</v>
      </c>
      <c r="AP501" s="120">
        <f t="shared" si="307"/>
        <v>0</v>
      </c>
      <c r="AQ501" s="120">
        <f t="shared" si="308"/>
        <v>0</v>
      </c>
      <c r="AR501" s="120">
        <f t="shared" si="309"/>
        <v>0</v>
      </c>
      <c r="AS501" s="120">
        <f t="shared" si="310"/>
        <v>0</v>
      </c>
      <c r="AT501" s="267">
        <f t="shared" si="290"/>
        <v>0</v>
      </c>
      <c r="AU501" s="267">
        <f t="shared" si="291"/>
        <v>0</v>
      </c>
      <c r="BA501" s="42">
        <f t="shared" si="311"/>
        <v>0</v>
      </c>
      <c r="BB501" s="42">
        <f t="shared" si="312"/>
        <v>0</v>
      </c>
      <c r="BC501" s="42">
        <f t="shared" si="313"/>
        <v>0</v>
      </c>
      <c r="BD501" s="42">
        <f t="shared" si="314"/>
        <v>0</v>
      </c>
      <c r="BE501" s="42">
        <f t="shared" si="315"/>
        <v>0</v>
      </c>
      <c r="BF501" s="42">
        <f t="shared" si="316"/>
        <v>0</v>
      </c>
      <c r="BG501" s="42">
        <f t="shared" si="317"/>
        <v>0</v>
      </c>
      <c r="BH501" s="42">
        <f t="shared" si="318"/>
        <v>0</v>
      </c>
      <c r="BI501" s="42">
        <f t="shared" si="319"/>
        <v>0</v>
      </c>
      <c r="BJ501" s="42">
        <f t="shared" si="320"/>
        <v>0</v>
      </c>
      <c r="BK501" s="42">
        <f t="shared" si="321"/>
        <v>0</v>
      </c>
      <c r="BL501" s="42">
        <f t="shared" si="322"/>
        <v>0</v>
      </c>
      <c r="BM501" s="42">
        <f t="shared" si="323"/>
        <v>0</v>
      </c>
      <c r="BN501" s="42">
        <f t="shared" si="324"/>
        <v>0</v>
      </c>
      <c r="BO501" s="42">
        <f t="shared" si="325"/>
        <v>0</v>
      </c>
      <c r="BP501" s="42">
        <f t="shared" si="326"/>
        <v>0</v>
      </c>
      <c r="BQ501" s="42">
        <f t="shared" si="327"/>
        <v>0</v>
      </c>
      <c r="BR501" s="42">
        <f t="shared" si="328"/>
        <v>0</v>
      </c>
      <c r="BS501" s="42">
        <f t="shared" si="329"/>
        <v>0</v>
      </c>
    </row>
    <row r="502" spans="1:71" ht="15">
      <c r="A502" s="118" t="s">
        <v>1169</v>
      </c>
      <c r="B502" s="8" t="s">
        <v>996</v>
      </c>
      <c r="C502" s="9" t="s">
        <v>33</v>
      </c>
      <c r="D502" s="9" t="s">
        <v>815</v>
      </c>
      <c r="E502" s="10" t="s">
        <v>47</v>
      </c>
      <c r="F502" s="10" t="s">
        <v>4</v>
      </c>
      <c r="G502" s="12" t="s">
        <v>1279</v>
      </c>
      <c r="H502" s="11">
        <v>2.04</v>
      </c>
      <c r="I502" s="279">
        <f>VLOOKUP(A:A,Souhrn!$A$2:$E$20,5,0)</f>
        <v>0</v>
      </c>
      <c r="J502" s="217">
        <f t="shared" si="330"/>
        <v>0</v>
      </c>
      <c r="K502" s="98"/>
      <c r="L502" s="102"/>
      <c r="M502" s="100"/>
      <c r="AA502" s="120">
        <f t="shared" si="292"/>
        <v>0</v>
      </c>
      <c r="AB502" s="120">
        <f t="shared" si="293"/>
        <v>0</v>
      </c>
      <c r="AC502" s="120">
        <f t="shared" si="294"/>
        <v>0</v>
      </c>
      <c r="AD502" s="120">
        <f t="shared" si="295"/>
        <v>0</v>
      </c>
      <c r="AE502" s="120">
        <f t="shared" si="296"/>
        <v>0</v>
      </c>
      <c r="AF502" s="120">
        <f t="shared" si="297"/>
        <v>2.04</v>
      </c>
      <c r="AG502" s="120">
        <f t="shared" si="298"/>
        <v>0</v>
      </c>
      <c r="AH502" s="120">
        <f t="shared" si="299"/>
        <v>0</v>
      </c>
      <c r="AI502" s="120">
        <f t="shared" si="300"/>
        <v>0</v>
      </c>
      <c r="AJ502" s="120">
        <f t="shared" si="301"/>
        <v>0</v>
      </c>
      <c r="AK502" s="120">
        <f t="shared" si="302"/>
        <v>0</v>
      </c>
      <c r="AL502" s="120">
        <f t="shared" si="303"/>
        <v>0</v>
      </c>
      <c r="AM502" s="120">
        <f t="shared" si="304"/>
        <v>0</v>
      </c>
      <c r="AN502" s="120">
        <f t="shared" si="305"/>
        <v>0</v>
      </c>
      <c r="AO502" s="120">
        <f t="shared" si="306"/>
        <v>0</v>
      </c>
      <c r="AP502" s="120">
        <f t="shared" si="307"/>
        <v>0</v>
      </c>
      <c r="AQ502" s="120">
        <f t="shared" si="308"/>
        <v>0</v>
      </c>
      <c r="AR502" s="120">
        <f t="shared" si="309"/>
        <v>0</v>
      </c>
      <c r="AS502" s="120">
        <f t="shared" si="310"/>
        <v>0</v>
      </c>
      <c r="AT502" s="267">
        <f t="shared" si="290"/>
        <v>0</v>
      </c>
      <c r="AU502" s="267">
        <f t="shared" si="291"/>
        <v>0</v>
      </c>
      <c r="BA502" s="42">
        <f t="shared" si="311"/>
        <v>0</v>
      </c>
      <c r="BB502" s="42">
        <f t="shared" si="312"/>
        <v>0</v>
      </c>
      <c r="BC502" s="42">
        <f t="shared" si="313"/>
        <v>0</v>
      </c>
      <c r="BD502" s="42">
        <f t="shared" si="314"/>
        <v>0</v>
      </c>
      <c r="BE502" s="42">
        <f t="shared" si="315"/>
        <v>0</v>
      </c>
      <c r="BF502" s="42">
        <f t="shared" si="316"/>
        <v>0</v>
      </c>
      <c r="BG502" s="42">
        <f t="shared" si="317"/>
        <v>0</v>
      </c>
      <c r="BH502" s="42">
        <f t="shared" si="318"/>
        <v>0</v>
      </c>
      <c r="BI502" s="42">
        <f t="shared" si="319"/>
        <v>0</v>
      </c>
      <c r="BJ502" s="42">
        <f t="shared" si="320"/>
        <v>0</v>
      </c>
      <c r="BK502" s="42">
        <f t="shared" si="321"/>
        <v>0</v>
      </c>
      <c r="BL502" s="42">
        <f t="shared" si="322"/>
        <v>0</v>
      </c>
      <c r="BM502" s="42">
        <f t="shared" si="323"/>
        <v>0</v>
      </c>
      <c r="BN502" s="42">
        <f t="shared" si="324"/>
        <v>0</v>
      </c>
      <c r="BO502" s="42">
        <f t="shared" si="325"/>
        <v>0</v>
      </c>
      <c r="BP502" s="42">
        <f t="shared" si="326"/>
        <v>0</v>
      </c>
      <c r="BQ502" s="42">
        <f t="shared" si="327"/>
        <v>0</v>
      </c>
      <c r="BR502" s="42">
        <f t="shared" si="328"/>
        <v>0</v>
      </c>
      <c r="BS502" s="42">
        <f t="shared" si="329"/>
        <v>0</v>
      </c>
    </row>
    <row r="503" spans="1:71" ht="15">
      <c r="A503" s="118" t="s">
        <v>1169</v>
      </c>
      <c r="B503" s="8" t="s">
        <v>997</v>
      </c>
      <c r="C503" s="9" t="s">
        <v>33</v>
      </c>
      <c r="D503" s="9" t="s">
        <v>815</v>
      </c>
      <c r="E503" s="10" t="s">
        <v>47</v>
      </c>
      <c r="F503" s="10" t="s">
        <v>4</v>
      </c>
      <c r="G503" s="12" t="s">
        <v>1279</v>
      </c>
      <c r="H503" s="11">
        <v>1.78</v>
      </c>
      <c r="I503" s="279">
        <f>VLOOKUP(A:A,Souhrn!$A$2:$E$20,5,0)</f>
        <v>0</v>
      </c>
      <c r="J503" s="217">
        <f t="shared" si="330"/>
        <v>0</v>
      </c>
      <c r="K503" s="98"/>
      <c r="L503" s="102"/>
      <c r="M503" s="100"/>
      <c r="AA503" s="120">
        <f t="shared" si="292"/>
        <v>0</v>
      </c>
      <c r="AB503" s="120">
        <f t="shared" si="293"/>
        <v>0</v>
      </c>
      <c r="AC503" s="120">
        <f t="shared" si="294"/>
        <v>0</v>
      </c>
      <c r="AD503" s="120">
        <f t="shared" si="295"/>
        <v>0</v>
      </c>
      <c r="AE503" s="120">
        <f t="shared" si="296"/>
        <v>0</v>
      </c>
      <c r="AF503" s="120">
        <f t="shared" si="297"/>
        <v>1.78</v>
      </c>
      <c r="AG503" s="120">
        <f t="shared" si="298"/>
        <v>0</v>
      </c>
      <c r="AH503" s="120">
        <f t="shared" si="299"/>
        <v>0</v>
      </c>
      <c r="AI503" s="120">
        <f t="shared" si="300"/>
        <v>0</v>
      </c>
      <c r="AJ503" s="120">
        <f t="shared" si="301"/>
        <v>0</v>
      </c>
      <c r="AK503" s="120">
        <f t="shared" si="302"/>
        <v>0</v>
      </c>
      <c r="AL503" s="120">
        <f t="shared" si="303"/>
        <v>0</v>
      </c>
      <c r="AM503" s="120">
        <f t="shared" si="304"/>
        <v>0</v>
      </c>
      <c r="AN503" s="120">
        <f t="shared" si="305"/>
        <v>0</v>
      </c>
      <c r="AO503" s="120">
        <f t="shared" si="306"/>
        <v>0</v>
      </c>
      <c r="AP503" s="120">
        <f t="shared" si="307"/>
        <v>0</v>
      </c>
      <c r="AQ503" s="120">
        <f t="shared" si="308"/>
        <v>0</v>
      </c>
      <c r="AR503" s="120">
        <f t="shared" si="309"/>
        <v>0</v>
      </c>
      <c r="AS503" s="120">
        <f t="shared" si="310"/>
        <v>0</v>
      </c>
      <c r="AT503" s="267">
        <f t="shared" si="290"/>
        <v>0</v>
      </c>
      <c r="AU503" s="267">
        <f t="shared" si="291"/>
        <v>0</v>
      </c>
      <c r="BA503" s="42">
        <f t="shared" si="311"/>
        <v>0</v>
      </c>
      <c r="BB503" s="42">
        <f t="shared" si="312"/>
        <v>0</v>
      </c>
      <c r="BC503" s="42">
        <f t="shared" si="313"/>
        <v>0</v>
      </c>
      <c r="BD503" s="42">
        <f t="shared" si="314"/>
        <v>0</v>
      </c>
      <c r="BE503" s="42">
        <f t="shared" si="315"/>
        <v>0</v>
      </c>
      <c r="BF503" s="42">
        <f t="shared" si="316"/>
        <v>0</v>
      </c>
      <c r="BG503" s="42">
        <f t="shared" si="317"/>
        <v>0</v>
      </c>
      <c r="BH503" s="42">
        <f t="shared" si="318"/>
        <v>0</v>
      </c>
      <c r="BI503" s="42">
        <f t="shared" si="319"/>
        <v>0</v>
      </c>
      <c r="BJ503" s="42">
        <f t="shared" si="320"/>
        <v>0</v>
      </c>
      <c r="BK503" s="42">
        <f t="shared" si="321"/>
        <v>0</v>
      </c>
      <c r="BL503" s="42">
        <f t="shared" si="322"/>
        <v>0</v>
      </c>
      <c r="BM503" s="42">
        <f t="shared" si="323"/>
        <v>0</v>
      </c>
      <c r="BN503" s="42">
        <f t="shared" si="324"/>
        <v>0</v>
      </c>
      <c r="BO503" s="42">
        <f t="shared" si="325"/>
        <v>0</v>
      </c>
      <c r="BP503" s="42">
        <f t="shared" si="326"/>
        <v>0</v>
      </c>
      <c r="BQ503" s="42">
        <f t="shared" si="327"/>
        <v>0</v>
      </c>
      <c r="BR503" s="42">
        <f t="shared" si="328"/>
        <v>0</v>
      </c>
      <c r="BS503" s="42">
        <f t="shared" si="329"/>
        <v>0</v>
      </c>
    </row>
    <row r="504" spans="1:71" ht="15">
      <c r="A504" s="118" t="s">
        <v>1180</v>
      </c>
      <c r="B504" s="8" t="s">
        <v>998</v>
      </c>
      <c r="C504" s="9" t="s">
        <v>999</v>
      </c>
      <c r="D504" s="9" t="s">
        <v>815</v>
      </c>
      <c r="E504" s="10" t="s">
        <v>97</v>
      </c>
      <c r="F504" s="10" t="s">
        <v>3</v>
      </c>
      <c r="G504" s="12" t="s">
        <v>1273</v>
      </c>
      <c r="H504" s="11">
        <v>8.5</v>
      </c>
      <c r="I504" s="279">
        <f>VLOOKUP(A:A,Souhrn!$A$2:$E$20,5,0)</f>
        <v>0</v>
      </c>
      <c r="J504" s="217">
        <f t="shared" si="330"/>
        <v>0</v>
      </c>
      <c r="K504" s="98"/>
      <c r="L504" s="102"/>
      <c r="M504" s="100"/>
      <c r="AA504" s="120">
        <f t="shared" si="292"/>
        <v>0</v>
      </c>
      <c r="AB504" s="120">
        <f t="shared" si="293"/>
        <v>0</v>
      </c>
      <c r="AC504" s="120">
        <f t="shared" si="294"/>
        <v>0</v>
      </c>
      <c r="AD504" s="120">
        <f t="shared" si="295"/>
        <v>0</v>
      </c>
      <c r="AE504" s="120">
        <f t="shared" si="296"/>
        <v>0</v>
      </c>
      <c r="AF504" s="120">
        <f t="shared" si="297"/>
        <v>0</v>
      </c>
      <c r="AG504" s="120">
        <f t="shared" si="298"/>
        <v>0</v>
      </c>
      <c r="AH504" s="120">
        <f t="shared" si="299"/>
        <v>0</v>
      </c>
      <c r="AI504" s="120">
        <f t="shared" si="300"/>
        <v>0</v>
      </c>
      <c r="AJ504" s="120">
        <f t="shared" si="301"/>
        <v>0</v>
      </c>
      <c r="AK504" s="120">
        <f t="shared" si="302"/>
        <v>0</v>
      </c>
      <c r="AL504" s="120">
        <f t="shared" si="303"/>
        <v>0</v>
      </c>
      <c r="AM504" s="120">
        <f t="shared" si="304"/>
        <v>0</v>
      </c>
      <c r="AN504" s="120">
        <f t="shared" si="305"/>
        <v>0</v>
      </c>
      <c r="AO504" s="120">
        <f t="shared" si="306"/>
        <v>0</v>
      </c>
      <c r="AP504" s="120">
        <f t="shared" si="307"/>
        <v>0</v>
      </c>
      <c r="AQ504" s="120">
        <f t="shared" si="308"/>
        <v>0</v>
      </c>
      <c r="AR504" s="120">
        <f t="shared" si="309"/>
        <v>8.5</v>
      </c>
      <c r="AS504" s="120">
        <f t="shared" si="310"/>
        <v>0</v>
      </c>
      <c r="AT504" s="267">
        <f t="shared" si="290"/>
        <v>0</v>
      </c>
      <c r="AU504" s="267">
        <f t="shared" si="291"/>
        <v>0</v>
      </c>
      <c r="BA504" s="42">
        <f t="shared" si="311"/>
        <v>0</v>
      </c>
      <c r="BB504" s="42">
        <f t="shared" si="312"/>
        <v>0</v>
      </c>
      <c r="BC504" s="42">
        <f t="shared" si="313"/>
        <v>0</v>
      </c>
      <c r="BD504" s="42">
        <f t="shared" si="314"/>
        <v>0</v>
      </c>
      <c r="BE504" s="42">
        <f t="shared" si="315"/>
        <v>0</v>
      </c>
      <c r="BF504" s="42">
        <f t="shared" si="316"/>
        <v>0</v>
      </c>
      <c r="BG504" s="42">
        <f t="shared" si="317"/>
        <v>0</v>
      </c>
      <c r="BH504" s="42">
        <f t="shared" si="318"/>
        <v>0</v>
      </c>
      <c r="BI504" s="42">
        <f t="shared" si="319"/>
        <v>0</v>
      </c>
      <c r="BJ504" s="42">
        <f t="shared" si="320"/>
        <v>0</v>
      </c>
      <c r="BK504" s="42">
        <f t="shared" si="321"/>
        <v>0</v>
      </c>
      <c r="BL504" s="42">
        <f t="shared" si="322"/>
        <v>0</v>
      </c>
      <c r="BM504" s="42">
        <f t="shared" si="323"/>
        <v>0</v>
      </c>
      <c r="BN504" s="42">
        <f t="shared" si="324"/>
        <v>0</v>
      </c>
      <c r="BO504" s="42">
        <f t="shared" si="325"/>
        <v>0</v>
      </c>
      <c r="BP504" s="42">
        <f t="shared" si="326"/>
        <v>0</v>
      </c>
      <c r="BQ504" s="42">
        <f t="shared" si="327"/>
        <v>0</v>
      </c>
      <c r="BR504" s="42">
        <f t="shared" si="328"/>
        <v>0</v>
      </c>
      <c r="BS504" s="42">
        <f t="shared" si="329"/>
        <v>0</v>
      </c>
    </row>
    <row r="505" spans="1:71" ht="15">
      <c r="A505" s="118" t="s">
        <v>1169</v>
      </c>
      <c r="B505" s="8" t="s">
        <v>1000</v>
      </c>
      <c r="C505" s="9" t="s">
        <v>1001</v>
      </c>
      <c r="D505" s="9" t="s">
        <v>815</v>
      </c>
      <c r="E505" s="10" t="s">
        <v>66</v>
      </c>
      <c r="F505" s="10" t="s">
        <v>4</v>
      </c>
      <c r="G505" s="12" t="s">
        <v>1279</v>
      </c>
      <c r="H505" s="11">
        <v>4.31</v>
      </c>
      <c r="I505" s="279">
        <f>VLOOKUP(A:A,Souhrn!$A$2:$E$20,5,0)</f>
        <v>0</v>
      </c>
      <c r="J505" s="217">
        <f t="shared" si="330"/>
        <v>0</v>
      </c>
      <c r="K505" s="98"/>
      <c r="L505" s="102"/>
      <c r="M505" s="100"/>
      <c r="AA505" s="120">
        <f t="shared" si="292"/>
        <v>0</v>
      </c>
      <c r="AB505" s="120">
        <f t="shared" si="293"/>
        <v>0</v>
      </c>
      <c r="AC505" s="120">
        <f t="shared" si="294"/>
        <v>0</v>
      </c>
      <c r="AD505" s="120">
        <f t="shared" si="295"/>
        <v>0</v>
      </c>
      <c r="AE505" s="120">
        <f t="shared" si="296"/>
        <v>0</v>
      </c>
      <c r="AF505" s="120">
        <f t="shared" si="297"/>
        <v>4.31</v>
      </c>
      <c r="AG505" s="120">
        <f t="shared" si="298"/>
        <v>0</v>
      </c>
      <c r="AH505" s="120">
        <f t="shared" si="299"/>
        <v>0</v>
      </c>
      <c r="AI505" s="120">
        <f t="shared" si="300"/>
        <v>0</v>
      </c>
      <c r="AJ505" s="120">
        <f t="shared" si="301"/>
        <v>0</v>
      </c>
      <c r="AK505" s="120">
        <f t="shared" si="302"/>
        <v>0</v>
      </c>
      <c r="AL505" s="120">
        <f t="shared" si="303"/>
        <v>0</v>
      </c>
      <c r="AM505" s="120">
        <f t="shared" si="304"/>
        <v>0</v>
      </c>
      <c r="AN505" s="120">
        <f t="shared" si="305"/>
        <v>0</v>
      </c>
      <c r="AO505" s="120">
        <f t="shared" si="306"/>
        <v>0</v>
      </c>
      <c r="AP505" s="120">
        <f t="shared" si="307"/>
        <v>0</v>
      </c>
      <c r="AQ505" s="120">
        <f t="shared" si="308"/>
        <v>0</v>
      </c>
      <c r="AR505" s="120">
        <f t="shared" si="309"/>
        <v>0</v>
      </c>
      <c r="AS505" s="120">
        <f t="shared" si="310"/>
        <v>0</v>
      </c>
      <c r="AT505" s="267">
        <f t="shared" si="290"/>
        <v>0</v>
      </c>
      <c r="AU505" s="267">
        <f t="shared" si="291"/>
        <v>0</v>
      </c>
      <c r="BA505" s="42">
        <f t="shared" si="311"/>
        <v>0</v>
      </c>
      <c r="BB505" s="42">
        <f t="shared" si="312"/>
        <v>0</v>
      </c>
      <c r="BC505" s="42">
        <f t="shared" si="313"/>
        <v>0</v>
      </c>
      <c r="BD505" s="42">
        <f t="shared" si="314"/>
        <v>0</v>
      </c>
      <c r="BE505" s="42">
        <f t="shared" si="315"/>
        <v>0</v>
      </c>
      <c r="BF505" s="42">
        <f t="shared" si="316"/>
        <v>0</v>
      </c>
      <c r="BG505" s="42">
        <f t="shared" si="317"/>
        <v>0</v>
      </c>
      <c r="BH505" s="42">
        <f t="shared" si="318"/>
        <v>0</v>
      </c>
      <c r="BI505" s="42">
        <f t="shared" si="319"/>
        <v>0</v>
      </c>
      <c r="BJ505" s="42">
        <f t="shared" si="320"/>
        <v>0</v>
      </c>
      <c r="BK505" s="42">
        <f t="shared" si="321"/>
        <v>0</v>
      </c>
      <c r="BL505" s="42">
        <f t="shared" si="322"/>
        <v>0</v>
      </c>
      <c r="BM505" s="42">
        <f t="shared" si="323"/>
        <v>0</v>
      </c>
      <c r="BN505" s="42">
        <f t="shared" si="324"/>
        <v>0</v>
      </c>
      <c r="BO505" s="42">
        <f t="shared" si="325"/>
        <v>0</v>
      </c>
      <c r="BP505" s="42">
        <f t="shared" si="326"/>
        <v>0</v>
      </c>
      <c r="BQ505" s="42">
        <f t="shared" si="327"/>
        <v>0</v>
      </c>
      <c r="BR505" s="42">
        <f t="shared" si="328"/>
        <v>0</v>
      </c>
      <c r="BS505" s="42">
        <f t="shared" si="329"/>
        <v>0</v>
      </c>
    </row>
    <row r="506" spans="1:71" ht="15">
      <c r="A506" s="118" t="s">
        <v>1169</v>
      </c>
      <c r="B506" s="8" t="s">
        <v>1002</v>
      </c>
      <c r="C506" s="9" t="s">
        <v>33</v>
      </c>
      <c r="D506" s="9" t="s">
        <v>815</v>
      </c>
      <c r="E506" s="10" t="s">
        <v>66</v>
      </c>
      <c r="F506" s="10" t="s">
        <v>4</v>
      </c>
      <c r="G506" s="12" t="s">
        <v>1279</v>
      </c>
      <c r="H506" s="11">
        <v>2.13</v>
      </c>
      <c r="I506" s="279">
        <f>VLOOKUP(A:A,Souhrn!$A$2:$E$20,5,0)</f>
        <v>0</v>
      </c>
      <c r="J506" s="217">
        <f t="shared" si="330"/>
        <v>0</v>
      </c>
      <c r="K506" s="98"/>
      <c r="L506" s="102"/>
      <c r="M506" s="100"/>
      <c r="AA506" s="120">
        <f t="shared" si="292"/>
        <v>0</v>
      </c>
      <c r="AB506" s="120">
        <f t="shared" si="293"/>
        <v>0</v>
      </c>
      <c r="AC506" s="120">
        <f t="shared" si="294"/>
        <v>0</v>
      </c>
      <c r="AD506" s="120">
        <f t="shared" si="295"/>
        <v>0</v>
      </c>
      <c r="AE506" s="120">
        <f t="shared" si="296"/>
        <v>0</v>
      </c>
      <c r="AF506" s="120">
        <f t="shared" si="297"/>
        <v>2.13</v>
      </c>
      <c r="AG506" s="120">
        <f t="shared" si="298"/>
        <v>0</v>
      </c>
      <c r="AH506" s="120">
        <f t="shared" si="299"/>
        <v>0</v>
      </c>
      <c r="AI506" s="120">
        <f t="shared" si="300"/>
        <v>0</v>
      </c>
      <c r="AJ506" s="120">
        <f t="shared" si="301"/>
        <v>0</v>
      </c>
      <c r="AK506" s="120">
        <f t="shared" si="302"/>
        <v>0</v>
      </c>
      <c r="AL506" s="120">
        <f t="shared" si="303"/>
        <v>0</v>
      </c>
      <c r="AM506" s="120">
        <f t="shared" si="304"/>
        <v>0</v>
      </c>
      <c r="AN506" s="120">
        <f t="shared" si="305"/>
        <v>0</v>
      </c>
      <c r="AO506" s="120">
        <f t="shared" si="306"/>
        <v>0</v>
      </c>
      <c r="AP506" s="120">
        <f t="shared" si="307"/>
        <v>0</v>
      </c>
      <c r="AQ506" s="120">
        <f t="shared" si="308"/>
        <v>0</v>
      </c>
      <c r="AR506" s="120">
        <f t="shared" si="309"/>
        <v>0</v>
      </c>
      <c r="AS506" s="120">
        <f t="shared" si="310"/>
        <v>0</v>
      </c>
      <c r="AT506" s="267">
        <f t="shared" si="290"/>
        <v>0</v>
      </c>
      <c r="AU506" s="267">
        <f t="shared" si="291"/>
        <v>0</v>
      </c>
      <c r="BA506" s="42">
        <f t="shared" si="311"/>
        <v>0</v>
      </c>
      <c r="BB506" s="42">
        <f t="shared" si="312"/>
        <v>0</v>
      </c>
      <c r="BC506" s="42">
        <f t="shared" si="313"/>
        <v>0</v>
      </c>
      <c r="BD506" s="42">
        <f t="shared" si="314"/>
        <v>0</v>
      </c>
      <c r="BE506" s="42">
        <f t="shared" si="315"/>
        <v>0</v>
      </c>
      <c r="BF506" s="42">
        <f t="shared" si="316"/>
        <v>0</v>
      </c>
      <c r="BG506" s="42">
        <f t="shared" si="317"/>
        <v>0</v>
      </c>
      <c r="BH506" s="42">
        <f t="shared" si="318"/>
        <v>0</v>
      </c>
      <c r="BI506" s="42">
        <f t="shared" si="319"/>
        <v>0</v>
      </c>
      <c r="BJ506" s="42">
        <f t="shared" si="320"/>
        <v>0</v>
      </c>
      <c r="BK506" s="42">
        <f t="shared" si="321"/>
        <v>0</v>
      </c>
      <c r="BL506" s="42">
        <f t="shared" si="322"/>
        <v>0</v>
      </c>
      <c r="BM506" s="42">
        <f t="shared" si="323"/>
        <v>0</v>
      </c>
      <c r="BN506" s="42">
        <f t="shared" si="324"/>
        <v>0</v>
      </c>
      <c r="BO506" s="42">
        <f t="shared" si="325"/>
        <v>0</v>
      </c>
      <c r="BP506" s="42">
        <f t="shared" si="326"/>
        <v>0</v>
      </c>
      <c r="BQ506" s="42">
        <f t="shared" si="327"/>
        <v>0</v>
      </c>
      <c r="BR506" s="42">
        <f t="shared" si="328"/>
        <v>0</v>
      </c>
      <c r="BS506" s="42">
        <f t="shared" si="329"/>
        <v>0</v>
      </c>
    </row>
    <row r="507" spans="1:71" ht="15">
      <c r="A507" s="118" t="s">
        <v>1169</v>
      </c>
      <c r="B507" s="8" t="s">
        <v>1003</v>
      </c>
      <c r="C507" s="9" t="s">
        <v>1004</v>
      </c>
      <c r="D507" s="9" t="s">
        <v>815</v>
      </c>
      <c r="E507" s="10" t="s">
        <v>53</v>
      </c>
      <c r="F507" s="10" t="s">
        <v>4</v>
      </c>
      <c r="G507" s="12" t="s">
        <v>1279</v>
      </c>
      <c r="H507" s="11">
        <v>3.86</v>
      </c>
      <c r="I507" s="279">
        <f>VLOOKUP(A:A,Souhrn!$A$2:$E$20,5,0)</f>
        <v>0</v>
      </c>
      <c r="J507" s="217">
        <f t="shared" si="330"/>
        <v>0</v>
      </c>
      <c r="K507" s="98"/>
      <c r="L507" s="102"/>
      <c r="M507" s="100"/>
      <c r="AA507" s="120">
        <f t="shared" si="292"/>
        <v>0</v>
      </c>
      <c r="AB507" s="120">
        <f t="shared" si="293"/>
        <v>0</v>
      </c>
      <c r="AC507" s="120">
        <f t="shared" si="294"/>
        <v>0</v>
      </c>
      <c r="AD507" s="120">
        <f t="shared" si="295"/>
        <v>0</v>
      </c>
      <c r="AE507" s="120">
        <f t="shared" si="296"/>
        <v>0</v>
      </c>
      <c r="AF507" s="120">
        <f t="shared" si="297"/>
        <v>3.86</v>
      </c>
      <c r="AG507" s="120">
        <f t="shared" si="298"/>
        <v>0</v>
      </c>
      <c r="AH507" s="120">
        <f t="shared" si="299"/>
        <v>0</v>
      </c>
      <c r="AI507" s="120">
        <f t="shared" si="300"/>
        <v>0</v>
      </c>
      <c r="AJ507" s="120">
        <f t="shared" si="301"/>
        <v>0</v>
      </c>
      <c r="AK507" s="120">
        <f t="shared" si="302"/>
        <v>0</v>
      </c>
      <c r="AL507" s="120">
        <f t="shared" si="303"/>
        <v>0</v>
      </c>
      <c r="AM507" s="120">
        <f t="shared" si="304"/>
        <v>0</v>
      </c>
      <c r="AN507" s="120">
        <f t="shared" si="305"/>
        <v>0</v>
      </c>
      <c r="AO507" s="120">
        <f t="shared" si="306"/>
        <v>0</v>
      </c>
      <c r="AP507" s="120">
        <f t="shared" si="307"/>
        <v>0</v>
      </c>
      <c r="AQ507" s="120">
        <f t="shared" si="308"/>
        <v>0</v>
      </c>
      <c r="AR507" s="120">
        <f t="shared" si="309"/>
        <v>0</v>
      </c>
      <c r="AS507" s="120">
        <f t="shared" si="310"/>
        <v>0</v>
      </c>
      <c r="AT507" s="267">
        <f t="shared" si="290"/>
        <v>0</v>
      </c>
      <c r="AU507" s="267">
        <f t="shared" si="291"/>
        <v>0</v>
      </c>
      <c r="BA507" s="42">
        <f t="shared" si="311"/>
        <v>0</v>
      </c>
      <c r="BB507" s="42">
        <f t="shared" si="312"/>
        <v>0</v>
      </c>
      <c r="BC507" s="42">
        <f t="shared" si="313"/>
        <v>0</v>
      </c>
      <c r="BD507" s="42">
        <f t="shared" si="314"/>
        <v>0</v>
      </c>
      <c r="BE507" s="42">
        <f t="shared" si="315"/>
        <v>0</v>
      </c>
      <c r="BF507" s="42">
        <f t="shared" si="316"/>
        <v>0</v>
      </c>
      <c r="BG507" s="42">
        <f t="shared" si="317"/>
        <v>0</v>
      </c>
      <c r="BH507" s="42">
        <f t="shared" si="318"/>
        <v>0</v>
      </c>
      <c r="BI507" s="42">
        <f t="shared" si="319"/>
        <v>0</v>
      </c>
      <c r="BJ507" s="42">
        <f t="shared" si="320"/>
        <v>0</v>
      </c>
      <c r="BK507" s="42">
        <f t="shared" si="321"/>
        <v>0</v>
      </c>
      <c r="BL507" s="42">
        <f t="shared" si="322"/>
        <v>0</v>
      </c>
      <c r="BM507" s="42">
        <f t="shared" si="323"/>
        <v>0</v>
      </c>
      <c r="BN507" s="42">
        <f t="shared" si="324"/>
        <v>0</v>
      </c>
      <c r="BO507" s="42">
        <f t="shared" si="325"/>
        <v>0</v>
      </c>
      <c r="BP507" s="42">
        <f t="shared" si="326"/>
        <v>0</v>
      </c>
      <c r="BQ507" s="42">
        <f t="shared" si="327"/>
        <v>0</v>
      </c>
      <c r="BR507" s="42">
        <f t="shared" si="328"/>
        <v>0</v>
      </c>
      <c r="BS507" s="42">
        <f t="shared" si="329"/>
        <v>0</v>
      </c>
    </row>
    <row r="508" spans="1:71" ht="15">
      <c r="A508" s="118" t="s">
        <v>1169</v>
      </c>
      <c r="B508" s="8" t="s">
        <v>1005</v>
      </c>
      <c r="C508" s="9" t="s">
        <v>1006</v>
      </c>
      <c r="D508" s="9" t="s">
        <v>815</v>
      </c>
      <c r="E508" s="10" t="s">
        <v>47</v>
      </c>
      <c r="F508" s="10" t="s">
        <v>4</v>
      </c>
      <c r="G508" s="12" t="s">
        <v>1279</v>
      </c>
      <c r="H508" s="11">
        <v>11.89</v>
      </c>
      <c r="I508" s="279">
        <f>VLOOKUP(A:A,Souhrn!$A$2:$E$20,5,0)</f>
        <v>0</v>
      </c>
      <c r="J508" s="217">
        <f t="shared" si="330"/>
        <v>0</v>
      </c>
      <c r="K508" s="98"/>
      <c r="L508" s="102"/>
      <c r="M508" s="100"/>
      <c r="AA508" s="120">
        <f t="shared" si="292"/>
        <v>0</v>
      </c>
      <c r="AB508" s="120">
        <f t="shared" si="293"/>
        <v>0</v>
      </c>
      <c r="AC508" s="120">
        <f t="shared" si="294"/>
        <v>0</v>
      </c>
      <c r="AD508" s="120">
        <f t="shared" si="295"/>
        <v>0</v>
      </c>
      <c r="AE508" s="120">
        <f t="shared" si="296"/>
        <v>0</v>
      </c>
      <c r="AF508" s="120">
        <f t="shared" si="297"/>
        <v>11.89</v>
      </c>
      <c r="AG508" s="120">
        <f t="shared" si="298"/>
        <v>0</v>
      </c>
      <c r="AH508" s="120">
        <f t="shared" si="299"/>
        <v>0</v>
      </c>
      <c r="AI508" s="120">
        <f t="shared" si="300"/>
        <v>0</v>
      </c>
      <c r="AJ508" s="120">
        <f t="shared" si="301"/>
        <v>0</v>
      </c>
      <c r="AK508" s="120">
        <f t="shared" si="302"/>
        <v>0</v>
      </c>
      <c r="AL508" s="120">
        <f t="shared" si="303"/>
        <v>0</v>
      </c>
      <c r="AM508" s="120">
        <f t="shared" si="304"/>
        <v>0</v>
      </c>
      <c r="AN508" s="120">
        <f t="shared" si="305"/>
        <v>0</v>
      </c>
      <c r="AO508" s="120">
        <f t="shared" si="306"/>
        <v>0</v>
      </c>
      <c r="AP508" s="120">
        <f t="shared" si="307"/>
        <v>0</v>
      </c>
      <c r="AQ508" s="120">
        <f t="shared" si="308"/>
        <v>0</v>
      </c>
      <c r="AR508" s="120">
        <f t="shared" si="309"/>
        <v>0</v>
      </c>
      <c r="AS508" s="120">
        <f t="shared" si="310"/>
        <v>0</v>
      </c>
      <c r="AT508" s="267">
        <f t="shared" si="290"/>
        <v>0</v>
      </c>
      <c r="AU508" s="267">
        <f t="shared" si="291"/>
        <v>0</v>
      </c>
      <c r="BA508" s="42">
        <f t="shared" si="311"/>
        <v>0</v>
      </c>
      <c r="BB508" s="42">
        <f t="shared" si="312"/>
        <v>0</v>
      </c>
      <c r="BC508" s="42">
        <f t="shared" si="313"/>
        <v>0</v>
      </c>
      <c r="BD508" s="42">
        <f t="shared" si="314"/>
        <v>0</v>
      </c>
      <c r="BE508" s="42">
        <f t="shared" si="315"/>
        <v>0</v>
      </c>
      <c r="BF508" s="42">
        <f t="shared" si="316"/>
        <v>0</v>
      </c>
      <c r="BG508" s="42">
        <f t="shared" si="317"/>
        <v>0</v>
      </c>
      <c r="BH508" s="42">
        <f t="shared" si="318"/>
        <v>0</v>
      </c>
      <c r="BI508" s="42">
        <f t="shared" si="319"/>
        <v>0</v>
      </c>
      <c r="BJ508" s="42">
        <f t="shared" si="320"/>
        <v>0</v>
      </c>
      <c r="BK508" s="42">
        <f t="shared" si="321"/>
        <v>0</v>
      </c>
      <c r="BL508" s="42">
        <f t="shared" si="322"/>
        <v>0</v>
      </c>
      <c r="BM508" s="42">
        <f t="shared" si="323"/>
        <v>0</v>
      </c>
      <c r="BN508" s="42">
        <f t="shared" si="324"/>
        <v>0</v>
      </c>
      <c r="BO508" s="42">
        <f t="shared" si="325"/>
        <v>0</v>
      </c>
      <c r="BP508" s="42">
        <f t="shared" si="326"/>
        <v>0</v>
      </c>
      <c r="BQ508" s="42">
        <f t="shared" si="327"/>
        <v>0</v>
      </c>
      <c r="BR508" s="42">
        <f t="shared" si="328"/>
        <v>0</v>
      </c>
      <c r="BS508" s="42">
        <f t="shared" si="329"/>
        <v>0</v>
      </c>
    </row>
    <row r="509" spans="1:71" ht="15.75" thickBot="1">
      <c r="A509" s="118" t="s">
        <v>1169</v>
      </c>
      <c r="B509" s="17" t="s">
        <v>1007</v>
      </c>
      <c r="C509" s="14" t="s">
        <v>33</v>
      </c>
      <c r="D509" s="14" t="s">
        <v>815</v>
      </c>
      <c r="E509" s="18" t="s">
        <v>47</v>
      </c>
      <c r="F509" s="18" t="s">
        <v>4</v>
      </c>
      <c r="G509" s="6" t="s">
        <v>1279</v>
      </c>
      <c r="H509" s="16">
        <v>19.93</v>
      </c>
      <c r="I509" s="279">
        <f>VLOOKUP(A:A,Souhrn!$A$2:$E$20,5,0)</f>
        <v>0</v>
      </c>
      <c r="J509" s="217">
        <f t="shared" si="330"/>
        <v>0</v>
      </c>
      <c r="K509" s="108"/>
      <c r="L509" s="109"/>
      <c r="M509" s="110"/>
      <c r="AA509" s="120">
        <f t="shared" si="292"/>
        <v>0</v>
      </c>
      <c r="AB509" s="120">
        <f t="shared" si="293"/>
        <v>0</v>
      </c>
      <c r="AC509" s="120">
        <f t="shared" si="294"/>
        <v>0</v>
      </c>
      <c r="AD509" s="120">
        <f t="shared" si="295"/>
        <v>0</v>
      </c>
      <c r="AE509" s="120">
        <f t="shared" si="296"/>
        <v>0</v>
      </c>
      <c r="AF509" s="120">
        <f t="shared" si="297"/>
        <v>19.93</v>
      </c>
      <c r="AG509" s="120">
        <f t="shared" si="298"/>
        <v>0</v>
      </c>
      <c r="AH509" s="120">
        <f t="shared" si="299"/>
        <v>0</v>
      </c>
      <c r="AI509" s="120">
        <f t="shared" si="300"/>
        <v>0</v>
      </c>
      <c r="AJ509" s="120">
        <f t="shared" si="301"/>
        <v>0</v>
      </c>
      <c r="AK509" s="120">
        <f t="shared" si="302"/>
        <v>0</v>
      </c>
      <c r="AL509" s="120">
        <f t="shared" si="303"/>
        <v>0</v>
      </c>
      <c r="AM509" s="120">
        <f t="shared" si="304"/>
        <v>0</v>
      </c>
      <c r="AN509" s="120">
        <f t="shared" si="305"/>
        <v>0</v>
      </c>
      <c r="AO509" s="120">
        <f t="shared" si="306"/>
        <v>0</v>
      </c>
      <c r="AP509" s="120">
        <f t="shared" si="307"/>
        <v>0</v>
      </c>
      <c r="AQ509" s="120">
        <f t="shared" si="308"/>
        <v>0</v>
      </c>
      <c r="AR509" s="120">
        <f t="shared" si="309"/>
        <v>0</v>
      </c>
      <c r="AS509" s="120">
        <f t="shared" si="310"/>
        <v>0</v>
      </c>
      <c r="AT509" s="267">
        <f t="shared" si="290"/>
        <v>0</v>
      </c>
      <c r="AU509" s="267">
        <f t="shared" si="291"/>
        <v>0</v>
      </c>
      <c r="BA509" s="42">
        <f t="shared" si="311"/>
        <v>0</v>
      </c>
      <c r="BB509" s="42">
        <f t="shared" si="312"/>
        <v>0</v>
      </c>
      <c r="BC509" s="42">
        <f t="shared" si="313"/>
        <v>0</v>
      </c>
      <c r="BD509" s="42">
        <f t="shared" si="314"/>
        <v>0</v>
      </c>
      <c r="BE509" s="42">
        <f t="shared" si="315"/>
        <v>0</v>
      </c>
      <c r="BF509" s="42">
        <f t="shared" si="316"/>
        <v>0</v>
      </c>
      <c r="BG509" s="42">
        <f t="shared" si="317"/>
        <v>0</v>
      </c>
      <c r="BH509" s="42">
        <f t="shared" si="318"/>
        <v>0</v>
      </c>
      <c r="BI509" s="42">
        <f t="shared" si="319"/>
        <v>0</v>
      </c>
      <c r="BJ509" s="42">
        <f t="shared" si="320"/>
        <v>0</v>
      </c>
      <c r="BK509" s="42">
        <f t="shared" si="321"/>
        <v>0</v>
      </c>
      <c r="BL509" s="42">
        <f t="shared" si="322"/>
        <v>0</v>
      </c>
      <c r="BM509" s="42">
        <f t="shared" si="323"/>
        <v>0</v>
      </c>
      <c r="BN509" s="42">
        <f t="shared" si="324"/>
        <v>0</v>
      </c>
      <c r="BO509" s="42">
        <f t="shared" si="325"/>
        <v>0</v>
      </c>
      <c r="BP509" s="42">
        <f t="shared" si="326"/>
        <v>0</v>
      </c>
      <c r="BQ509" s="42">
        <f t="shared" si="327"/>
        <v>0</v>
      </c>
      <c r="BR509" s="42">
        <f t="shared" si="328"/>
        <v>0</v>
      </c>
      <c r="BS509" s="42">
        <f t="shared" si="329"/>
        <v>0</v>
      </c>
    </row>
    <row r="510" spans="1:71" ht="15.75" thickBot="1">
      <c r="A510" s="118"/>
      <c r="B510" s="353" t="s">
        <v>1008</v>
      </c>
      <c r="C510" s="354"/>
      <c r="D510" s="354"/>
      <c r="E510" s="354"/>
      <c r="F510" s="354"/>
      <c r="G510" s="354"/>
      <c r="H510" s="218">
        <f>SUM(H409:H509)</f>
        <v>1846.1899999999998</v>
      </c>
      <c r="I510" s="346">
        <f>SUM(J409:J509)</f>
        <v>0</v>
      </c>
      <c r="J510" s="352"/>
      <c r="K510" s="340"/>
      <c r="L510" s="341"/>
      <c r="M510" s="342"/>
      <c r="AA510" s="120">
        <f t="shared" si="292"/>
        <v>0</v>
      </c>
      <c r="AB510" s="120">
        <f t="shared" si="293"/>
        <v>0</v>
      </c>
      <c r="AC510" s="120">
        <f t="shared" si="294"/>
        <v>0</v>
      </c>
      <c r="AD510" s="120">
        <f t="shared" si="295"/>
        <v>0</v>
      </c>
      <c r="AE510" s="120">
        <f t="shared" si="296"/>
        <v>0</v>
      </c>
      <c r="AF510" s="120">
        <f t="shared" si="297"/>
        <v>0</v>
      </c>
      <c r="AG510" s="120">
        <f t="shared" si="298"/>
        <v>0</v>
      </c>
      <c r="AH510" s="120">
        <f t="shared" si="299"/>
        <v>0</v>
      </c>
      <c r="AI510" s="120">
        <f t="shared" si="300"/>
        <v>0</v>
      </c>
      <c r="AJ510" s="120">
        <f t="shared" si="301"/>
        <v>0</v>
      </c>
      <c r="AK510" s="120">
        <f t="shared" si="302"/>
        <v>0</v>
      </c>
      <c r="AL510" s="120">
        <f t="shared" si="303"/>
        <v>0</v>
      </c>
      <c r="AM510" s="120">
        <f t="shared" si="304"/>
        <v>0</v>
      </c>
      <c r="AN510" s="120">
        <f t="shared" si="305"/>
        <v>0</v>
      </c>
      <c r="AO510" s="120">
        <f t="shared" si="306"/>
        <v>0</v>
      </c>
      <c r="AP510" s="120">
        <f t="shared" si="307"/>
        <v>0</v>
      </c>
      <c r="AQ510" s="120">
        <f t="shared" si="308"/>
        <v>0</v>
      </c>
      <c r="AR510" s="120">
        <f t="shared" si="309"/>
        <v>0</v>
      </c>
      <c r="AS510" s="120">
        <f t="shared" si="310"/>
        <v>0</v>
      </c>
      <c r="AT510" s="267">
        <f t="shared" si="290"/>
        <v>0</v>
      </c>
      <c r="AU510" s="267">
        <f t="shared" si="291"/>
        <v>0</v>
      </c>
      <c r="BA510" s="42">
        <f t="shared" si="311"/>
        <v>0</v>
      </c>
      <c r="BB510" s="42">
        <f t="shared" si="312"/>
        <v>0</v>
      </c>
      <c r="BC510" s="42">
        <f t="shared" si="313"/>
        <v>0</v>
      </c>
      <c r="BD510" s="42">
        <f t="shared" si="314"/>
        <v>0</v>
      </c>
      <c r="BE510" s="42">
        <f t="shared" si="315"/>
        <v>0</v>
      </c>
      <c r="BF510" s="42">
        <f t="shared" si="316"/>
        <v>0</v>
      </c>
      <c r="BG510" s="42">
        <f t="shared" si="317"/>
        <v>0</v>
      </c>
      <c r="BH510" s="42">
        <f t="shared" si="318"/>
        <v>0</v>
      </c>
      <c r="BI510" s="42">
        <f t="shared" si="319"/>
        <v>0</v>
      </c>
      <c r="BJ510" s="42">
        <f t="shared" si="320"/>
        <v>0</v>
      </c>
      <c r="BK510" s="42">
        <f t="shared" si="321"/>
        <v>0</v>
      </c>
      <c r="BL510" s="42">
        <f t="shared" si="322"/>
        <v>0</v>
      </c>
      <c r="BM510" s="42">
        <f t="shared" si="323"/>
        <v>0</v>
      </c>
      <c r="BN510" s="42">
        <f t="shared" si="324"/>
        <v>0</v>
      </c>
      <c r="BO510" s="42">
        <f t="shared" si="325"/>
        <v>0</v>
      </c>
      <c r="BP510" s="42">
        <f t="shared" si="326"/>
        <v>0</v>
      </c>
      <c r="BQ510" s="42">
        <f t="shared" si="327"/>
        <v>0</v>
      </c>
      <c r="BR510" s="42">
        <f t="shared" si="328"/>
        <v>0</v>
      </c>
      <c r="BS510" s="42">
        <f t="shared" si="329"/>
        <v>0</v>
      </c>
    </row>
    <row r="511" spans="1:71" ht="15.75" thickBot="1">
      <c r="A511" s="118"/>
      <c r="B511" s="355" t="s">
        <v>1009</v>
      </c>
      <c r="C511" s="356"/>
      <c r="D511" s="356"/>
      <c r="E511" s="356"/>
      <c r="F511" s="356"/>
      <c r="G511" s="356"/>
      <c r="H511" s="218">
        <f>H70+H136+H217+H298+H408+H510</f>
        <v>10874.17</v>
      </c>
      <c r="I511" s="346">
        <f>I70+I136+I217+I298+I408+I510</f>
        <v>0</v>
      </c>
      <c r="J511" s="352"/>
      <c r="K511" s="340"/>
      <c r="L511" s="341"/>
      <c r="M511" s="342"/>
      <c r="AA511" s="120">
        <f t="shared" si="292"/>
        <v>0</v>
      </c>
      <c r="AB511" s="120">
        <f t="shared" si="293"/>
        <v>0</v>
      </c>
      <c r="AC511" s="120">
        <f t="shared" si="294"/>
        <v>0</v>
      </c>
      <c r="AD511" s="120">
        <f t="shared" si="295"/>
        <v>0</v>
      </c>
      <c r="AE511" s="120">
        <f t="shared" si="296"/>
        <v>0</v>
      </c>
      <c r="AF511" s="120">
        <f t="shared" si="297"/>
        <v>0</v>
      </c>
      <c r="AG511" s="120">
        <f t="shared" si="298"/>
        <v>0</v>
      </c>
      <c r="AH511" s="120">
        <f t="shared" si="299"/>
        <v>0</v>
      </c>
      <c r="AI511" s="120">
        <f t="shared" si="300"/>
        <v>0</v>
      </c>
      <c r="AJ511" s="120">
        <f t="shared" si="301"/>
        <v>0</v>
      </c>
      <c r="AK511" s="120">
        <f t="shared" si="302"/>
        <v>0</v>
      </c>
      <c r="AL511" s="120">
        <f t="shared" si="303"/>
        <v>0</v>
      </c>
      <c r="AM511" s="120">
        <f t="shared" si="304"/>
        <v>0</v>
      </c>
      <c r="AN511" s="120">
        <f t="shared" si="305"/>
        <v>0</v>
      </c>
      <c r="AO511" s="120">
        <f t="shared" si="306"/>
        <v>0</v>
      </c>
      <c r="AP511" s="120">
        <f t="shared" si="307"/>
        <v>0</v>
      </c>
      <c r="AQ511" s="120">
        <f t="shared" si="308"/>
        <v>0</v>
      </c>
      <c r="AR511" s="120">
        <f t="shared" si="309"/>
        <v>0</v>
      </c>
      <c r="AS511" s="120">
        <f t="shared" si="310"/>
        <v>0</v>
      </c>
      <c r="AT511" s="267">
        <f t="shared" si="290"/>
        <v>0</v>
      </c>
      <c r="AU511" s="267">
        <f t="shared" si="291"/>
        <v>0</v>
      </c>
      <c r="BA511" s="42">
        <f t="shared" si="311"/>
        <v>0</v>
      </c>
      <c r="BB511" s="42">
        <f t="shared" si="312"/>
        <v>0</v>
      </c>
      <c r="BC511" s="42">
        <f t="shared" si="313"/>
        <v>0</v>
      </c>
      <c r="BD511" s="42">
        <f t="shared" si="314"/>
        <v>0</v>
      </c>
      <c r="BE511" s="42">
        <f t="shared" si="315"/>
        <v>0</v>
      </c>
      <c r="BF511" s="42">
        <f t="shared" si="316"/>
        <v>0</v>
      </c>
      <c r="BG511" s="42">
        <f t="shared" si="317"/>
        <v>0</v>
      </c>
      <c r="BH511" s="42">
        <f t="shared" si="318"/>
        <v>0</v>
      </c>
      <c r="BI511" s="42">
        <f t="shared" si="319"/>
        <v>0</v>
      </c>
      <c r="BJ511" s="42">
        <f t="shared" si="320"/>
        <v>0</v>
      </c>
      <c r="BK511" s="42">
        <f t="shared" si="321"/>
        <v>0</v>
      </c>
      <c r="BL511" s="42">
        <f t="shared" si="322"/>
        <v>0</v>
      </c>
      <c r="BM511" s="42">
        <f t="shared" si="323"/>
        <v>0</v>
      </c>
      <c r="BN511" s="42">
        <f t="shared" si="324"/>
        <v>0</v>
      </c>
      <c r="BO511" s="42">
        <f t="shared" si="325"/>
        <v>0</v>
      </c>
      <c r="BP511" s="42">
        <f t="shared" si="326"/>
        <v>0</v>
      </c>
      <c r="BQ511" s="42">
        <f t="shared" si="327"/>
        <v>0</v>
      </c>
      <c r="BR511" s="42">
        <f t="shared" si="328"/>
        <v>0</v>
      </c>
      <c r="BS511" s="42">
        <f t="shared" si="329"/>
        <v>0</v>
      </c>
    </row>
    <row r="512" spans="1:71" ht="15.75" thickBot="1">
      <c r="A512" s="118"/>
      <c r="B512" s="19"/>
      <c r="C512" s="20"/>
      <c r="D512" s="20"/>
      <c r="E512" s="19"/>
      <c r="F512" s="19"/>
      <c r="G512" s="21"/>
      <c r="H512" s="22"/>
      <c r="I512" s="23"/>
      <c r="J512" s="22"/>
      <c r="K512" s="343"/>
      <c r="L512" s="344"/>
      <c r="M512" s="345"/>
      <c r="AA512" s="120">
        <f t="shared" si="292"/>
        <v>0</v>
      </c>
      <c r="AB512" s="120">
        <f t="shared" si="293"/>
        <v>0</v>
      </c>
      <c r="AC512" s="120">
        <f t="shared" si="294"/>
        <v>0</v>
      </c>
      <c r="AD512" s="120">
        <f t="shared" si="295"/>
        <v>0</v>
      </c>
      <c r="AE512" s="120">
        <f t="shared" si="296"/>
        <v>0</v>
      </c>
      <c r="AF512" s="120">
        <f t="shared" si="297"/>
        <v>0</v>
      </c>
      <c r="AG512" s="120">
        <f t="shared" si="298"/>
        <v>0</v>
      </c>
      <c r="AH512" s="120">
        <f t="shared" si="299"/>
        <v>0</v>
      </c>
      <c r="AI512" s="120">
        <f t="shared" si="300"/>
        <v>0</v>
      </c>
      <c r="AJ512" s="120">
        <f t="shared" si="301"/>
        <v>0</v>
      </c>
      <c r="AK512" s="120">
        <f t="shared" si="302"/>
        <v>0</v>
      </c>
      <c r="AL512" s="120">
        <f t="shared" si="303"/>
        <v>0</v>
      </c>
      <c r="AM512" s="120">
        <f t="shared" si="304"/>
        <v>0</v>
      </c>
      <c r="AN512" s="120">
        <f t="shared" si="305"/>
        <v>0</v>
      </c>
      <c r="AO512" s="120">
        <f t="shared" si="306"/>
        <v>0</v>
      </c>
      <c r="AP512" s="120">
        <f t="shared" si="307"/>
        <v>0</v>
      </c>
      <c r="AQ512" s="120">
        <f t="shared" si="308"/>
        <v>0</v>
      </c>
      <c r="AR512" s="120">
        <f t="shared" si="309"/>
        <v>0</v>
      </c>
      <c r="AS512" s="120">
        <f t="shared" si="310"/>
        <v>0</v>
      </c>
      <c r="AT512" s="267">
        <f t="shared" si="290"/>
        <v>0</v>
      </c>
      <c r="AU512" s="267">
        <f t="shared" si="291"/>
        <v>0</v>
      </c>
      <c r="BA512" s="42">
        <f t="shared" si="311"/>
        <v>0</v>
      </c>
      <c r="BB512" s="42">
        <f t="shared" si="312"/>
        <v>0</v>
      </c>
      <c r="BC512" s="42">
        <f t="shared" si="313"/>
        <v>0</v>
      </c>
      <c r="BD512" s="42">
        <f t="shared" si="314"/>
        <v>0</v>
      </c>
      <c r="BE512" s="42">
        <f t="shared" si="315"/>
        <v>0</v>
      </c>
      <c r="BF512" s="42">
        <f t="shared" si="316"/>
        <v>0</v>
      </c>
      <c r="BG512" s="42">
        <f t="shared" si="317"/>
        <v>0</v>
      </c>
      <c r="BH512" s="42">
        <f t="shared" si="318"/>
        <v>0</v>
      </c>
      <c r="BI512" s="42">
        <f t="shared" si="319"/>
        <v>0</v>
      </c>
      <c r="BJ512" s="42">
        <f t="shared" si="320"/>
        <v>0</v>
      </c>
      <c r="BK512" s="42">
        <f t="shared" si="321"/>
        <v>0</v>
      </c>
      <c r="BL512" s="42">
        <f t="shared" si="322"/>
        <v>0</v>
      </c>
      <c r="BM512" s="42">
        <f t="shared" si="323"/>
        <v>0</v>
      </c>
      <c r="BN512" s="42">
        <f t="shared" si="324"/>
        <v>0</v>
      </c>
      <c r="BO512" s="42">
        <f t="shared" si="325"/>
        <v>0</v>
      </c>
      <c r="BP512" s="42">
        <f t="shared" si="326"/>
        <v>0</v>
      </c>
      <c r="BQ512" s="42">
        <f t="shared" si="327"/>
        <v>0</v>
      </c>
      <c r="BR512" s="42">
        <f t="shared" si="328"/>
        <v>0</v>
      </c>
      <c r="BS512" s="42">
        <f t="shared" si="329"/>
        <v>0</v>
      </c>
    </row>
    <row r="513" spans="1:71" ht="15.75" thickBot="1">
      <c r="A513" s="118" t="s">
        <v>1166</v>
      </c>
      <c r="B513" s="24" t="s">
        <v>1010</v>
      </c>
      <c r="C513" s="25" t="s">
        <v>1011</v>
      </c>
      <c r="D513" s="25" t="s">
        <v>1012</v>
      </c>
      <c r="E513" s="26" t="s">
        <v>288</v>
      </c>
      <c r="F513" s="27" t="s">
        <v>2</v>
      </c>
      <c r="G513" s="38" t="s">
        <v>1261</v>
      </c>
      <c r="H513" s="28">
        <v>176.89</v>
      </c>
      <c r="I513" s="280">
        <f>VLOOKUP(A:A,Souhrn!$A$2:$E$20,5,0)</f>
        <v>0</v>
      </c>
      <c r="J513" s="219">
        <f>H513*I513</f>
        <v>0</v>
      </c>
      <c r="K513" s="296"/>
      <c r="L513" s="297"/>
      <c r="M513" s="298" t="s">
        <v>1246</v>
      </c>
      <c r="AA513" s="120">
        <f t="shared" si="292"/>
        <v>0</v>
      </c>
      <c r="AB513" s="120">
        <f t="shared" si="293"/>
        <v>0</v>
      </c>
      <c r="AC513" s="120">
        <f t="shared" si="294"/>
        <v>176.89</v>
      </c>
      <c r="AD513" s="120">
        <f t="shared" si="295"/>
        <v>0</v>
      </c>
      <c r="AE513" s="120">
        <f t="shared" si="296"/>
        <v>0</v>
      </c>
      <c r="AF513" s="120">
        <f t="shared" si="297"/>
        <v>0</v>
      </c>
      <c r="AG513" s="120">
        <f t="shared" si="298"/>
        <v>0</v>
      </c>
      <c r="AH513" s="120">
        <f t="shared" si="299"/>
        <v>0</v>
      </c>
      <c r="AI513" s="120">
        <f t="shared" si="300"/>
        <v>0</v>
      </c>
      <c r="AJ513" s="120">
        <f t="shared" si="301"/>
        <v>0</v>
      </c>
      <c r="AK513" s="120">
        <f t="shared" si="302"/>
        <v>0</v>
      </c>
      <c r="AL513" s="120">
        <f t="shared" si="303"/>
        <v>0</v>
      </c>
      <c r="AM513" s="120">
        <f t="shared" si="304"/>
        <v>0</v>
      </c>
      <c r="AN513" s="120">
        <f t="shared" si="305"/>
        <v>0</v>
      </c>
      <c r="AO513" s="120">
        <f t="shared" si="306"/>
        <v>0</v>
      </c>
      <c r="AP513" s="120">
        <f t="shared" si="307"/>
        <v>0</v>
      </c>
      <c r="AQ513" s="120">
        <f t="shared" si="308"/>
        <v>0</v>
      </c>
      <c r="AR513" s="120">
        <f t="shared" si="309"/>
        <v>0</v>
      </c>
      <c r="AS513" s="120">
        <f t="shared" si="310"/>
        <v>0</v>
      </c>
      <c r="AT513" s="267">
        <f t="shared" si="290"/>
        <v>0</v>
      </c>
      <c r="AU513" s="267">
        <f t="shared" si="291"/>
        <v>176.89</v>
      </c>
      <c r="BA513" s="42">
        <f t="shared" si="311"/>
        <v>0</v>
      </c>
      <c r="BB513" s="42">
        <f t="shared" si="312"/>
        <v>0</v>
      </c>
      <c r="BC513" s="42">
        <f t="shared" si="313"/>
        <v>0</v>
      </c>
      <c r="BD513" s="42">
        <f t="shared" si="314"/>
        <v>0</v>
      </c>
      <c r="BE513" s="42">
        <f t="shared" si="315"/>
        <v>0</v>
      </c>
      <c r="BF513" s="42">
        <f t="shared" si="316"/>
        <v>0</v>
      </c>
      <c r="BG513" s="42">
        <f t="shared" si="317"/>
        <v>0</v>
      </c>
      <c r="BH513" s="42">
        <f t="shared" si="318"/>
        <v>0</v>
      </c>
      <c r="BI513" s="42">
        <f t="shared" si="319"/>
        <v>0</v>
      </c>
      <c r="BJ513" s="42">
        <f t="shared" si="320"/>
        <v>0</v>
      </c>
      <c r="BK513" s="42">
        <f t="shared" si="321"/>
        <v>0</v>
      </c>
      <c r="BL513" s="42">
        <f t="shared" si="322"/>
        <v>0</v>
      </c>
      <c r="BM513" s="42">
        <f t="shared" si="323"/>
        <v>0</v>
      </c>
      <c r="BN513" s="42">
        <f t="shared" si="324"/>
        <v>0</v>
      </c>
      <c r="BO513" s="42">
        <f t="shared" si="325"/>
        <v>0</v>
      </c>
      <c r="BP513" s="42">
        <f t="shared" si="326"/>
        <v>0</v>
      </c>
      <c r="BQ513" s="42">
        <f t="shared" si="327"/>
        <v>0</v>
      </c>
      <c r="BR513" s="42">
        <f t="shared" si="328"/>
        <v>0</v>
      </c>
      <c r="BS513" s="42">
        <f t="shared" si="329"/>
        <v>0</v>
      </c>
    </row>
    <row r="514" spans="1:71" ht="15.75" thickBot="1">
      <c r="A514" s="118"/>
      <c r="B514" s="353" t="s">
        <v>1013</v>
      </c>
      <c r="C514" s="354"/>
      <c r="D514" s="354"/>
      <c r="E514" s="354"/>
      <c r="F514" s="354"/>
      <c r="G514" s="354"/>
      <c r="H514" s="218">
        <f>H513</f>
        <v>176.89</v>
      </c>
      <c r="I514" s="346">
        <f>J513</f>
        <v>0</v>
      </c>
      <c r="J514" s="352"/>
      <c r="K514" s="299"/>
      <c r="L514" s="300"/>
      <c r="M514" s="301"/>
      <c r="AA514" s="120">
        <f t="shared" si="292"/>
        <v>0</v>
      </c>
      <c r="AB514" s="120">
        <f t="shared" si="293"/>
        <v>0</v>
      </c>
      <c r="AC514" s="120">
        <f t="shared" si="294"/>
        <v>0</v>
      </c>
      <c r="AD514" s="120">
        <f t="shared" si="295"/>
        <v>0</v>
      </c>
      <c r="AE514" s="120">
        <f t="shared" si="296"/>
        <v>0</v>
      </c>
      <c r="AF514" s="120">
        <f t="shared" si="297"/>
        <v>0</v>
      </c>
      <c r="AG514" s="120">
        <f t="shared" si="298"/>
        <v>0</v>
      </c>
      <c r="AH514" s="120">
        <f t="shared" si="299"/>
        <v>0</v>
      </c>
      <c r="AI514" s="120">
        <f t="shared" si="300"/>
        <v>0</v>
      </c>
      <c r="AJ514" s="120">
        <f t="shared" si="301"/>
        <v>0</v>
      </c>
      <c r="AK514" s="120">
        <f t="shared" si="302"/>
        <v>0</v>
      </c>
      <c r="AL514" s="120">
        <f t="shared" si="303"/>
        <v>0</v>
      </c>
      <c r="AM514" s="120">
        <f t="shared" si="304"/>
        <v>0</v>
      </c>
      <c r="AN514" s="120">
        <f t="shared" si="305"/>
        <v>0</v>
      </c>
      <c r="AO514" s="120">
        <f t="shared" si="306"/>
        <v>0</v>
      </c>
      <c r="AP514" s="120">
        <f t="shared" si="307"/>
        <v>0</v>
      </c>
      <c r="AQ514" s="120">
        <f t="shared" si="308"/>
        <v>0</v>
      </c>
      <c r="AR514" s="120">
        <f t="shared" si="309"/>
        <v>0</v>
      </c>
      <c r="AS514" s="120">
        <f t="shared" si="310"/>
        <v>0</v>
      </c>
      <c r="AT514" s="267">
        <f aca="true" t="shared" si="331" ref="AT514:AT577">IF(L514="A",SUM(AA514:AS514),0)</f>
        <v>0</v>
      </c>
      <c r="AU514" s="267">
        <f aca="true" t="shared" si="332" ref="AU514:AU577">IF(M514="A",SUM(AA514:AS514),0)</f>
        <v>0</v>
      </c>
      <c r="BA514" s="42">
        <f t="shared" si="311"/>
        <v>0</v>
      </c>
      <c r="BB514" s="42">
        <f t="shared" si="312"/>
        <v>0</v>
      </c>
      <c r="BC514" s="42">
        <f t="shared" si="313"/>
        <v>0</v>
      </c>
      <c r="BD514" s="42">
        <f t="shared" si="314"/>
        <v>0</v>
      </c>
      <c r="BE514" s="42">
        <f t="shared" si="315"/>
        <v>0</v>
      </c>
      <c r="BF514" s="42">
        <f t="shared" si="316"/>
        <v>0</v>
      </c>
      <c r="BG514" s="42">
        <f t="shared" si="317"/>
        <v>0</v>
      </c>
      <c r="BH514" s="42">
        <f t="shared" si="318"/>
        <v>0</v>
      </c>
      <c r="BI514" s="42">
        <f t="shared" si="319"/>
        <v>0</v>
      </c>
      <c r="BJ514" s="42">
        <f t="shared" si="320"/>
        <v>0</v>
      </c>
      <c r="BK514" s="42">
        <f t="shared" si="321"/>
        <v>0</v>
      </c>
      <c r="BL514" s="42">
        <f t="shared" si="322"/>
        <v>0</v>
      </c>
      <c r="BM514" s="42">
        <f t="shared" si="323"/>
        <v>0</v>
      </c>
      <c r="BN514" s="42">
        <f t="shared" si="324"/>
        <v>0</v>
      </c>
      <c r="BO514" s="42">
        <f t="shared" si="325"/>
        <v>0</v>
      </c>
      <c r="BP514" s="42">
        <f t="shared" si="326"/>
        <v>0</v>
      </c>
      <c r="BQ514" s="42">
        <f t="shared" si="327"/>
        <v>0</v>
      </c>
      <c r="BR514" s="42">
        <f t="shared" si="328"/>
        <v>0</v>
      </c>
      <c r="BS514" s="42">
        <f t="shared" si="329"/>
        <v>0</v>
      </c>
    </row>
    <row r="515" spans="1:71" ht="15">
      <c r="A515" s="118" t="s">
        <v>1175</v>
      </c>
      <c r="B515" s="3" t="s">
        <v>1014</v>
      </c>
      <c r="C515" s="4" t="s">
        <v>1015</v>
      </c>
      <c r="D515" s="4" t="s">
        <v>1016</v>
      </c>
      <c r="E515" s="5" t="s">
        <v>29</v>
      </c>
      <c r="F515" s="5" t="s">
        <v>3</v>
      </c>
      <c r="G515" s="6" t="s">
        <v>1268</v>
      </c>
      <c r="H515" s="7">
        <v>33.04</v>
      </c>
      <c r="I515" s="281">
        <f>VLOOKUP(A:A,Souhrn!$A$2:$E$20,5,0)</f>
        <v>0</v>
      </c>
      <c r="J515" s="220">
        <f>H515*I515</f>
        <v>0</v>
      </c>
      <c r="K515" s="104"/>
      <c r="L515" s="105"/>
      <c r="M515" s="106"/>
      <c r="AA515" s="120">
        <f aca="true" t="shared" si="333" ref="AA515:AA578">IF($AA$1=$A515,$H515,0)</f>
        <v>0</v>
      </c>
      <c r="AB515" s="120">
        <f aca="true" t="shared" si="334" ref="AB515:AB578">IF($AB$1=$A515,$H515,0)</f>
        <v>0</v>
      </c>
      <c r="AC515" s="120">
        <f aca="true" t="shared" si="335" ref="AC515:AC578">IF($AC$1=$A515,$H515,0)</f>
        <v>0</v>
      </c>
      <c r="AD515" s="120">
        <f aca="true" t="shared" si="336" ref="AD515:AD578">IF($AD$1=$A515,$H515,0)</f>
        <v>0</v>
      </c>
      <c r="AE515" s="120">
        <f aca="true" t="shared" si="337" ref="AE515:AE578">IF($AE$1=$A515,$H515,0)</f>
        <v>0</v>
      </c>
      <c r="AF515" s="120">
        <f aca="true" t="shared" si="338" ref="AF515:AF578">IF($AF$1=$A515,$H515,0)</f>
        <v>0</v>
      </c>
      <c r="AG515" s="120">
        <f aca="true" t="shared" si="339" ref="AG515:AG578">IF($AG$1=$A515,$H515,0)</f>
        <v>0</v>
      </c>
      <c r="AH515" s="120">
        <f aca="true" t="shared" si="340" ref="AH515:AH578">IF($AH$1=$A515,$H515,0)</f>
        <v>0</v>
      </c>
      <c r="AI515" s="120">
        <f aca="true" t="shared" si="341" ref="AI515:AI578">IF($AI$1=$A515,$H515,0)</f>
        <v>0</v>
      </c>
      <c r="AJ515" s="120">
        <f aca="true" t="shared" si="342" ref="AJ515:AJ578">IF($AJ$1=$A515,$H515,0)</f>
        <v>0</v>
      </c>
      <c r="AK515" s="120">
        <f aca="true" t="shared" si="343" ref="AK515:AK578">IF($AK$1=$A515,$H515,0)</f>
        <v>0</v>
      </c>
      <c r="AL515" s="120">
        <f aca="true" t="shared" si="344" ref="AL515:AL578">IF($AL$1=$A515,$H515,0)</f>
        <v>33.04</v>
      </c>
      <c r="AM515" s="120">
        <f aca="true" t="shared" si="345" ref="AM515:AM578">IF($AM$1=$A515,$H515,0)</f>
        <v>0</v>
      </c>
      <c r="AN515" s="120">
        <f aca="true" t="shared" si="346" ref="AN515:AN578">IF($AN$1=$A515,$H515,0)</f>
        <v>0</v>
      </c>
      <c r="AO515" s="120">
        <f aca="true" t="shared" si="347" ref="AO515:AO578">IF($AO$1=$A515,$H515,0)</f>
        <v>0</v>
      </c>
      <c r="AP515" s="120">
        <f aca="true" t="shared" si="348" ref="AP515:AP578">IF($AP$1=$A515,$H515,0)</f>
        <v>0</v>
      </c>
      <c r="AQ515" s="120">
        <f aca="true" t="shared" si="349" ref="AQ515:AQ578">IF($AQ$1=$A515,$H515,0)</f>
        <v>0</v>
      </c>
      <c r="AR515" s="120">
        <f aca="true" t="shared" si="350" ref="AR515:AR578">IF($AR$1=$A515,$H515,0)</f>
        <v>0</v>
      </c>
      <c r="AS515" s="120">
        <f aca="true" t="shared" si="351" ref="AS515:AS578">IF($AS$1=$A515,$H515,0)</f>
        <v>0</v>
      </c>
      <c r="AT515" s="267">
        <f t="shared" si="331"/>
        <v>0</v>
      </c>
      <c r="AU515" s="267">
        <f t="shared" si="332"/>
        <v>0</v>
      </c>
      <c r="BA515" s="42">
        <f aca="true" t="shared" si="352" ref="BA515:BA578">IF($K515="A",IF($BA$1=$A515,$H515,0),0)</f>
        <v>0</v>
      </c>
      <c r="BB515" s="42">
        <f aca="true" t="shared" si="353" ref="BB515:BB578">IF($K515="A",IF($BB$1=$A515,$H515,0),0)</f>
        <v>0</v>
      </c>
      <c r="BC515" s="42">
        <f aca="true" t="shared" si="354" ref="BC515:BC578">IF($K515="A",IF($BC$1=$A515,$H515,0),0)</f>
        <v>0</v>
      </c>
      <c r="BD515" s="42">
        <f aca="true" t="shared" si="355" ref="BD515:BD578">IF($K515="A",IF($BD$1=$A515,$H515,0),0)</f>
        <v>0</v>
      </c>
      <c r="BE515" s="42">
        <f aca="true" t="shared" si="356" ref="BE515:BE578">IF($K515="A",IF($BE$1=$A515,$H515,0),0)</f>
        <v>0</v>
      </c>
      <c r="BF515" s="42">
        <f aca="true" t="shared" si="357" ref="BF515:BF578">IF($K515="A",IF($BF$1=$A515,$H515,0),0)</f>
        <v>0</v>
      </c>
      <c r="BG515" s="42">
        <f aca="true" t="shared" si="358" ref="BG515:BG578">IF($K515="A",IF($BG$1=$A515,$H515,0),0)</f>
        <v>0</v>
      </c>
      <c r="BH515" s="42">
        <f aca="true" t="shared" si="359" ref="BH515:BH578">IF($K515="A",IF($BH$1=$A515,$H515,0),0)</f>
        <v>0</v>
      </c>
      <c r="BI515" s="42">
        <f aca="true" t="shared" si="360" ref="BI515:BI578">IF($K515="A",IF($BI$1=$A515,$H515,0),0)</f>
        <v>0</v>
      </c>
      <c r="BJ515" s="42">
        <f aca="true" t="shared" si="361" ref="BJ515:BJ578">IF($K515="A",IF($BJ$1=$A515,$H515,0),0)</f>
        <v>0</v>
      </c>
      <c r="BK515" s="42">
        <f aca="true" t="shared" si="362" ref="BK515:BK578">IF($K515="A",IF($BK$1=$A515,$H515,0),0)</f>
        <v>0</v>
      </c>
      <c r="BL515" s="42">
        <f aca="true" t="shared" si="363" ref="BL515:BL578">IF($K515="A",IF($BL$1=$A515,$H515,0),0)</f>
        <v>0</v>
      </c>
      <c r="BM515" s="42">
        <f aca="true" t="shared" si="364" ref="BM515:BM578">IF($K515="A",IF($BM$1=$A515,$H515,0),0)</f>
        <v>0</v>
      </c>
      <c r="BN515" s="42">
        <f aca="true" t="shared" si="365" ref="BN515:BN578">IF($K515="A",IF($BN$1=$A515,$H515,0),0)</f>
        <v>0</v>
      </c>
      <c r="BO515" s="42">
        <f aca="true" t="shared" si="366" ref="BO515:BO578">IF($K515="A",IF($BO$1=$A515,$H515,0),0)</f>
        <v>0</v>
      </c>
      <c r="BP515" s="42">
        <f aca="true" t="shared" si="367" ref="BP515:BP578">IF($K515="A",IF($BP$1=$A515,$H515,0),0)</f>
        <v>0</v>
      </c>
      <c r="BQ515" s="42">
        <f aca="true" t="shared" si="368" ref="BQ515:BQ578">IF($K515="A",IF($BQ$1=$A515,$H515,0),0)</f>
        <v>0</v>
      </c>
      <c r="BR515" s="42">
        <f aca="true" t="shared" si="369" ref="BR515:BR578">IF($K515="A",IF($BR$1=$A515,$H515,0),0)</f>
        <v>0</v>
      </c>
      <c r="BS515" s="42">
        <f aca="true" t="shared" si="370" ref="BS515:BS578">IF($K515="A",IF($BS$1=$A515,$H515,0),0)</f>
        <v>0</v>
      </c>
    </row>
    <row r="516" spans="1:71" ht="15">
      <c r="A516" s="118" t="s">
        <v>1172</v>
      </c>
      <c r="B516" s="8" t="s">
        <v>1017</v>
      </c>
      <c r="C516" s="9" t="s">
        <v>1018</v>
      </c>
      <c r="D516" s="9" t="s">
        <v>1016</v>
      </c>
      <c r="E516" s="10" t="s">
        <v>20</v>
      </c>
      <c r="F516" s="10" t="s">
        <v>3</v>
      </c>
      <c r="G516" s="12" t="s">
        <v>1266</v>
      </c>
      <c r="H516" s="11">
        <v>8.59</v>
      </c>
      <c r="I516" s="281">
        <f>VLOOKUP(A:A,Souhrn!$A$2:$E$20,5,0)</f>
        <v>0</v>
      </c>
      <c r="J516" s="220">
        <f aca="true" t="shared" si="371" ref="J516:J579">H516*I516</f>
        <v>0</v>
      </c>
      <c r="K516" s="98"/>
      <c r="L516" s="102"/>
      <c r="M516" s="100"/>
      <c r="AA516" s="120">
        <f t="shared" si="333"/>
        <v>0</v>
      </c>
      <c r="AB516" s="120">
        <f t="shared" si="334"/>
        <v>0</v>
      </c>
      <c r="AC516" s="120">
        <f t="shared" si="335"/>
        <v>0</v>
      </c>
      <c r="AD516" s="120">
        <f t="shared" si="336"/>
        <v>0</v>
      </c>
      <c r="AE516" s="120">
        <f t="shared" si="337"/>
        <v>0</v>
      </c>
      <c r="AF516" s="120">
        <f t="shared" si="338"/>
        <v>0</v>
      </c>
      <c r="AG516" s="120">
        <f t="shared" si="339"/>
        <v>0</v>
      </c>
      <c r="AH516" s="120">
        <f t="shared" si="340"/>
        <v>0</v>
      </c>
      <c r="AI516" s="120">
        <f t="shared" si="341"/>
        <v>8.59</v>
      </c>
      <c r="AJ516" s="120">
        <f t="shared" si="342"/>
        <v>0</v>
      </c>
      <c r="AK516" s="120">
        <f t="shared" si="343"/>
        <v>0</v>
      </c>
      <c r="AL516" s="120">
        <f t="shared" si="344"/>
        <v>0</v>
      </c>
      <c r="AM516" s="120">
        <f t="shared" si="345"/>
        <v>0</v>
      </c>
      <c r="AN516" s="120">
        <f t="shared" si="346"/>
        <v>0</v>
      </c>
      <c r="AO516" s="120">
        <f t="shared" si="347"/>
        <v>0</v>
      </c>
      <c r="AP516" s="120">
        <f t="shared" si="348"/>
        <v>0</v>
      </c>
      <c r="AQ516" s="120">
        <f t="shared" si="349"/>
        <v>0</v>
      </c>
      <c r="AR516" s="120">
        <f t="shared" si="350"/>
        <v>0</v>
      </c>
      <c r="AS516" s="120">
        <f t="shared" si="351"/>
        <v>0</v>
      </c>
      <c r="AT516" s="267">
        <f t="shared" si="331"/>
        <v>0</v>
      </c>
      <c r="AU516" s="267">
        <f t="shared" si="332"/>
        <v>0</v>
      </c>
      <c r="BA516" s="42">
        <f t="shared" si="352"/>
        <v>0</v>
      </c>
      <c r="BB516" s="42">
        <f t="shared" si="353"/>
        <v>0</v>
      </c>
      <c r="BC516" s="42">
        <f t="shared" si="354"/>
        <v>0</v>
      </c>
      <c r="BD516" s="42">
        <f t="shared" si="355"/>
        <v>0</v>
      </c>
      <c r="BE516" s="42">
        <f t="shared" si="356"/>
        <v>0</v>
      </c>
      <c r="BF516" s="42">
        <f t="shared" si="357"/>
        <v>0</v>
      </c>
      <c r="BG516" s="42">
        <f t="shared" si="358"/>
        <v>0</v>
      </c>
      <c r="BH516" s="42">
        <f t="shared" si="359"/>
        <v>0</v>
      </c>
      <c r="BI516" s="42">
        <f t="shared" si="360"/>
        <v>0</v>
      </c>
      <c r="BJ516" s="42">
        <f t="shared" si="361"/>
        <v>0</v>
      </c>
      <c r="BK516" s="42">
        <f t="shared" si="362"/>
        <v>0</v>
      </c>
      <c r="BL516" s="42">
        <f t="shared" si="363"/>
        <v>0</v>
      </c>
      <c r="BM516" s="42">
        <f t="shared" si="364"/>
        <v>0</v>
      </c>
      <c r="BN516" s="42">
        <f t="shared" si="365"/>
        <v>0</v>
      </c>
      <c r="BO516" s="42">
        <f t="shared" si="366"/>
        <v>0</v>
      </c>
      <c r="BP516" s="42">
        <f t="shared" si="367"/>
        <v>0</v>
      </c>
      <c r="BQ516" s="42">
        <f t="shared" si="368"/>
        <v>0</v>
      </c>
      <c r="BR516" s="42">
        <f t="shared" si="369"/>
        <v>0</v>
      </c>
      <c r="BS516" s="42">
        <f t="shared" si="370"/>
        <v>0</v>
      </c>
    </row>
    <row r="517" spans="1:71" ht="15">
      <c r="A517" s="118" t="s">
        <v>1164</v>
      </c>
      <c r="B517" s="8" t="s">
        <v>1019</v>
      </c>
      <c r="C517" s="9" t="s">
        <v>1020</v>
      </c>
      <c r="D517" s="9" t="s">
        <v>1016</v>
      </c>
      <c r="E517" s="10" t="s">
        <v>26</v>
      </c>
      <c r="F517" s="10" t="s">
        <v>2</v>
      </c>
      <c r="G517" s="12" t="s">
        <v>1259</v>
      </c>
      <c r="H517" s="11">
        <v>13.22</v>
      </c>
      <c r="I517" s="281">
        <f>VLOOKUP(A:A,Souhrn!$A$2:$E$20,5,0)</f>
        <v>0</v>
      </c>
      <c r="J517" s="220">
        <f t="shared" si="371"/>
        <v>0</v>
      </c>
      <c r="K517" s="98"/>
      <c r="L517" s="102"/>
      <c r="M517" s="100" t="s">
        <v>1246</v>
      </c>
      <c r="AA517" s="120">
        <f t="shared" si="333"/>
        <v>13.22</v>
      </c>
      <c r="AB517" s="120">
        <f t="shared" si="334"/>
        <v>0</v>
      </c>
      <c r="AC517" s="120">
        <f t="shared" si="335"/>
        <v>0</v>
      </c>
      <c r="AD517" s="120">
        <f t="shared" si="336"/>
        <v>0</v>
      </c>
      <c r="AE517" s="120">
        <f t="shared" si="337"/>
        <v>0</v>
      </c>
      <c r="AF517" s="120">
        <f t="shared" si="338"/>
        <v>0</v>
      </c>
      <c r="AG517" s="120">
        <f t="shared" si="339"/>
        <v>0</v>
      </c>
      <c r="AH517" s="120">
        <f t="shared" si="340"/>
        <v>0</v>
      </c>
      <c r="AI517" s="120">
        <f t="shared" si="341"/>
        <v>0</v>
      </c>
      <c r="AJ517" s="120">
        <f t="shared" si="342"/>
        <v>0</v>
      </c>
      <c r="AK517" s="120">
        <f t="shared" si="343"/>
        <v>0</v>
      </c>
      <c r="AL517" s="120">
        <f t="shared" si="344"/>
        <v>0</v>
      </c>
      <c r="AM517" s="120">
        <f t="shared" si="345"/>
        <v>0</v>
      </c>
      <c r="AN517" s="120">
        <f t="shared" si="346"/>
        <v>0</v>
      </c>
      <c r="AO517" s="120">
        <f t="shared" si="347"/>
        <v>0</v>
      </c>
      <c r="AP517" s="120">
        <f t="shared" si="348"/>
        <v>0</v>
      </c>
      <c r="AQ517" s="120">
        <f t="shared" si="349"/>
        <v>0</v>
      </c>
      <c r="AR517" s="120">
        <f t="shared" si="350"/>
        <v>0</v>
      </c>
      <c r="AS517" s="120">
        <f t="shared" si="351"/>
        <v>0</v>
      </c>
      <c r="AT517" s="267">
        <f t="shared" si="331"/>
        <v>0</v>
      </c>
      <c r="AU517" s="267">
        <f t="shared" si="332"/>
        <v>13.22</v>
      </c>
      <c r="BA517" s="42">
        <f t="shared" si="352"/>
        <v>0</v>
      </c>
      <c r="BB517" s="42">
        <f t="shared" si="353"/>
        <v>0</v>
      </c>
      <c r="BC517" s="42">
        <f t="shared" si="354"/>
        <v>0</v>
      </c>
      <c r="BD517" s="42">
        <f t="shared" si="355"/>
        <v>0</v>
      </c>
      <c r="BE517" s="42">
        <f t="shared" si="356"/>
        <v>0</v>
      </c>
      <c r="BF517" s="42">
        <f t="shared" si="357"/>
        <v>0</v>
      </c>
      <c r="BG517" s="42">
        <f t="shared" si="358"/>
        <v>0</v>
      </c>
      <c r="BH517" s="42">
        <f t="shared" si="359"/>
        <v>0</v>
      </c>
      <c r="BI517" s="42">
        <f t="shared" si="360"/>
        <v>0</v>
      </c>
      <c r="BJ517" s="42">
        <f t="shared" si="361"/>
        <v>0</v>
      </c>
      <c r="BK517" s="42">
        <f t="shared" si="362"/>
        <v>0</v>
      </c>
      <c r="BL517" s="42">
        <f t="shared" si="363"/>
        <v>0</v>
      </c>
      <c r="BM517" s="42">
        <f t="shared" si="364"/>
        <v>0</v>
      </c>
      <c r="BN517" s="42">
        <f t="shared" si="365"/>
        <v>0</v>
      </c>
      <c r="BO517" s="42">
        <f t="shared" si="366"/>
        <v>0</v>
      </c>
      <c r="BP517" s="42">
        <f t="shared" si="367"/>
        <v>0</v>
      </c>
      <c r="BQ517" s="42">
        <f t="shared" si="368"/>
        <v>0</v>
      </c>
      <c r="BR517" s="42">
        <f t="shared" si="369"/>
        <v>0</v>
      </c>
      <c r="BS517" s="42">
        <f t="shared" si="370"/>
        <v>0</v>
      </c>
    </row>
    <row r="518" spans="1:71" ht="15">
      <c r="A518" s="118" t="s">
        <v>1176</v>
      </c>
      <c r="B518" s="8" t="s">
        <v>1021</v>
      </c>
      <c r="C518" s="9" t="s">
        <v>1022</v>
      </c>
      <c r="D518" s="9" t="s">
        <v>1016</v>
      </c>
      <c r="E518" s="10" t="s">
        <v>626</v>
      </c>
      <c r="F518" s="10" t="s">
        <v>2</v>
      </c>
      <c r="G518" s="12" t="s">
        <v>1269</v>
      </c>
      <c r="H518" s="11">
        <v>57.93</v>
      </c>
      <c r="I518" s="281">
        <f>VLOOKUP(A:A,Souhrn!$A$2:$E$20,5,0)</f>
        <v>0</v>
      </c>
      <c r="J518" s="220">
        <f t="shared" si="371"/>
        <v>0</v>
      </c>
      <c r="K518" s="98"/>
      <c r="L518" s="102"/>
      <c r="M518" s="100" t="s">
        <v>1246</v>
      </c>
      <c r="AA518" s="120">
        <f t="shared" si="333"/>
        <v>0</v>
      </c>
      <c r="AB518" s="120">
        <f t="shared" si="334"/>
        <v>0</v>
      </c>
      <c r="AC518" s="120">
        <f t="shared" si="335"/>
        <v>0</v>
      </c>
      <c r="AD518" s="120">
        <f t="shared" si="336"/>
        <v>0</v>
      </c>
      <c r="AE518" s="120">
        <f t="shared" si="337"/>
        <v>0</v>
      </c>
      <c r="AF518" s="120">
        <f t="shared" si="338"/>
        <v>0</v>
      </c>
      <c r="AG518" s="120">
        <f t="shared" si="339"/>
        <v>0</v>
      </c>
      <c r="AH518" s="120">
        <f t="shared" si="340"/>
        <v>0</v>
      </c>
      <c r="AI518" s="120">
        <f t="shared" si="341"/>
        <v>0</v>
      </c>
      <c r="AJ518" s="120">
        <f t="shared" si="342"/>
        <v>0</v>
      </c>
      <c r="AK518" s="120">
        <f t="shared" si="343"/>
        <v>0</v>
      </c>
      <c r="AL518" s="120">
        <f t="shared" si="344"/>
        <v>0</v>
      </c>
      <c r="AM518" s="120">
        <f t="shared" si="345"/>
        <v>57.93</v>
      </c>
      <c r="AN518" s="120">
        <f t="shared" si="346"/>
        <v>0</v>
      </c>
      <c r="AO518" s="120">
        <f t="shared" si="347"/>
        <v>0</v>
      </c>
      <c r="AP518" s="120">
        <f t="shared" si="348"/>
        <v>0</v>
      </c>
      <c r="AQ518" s="120">
        <f t="shared" si="349"/>
        <v>0</v>
      </c>
      <c r="AR518" s="120">
        <f t="shared" si="350"/>
        <v>0</v>
      </c>
      <c r="AS518" s="120">
        <f t="shared" si="351"/>
        <v>0</v>
      </c>
      <c r="AT518" s="267">
        <f t="shared" si="331"/>
        <v>0</v>
      </c>
      <c r="AU518" s="267">
        <f t="shared" si="332"/>
        <v>57.93</v>
      </c>
      <c r="BA518" s="42">
        <f t="shared" si="352"/>
        <v>0</v>
      </c>
      <c r="BB518" s="42">
        <f t="shared" si="353"/>
        <v>0</v>
      </c>
      <c r="BC518" s="42">
        <f t="shared" si="354"/>
        <v>0</v>
      </c>
      <c r="BD518" s="42">
        <f t="shared" si="355"/>
        <v>0</v>
      </c>
      <c r="BE518" s="42">
        <f t="shared" si="356"/>
        <v>0</v>
      </c>
      <c r="BF518" s="42">
        <f t="shared" si="357"/>
        <v>0</v>
      </c>
      <c r="BG518" s="42">
        <f t="shared" si="358"/>
        <v>0</v>
      </c>
      <c r="BH518" s="42">
        <f t="shared" si="359"/>
        <v>0</v>
      </c>
      <c r="BI518" s="42">
        <f t="shared" si="360"/>
        <v>0</v>
      </c>
      <c r="BJ518" s="42">
        <f t="shared" si="361"/>
        <v>0</v>
      </c>
      <c r="BK518" s="42">
        <f t="shared" si="362"/>
        <v>0</v>
      </c>
      <c r="BL518" s="42">
        <f t="shared" si="363"/>
        <v>0</v>
      </c>
      <c r="BM518" s="42">
        <f t="shared" si="364"/>
        <v>0</v>
      </c>
      <c r="BN518" s="42">
        <f t="shared" si="365"/>
        <v>0</v>
      </c>
      <c r="BO518" s="42">
        <f t="shared" si="366"/>
        <v>0</v>
      </c>
      <c r="BP518" s="42">
        <f t="shared" si="367"/>
        <v>0</v>
      </c>
      <c r="BQ518" s="42">
        <f t="shared" si="368"/>
        <v>0</v>
      </c>
      <c r="BR518" s="42">
        <f t="shared" si="369"/>
        <v>0</v>
      </c>
      <c r="BS518" s="42">
        <f t="shared" si="370"/>
        <v>0</v>
      </c>
    </row>
    <row r="519" spans="1:71" ht="15">
      <c r="A519" s="118" t="s">
        <v>1177</v>
      </c>
      <c r="B519" s="8" t="s">
        <v>1023</v>
      </c>
      <c r="C519" s="9" t="s">
        <v>1024</v>
      </c>
      <c r="D519" s="9" t="s">
        <v>1016</v>
      </c>
      <c r="E519" s="10" t="s">
        <v>626</v>
      </c>
      <c r="F519" s="10" t="s">
        <v>3</v>
      </c>
      <c r="G519" s="12" t="s">
        <v>1271</v>
      </c>
      <c r="H519" s="11">
        <v>31.05</v>
      </c>
      <c r="I519" s="281">
        <f>VLOOKUP(A:A,Souhrn!$A$2:$E$20,5,0)</f>
        <v>0</v>
      </c>
      <c r="J519" s="220">
        <f t="shared" si="371"/>
        <v>0</v>
      </c>
      <c r="K519" s="98"/>
      <c r="L519" s="102"/>
      <c r="M519" s="100"/>
      <c r="AA519" s="120">
        <f t="shared" si="333"/>
        <v>0</v>
      </c>
      <c r="AB519" s="120">
        <f t="shared" si="334"/>
        <v>0</v>
      </c>
      <c r="AC519" s="120">
        <f t="shared" si="335"/>
        <v>0</v>
      </c>
      <c r="AD519" s="120">
        <f t="shared" si="336"/>
        <v>0</v>
      </c>
      <c r="AE519" s="120">
        <f t="shared" si="337"/>
        <v>0</v>
      </c>
      <c r="AF519" s="120">
        <f t="shared" si="338"/>
        <v>0</v>
      </c>
      <c r="AG519" s="120">
        <f t="shared" si="339"/>
        <v>0</v>
      </c>
      <c r="AH519" s="120">
        <f t="shared" si="340"/>
        <v>0</v>
      </c>
      <c r="AI519" s="120">
        <f t="shared" si="341"/>
        <v>0</v>
      </c>
      <c r="AJ519" s="120">
        <f t="shared" si="342"/>
        <v>0</v>
      </c>
      <c r="AK519" s="120">
        <f t="shared" si="343"/>
        <v>0</v>
      </c>
      <c r="AL519" s="120">
        <f t="shared" si="344"/>
        <v>0</v>
      </c>
      <c r="AM519" s="120">
        <f t="shared" si="345"/>
        <v>0</v>
      </c>
      <c r="AN519" s="120">
        <f t="shared" si="346"/>
        <v>0</v>
      </c>
      <c r="AO519" s="120">
        <f t="shared" si="347"/>
        <v>31.05</v>
      </c>
      <c r="AP519" s="120">
        <f t="shared" si="348"/>
        <v>0</v>
      </c>
      <c r="AQ519" s="120">
        <f t="shared" si="349"/>
        <v>0</v>
      </c>
      <c r="AR519" s="120">
        <f t="shared" si="350"/>
        <v>0</v>
      </c>
      <c r="AS519" s="120">
        <f t="shared" si="351"/>
        <v>0</v>
      </c>
      <c r="AT519" s="267">
        <f t="shared" si="331"/>
        <v>0</v>
      </c>
      <c r="AU519" s="267">
        <f t="shared" si="332"/>
        <v>0</v>
      </c>
      <c r="BA519" s="42">
        <f t="shared" si="352"/>
        <v>0</v>
      </c>
      <c r="BB519" s="42">
        <f t="shared" si="353"/>
        <v>0</v>
      </c>
      <c r="BC519" s="42">
        <f t="shared" si="354"/>
        <v>0</v>
      </c>
      <c r="BD519" s="42">
        <f t="shared" si="355"/>
        <v>0</v>
      </c>
      <c r="BE519" s="42">
        <f t="shared" si="356"/>
        <v>0</v>
      </c>
      <c r="BF519" s="42">
        <f t="shared" si="357"/>
        <v>0</v>
      </c>
      <c r="BG519" s="42">
        <f t="shared" si="358"/>
        <v>0</v>
      </c>
      <c r="BH519" s="42">
        <f t="shared" si="359"/>
        <v>0</v>
      </c>
      <c r="BI519" s="42">
        <f t="shared" si="360"/>
        <v>0</v>
      </c>
      <c r="BJ519" s="42">
        <f t="shared" si="361"/>
        <v>0</v>
      </c>
      <c r="BK519" s="42">
        <f t="shared" si="362"/>
        <v>0</v>
      </c>
      <c r="BL519" s="42">
        <f t="shared" si="363"/>
        <v>0</v>
      </c>
      <c r="BM519" s="42">
        <f t="shared" si="364"/>
        <v>0</v>
      </c>
      <c r="BN519" s="42">
        <f t="shared" si="365"/>
        <v>0</v>
      </c>
      <c r="BO519" s="42">
        <f t="shared" si="366"/>
        <v>0</v>
      </c>
      <c r="BP519" s="42">
        <f t="shared" si="367"/>
        <v>0</v>
      </c>
      <c r="BQ519" s="42">
        <f t="shared" si="368"/>
        <v>0</v>
      </c>
      <c r="BR519" s="42">
        <f t="shared" si="369"/>
        <v>0</v>
      </c>
      <c r="BS519" s="42">
        <f t="shared" si="370"/>
        <v>0</v>
      </c>
    </row>
    <row r="520" spans="1:71" ht="15">
      <c r="A520" s="118" t="s">
        <v>1167</v>
      </c>
      <c r="B520" s="8" t="s">
        <v>1025</v>
      </c>
      <c r="C520" s="9" t="s">
        <v>1026</v>
      </c>
      <c r="D520" s="9" t="s">
        <v>1016</v>
      </c>
      <c r="E520" s="10" t="s">
        <v>288</v>
      </c>
      <c r="F520" s="10" t="s">
        <v>3</v>
      </c>
      <c r="G520" s="12" t="s">
        <v>1262</v>
      </c>
      <c r="H520" s="11">
        <v>42.01</v>
      </c>
      <c r="I520" s="281">
        <f>VLOOKUP(A:A,Souhrn!$A$2:$E$20,5,0)</f>
        <v>0</v>
      </c>
      <c r="J520" s="220">
        <f t="shared" si="371"/>
        <v>0</v>
      </c>
      <c r="K520" s="98"/>
      <c r="L520" s="102"/>
      <c r="M520" s="100"/>
      <c r="AA520" s="120">
        <f t="shared" si="333"/>
        <v>0</v>
      </c>
      <c r="AB520" s="120">
        <f t="shared" si="334"/>
        <v>0</v>
      </c>
      <c r="AC520" s="120">
        <f t="shared" si="335"/>
        <v>0</v>
      </c>
      <c r="AD520" s="120">
        <f t="shared" si="336"/>
        <v>42.01</v>
      </c>
      <c r="AE520" s="120">
        <f t="shared" si="337"/>
        <v>0</v>
      </c>
      <c r="AF520" s="120">
        <f t="shared" si="338"/>
        <v>0</v>
      </c>
      <c r="AG520" s="120">
        <f t="shared" si="339"/>
        <v>0</v>
      </c>
      <c r="AH520" s="120">
        <f t="shared" si="340"/>
        <v>0</v>
      </c>
      <c r="AI520" s="120">
        <f t="shared" si="341"/>
        <v>0</v>
      </c>
      <c r="AJ520" s="120">
        <f t="shared" si="342"/>
        <v>0</v>
      </c>
      <c r="AK520" s="120">
        <f t="shared" si="343"/>
        <v>0</v>
      </c>
      <c r="AL520" s="120">
        <f t="shared" si="344"/>
        <v>0</v>
      </c>
      <c r="AM520" s="120">
        <f t="shared" si="345"/>
        <v>0</v>
      </c>
      <c r="AN520" s="120">
        <f t="shared" si="346"/>
        <v>0</v>
      </c>
      <c r="AO520" s="120">
        <f t="shared" si="347"/>
        <v>0</v>
      </c>
      <c r="AP520" s="120">
        <f t="shared" si="348"/>
        <v>0</v>
      </c>
      <c r="AQ520" s="120">
        <f t="shared" si="349"/>
        <v>0</v>
      </c>
      <c r="AR520" s="120">
        <f t="shared" si="350"/>
        <v>0</v>
      </c>
      <c r="AS520" s="120">
        <f t="shared" si="351"/>
        <v>0</v>
      </c>
      <c r="AT520" s="267">
        <f t="shared" si="331"/>
        <v>0</v>
      </c>
      <c r="AU520" s="267">
        <f t="shared" si="332"/>
        <v>0</v>
      </c>
      <c r="BA520" s="42">
        <f t="shared" si="352"/>
        <v>0</v>
      </c>
      <c r="BB520" s="42">
        <f t="shared" si="353"/>
        <v>0</v>
      </c>
      <c r="BC520" s="42">
        <f t="shared" si="354"/>
        <v>0</v>
      </c>
      <c r="BD520" s="42">
        <f t="shared" si="355"/>
        <v>0</v>
      </c>
      <c r="BE520" s="42">
        <f t="shared" si="356"/>
        <v>0</v>
      </c>
      <c r="BF520" s="42">
        <f t="shared" si="357"/>
        <v>0</v>
      </c>
      <c r="BG520" s="42">
        <f t="shared" si="358"/>
        <v>0</v>
      </c>
      <c r="BH520" s="42">
        <f t="shared" si="359"/>
        <v>0</v>
      </c>
      <c r="BI520" s="42">
        <f t="shared" si="360"/>
        <v>0</v>
      </c>
      <c r="BJ520" s="42">
        <f t="shared" si="361"/>
        <v>0</v>
      </c>
      <c r="BK520" s="42">
        <f t="shared" si="362"/>
        <v>0</v>
      </c>
      <c r="BL520" s="42">
        <f t="shared" si="363"/>
        <v>0</v>
      </c>
      <c r="BM520" s="42">
        <f t="shared" si="364"/>
        <v>0</v>
      </c>
      <c r="BN520" s="42">
        <f t="shared" si="365"/>
        <v>0</v>
      </c>
      <c r="BO520" s="42">
        <f t="shared" si="366"/>
        <v>0</v>
      </c>
      <c r="BP520" s="42">
        <f t="shared" si="367"/>
        <v>0</v>
      </c>
      <c r="BQ520" s="42">
        <f t="shared" si="368"/>
        <v>0</v>
      </c>
      <c r="BR520" s="42">
        <f t="shared" si="369"/>
        <v>0</v>
      </c>
      <c r="BS520" s="42">
        <f t="shared" si="370"/>
        <v>0</v>
      </c>
    </row>
    <row r="521" spans="1:71" ht="15">
      <c r="A521" s="118" t="s">
        <v>1164</v>
      </c>
      <c r="B521" s="8" t="s">
        <v>1027</v>
      </c>
      <c r="C521" s="9" t="s">
        <v>1028</v>
      </c>
      <c r="D521" s="9" t="s">
        <v>1016</v>
      </c>
      <c r="E521" s="10" t="s">
        <v>26</v>
      </c>
      <c r="F521" s="10" t="s">
        <v>2</v>
      </c>
      <c r="G521" s="12" t="s">
        <v>1259</v>
      </c>
      <c r="H521" s="11">
        <v>33.53</v>
      </c>
      <c r="I521" s="281">
        <f>VLOOKUP(A:A,Souhrn!$A$2:$E$20,5,0)</f>
        <v>0</v>
      </c>
      <c r="J521" s="220">
        <f t="shared" si="371"/>
        <v>0</v>
      </c>
      <c r="K521" s="98"/>
      <c r="L521" s="102"/>
      <c r="M521" s="100" t="s">
        <v>1246</v>
      </c>
      <c r="AA521" s="120">
        <f t="shared" si="333"/>
        <v>33.53</v>
      </c>
      <c r="AB521" s="120">
        <f t="shared" si="334"/>
        <v>0</v>
      </c>
      <c r="AC521" s="120">
        <f t="shared" si="335"/>
        <v>0</v>
      </c>
      <c r="AD521" s="120">
        <f t="shared" si="336"/>
        <v>0</v>
      </c>
      <c r="AE521" s="120">
        <f t="shared" si="337"/>
        <v>0</v>
      </c>
      <c r="AF521" s="120">
        <f t="shared" si="338"/>
        <v>0</v>
      </c>
      <c r="AG521" s="120">
        <f t="shared" si="339"/>
        <v>0</v>
      </c>
      <c r="AH521" s="120">
        <f t="shared" si="340"/>
        <v>0</v>
      </c>
      <c r="AI521" s="120">
        <f t="shared" si="341"/>
        <v>0</v>
      </c>
      <c r="AJ521" s="120">
        <f t="shared" si="342"/>
        <v>0</v>
      </c>
      <c r="AK521" s="120">
        <f t="shared" si="343"/>
        <v>0</v>
      </c>
      <c r="AL521" s="120">
        <f t="shared" si="344"/>
        <v>0</v>
      </c>
      <c r="AM521" s="120">
        <f t="shared" si="345"/>
        <v>0</v>
      </c>
      <c r="AN521" s="120">
        <f t="shared" si="346"/>
        <v>0</v>
      </c>
      <c r="AO521" s="120">
        <f t="shared" si="347"/>
        <v>0</v>
      </c>
      <c r="AP521" s="120">
        <f t="shared" si="348"/>
        <v>0</v>
      </c>
      <c r="AQ521" s="120">
        <f t="shared" si="349"/>
        <v>0</v>
      </c>
      <c r="AR521" s="120">
        <f t="shared" si="350"/>
        <v>0</v>
      </c>
      <c r="AS521" s="120">
        <f t="shared" si="351"/>
        <v>0</v>
      </c>
      <c r="AT521" s="267">
        <f t="shared" si="331"/>
        <v>0</v>
      </c>
      <c r="AU521" s="267">
        <f t="shared" si="332"/>
        <v>33.53</v>
      </c>
      <c r="BA521" s="42">
        <f t="shared" si="352"/>
        <v>0</v>
      </c>
      <c r="BB521" s="42">
        <f t="shared" si="353"/>
        <v>0</v>
      </c>
      <c r="BC521" s="42">
        <f t="shared" si="354"/>
        <v>0</v>
      </c>
      <c r="BD521" s="42">
        <f t="shared" si="355"/>
        <v>0</v>
      </c>
      <c r="BE521" s="42">
        <f t="shared" si="356"/>
        <v>0</v>
      </c>
      <c r="BF521" s="42">
        <f t="shared" si="357"/>
        <v>0</v>
      </c>
      <c r="BG521" s="42">
        <f t="shared" si="358"/>
        <v>0</v>
      </c>
      <c r="BH521" s="42">
        <f t="shared" si="359"/>
        <v>0</v>
      </c>
      <c r="BI521" s="42">
        <f t="shared" si="360"/>
        <v>0</v>
      </c>
      <c r="BJ521" s="42">
        <f t="shared" si="361"/>
        <v>0</v>
      </c>
      <c r="BK521" s="42">
        <f t="shared" si="362"/>
        <v>0</v>
      </c>
      <c r="BL521" s="42">
        <f t="shared" si="363"/>
        <v>0</v>
      </c>
      <c r="BM521" s="42">
        <f t="shared" si="364"/>
        <v>0</v>
      </c>
      <c r="BN521" s="42">
        <f t="shared" si="365"/>
        <v>0</v>
      </c>
      <c r="BO521" s="42">
        <f t="shared" si="366"/>
        <v>0</v>
      </c>
      <c r="BP521" s="42">
        <f t="shared" si="367"/>
        <v>0</v>
      </c>
      <c r="BQ521" s="42">
        <f t="shared" si="368"/>
        <v>0</v>
      </c>
      <c r="BR521" s="42">
        <f t="shared" si="369"/>
        <v>0</v>
      </c>
      <c r="BS521" s="42">
        <f t="shared" si="370"/>
        <v>0</v>
      </c>
    </row>
    <row r="522" spans="1:71" ht="15.75" thickBot="1">
      <c r="A522" s="118" t="s">
        <v>1175</v>
      </c>
      <c r="B522" s="17" t="s">
        <v>1029</v>
      </c>
      <c r="C522" s="14" t="s">
        <v>1030</v>
      </c>
      <c r="D522" s="14" t="s">
        <v>1016</v>
      </c>
      <c r="E522" s="18" t="s">
        <v>29</v>
      </c>
      <c r="F522" s="18" t="s">
        <v>3</v>
      </c>
      <c r="G522" s="6" t="s">
        <v>1268</v>
      </c>
      <c r="H522" s="16">
        <v>15.22</v>
      </c>
      <c r="I522" s="281">
        <f>VLOOKUP(A:A,Souhrn!$A$2:$E$20,5,0)</f>
        <v>0</v>
      </c>
      <c r="J522" s="221">
        <f t="shared" si="371"/>
        <v>0</v>
      </c>
      <c r="K522" s="108"/>
      <c r="L522" s="109"/>
      <c r="M522" s="110"/>
      <c r="AA522" s="120">
        <f t="shared" si="333"/>
        <v>0</v>
      </c>
      <c r="AB522" s="120">
        <f t="shared" si="334"/>
        <v>0</v>
      </c>
      <c r="AC522" s="120">
        <f t="shared" si="335"/>
        <v>0</v>
      </c>
      <c r="AD522" s="120">
        <f t="shared" si="336"/>
        <v>0</v>
      </c>
      <c r="AE522" s="120">
        <f t="shared" si="337"/>
        <v>0</v>
      </c>
      <c r="AF522" s="120">
        <f t="shared" si="338"/>
        <v>0</v>
      </c>
      <c r="AG522" s="120">
        <f t="shared" si="339"/>
        <v>0</v>
      </c>
      <c r="AH522" s="120">
        <f t="shared" si="340"/>
        <v>0</v>
      </c>
      <c r="AI522" s="120">
        <f t="shared" si="341"/>
        <v>0</v>
      </c>
      <c r="AJ522" s="120">
        <f t="shared" si="342"/>
        <v>0</v>
      </c>
      <c r="AK522" s="120">
        <f t="shared" si="343"/>
        <v>0</v>
      </c>
      <c r="AL522" s="120">
        <f t="shared" si="344"/>
        <v>15.22</v>
      </c>
      <c r="AM522" s="120">
        <f t="shared" si="345"/>
        <v>0</v>
      </c>
      <c r="AN522" s="120">
        <f t="shared" si="346"/>
        <v>0</v>
      </c>
      <c r="AO522" s="120">
        <f t="shared" si="347"/>
        <v>0</v>
      </c>
      <c r="AP522" s="120">
        <f t="shared" si="348"/>
        <v>0</v>
      </c>
      <c r="AQ522" s="120">
        <f t="shared" si="349"/>
        <v>0</v>
      </c>
      <c r="AR522" s="120">
        <f t="shared" si="350"/>
        <v>0</v>
      </c>
      <c r="AS522" s="120">
        <f t="shared" si="351"/>
        <v>0</v>
      </c>
      <c r="AT522" s="267">
        <f t="shared" si="331"/>
        <v>0</v>
      </c>
      <c r="AU522" s="267">
        <f t="shared" si="332"/>
        <v>0</v>
      </c>
      <c r="BA522" s="42">
        <f t="shared" si="352"/>
        <v>0</v>
      </c>
      <c r="BB522" s="42">
        <f t="shared" si="353"/>
        <v>0</v>
      </c>
      <c r="BC522" s="42">
        <f t="shared" si="354"/>
        <v>0</v>
      </c>
      <c r="BD522" s="42">
        <f t="shared" si="355"/>
        <v>0</v>
      </c>
      <c r="BE522" s="42">
        <f t="shared" si="356"/>
        <v>0</v>
      </c>
      <c r="BF522" s="42">
        <f t="shared" si="357"/>
        <v>0</v>
      </c>
      <c r="BG522" s="42">
        <f t="shared" si="358"/>
        <v>0</v>
      </c>
      <c r="BH522" s="42">
        <f t="shared" si="359"/>
        <v>0</v>
      </c>
      <c r="BI522" s="42">
        <f t="shared" si="360"/>
        <v>0</v>
      </c>
      <c r="BJ522" s="42">
        <f t="shared" si="361"/>
        <v>0</v>
      </c>
      <c r="BK522" s="42">
        <f t="shared" si="362"/>
        <v>0</v>
      </c>
      <c r="BL522" s="42">
        <f t="shared" si="363"/>
        <v>0</v>
      </c>
      <c r="BM522" s="42">
        <f t="shared" si="364"/>
        <v>0</v>
      </c>
      <c r="BN522" s="42">
        <f t="shared" si="365"/>
        <v>0</v>
      </c>
      <c r="BO522" s="42">
        <f t="shared" si="366"/>
        <v>0</v>
      </c>
      <c r="BP522" s="42">
        <f t="shared" si="367"/>
        <v>0</v>
      </c>
      <c r="BQ522" s="42">
        <f t="shared" si="368"/>
        <v>0</v>
      </c>
      <c r="BR522" s="42">
        <f t="shared" si="369"/>
        <v>0</v>
      </c>
      <c r="BS522" s="42">
        <f t="shared" si="370"/>
        <v>0</v>
      </c>
    </row>
    <row r="523" spans="1:71" ht="15.75" thickBot="1">
      <c r="A523" s="118"/>
      <c r="B523" s="353" t="s">
        <v>1031</v>
      </c>
      <c r="C523" s="354"/>
      <c r="D523" s="354"/>
      <c r="E523" s="354"/>
      <c r="F523" s="354"/>
      <c r="G523" s="354"/>
      <c r="H523" s="218">
        <f>SUM(H515:H522)</f>
        <v>234.59</v>
      </c>
      <c r="I523" s="350">
        <f>SUM(J515:J522)</f>
        <v>0</v>
      </c>
      <c r="J523" s="351"/>
      <c r="K523" s="340"/>
      <c r="L523" s="341"/>
      <c r="M523" s="342"/>
      <c r="AA523" s="120">
        <f t="shared" si="333"/>
        <v>0</v>
      </c>
      <c r="AB523" s="120">
        <f t="shared" si="334"/>
        <v>0</v>
      </c>
      <c r="AC523" s="120">
        <f t="shared" si="335"/>
        <v>0</v>
      </c>
      <c r="AD523" s="120">
        <f t="shared" si="336"/>
        <v>0</v>
      </c>
      <c r="AE523" s="120">
        <f t="shared" si="337"/>
        <v>0</v>
      </c>
      <c r="AF523" s="120">
        <f t="shared" si="338"/>
        <v>0</v>
      </c>
      <c r="AG523" s="120">
        <f t="shared" si="339"/>
        <v>0</v>
      </c>
      <c r="AH523" s="120">
        <f t="shared" si="340"/>
        <v>0</v>
      </c>
      <c r="AI523" s="120">
        <f t="shared" si="341"/>
        <v>0</v>
      </c>
      <c r="AJ523" s="120">
        <f t="shared" si="342"/>
        <v>0</v>
      </c>
      <c r="AK523" s="120">
        <f t="shared" si="343"/>
        <v>0</v>
      </c>
      <c r="AL523" s="120">
        <f t="shared" si="344"/>
        <v>0</v>
      </c>
      <c r="AM523" s="120">
        <f t="shared" si="345"/>
        <v>0</v>
      </c>
      <c r="AN523" s="120">
        <f t="shared" si="346"/>
        <v>0</v>
      </c>
      <c r="AO523" s="120">
        <f t="shared" si="347"/>
        <v>0</v>
      </c>
      <c r="AP523" s="120">
        <f t="shared" si="348"/>
        <v>0</v>
      </c>
      <c r="AQ523" s="120">
        <f t="shared" si="349"/>
        <v>0</v>
      </c>
      <c r="AR523" s="120">
        <f t="shared" si="350"/>
        <v>0</v>
      </c>
      <c r="AS523" s="120">
        <f t="shared" si="351"/>
        <v>0</v>
      </c>
      <c r="AT523" s="267">
        <f t="shared" si="331"/>
        <v>0</v>
      </c>
      <c r="AU523" s="267">
        <f t="shared" si="332"/>
        <v>0</v>
      </c>
      <c r="BA523" s="42">
        <f t="shared" si="352"/>
        <v>0</v>
      </c>
      <c r="BB523" s="42">
        <f t="shared" si="353"/>
        <v>0</v>
      </c>
      <c r="BC523" s="42">
        <f t="shared" si="354"/>
        <v>0</v>
      </c>
      <c r="BD523" s="42">
        <f t="shared" si="355"/>
        <v>0</v>
      </c>
      <c r="BE523" s="42">
        <f t="shared" si="356"/>
        <v>0</v>
      </c>
      <c r="BF523" s="42">
        <f t="shared" si="357"/>
        <v>0</v>
      </c>
      <c r="BG523" s="42">
        <f t="shared" si="358"/>
        <v>0</v>
      </c>
      <c r="BH523" s="42">
        <f t="shared" si="359"/>
        <v>0</v>
      </c>
      <c r="BI523" s="42">
        <f t="shared" si="360"/>
        <v>0</v>
      </c>
      <c r="BJ523" s="42">
        <f t="shared" si="361"/>
        <v>0</v>
      </c>
      <c r="BK523" s="42">
        <f t="shared" si="362"/>
        <v>0</v>
      </c>
      <c r="BL523" s="42">
        <f t="shared" si="363"/>
        <v>0</v>
      </c>
      <c r="BM523" s="42">
        <f t="shared" si="364"/>
        <v>0</v>
      </c>
      <c r="BN523" s="42">
        <f t="shared" si="365"/>
        <v>0</v>
      </c>
      <c r="BO523" s="42">
        <f t="shared" si="366"/>
        <v>0</v>
      </c>
      <c r="BP523" s="42">
        <f t="shared" si="367"/>
        <v>0</v>
      </c>
      <c r="BQ523" s="42">
        <f t="shared" si="368"/>
        <v>0</v>
      </c>
      <c r="BR523" s="42">
        <f t="shared" si="369"/>
        <v>0</v>
      </c>
      <c r="BS523" s="42">
        <f t="shared" si="370"/>
        <v>0</v>
      </c>
    </row>
    <row r="524" spans="1:71" ht="15">
      <c r="A524" s="118" t="s">
        <v>1175</v>
      </c>
      <c r="B524" s="3" t="s">
        <v>1032</v>
      </c>
      <c r="C524" s="4" t="s">
        <v>1033</v>
      </c>
      <c r="D524" s="4" t="s">
        <v>1034</v>
      </c>
      <c r="E524" s="5" t="s">
        <v>29</v>
      </c>
      <c r="F524" s="5" t="s">
        <v>3</v>
      </c>
      <c r="G524" s="6" t="s">
        <v>1268</v>
      </c>
      <c r="H524" s="7">
        <v>61.35</v>
      </c>
      <c r="I524" s="279">
        <f>VLOOKUP(A:A,Souhrn!$A$2:$E$20,5,0)</f>
        <v>0</v>
      </c>
      <c r="J524" s="217">
        <f t="shared" si="371"/>
        <v>0</v>
      </c>
      <c r="K524" s="104"/>
      <c r="L524" s="105"/>
      <c r="M524" s="106"/>
      <c r="AA524" s="120">
        <f t="shared" si="333"/>
        <v>0</v>
      </c>
      <c r="AB524" s="120">
        <f t="shared" si="334"/>
        <v>0</v>
      </c>
      <c r="AC524" s="120">
        <f t="shared" si="335"/>
        <v>0</v>
      </c>
      <c r="AD524" s="120">
        <f t="shared" si="336"/>
        <v>0</v>
      </c>
      <c r="AE524" s="120">
        <f t="shared" si="337"/>
        <v>0</v>
      </c>
      <c r="AF524" s="120">
        <f t="shared" si="338"/>
        <v>0</v>
      </c>
      <c r="AG524" s="120">
        <f t="shared" si="339"/>
        <v>0</v>
      </c>
      <c r="AH524" s="120">
        <f t="shared" si="340"/>
        <v>0</v>
      </c>
      <c r="AI524" s="120">
        <f t="shared" si="341"/>
        <v>0</v>
      </c>
      <c r="AJ524" s="120">
        <f t="shared" si="342"/>
        <v>0</v>
      </c>
      <c r="AK524" s="120">
        <f t="shared" si="343"/>
        <v>0</v>
      </c>
      <c r="AL524" s="120">
        <f t="shared" si="344"/>
        <v>61.35</v>
      </c>
      <c r="AM524" s="120">
        <f t="shared" si="345"/>
        <v>0</v>
      </c>
      <c r="AN524" s="120">
        <f t="shared" si="346"/>
        <v>0</v>
      </c>
      <c r="AO524" s="120">
        <f t="shared" si="347"/>
        <v>0</v>
      </c>
      <c r="AP524" s="120">
        <f t="shared" si="348"/>
        <v>0</v>
      </c>
      <c r="AQ524" s="120">
        <f t="shared" si="349"/>
        <v>0</v>
      </c>
      <c r="AR524" s="120">
        <f t="shared" si="350"/>
        <v>0</v>
      </c>
      <c r="AS524" s="120">
        <f t="shared" si="351"/>
        <v>0</v>
      </c>
      <c r="AT524" s="267">
        <f t="shared" si="331"/>
        <v>0</v>
      </c>
      <c r="AU524" s="267">
        <f t="shared" si="332"/>
        <v>0</v>
      </c>
      <c r="BA524" s="42">
        <f t="shared" si="352"/>
        <v>0</v>
      </c>
      <c r="BB524" s="42">
        <f t="shared" si="353"/>
        <v>0</v>
      </c>
      <c r="BC524" s="42">
        <f t="shared" si="354"/>
        <v>0</v>
      </c>
      <c r="BD524" s="42">
        <f t="shared" si="355"/>
        <v>0</v>
      </c>
      <c r="BE524" s="42">
        <f t="shared" si="356"/>
        <v>0</v>
      </c>
      <c r="BF524" s="42">
        <f t="shared" si="357"/>
        <v>0</v>
      </c>
      <c r="BG524" s="42">
        <f t="shared" si="358"/>
        <v>0</v>
      </c>
      <c r="BH524" s="42">
        <f t="shared" si="359"/>
        <v>0</v>
      </c>
      <c r="BI524" s="42">
        <f t="shared" si="360"/>
        <v>0</v>
      </c>
      <c r="BJ524" s="42">
        <f t="shared" si="361"/>
        <v>0</v>
      </c>
      <c r="BK524" s="42">
        <f t="shared" si="362"/>
        <v>0</v>
      </c>
      <c r="BL524" s="42">
        <f t="shared" si="363"/>
        <v>0</v>
      </c>
      <c r="BM524" s="42">
        <f t="shared" si="364"/>
        <v>0</v>
      </c>
      <c r="BN524" s="42">
        <f t="shared" si="365"/>
        <v>0</v>
      </c>
      <c r="BO524" s="42">
        <f t="shared" si="366"/>
        <v>0</v>
      </c>
      <c r="BP524" s="42">
        <f t="shared" si="367"/>
        <v>0</v>
      </c>
      <c r="BQ524" s="42">
        <f t="shared" si="368"/>
        <v>0</v>
      </c>
      <c r="BR524" s="42">
        <f t="shared" si="369"/>
        <v>0</v>
      </c>
      <c r="BS524" s="42">
        <f t="shared" si="370"/>
        <v>0</v>
      </c>
    </row>
    <row r="525" spans="1:71" ht="15">
      <c r="A525" s="118" t="s">
        <v>1172</v>
      </c>
      <c r="B525" s="8" t="s">
        <v>1035</v>
      </c>
      <c r="C525" s="9" t="s">
        <v>1036</v>
      </c>
      <c r="D525" s="9" t="s">
        <v>1034</v>
      </c>
      <c r="E525" s="10" t="s">
        <v>20</v>
      </c>
      <c r="F525" s="10" t="s">
        <v>3</v>
      </c>
      <c r="G525" s="12" t="s">
        <v>1266</v>
      </c>
      <c r="H525" s="11">
        <v>11.45</v>
      </c>
      <c r="I525" s="279">
        <f>VLOOKUP(A:A,Souhrn!$A$2:$E$20,5,0)</f>
        <v>0</v>
      </c>
      <c r="J525" s="220">
        <f t="shared" si="371"/>
        <v>0</v>
      </c>
      <c r="K525" s="98"/>
      <c r="L525" s="102"/>
      <c r="M525" s="100"/>
      <c r="AA525" s="120">
        <f t="shared" si="333"/>
        <v>0</v>
      </c>
      <c r="AB525" s="120">
        <f t="shared" si="334"/>
        <v>0</v>
      </c>
      <c r="AC525" s="120">
        <f t="shared" si="335"/>
        <v>0</v>
      </c>
      <c r="AD525" s="120">
        <f t="shared" si="336"/>
        <v>0</v>
      </c>
      <c r="AE525" s="120">
        <f t="shared" si="337"/>
        <v>0</v>
      </c>
      <c r="AF525" s="120">
        <f t="shared" si="338"/>
        <v>0</v>
      </c>
      <c r="AG525" s="120">
        <f t="shared" si="339"/>
        <v>0</v>
      </c>
      <c r="AH525" s="120">
        <f t="shared" si="340"/>
        <v>0</v>
      </c>
      <c r="AI525" s="120">
        <f t="shared" si="341"/>
        <v>11.45</v>
      </c>
      <c r="AJ525" s="120">
        <f t="shared" si="342"/>
        <v>0</v>
      </c>
      <c r="AK525" s="120">
        <f t="shared" si="343"/>
        <v>0</v>
      </c>
      <c r="AL525" s="120">
        <f t="shared" si="344"/>
        <v>0</v>
      </c>
      <c r="AM525" s="120">
        <f t="shared" si="345"/>
        <v>0</v>
      </c>
      <c r="AN525" s="120">
        <f t="shared" si="346"/>
        <v>0</v>
      </c>
      <c r="AO525" s="120">
        <f t="shared" si="347"/>
        <v>0</v>
      </c>
      <c r="AP525" s="120">
        <f t="shared" si="348"/>
        <v>0</v>
      </c>
      <c r="AQ525" s="120">
        <f t="shared" si="349"/>
        <v>0</v>
      </c>
      <c r="AR525" s="120">
        <f t="shared" si="350"/>
        <v>0</v>
      </c>
      <c r="AS525" s="120">
        <f t="shared" si="351"/>
        <v>0</v>
      </c>
      <c r="AT525" s="267">
        <f t="shared" si="331"/>
        <v>0</v>
      </c>
      <c r="AU525" s="267">
        <f t="shared" si="332"/>
        <v>0</v>
      </c>
      <c r="BA525" s="42">
        <f t="shared" si="352"/>
        <v>0</v>
      </c>
      <c r="BB525" s="42">
        <f t="shared" si="353"/>
        <v>0</v>
      </c>
      <c r="BC525" s="42">
        <f t="shared" si="354"/>
        <v>0</v>
      </c>
      <c r="BD525" s="42">
        <f t="shared" si="355"/>
        <v>0</v>
      </c>
      <c r="BE525" s="42">
        <f t="shared" si="356"/>
        <v>0</v>
      </c>
      <c r="BF525" s="42">
        <f t="shared" si="357"/>
        <v>0</v>
      </c>
      <c r="BG525" s="42">
        <f t="shared" si="358"/>
        <v>0</v>
      </c>
      <c r="BH525" s="42">
        <f t="shared" si="359"/>
        <v>0</v>
      </c>
      <c r="BI525" s="42">
        <f t="shared" si="360"/>
        <v>0</v>
      </c>
      <c r="BJ525" s="42">
        <f t="shared" si="361"/>
        <v>0</v>
      </c>
      <c r="BK525" s="42">
        <f t="shared" si="362"/>
        <v>0</v>
      </c>
      <c r="BL525" s="42">
        <f t="shared" si="363"/>
        <v>0</v>
      </c>
      <c r="BM525" s="42">
        <f t="shared" si="364"/>
        <v>0</v>
      </c>
      <c r="BN525" s="42">
        <f t="shared" si="365"/>
        <v>0</v>
      </c>
      <c r="BO525" s="42">
        <f t="shared" si="366"/>
        <v>0</v>
      </c>
      <c r="BP525" s="42">
        <f t="shared" si="367"/>
        <v>0</v>
      </c>
      <c r="BQ525" s="42">
        <f t="shared" si="368"/>
        <v>0</v>
      </c>
      <c r="BR525" s="42">
        <f t="shared" si="369"/>
        <v>0</v>
      </c>
      <c r="BS525" s="42">
        <f t="shared" si="370"/>
        <v>0</v>
      </c>
    </row>
    <row r="526" spans="1:71" ht="15">
      <c r="A526" s="118" t="s">
        <v>1164</v>
      </c>
      <c r="B526" s="8" t="s">
        <v>1037</v>
      </c>
      <c r="C526" s="9" t="s">
        <v>1038</v>
      </c>
      <c r="D526" s="9" t="s">
        <v>1034</v>
      </c>
      <c r="E526" s="10" t="s">
        <v>26</v>
      </c>
      <c r="F526" s="10" t="s">
        <v>2</v>
      </c>
      <c r="G526" s="12" t="s">
        <v>1259</v>
      </c>
      <c r="H526" s="11">
        <v>28.15</v>
      </c>
      <c r="I526" s="279">
        <f>VLOOKUP(A:A,Souhrn!$A$2:$E$20,5,0)</f>
        <v>0</v>
      </c>
      <c r="J526" s="220">
        <f t="shared" si="371"/>
        <v>0</v>
      </c>
      <c r="K526" s="98"/>
      <c r="L526" s="102"/>
      <c r="M526" s="100" t="s">
        <v>1246</v>
      </c>
      <c r="AA526" s="120">
        <f t="shared" si="333"/>
        <v>28.15</v>
      </c>
      <c r="AB526" s="120">
        <f t="shared" si="334"/>
        <v>0</v>
      </c>
      <c r="AC526" s="120">
        <f t="shared" si="335"/>
        <v>0</v>
      </c>
      <c r="AD526" s="120">
        <f t="shared" si="336"/>
        <v>0</v>
      </c>
      <c r="AE526" s="120">
        <f t="shared" si="337"/>
        <v>0</v>
      </c>
      <c r="AF526" s="120">
        <f t="shared" si="338"/>
        <v>0</v>
      </c>
      <c r="AG526" s="120">
        <f t="shared" si="339"/>
        <v>0</v>
      </c>
      <c r="AH526" s="120">
        <f t="shared" si="340"/>
        <v>0</v>
      </c>
      <c r="AI526" s="120">
        <f t="shared" si="341"/>
        <v>0</v>
      </c>
      <c r="AJ526" s="120">
        <f t="shared" si="342"/>
        <v>0</v>
      </c>
      <c r="AK526" s="120">
        <f t="shared" si="343"/>
        <v>0</v>
      </c>
      <c r="AL526" s="120">
        <f t="shared" si="344"/>
        <v>0</v>
      </c>
      <c r="AM526" s="120">
        <f t="shared" si="345"/>
        <v>0</v>
      </c>
      <c r="AN526" s="120">
        <f t="shared" si="346"/>
        <v>0</v>
      </c>
      <c r="AO526" s="120">
        <f t="shared" si="347"/>
        <v>0</v>
      </c>
      <c r="AP526" s="120">
        <f t="shared" si="348"/>
        <v>0</v>
      </c>
      <c r="AQ526" s="120">
        <f t="shared" si="349"/>
        <v>0</v>
      </c>
      <c r="AR526" s="120">
        <f t="shared" si="350"/>
        <v>0</v>
      </c>
      <c r="AS526" s="120">
        <f t="shared" si="351"/>
        <v>0</v>
      </c>
      <c r="AT526" s="267">
        <f t="shared" si="331"/>
        <v>0</v>
      </c>
      <c r="AU526" s="267">
        <f t="shared" si="332"/>
        <v>28.15</v>
      </c>
      <c r="BA526" s="42">
        <f t="shared" si="352"/>
        <v>0</v>
      </c>
      <c r="BB526" s="42">
        <f t="shared" si="353"/>
        <v>0</v>
      </c>
      <c r="BC526" s="42">
        <f t="shared" si="354"/>
        <v>0</v>
      </c>
      <c r="BD526" s="42">
        <f t="shared" si="355"/>
        <v>0</v>
      </c>
      <c r="BE526" s="42">
        <f t="shared" si="356"/>
        <v>0</v>
      </c>
      <c r="BF526" s="42">
        <f t="shared" si="357"/>
        <v>0</v>
      </c>
      <c r="BG526" s="42">
        <f t="shared" si="358"/>
        <v>0</v>
      </c>
      <c r="BH526" s="42">
        <f t="shared" si="359"/>
        <v>0</v>
      </c>
      <c r="BI526" s="42">
        <f t="shared" si="360"/>
        <v>0</v>
      </c>
      <c r="BJ526" s="42">
        <f t="shared" si="361"/>
        <v>0</v>
      </c>
      <c r="BK526" s="42">
        <f t="shared" si="362"/>
        <v>0</v>
      </c>
      <c r="BL526" s="42">
        <f t="shared" si="363"/>
        <v>0</v>
      </c>
      <c r="BM526" s="42">
        <f t="shared" si="364"/>
        <v>0</v>
      </c>
      <c r="BN526" s="42">
        <f t="shared" si="365"/>
        <v>0</v>
      </c>
      <c r="BO526" s="42">
        <f t="shared" si="366"/>
        <v>0</v>
      </c>
      <c r="BP526" s="42">
        <f t="shared" si="367"/>
        <v>0</v>
      </c>
      <c r="BQ526" s="42">
        <f t="shared" si="368"/>
        <v>0</v>
      </c>
      <c r="BR526" s="42">
        <f t="shared" si="369"/>
        <v>0</v>
      </c>
      <c r="BS526" s="42">
        <f t="shared" si="370"/>
        <v>0</v>
      </c>
    </row>
    <row r="527" spans="1:71" ht="15">
      <c r="A527" s="118" t="s">
        <v>1164</v>
      </c>
      <c r="B527" s="8" t="s">
        <v>1039</v>
      </c>
      <c r="C527" s="9" t="s">
        <v>1040</v>
      </c>
      <c r="D527" s="9" t="s">
        <v>1034</v>
      </c>
      <c r="E527" s="10" t="s">
        <v>26</v>
      </c>
      <c r="F527" s="10" t="s">
        <v>2</v>
      </c>
      <c r="G527" s="12" t="s">
        <v>1259</v>
      </c>
      <c r="H527" s="11">
        <v>14.28</v>
      </c>
      <c r="I527" s="279">
        <f>VLOOKUP(A:A,Souhrn!$A$2:$E$20,5,0)</f>
        <v>0</v>
      </c>
      <c r="J527" s="220">
        <f t="shared" si="371"/>
        <v>0</v>
      </c>
      <c r="K527" s="98"/>
      <c r="L527" s="102"/>
      <c r="M527" s="100" t="s">
        <v>1246</v>
      </c>
      <c r="AA527" s="120">
        <f t="shared" si="333"/>
        <v>14.28</v>
      </c>
      <c r="AB527" s="120">
        <f t="shared" si="334"/>
        <v>0</v>
      </c>
      <c r="AC527" s="120">
        <f t="shared" si="335"/>
        <v>0</v>
      </c>
      <c r="AD527" s="120">
        <f t="shared" si="336"/>
        <v>0</v>
      </c>
      <c r="AE527" s="120">
        <f t="shared" si="337"/>
        <v>0</v>
      </c>
      <c r="AF527" s="120">
        <f t="shared" si="338"/>
        <v>0</v>
      </c>
      <c r="AG527" s="120">
        <f t="shared" si="339"/>
        <v>0</v>
      </c>
      <c r="AH527" s="120">
        <f t="shared" si="340"/>
        <v>0</v>
      </c>
      <c r="AI527" s="120">
        <f t="shared" si="341"/>
        <v>0</v>
      </c>
      <c r="AJ527" s="120">
        <f t="shared" si="342"/>
        <v>0</v>
      </c>
      <c r="AK527" s="120">
        <f t="shared" si="343"/>
        <v>0</v>
      </c>
      <c r="AL527" s="120">
        <f t="shared" si="344"/>
        <v>0</v>
      </c>
      <c r="AM527" s="120">
        <f t="shared" si="345"/>
        <v>0</v>
      </c>
      <c r="AN527" s="120">
        <f t="shared" si="346"/>
        <v>0</v>
      </c>
      <c r="AO527" s="120">
        <f t="shared" si="347"/>
        <v>0</v>
      </c>
      <c r="AP527" s="120">
        <f t="shared" si="348"/>
        <v>0</v>
      </c>
      <c r="AQ527" s="120">
        <f t="shared" si="349"/>
        <v>0</v>
      </c>
      <c r="AR527" s="120">
        <f t="shared" si="350"/>
        <v>0</v>
      </c>
      <c r="AS527" s="120">
        <f t="shared" si="351"/>
        <v>0</v>
      </c>
      <c r="AT527" s="267">
        <f t="shared" si="331"/>
        <v>0</v>
      </c>
      <c r="AU527" s="267">
        <f t="shared" si="332"/>
        <v>14.28</v>
      </c>
      <c r="BA527" s="42">
        <f t="shared" si="352"/>
        <v>0</v>
      </c>
      <c r="BB527" s="42">
        <f t="shared" si="353"/>
        <v>0</v>
      </c>
      <c r="BC527" s="42">
        <f t="shared" si="354"/>
        <v>0</v>
      </c>
      <c r="BD527" s="42">
        <f t="shared" si="355"/>
        <v>0</v>
      </c>
      <c r="BE527" s="42">
        <f t="shared" si="356"/>
        <v>0</v>
      </c>
      <c r="BF527" s="42">
        <f t="shared" si="357"/>
        <v>0</v>
      </c>
      <c r="BG527" s="42">
        <f t="shared" si="358"/>
        <v>0</v>
      </c>
      <c r="BH527" s="42">
        <f t="shared" si="359"/>
        <v>0</v>
      </c>
      <c r="BI527" s="42">
        <f t="shared" si="360"/>
        <v>0</v>
      </c>
      <c r="BJ527" s="42">
        <f t="shared" si="361"/>
        <v>0</v>
      </c>
      <c r="BK527" s="42">
        <f t="shared" si="362"/>
        <v>0</v>
      </c>
      <c r="BL527" s="42">
        <f t="shared" si="363"/>
        <v>0</v>
      </c>
      <c r="BM527" s="42">
        <f t="shared" si="364"/>
        <v>0</v>
      </c>
      <c r="BN527" s="42">
        <f t="shared" si="365"/>
        <v>0</v>
      </c>
      <c r="BO527" s="42">
        <f t="shared" si="366"/>
        <v>0</v>
      </c>
      <c r="BP527" s="42">
        <f t="shared" si="367"/>
        <v>0</v>
      </c>
      <c r="BQ527" s="42">
        <f t="shared" si="368"/>
        <v>0</v>
      </c>
      <c r="BR527" s="42">
        <f t="shared" si="369"/>
        <v>0</v>
      </c>
      <c r="BS527" s="42">
        <f t="shared" si="370"/>
        <v>0</v>
      </c>
    </row>
    <row r="528" spans="1:71" ht="15">
      <c r="A528" s="118" t="s">
        <v>1164</v>
      </c>
      <c r="B528" s="8" t="s">
        <v>1041</v>
      </c>
      <c r="C528" s="9" t="s">
        <v>1042</v>
      </c>
      <c r="D528" s="9" t="s">
        <v>1034</v>
      </c>
      <c r="E528" s="10" t="s">
        <v>26</v>
      </c>
      <c r="F528" s="10" t="s">
        <v>2</v>
      </c>
      <c r="G528" s="12" t="s">
        <v>1259</v>
      </c>
      <c r="H528" s="11">
        <v>28.83</v>
      </c>
      <c r="I528" s="279">
        <f>VLOOKUP(A:A,Souhrn!$A$2:$E$20,5,0)</f>
        <v>0</v>
      </c>
      <c r="J528" s="220">
        <f t="shared" si="371"/>
        <v>0</v>
      </c>
      <c r="K528" s="98"/>
      <c r="L528" s="102"/>
      <c r="M528" s="100" t="s">
        <v>1246</v>
      </c>
      <c r="AA528" s="120">
        <f t="shared" si="333"/>
        <v>28.83</v>
      </c>
      <c r="AB528" s="120">
        <f t="shared" si="334"/>
        <v>0</v>
      </c>
      <c r="AC528" s="120">
        <f t="shared" si="335"/>
        <v>0</v>
      </c>
      <c r="AD528" s="120">
        <f t="shared" si="336"/>
        <v>0</v>
      </c>
      <c r="AE528" s="120">
        <f t="shared" si="337"/>
        <v>0</v>
      </c>
      <c r="AF528" s="120">
        <f t="shared" si="338"/>
        <v>0</v>
      </c>
      <c r="AG528" s="120">
        <f t="shared" si="339"/>
        <v>0</v>
      </c>
      <c r="AH528" s="120">
        <f t="shared" si="340"/>
        <v>0</v>
      </c>
      <c r="AI528" s="120">
        <f t="shared" si="341"/>
        <v>0</v>
      </c>
      <c r="AJ528" s="120">
        <f t="shared" si="342"/>
        <v>0</v>
      </c>
      <c r="AK528" s="120">
        <f t="shared" si="343"/>
        <v>0</v>
      </c>
      <c r="AL528" s="120">
        <f t="shared" si="344"/>
        <v>0</v>
      </c>
      <c r="AM528" s="120">
        <f t="shared" si="345"/>
        <v>0</v>
      </c>
      <c r="AN528" s="120">
        <f t="shared" si="346"/>
        <v>0</v>
      </c>
      <c r="AO528" s="120">
        <f t="shared" si="347"/>
        <v>0</v>
      </c>
      <c r="AP528" s="120">
        <f t="shared" si="348"/>
        <v>0</v>
      </c>
      <c r="AQ528" s="120">
        <f t="shared" si="349"/>
        <v>0</v>
      </c>
      <c r="AR528" s="120">
        <f t="shared" si="350"/>
        <v>0</v>
      </c>
      <c r="AS528" s="120">
        <f t="shared" si="351"/>
        <v>0</v>
      </c>
      <c r="AT528" s="267">
        <f t="shared" si="331"/>
        <v>0</v>
      </c>
      <c r="AU528" s="267">
        <f t="shared" si="332"/>
        <v>28.83</v>
      </c>
      <c r="BA528" s="42">
        <f t="shared" si="352"/>
        <v>0</v>
      </c>
      <c r="BB528" s="42">
        <f t="shared" si="353"/>
        <v>0</v>
      </c>
      <c r="BC528" s="42">
        <f t="shared" si="354"/>
        <v>0</v>
      </c>
      <c r="BD528" s="42">
        <f t="shared" si="355"/>
        <v>0</v>
      </c>
      <c r="BE528" s="42">
        <f t="shared" si="356"/>
        <v>0</v>
      </c>
      <c r="BF528" s="42">
        <f t="shared" si="357"/>
        <v>0</v>
      </c>
      <c r="BG528" s="42">
        <f t="shared" si="358"/>
        <v>0</v>
      </c>
      <c r="BH528" s="42">
        <f t="shared" si="359"/>
        <v>0</v>
      </c>
      <c r="BI528" s="42">
        <f t="shared" si="360"/>
        <v>0</v>
      </c>
      <c r="BJ528" s="42">
        <f t="shared" si="361"/>
        <v>0</v>
      </c>
      <c r="BK528" s="42">
        <f t="shared" si="362"/>
        <v>0</v>
      </c>
      <c r="BL528" s="42">
        <f t="shared" si="363"/>
        <v>0</v>
      </c>
      <c r="BM528" s="42">
        <f t="shared" si="364"/>
        <v>0</v>
      </c>
      <c r="BN528" s="42">
        <f t="shared" si="365"/>
        <v>0</v>
      </c>
      <c r="BO528" s="42">
        <f t="shared" si="366"/>
        <v>0</v>
      </c>
      <c r="BP528" s="42">
        <f t="shared" si="367"/>
        <v>0</v>
      </c>
      <c r="BQ528" s="42">
        <f t="shared" si="368"/>
        <v>0</v>
      </c>
      <c r="BR528" s="42">
        <f t="shared" si="369"/>
        <v>0</v>
      </c>
      <c r="BS528" s="42">
        <f t="shared" si="370"/>
        <v>0</v>
      </c>
    </row>
    <row r="529" spans="1:71" ht="15">
      <c r="A529" s="118" t="s">
        <v>1164</v>
      </c>
      <c r="B529" s="8" t="s">
        <v>1043</v>
      </c>
      <c r="C529" s="9" t="s">
        <v>1044</v>
      </c>
      <c r="D529" s="9" t="s">
        <v>1034</v>
      </c>
      <c r="E529" s="10" t="s">
        <v>26</v>
      </c>
      <c r="F529" s="10" t="s">
        <v>2</v>
      </c>
      <c r="G529" s="12" t="s">
        <v>1259</v>
      </c>
      <c r="H529" s="11">
        <v>13.98</v>
      </c>
      <c r="I529" s="279">
        <f>VLOOKUP(A:A,Souhrn!$A$2:$E$20,5,0)</f>
        <v>0</v>
      </c>
      <c r="J529" s="220">
        <f t="shared" si="371"/>
        <v>0</v>
      </c>
      <c r="K529" s="98"/>
      <c r="L529" s="102"/>
      <c r="M529" s="100" t="s">
        <v>1246</v>
      </c>
      <c r="AA529" s="120">
        <f t="shared" si="333"/>
        <v>13.98</v>
      </c>
      <c r="AB529" s="120">
        <f t="shared" si="334"/>
        <v>0</v>
      </c>
      <c r="AC529" s="120">
        <f t="shared" si="335"/>
        <v>0</v>
      </c>
      <c r="AD529" s="120">
        <f t="shared" si="336"/>
        <v>0</v>
      </c>
      <c r="AE529" s="120">
        <f t="shared" si="337"/>
        <v>0</v>
      </c>
      <c r="AF529" s="120">
        <f t="shared" si="338"/>
        <v>0</v>
      </c>
      <c r="AG529" s="120">
        <f t="shared" si="339"/>
        <v>0</v>
      </c>
      <c r="AH529" s="120">
        <f t="shared" si="340"/>
        <v>0</v>
      </c>
      <c r="AI529" s="120">
        <f t="shared" si="341"/>
        <v>0</v>
      </c>
      <c r="AJ529" s="120">
        <f t="shared" si="342"/>
        <v>0</v>
      </c>
      <c r="AK529" s="120">
        <f t="shared" si="343"/>
        <v>0</v>
      </c>
      <c r="AL529" s="120">
        <f t="shared" si="344"/>
        <v>0</v>
      </c>
      <c r="AM529" s="120">
        <f t="shared" si="345"/>
        <v>0</v>
      </c>
      <c r="AN529" s="120">
        <f t="shared" si="346"/>
        <v>0</v>
      </c>
      <c r="AO529" s="120">
        <f t="shared" si="347"/>
        <v>0</v>
      </c>
      <c r="AP529" s="120">
        <f t="shared" si="348"/>
        <v>0</v>
      </c>
      <c r="AQ529" s="120">
        <f t="shared" si="349"/>
        <v>0</v>
      </c>
      <c r="AR529" s="120">
        <f t="shared" si="350"/>
        <v>0</v>
      </c>
      <c r="AS529" s="120">
        <f t="shared" si="351"/>
        <v>0</v>
      </c>
      <c r="AT529" s="267">
        <f t="shared" si="331"/>
        <v>0</v>
      </c>
      <c r="AU529" s="267">
        <f t="shared" si="332"/>
        <v>13.98</v>
      </c>
      <c r="BA529" s="42">
        <f t="shared" si="352"/>
        <v>0</v>
      </c>
      <c r="BB529" s="42">
        <f t="shared" si="353"/>
        <v>0</v>
      </c>
      <c r="BC529" s="42">
        <f t="shared" si="354"/>
        <v>0</v>
      </c>
      <c r="BD529" s="42">
        <f t="shared" si="355"/>
        <v>0</v>
      </c>
      <c r="BE529" s="42">
        <f t="shared" si="356"/>
        <v>0</v>
      </c>
      <c r="BF529" s="42">
        <f t="shared" si="357"/>
        <v>0</v>
      </c>
      <c r="BG529" s="42">
        <f t="shared" si="358"/>
        <v>0</v>
      </c>
      <c r="BH529" s="42">
        <f t="shared" si="359"/>
        <v>0</v>
      </c>
      <c r="BI529" s="42">
        <f t="shared" si="360"/>
        <v>0</v>
      </c>
      <c r="BJ529" s="42">
        <f t="shared" si="361"/>
        <v>0</v>
      </c>
      <c r="BK529" s="42">
        <f t="shared" si="362"/>
        <v>0</v>
      </c>
      <c r="BL529" s="42">
        <f t="shared" si="363"/>
        <v>0</v>
      </c>
      <c r="BM529" s="42">
        <f t="shared" si="364"/>
        <v>0</v>
      </c>
      <c r="BN529" s="42">
        <f t="shared" si="365"/>
        <v>0</v>
      </c>
      <c r="BO529" s="42">
        <f t="shared" si="366"/>
        <v>0</v>
      </c>
      <c r="BP529" s="42">
        <f t="shared" si="367"/>
        <v>0</v>
      </c>
      <c r="BQ529" s="42">
        <f t="shared" si="368"/>
        <v>0</v>
      </c>
      <c r="BR529" s="42">
        <f t="shared" si="369"/>
        <v>0</v>
      </c>
      <c r="BS529" s="42">
        <f t="shared" si="370"/>
        <v>0</v>
      </c>
    </row>
    <row r="530" spans="1:71" ht="15">
      <c r="A530" s="118" t="s">
        <v>1164</v>
      </c>
      <c r="B530" s="8" t="s">
        <v>1045</v>
      </c>
      <c r="C530" s="9" t="s">
        <v>1046</v>
      </c>
      <c r="D530" s="9" t="s">
        <v>1034</v>
      </c>
      <c r="E530" s="10" t="s">
        <v>26</v>
      </c>
      <c r="F530" s="10" t="s">
        <v>2</v>
      </c>
      <c r="G530" s="12" t="s">
        <v>1259</v>
      </c>
      <c r="H530" s="11">
        <v>26.53</v>
      </c>
      <c r="I530" s="279">
        <f>VLOOKUP(A:A,Souhrn!$A$2:$E$20,5,0)</f>
        <v>0</v>
      </c>
      <c r="J530" s="220">
        <f t="shared" si="371"/>
        <v>0</v>
      </c>
      <c r="K530" s="98"/>
      <c r="L530" s="102"/>
      <c r="M530" s="100" t="s">
        <v>1246</v>
      </c>
      <c r="AA530" s="120">
        <f t="shared" si="333"/>
        <v>26.53</v>
      </c>
      <c r="AB530" s="120">
        <f t="shared" si="334"/>
        <v>0</v>
      </c>
      <c r="AC530" s="120">
        <f t="shared" si="335"/>
        <v>0</v>
      </c>
      <c r="AD530" s="120">
        <f t="shared" si="336"/>
        <v>0</v>
      </c>
      <c r="AE530" s="120">
        <f t="shared" si="337"/>
        <v>0</v>
      </c>
      <c r="AF530" s="120">
        <f t="shared" si="338"/>
        <v>0</v>
      </c>
      <c r="AG530" s="120">
        <f t="shared" si="339"/>
        <v>0</v>
      </c>
      <c r="AH530" s="120">
        <f t="shared" si="340"/>
        <v>0</v>
      </c>
      <c r="AI530" s="120">
        <f t="shared" si="341"/>
        <v>0</v>
      </c>
      <c r="AJ530" s="120">
        <f t="shared" si="342"/>
        <v>0</v>
      </c>
      <c r="AK530" s="120">
        <f t="shared" si="343"/>
        <v>0</v>
      </c>
      <c r="AL530" s="120">
        <f t="shared" si="344"/>
        <v>0</v>
      </c>
      <c r="AM530" s="120">
        <f t="shared" si="345"/>
        <v>0</v>
      </c>
      <c r="AN530" s="120">
        <f t="shared" si="346"/>
        <v>0</v>
      </c>
      <c r="AO530" s="120">
        <f t="shared" si="347"/>
        <v>0</v>
      </c>
      <c r="AP530" s="120">
        <f t="shared" si="348"/>
        <v>0</v>
      </c>
      <c r="AQ530" s="120">
        <f t="shared" si="349"/>
        <v>0</v>
      </c>
      <c r="AR530" s="120">
        <f t="shared" si="350"/>
        <v>0</v>
      </c>
      <c r="AS530" s="120">
        <f t="shared" si="351"/>
        <v>0</v>
      </c>
      <c r="AT530" s="267">
        <f t="shared" si="331"/>
        <v>0</v>
      </c>
      <c r="AU530" s="267">
        <f t="shared" si="332"/>
        <v>26.53</v>
      </c>
      <c r="BA530" s="42">
        <f t="shared" si="352"/>
        <v>0</v>
      </c>
      <c r="BB530" s="42">
        <f t="shared" si="353"/>
        <v>0</v>
      </c>
      <c r="BC530" s="42">
        <f t="shared" si="354"/>
        <v>0</v>
      </c>
      <c r="BD530" s="42">
        <f t="shared" si="355"/>
        <v>0</v>
      </c>
      <c r="BE530" s="42">
        <f t="shared" si="356"/>
        <v>0</v>
      </c>
      <c r="BF530" s="42">
        <f t="shared" si="357"/>
        <v>0</v>
      </c>
      <c r="BG530" s="42">
        <f t="shared" si="358"/>
        <v>0</v>
      </c>
      <c r="BH530" s="42">
        <f t="shared" si="359"/>
        <v>0</v>
      </c>
      <c r="BI530" s="42">
        <f t="shared" si="360"/>
        <v>0</v>
      </c>
      <c r="BJ530" s="42">
        <f t="shared" si="361"/>
        <v>0</v>
      </c>
      <c r="BK530" s="42">
        <f t="shared" si="362"/>
        <v>0</v>
      </c>
      <c r="BL530" s="42">
        <f t="shared" si="363"/>
        <v>0</v>
      </c>
      <c r="BM530" s="42">
        <f t="shared" si="364"/>
        <v>0</v>
      </c>
      <c r="BN530" s="42">
        <f t="shared" si="365"/>
        <v>0</v>
      </c>
      <c r="BO530" s="42">
        <f t="shared" si="366"/>
        <v>0</v>
      </c>
      <c r="BP530" s="42">
        <f t="shared" si="367"/>
        <v>0</v>
      </c>
      <c r="BQ530" s="42">
        <f t="shared" si="368"/>
        <v>0</v>
      </c>
      <c r="BR530" s="42">
        <f t="shared" si="369"/>
        <v>0</v>
      </c>
      <c r="BS530" s="42">
        <f t="shared" si="370"/>
        <v>0</v>
      </c>
    </row>
    <row r="531" spans="1:71" ht="15">
      <c r="A531" s="118" t="s">
        <v>1164</v>
      </c>
      <c r="B531" s="8" t="s">
        <v>1047</v>
      </c>
      <c r="C531" s="9" t="s">
        <v>1048</v>
      </c>
      <c r="D531" s="9" t="s">
        <v>1034</v>
      </c>
      <c r="E531" s="10" t="s">
        <v>26</v>
      </c>
      <c r="F531" s="10" t="s">
        <v>2</v>
      </c>
      <c r="G531" s="12" t="s">
        <v>1259</v>
      </c>
      <c r="H531" s="11">
        <v>14.65</v>
      </c>
      <c r="I531" s="279">
        <f>VLOOKUP(A:A,Souhrn!$A$2:$E$20,5,0)</f>
        <v>0</v>
      </c>
      <c r="J531" s="220">
        <f t="shared" si="371"/>
        <v>0</v>
      </c>
      <c r="K531" s="98"/>
      <c r="L531" s="102"/>
      <c r="M531" s="100" t="s">
        <v>1246</v>
      </c>
      <c r="AA531" s="120">
        <f t="shared" si="333"/>
        <v>14.65</v>
      </c>
      <c r="AB531" s="120">
        <f t="shared" si="334"/>
        <v>0</v>
      </c>
      <c r="AC531" s="120">
        <f t="shared" si="335"/>
        <v>0</v>
      </c>
      <c r="AD531" s="120">
        <f t="shared" si="336"/>
        <v>0</v>
      </c>
      <c r="AE531" s="120">
        <f t="shared" si="337"/>
        <v>0</v>
      </c>
      <c r="AF531" s="120">
        <f t="shared" si="338"/>
        <v>0</v>
      </c>
      <c r="AG531" s="120">
        <f t="shared" si="339"/>
        <v>0</v>
      </c>
      <c r="AH531" s="120">
        <f t="shared" si="340"/>
        <v>0</v>
      </c>
      <c r="AI531" s="120">
        <f t="shared" si="341"/>
        <v>0</v>
      </c>
      <c r="AJ531" s="120">
        <f t="shared" si="342"/>
        <v>0</v>
      </c>
      <c r="AK531" s="120">
        <f t="shared" si="343"/>
        <v>0</v>
      </c>
      <c r="AL531" s="120">
        <f t="shared" si="344"/>
        <v>0</v>
      </c>
      <c r="AM531" s="120">
        <f t="shared" si="345"/>
        <v>0</v>
      </c>
      <c r="AN531" s="120">
        <f t="shared" si="346"/>
        <v>0</v>
      </c>
      <c r="AO531" s="120">
        <f t="shared" si="347"/>
        <v>0</v>
      </c>
      <c r="AP531" s="120">
        <f t="shared" si="348"/>
        <v>0</v>
      </c>
      <c r="AQ531" s="120">
        <f t="shared" si="349"/>
        <v>0</v>
      </c>
      <c r="AR531" s="120">
        <f t="shared" si="350"/>
        <v>0</v>
      </c>
      <c r="AS531" s="120">
        <f t="shared" si="351"/>
        <v>0</v>
      </c>
      <c r="AT531" s="267">
        <f t="shared" si="331"/>
        <v>0</v>
      </c>
      <c r="AU531" s="267">
        <f t="shared" si="332"/>
        <v>14.65</v>
      </c>
      <c r="BA531" s="42">
        <f t="shared" si="352"/>
        <v>0</v>
      </c>
      <c r="BB531" s="42">
        <f t="shared" si="353"/>
        <v>0</v>
      </c>
      <c r="BC531" s="42">
        <f t="shared" si="354"/>
        <v>0</v>
      </c>
      <c r="BD531" s="42">
        <f t="shared" si="355"/>
        <v>0</v>
      </c>
      <c r="BE531" s="42">
        <f t="shared" si="356"/>
        <v>0</v>
      </c>
      <c r="BF531" s="42">
        <f t="shared" si="357"/>
        <v>0</v>
      </c>
      <c r="BG531" s="42">
        <f t="shared" si="358"/>
        <v>0</v>
      </c>
      <c r="BH531" s="42">
        <f t="shared" si="359"/>
        <v>0</v>
      </c>
      <c r="BI531" s="42">
        <f t="shared" si="360"/>
        <v>0</v>
      </c>
      <c r="BJ531" s="42">
        <f t="shared" si="361"/>
        <v>0</v>
      </c>
      <c r="BK531" s="42">
        <f t="shared" si="362"/>
        <v>0</v>
      </c>
      <c r="BL531" s="42">
        <f t="shared" si="363"/>
        <v>0</v>
      </c>
      <c r="BM531" s="42">
        <f t="shared" si="364"/>
        <v>0</v>
      </c>
      <c r="BN531" s="42">
        <f t="shared" si="365"/>
        <v>0</v>
      </c>
      <c r="BO531" s="42">
        <f t="shared" si="366"/>
        <v>0</v>
      </c>
      <c r="BP531" s="42">
        <f t="shared" si="367"/>
        <v>0</v>
      </c>
      <c r="BQ531" s="42">
        <f t="shared" si="368"/>
        <v>0</v>
      </c>
      <c r="BR531" s="42">
        <f t="shared" si="369"/>
        <v>0</v>
      </c>
      <c r="BS531" s="42">
        <f t="shared" si="370"/>
        <v>0</v>
      </c>
    </row>
    <row r="532" spans="1:71" ht="15">
      <c r="A532" s="118" t="s">
        <v>1176</v>
      </c>
      <c r="B532" s="8" t="s">
        <v>1049</v>
      </c>
      <c r="C532" s="9" t="s">
        <v>1050</v>
      </c>
      <c r="D532" s="9" t="s">
        <v>1034</v>
      </c>
      <c r="E532" s="10" t="s">
        <v>626</v>
      </c>
      <c r="F532" s="10" t="s">
        <v>2</v>
      </c>
      <c r="G532" s="12" t="s">
        <v>1269</v>
      </c>
      <c r="H532" s="11">
        <v>73.75</v>
      </c>
      <c r="I532" s="279">
        <f>VLOOKUP(A:A,Souhrn!$A$2:$E$20,5,0)</f>
        <v>0</v>
      </c>
      <c r="J532" s="220">
        <f t="shared" si="371"/>
        <v>0</v>
      </c>
      <c r="K532" s="98"/>
      <c r="L532" s="102"/>
      <c r="M532" s="100" t="s">
        <v>1246</v>
      </c>
      <c r="AA532" s="120">
        <f t="shared" si="333"/>
        <v>0</v>
      </c>
      <c r="AB532" s="120">
        <f t="shared" si="334"/>
        <v>0</v>
      </c>
      <c r="AC532" s="120">
        <f t="shared" si="335"/>
        <v>0</v>
      </c>
      <c r="AD532" s="120">
        <f t="shared" si="336"/>
        <v>0</v>
      </c>
      <c r="AE532" s="120">
        <f t="shared" si="337"/>
        <v>0</v>
      </c>
      <c r="AF532" s="120">
        <f t="shared" si="338"/>
        <v>0</v>
      </c>
      <c r="AG532" s="120">
        <f t="shared" si="339"/>
        <v>0</v>
      </c>
      <c r="AH532" s="120">
        <f t="shared" si="340"/>
        <v>0</v>
      </c>
      <c r="AI532" s="120">
        <f t="shared" si="341"/>
        <v>0</v>
      </c>
      <c r="AJ532" s="120">
        <f t="shared" si="342"/>
        <v>0</v>
      </c>
      <c r="AK532" s="120">
        <f t="shared" si="343"/>
        <v>0</v>
      </c>
      <c r="AL532" s="120">
        <f t="shared" si="344"/>
        <v>0</v>
      </c>
      <c r="AM532" s="120">
        <f t="shared" si="345"/>
        <v>73.75</v>
      </c>
      <c r="AN532" s="120">
        <f t="shared" si="346"/>
        <v>0</v>
      </c>
      <c r="AO532" s="120">
        <f t="shared" si="347"/>
        <v>0</v>
      </c>
      <c r="AP532" s="120">
        <f t="shared" si="348"/>
        <v>0</v>
      </c>
      <c r="AQ532" s="120">
        <f t="shared" si="349"/>
        <v>0</v>
      </c>
      <c r="AR532" s="120">
        <f t="shared" si="350"/>
        <v>0</v>
      </c>
      <c r="AS532" s="120">
        <f t="shared" si="351"/>
        <v>0</v>
      </c>
      <c r="AT532" s="267">
        <f t="shared" si="331"/>
        <v>0</v>
      </c>
      <c r="AU532" s="267">
        <f t="shared" si="332"/>
        <v>73.75</v>
      </c>
      <c r="BA532" s="42">
        <f t="shared" si="352"/>
        <v>0</v>
      </c>
      <c r="BB532" s="42">
        <f t="shared" si="353"/>
        <v>0</v>
      </c>
      <c r="BC532" s="42">
        <f t="shared" si="354"/>
        <v>0</v>
      </c>
      <c r="BD532" s="42">
        <f t="shared" si="355"/>
        <v>0</v>
      </c>
      <c r="BE532" s="42">
        <f t="shared" si="356"/>
        <v>0</v>
      </c>
      <c r="BF532" s="42">
        <f t="shared" si="357"/>
        <v>0</v>
      </c>
      <c r="BG532" s="42">
        <f t="shared" si="358"/>
        <v>0</v>
      </c>
      <c r="BH532" s="42">
        <f t="shared" si="359"/>
        <v>0</v>
      </c>
      <c r="BI532" s="42">
        <f t="shared" si="360"/>
        <v>0</v>
      </c>
      <c r="BJ532" s="42">
        <f t="shared" si="361"/>
        <v>0</v>
      </c>
      <c r="BK532" s="42">
        <f t="shared" si="362"/>
        <v>0</v>
      </c>
      <c r="BL532" s="42">
        <f t="shared" si="363"/>
        <v>0</v>
      </c>
      <c r="BM532" s="42">
        <f t="shared" si="364"/>
        <v>0</v>
      </c>
      <c r="BN532" s="42">
        <f t="shared" si="365"/>
        <v>0</v>
      </c>
      <c r="BO532" s="42">
        <f t="shared" si="366"/>
        <v>0</v>
      </c>
      <c r="BP532" s="42">
        <f t="shared" si="367"/>
        <v>0</v>
      </c>
      <c r="BQ532" s="42">
        <f t="shared" si="368"/>
        <v>0</v>
      </c>
      <c r="BR532" s="42">
        <f t="shared" si="369"/>
        <v>0</v>
      </c>
      <c r="BS532" s="42">
        <f t="shared" si="370"/>
        <v>0</v>
      </c>
    </row>
    <row r="533" spans="1:71" ht="15">
      <c r="A533" s="118" t="s">
        <v>1164</v>
      </c>
      <c r="B533" s="8" t="s">
        <v>1051</v>
      </c>
      <c r="C533" s="9" t="s">
        <v>1052</v>
      </c>
      <c r="D533" s="9" t="s">
        <v>1034</v>
      </c>
      <c r="E533" s="10" t="s">
        <v>26</v>
      </c>
      <c r="F533" s="10" t="s">
        <v>2</v>
      </c>
      <c r="G533" s="12" t="s">
        <v>1259</v>
      </c>
      <c r="H533" s="11">
        <v>14.9</v>
      </c>
      <c r="I533" s="279">
        <f>VLOOKUP(A:A,Souhrn!$A$2:$E$20,5,0)</f>
        <v>0</v>
      </c>
      <c r="J533" s="220">
        <f t="shared" si="371"/>
        <v>0</v>
      </c>
      <c r="K533" s="98"/>
      <c r="L533" s="102"/>
      <c r="M533" s="100" t="s">
        <v>1246</v>
      </c>
      <c r="AA533" s="120">
        <f t="shared" si="333"/>
        <v>14.9</v>
      </c>
      <c r="AB533" s="120">
        <f t="shared" si="334"/>
        <v>0</v>
      </c>
      <c r="AC533" s="120">
        <f t="shared" si="335"/>
        <v>0</v>
      </c>
      <c r="AD533" s="120">
        <f t="shared" si="336"/>
        <v>0</v>
      </c>
      <c r="AE533" s="120">
        <f t="shared" si="337"/>
        <v>0</v>
      </c>
      <c r="AF533" s="120">
        <f t="shared" si="338"/>
        <v>0</v>
      </c>
      <c r="AG533" s="120">
        <f t="shared" si="339"/>
        <v>0</v>
      </c>
      <c r="AH533" s="120">
        <f t="shared" si="340"/>
        <v>0</v>
      </c>
      <c r="AI533" s="120">
        <f t="shared" si="341"/>
        <v>0</v>
      </c>
      <c r="AJ533" s="120">
        <f t="shared" si="342"/>
        <v>0</v>
      </c>
      <c r="AK533" s="120">
        <f t="shared" si="343"/>
        <v>0</v>
      </c>
      <c r="AL533" s="120">
        <f t="shared" si="344"/>
        <v>0</v>
      </c>
      <c r="AM533" s="120">
        <f t="shared" si="345"/>
        <v>0</v>
      </c>
      <c r="AN533" s="120">
        <f t="shared" si="346"/>
        <v>0</v>
      </c>
      <c r="AO533" s="120">
        <f t="shared" si="347"/>
        <v>0</v>
      </c>
      <c r="AP533" s="120">
        <f t="shared" si="348"/>
        <v>0</v>
      </c>
      <c r="AQ533" s="120">
        <f t="shared" si="349"/>
        <v>0</v>
      </c>
      <c r="AR533" s="120">
        <f t="shared" si="350"/>
        <v>0</v>
      </c>
      <c r="AS533" s="120">
        <f t="shared" si="351"/>
        <v>0</v>
      </c>
      <c r="AT533" s="267">
        <f t="shared" si="331"/>
        <v>0</v>
      </c>
      <c r="AU533" s="267">
        <f t="shared" si="332"/>
        <v>14.9</v>
      </c>
      <c r="BA533" s="42">
        <f t="shared" si="352"/>
        <v>0</v>
      </c>
      <c r="BB533" s="42">
        <f t="shared" si="353"/>
        <v>0</v>
      </c>
      <c r="BC533" s="42">
        <f t="shared" si="354"/>
        <v>0</v>
      </c>
      <c r="BD533" s="42">
        <f t="shared" si="355"/>
        <v>0</v>
      </c>
      <c r="BE533" s="42">
        <f t="shared" si="356"/>
        <v>0</v>
      </c>
      <c r="BF533" s="42">
        <f t="shared" si="357"/>
        <v>0</v>
      </c>
      <c r="BG533" s="42">
        <f t="shared" si="358"/>
        <v>0</v>
      </c>
      <c r="BH533" s="42">
        <f t="shared" si="359"/>
        <v>0</v>
      </c>
      <c r="BI533" s="42">
        <f t="shared" si="360"/>
        <v>0</v>
      </c>
      <c r="BJ533" s="42">
        <f t="shared" si="361"/>
        <v>0</v>
      </c>
      <c r="BK533" s="42">
        <f t="shared" si="362"/>
        <v>0</v>
      </c>
      <c r="BL533" s="42">
        <f t="shared" si="363"/>
        <v>0</v>
      </c>
      <c r="BM533" s="42">
        <f t="shared" si="364"/>
        <v>0</v>
      </c>
      <c r="BN533" s="42">
        <f t="shared" si="365"/>
        <v>0</v>
      </c>
      <c r="BO533" s="42">
        <f t="shared" si="366"/>
        <v>0</v>
      </c>
      <c r="BP533" s="42">
        <f t="shared" si="367"/>
        <v>0</v>
      </c>
      <c r="BQ533" s="42">
        <f t="shared" si="368"/>
        <v>0</v>
      </c>
      <c r="BR533" s="42">
        <f t="shared" si="369"/>
        <v>0</v>
      </c>
      <c r="BS533" s="42">
        <f t="shared" si="370"/>
        <v>0</v>
      </c>
    </row>
    <row r="534" spans="1:71" ht="15">
      <c r="A534" s="118" t="s">
        <v>1164</v>
      </c>
      <c r="B534" s="8" t="s">
        <v>1053</v>
      </c>
      <c r="C534" s="9" t="s">
        <v>1054</v>
      </c>
      <c r="D534" s="9" t="s">
        <v>1034</v>
      </c>
      <c r="E534" s="10" t="s">
        <v>26</v>
      </c>
      <c r="F534" s="10" t="s">
        <v>2</v>
      </c>
      <c r="G534" s="12" t="s">
        <v>1259</v>
      </c>
      <c r="H534" s="11">
        <v>26.79</v>
      </c>
      <c r="I534" s="279">
        <f>VLOOKUP(A:A,Souhrn!$A$2:$E$20,5,0)</f>
        <v>0</v>
      </c>
      <c r="J534" s="220">
        <f t="shared" si="371"/>
        <v>0</v>
      </c>
      <c r="K534" s="98"/>
      <c r="L534" s="102"/>
      <c r="M534" s="100" t="s">
        <v>1246</v>
      </c>
      <c r="AA534" s="120">
        <f t="shared" si="333"/>
        <v>26.79</v>
      </c>
      <c r="AB534" s="120">
        <f t="shared" si="334"/>
        <v>0</v>
      </c>
      <c r="AC534" s="120">
        <f t="shared" si="335"/>
        <v>0</v>
      </c>
      <c r="AD534" s="120">
        <f t="shared" si="336"/>
        <v>0</v>
      </c>
      <c r="AE534" s="120">
        <f t="shared" si="337"/>
        <v>0</v>
      </c>
      <c r="AF534" s="120">
        <f t="shared" si="338"/>
        <v>0</v>
      </c>
      <c r="AG534" s="120">
        <f t="shared" si="339"/>
        <v>0</v>
      </c>
      <c r="AH534" s="120">
        <f t="shared" si="340"/>
        <v>0</v>
      </c>
      <c r="AI534" s="120">
        <f t="shared" si="341"/>
        <v>0</v>
      </c>
      <c r="AJ534" s="120">
        <f t="shared" si="342"/>
        <v>0</v>
      </c>
      <c r="AK534" s="120">
        <f t="shared" si="343"/>
        <v>0</v>
      </c>
      <c r="AL534" s="120">
        <f t="shared" si="344"/>
        <v>0</v>
      </c>
      <c r="AM534" s="120">
        <f t="shared" si="345"/>
        <v>0</v>
      </c>
      <c r="AN534" s="120">
        <f t="shared" si="346"/>
        <v>0</v>
      </c>
      <c r="AO534" s="120">
        <f t="shared" si="347"/>
        <v>0</v>
      </c>
      <c r="AP534" s="120">
        <f t="shared" si="348"/>
        <v>0</v>
      </c>
      <c r="AQ534" s="120">
        <f t="shared" si="349"/>
        <v>0</v>
      </c>
      <c r="AR534" s="120">
        <f t="shared" si="350"/>
        <v>0</v>
      </c>
      <c r="AS534" s="120">
        <f t="shared" si="351"/>
        <v>0</v>
      </c>
      <c r="AT534" s="267">
        <f t="shared" si="331"/>
        <v>0</v>
      </c>
      <c r="AU534" s="267">
        <f t="shared" si="332"/>
        <v>26.79</v>
      </c>
      <c r="BA534" s="42">
        <f t="shared" si="352"/>
        <v>0</v>
      </c>
      <c r="BB534" s="42">
        <f t="shared" si="353"/>
        <v>0</v>
      </c>
      <c r="BC534" s="42">
        <f t="shared" si="354"/>
        <v>0</v>
      </c>
      <c r="BD534" s="42">
        <f t="shared" si="355"/>
        <v>0</v>
      </c>
      <c r="BE534" s="42">
        <f t="shared" si="356"/>
        <v>0</v>
      </c>
      <c r="BF534" s="42">
        <f t="shared" si="357"/>
        <v>0</v>
      </c>
      <c r="BG534" s="42">
        <f t="shared" si="358"/>
        <v>0</v>
      </c>
      <c r="BH534" s="42">
        <f t="shared" si="359"/>
        <v>0</v>
      </c>
      <c r="BI534" s="42">
        <f t="shared" si="360"/>
        <v>0</v>
      </c>
      <c r="BJ534" s="42">
        <f t="shared" si="361"/>
        <v>0</v>
      </c>
      <c r="BK534" s="42">
        <f t="shared" si="362"/>
        <v>0</v>
      </c>
      <c r="BL534" s="42">
        <f t="shared" si="363"/>
        <v>0</v>
      </c>
      <c r="BM534" s="42">
        <f t="shared" si="364"/>
        <v>0</v>
      </c>
      <c r="BN534" s="42">
        <f t="shared" si="365"/>
        <v>0</v>
      </c>
      <c r="BO534" s="42">
        <f t="shared" si="366"/>
        <v>0</v>
      </c>
      <c r="BP534" s="42">
        <f t="shared" si="367"/>
        <v>0</v>
      </c>
      <c r="BQ534" s="42">
        <f t="shared" si="368"/>
        <v>0</v>
      </c>
      <c r="BR534" s="42">
        <f t="shared" si="369"/>
        <v>0</v>
      </c>
      <c r="BS534" s="42">
        <f t="shared" si="370"/>
        <v>0</v>
      </c>
    </row>
    <row r="535" spans="1:71" ht="15">
      <c r="A535" s="118" t="s">
        <v>1164</v>
      </c>
      <c r="B535" s="8" t="s">
        <v>1055</v>
      </c>
      <c r="C535" s="9" t="s">
        <v>1056</v>
      </c>
      <c r="D535" s="9" t="s">
        <v>1034</v>
      </c>
      <c r="E535" s="10" t="s">
        <v>26</v>
      </c>
      <c r="F535" s="10" t="s">
        <v>2</v>
      </c>
      <c r="G535" s="12" t="s">
        <v>1259</v>
      </c>
      <c r="H535" s="11">
        <v>14.2</v>
      </c>
      <c r="I535" s="279">
        <f>VLOOKUP(A:A,Souhrn!$A$2:$E$20,5,0)</f>
        <v>0</v>
      </c>
      <c r="J535" s="220">
        <f t="shared" si="371"/>
        <v>0</v>
      </c>
      <c r="K535" s="98"/>
      <c r="L535" s="102"/>
      <c r="M535" s="100" t="s">
        <v>1246</v>
      </c>
      <c r="AA535" s="120">
        <f t="shared" si="333"/>
        <v>14.2</v>
      </c>
      <c r="AB535" s="120">
        <f t="shared" si="334"/>
        <v>0</v>
      </c>
      <c r="AC535" s="120">
        <f t="shared" si="335"/>
        <v>0</v>
      </c>
      <c r="AD535" s="120">
        <f t="shared" si="336"/>
        <v>0</v>
      </c>
      <c r="AE535" s="120">
        <f t="shared" si="337"/>
        <v>0</v>
      </c>
      <c r="AF535" s="120">
        <f t="shared" si="338"/>
        <v>0</v>
      </c>
      <c r="AG535" s="120">
        <f t="shared" si="339"/>
        <v>0</v>
      </c>
      <c r="AH535" s="120">
        <f t="shared" si="340"/>
        <v>0</v>
      </c>
      <c r="AI535" s="120">
        <f t="shared" si="341"/>
        <v>0</v>
      </c>
      <c r="AJ535" s="120">
        <f t="shared" si="342"/>
        <v>0</v>
      </c>
      <c r="AK535" s="120">
        <f t="shared" si="343"/>
        <v>0</v>
      </c>
      <c r="AL535" s="120">
        <f t="shared" si="344"/>
        <v>0</v>
      </c>
      <c r="AM535" s="120">
        <f t="shared" si="345"/>
        <v>0</v>
      </c>
      <c r="AN535" s="120">
        <f t="shared" si="346"/>
        <v>0</v>
      </c>
      <c r="AO535" s="120">
        <f t="shared" si="347"/>
        <v>0</v>
      </c>
      <c r="AP535" s="120">
        <f t="shared" si="348"/>
        <v>0</v>
      </c>
      <c r="AQ535" s="120">
        <f t="shared" si="349"/>
        <v>0</v>
      </c>
      <c r="AR535" s="120">
        <f t="shared" si="350"/>
        <v>0</v>
      </c>
      <c r="AS535" s="120">
        <f t="shared" si="351"/>
        <v>0</v>
      </c>
      <c r="AT535" s="267">
        <f t="shared" si="331"/>
        <v>0</v>
      </c>
      <c r="AU535" s="267">
        <f t="shared" si="332"/>
        <v>14.2</v>
      </c>
      <c r="BA535" s="42">
        <f t="shared" si="352"/>
        <v>0</v>
      </c>
      <c r="BB535" s="42">
        <f t="shared" si="353"/>
        <v>0</v>
      </c>
      <c r="BC535" s="42">
        <f t="shared" si="354"/>
        <v>0</v>
      </c>
      <c r="BD535" s="42">
        <f t="shared" si="355"/>
        <v>0</v>
      </c>
      <c r="BE535" s="42">
        <f t="shared" si="356"/>
        <v>0</v>
      </c>
      <c r="BF535" s="42">
        <f t="shared" si="357"/>
        <v>0</v>
      </c>
      <c r="BG535" s="42">
        <f t="shared" si="358"/>
        <v>0</v>
      </c>
      <c r="BH535" s="42">
        <f t="shared" si="359"/>
        <v>0</v>
      </c>
      <c r="BI535" s="42">
        <f t="shared" si="360"/>
        <v>0</v>
      </c>
      <c r="BJ535" s="42">
        <f t="shared" si="361"/>
        <v>0</v>
      </c>
      <c r="BK535" s="42">
        <f t="shared" si="362"/>
        <v>0</v>
      </c>
      <c r="BL535" s="42">
        <f t="shared" si="363"/>
        <v>0</v>
      </c>
      <c r="BM535" s="42">
        <f t="shared" si="364"/>
        <v>0</v>
      </c>
      <c r="BN535" s="42">
        <f t="shared" si="365"/>
        <v>0</v>
      </c>
      <c r="BO535" s="42">
        <f t="shared" si="366"/>
        <v>0</v>
      </c>
      <c r="BP535" s="42">
        <f t="shared" si="367"/>
        <v>0</v>
      </c>
      <c r="BQ535" s="42">
        <f t="shared" si="368"/>
        <v>0</v>
      </c>
      <c r="BR535" s="42">
        <f t="shared" si="369"/>
        <v>0</v>
      </c>
      <c r="BS535" s="42">
        <f t="shared" si="370"/>
        <v>0</v>
      </c>
    </row>
    <row r="536" spans="1:71" ht="15">
      <c r="A536" s="118" t="s">
        <v>1164</v>
      </c>
      <c r="B536" s="8" t="s">
        <v>1057</v>
      </c>
      <c r="C536" s="9" t="s">
        <v>1058</v>
      </c>
      <c r="D536" s="9" t="s">
        <v>1034</v>
      </c>
      <c r="E536" s="10" t="s">
        <v>26</v>
      </c>
      <c r="F536" s="10" t="s">
        <v>2</v>
      </c>
      <c r="G536" s="12" t="s">
        <v>1259</v>
      </c>
      <c r="H536" s="11">
        <v>29.04</v>
      </c>
      <c r="I536" s="279">
        <f>VLOOKUP(A:A,Souhrn!$A$2:$E$20,5,0)</f>
        <v>0</v>
      </c>
      <c r="J536" s="220">
        <f t="shared" si="371"/>
        <v>0</v>
      </c>
      <c r="K536" s="98"/>
      <c r="L536" s="102"/>
      <c r="M536" s="100" t="s">
        <v>1246</v>
      </c>
      <c r="AA536" s="120">
        <f t="shared" si="333"/>
        <v>29.04</v>
      </c>
      <c r="AB536" s="120">
        <f t="shared" si="334"/>
        <v>0</v>
      </c>
      <c r="AC536" s="120">
        <f t="shared" si="335"/>
        <v>0</v>
      </c>
      <c r="AD536" s="120">
        <f t="shared" si="336"/>
        <v>0</v>
      </c>
      <c r="AE536" s="120">
        <f t="shared" si="337"/>
        <v>0</v>
      </c>
      <c r="AF536" s="120">
        <f t="shared" si="338"/>
        <v>0</v>
      </c>
      <c r="AG536" s="120">
        <f t="shared" si="339"/>
        <v>0</v>
      </c>
      <c r="AH536" s="120">
        <f t="shared" si="340"/>
        <v>0</v>
      </c>
      <c r="AI536" s="120">
        <f t="shared" si="341"/>
        <v>0</v>
      </c>
      <c r="AJ536" s="120">
        <f t="shared" si="342"/>
        <v>0</v>
      </c>
      <c r="AK536" s="120">
        <f t="shared" si="343"/>
        <v>0</v>
      </c>
      <c r="AL536" s="120">
        <f t="shared" si="344"/>
        <v>0</v>
      </c>
      <c r="AM536" s="120">
        <f t="shared" si="345"/>
        <v>0</v>
      </c>
      <c r="AN536" s="120">
        <f t="shared" si="346"/>
        <v>0</v>
      </c>
      <c r="AO536" s="120">
        <f t="shared" si="347"/>
        <v>0</v>
      </c>
      <c r="AP536" s="120">
        <f t="shared" si="348"/>
        <v>0</v>
      </c>
      <c r="AQ536" s="120">
        <f t="shared" si="349"/>
        <v>0</v>
      </c>
      <c r="AR536" s="120">
        <f t="shared" si="350"/>
        <v>0</v>
      </c>
      <c r="AS536" s="120">
        <f t="shared" si="351"/>
        <v>0</v>
      </c>
      <c r="AT536" s="267">
        <f t="shared" si="331"/>
        <v>0</v>
      </c>
      <c r="AU536" s="267">
        <f t="shared" si="332"/>
        <v>29.04</v>
      </c>
      <c r="BA536" s="42">
        <f t="shared" si="352"/>
        <v>0</v>
      </c>
      <c r="BB536" s="42">
        <f t="shared" si="353"/>
        <v>0</v>
      </c>
      <c r="BC536" s="42">
        <f t="shared" si="354"/>
        <v>0</v>
      </c>
      <c r="BD536" s="42">
        <f t="shared" si="355"/>
        <v>0</v>
      </c>
      <c r="BE536" s="42">
        <f t="shared" si="356"/>
        <v>0</v>
      </c>
      <c r="BF536" s="42">
        <f t="shared" si="357"/>
        <v>0</v>
      </c>
      <c r="BG536" s="42">
        <f t="shared" si="358"/>
        <v>0</v>
      </c>
      <c r="BH536" s="42">
        <f t="shared" si="359"/>
        <v>0</v>
      </c>
      <c r="BI536" s="42">
        <f t="shared" si="360"/>
        <v>0</v>
      </c>
      <c r="BJ536" s="42">
        <f t="shared" si="361"/>
        <v>0</v>
      </c>
      <c r="BK536" s="42">
        <f t="shared" si="362"/>
        <v>0</v>
      </c>
      <c r="BL536" s="42">
        <f t="shared" si="363"/>
        <v>0</v>
      </c>
      <c r="BM536" s="42">
        <f t="shared" si="364"/>
        <v>0</v>
      </c>
      <c r="BN536" s="42">
        <f t="shared" si="365"/>
        <v>0</v>
      </c>
      <c r="BO536" s="42">
        <f t="shared" si="366"/>
        <v>0</v>
      </c>
      <c r="BP536" s="42">
        <f t="shared" si="367"/>
        <v>0</v>
      </c>
      <c r="BQ536" s="42">
        <f t="shared" si="368"/>
        <v>0</v>
      </c>
      <c r="BR536" s="42">
        <f t="shared" si="369"/>
        <v>0</v>
      </c>
      <c r="BS536" s="42">
        <f t="shared" si="370"/>
        <v>0</v>
      </c>
    </row>
    <row r="537" spans="1:71" ht="15">
      <c r="A537" s="118" t="s">
        <v>1164</v>
      </c>
      <c r="B537" s="8" t="s">
        <v>1059</v>
      </c>
      <c r="C537" s="9" t="s">
        <v>1060</v>
      </c>
      <c r="D537" s="9" t="s">
        <v>1034</v>
      </c>
      <c r="E537" s="10" t="s">
        <v>26</v>
      </c>
      <c r="F537" s="10" t="s">
        <v>2</v>
      </c>
      <c r="G537" s="12" t="s">
        <v>1259</v>
      </c>
      <c r="H537" s="11">
        <v>14.13</v>
      </c>
      <c r="I537" s="279">
        <f>VLOOKUP(A:A,Souhrn!$A$2:$E$20,5,0)</f>
        <v>0</v>
      </c>
      <c r="J537" s="220">
        <f t="shared" si="371"/>
        <v>0</v>
      </c>
      <c r="K537" s="98"/>
      <c r="L537" s="102"/>
      <c r="M537" s="100" t="s">
        <v>1246</v>
      </c>
      <c r="AA537" s="120">
        <f t="shared" si="333"/>
        <v>14.13</v>
      </c>
      <c r="AB537" s="120">
        <f t="shared" si="334"/>
        <v>0</v>
      </c>
      <c r="AC537" s="120">
        <f t="shared" si="335"/>
        <v>0</v>
      </c>
      <c r="AD537" s="120">
        <f t="shared" si="336"/>
        <v>0</v>
      </c>
      <c r="AE537" s="120">
        <f t="shared" si="337"/>
        <v>0</v>
      </c>
      <c r="AF537" s="120">
        <f t="shared" si="338"/>
        <v>0</v>
      </c>
      <c r="AG537" s="120">
        <f t="shared" si="339"/>
        <v>0</v>
      </c>
      <c r="AH537" s="120">
        <f t="shared" si="340"/>
        <v>0</v>
      </c>
      <c r="AI537" s="120">
        <f t="shared" si="341"/>
        <v>0</v>
      </c>
      <c r="AJ537" s="120">
        <f t="shared" si="342"/>
        <v>0</v>
      </c>
      <c r="AK537" s="120">
        <f t="shared" si="343"/>
        <v>0</v>
      </c>
      <c r="AL537" s="120">
        <f t="shared" si="344"/>
        <v>0</v>
      </c>
      <c r="AM537" s="120">
        <f t="shared" si="345"/>
        <v>0</v>
      </c>
      <c r="AN537" s="120">
        <f t="shared" si="346"/>
        <v>0</v>
      </c>
      <c r="AO537" s="120">
        <f t="shared" si="347"/>
        <v>0</v>
      </c>
      <c r="AP537" s="120">
        <f t="shared" si="348"/>
        <v>0</v>
      </c>
      <c r="AQ537" s="120">
        <f t="shared" si="349"/>
        <v>0</v>
      </c>
      <c r="AR537" s="120">
        <f t="shared" si="350"/>
        <v>0</v>
      </c>
      <c r="AS537" s="120">
        <f t="shared" si="351"/>
        <v>0</v>
      </c>
      <c r="AT537" s="267">
        <f t="shared" si="331"/>
        <v>0</v>
      </c>
      <c r="AU537" s="267">
        <f t="shared" si="332"/>
        <v>14.13</v>
      </c>
      <c r="BA537" s="42">
        <f t="shared" si="352"/>
        <v>0</v>
      </c>
      <c r="BB537" s="42">
        <f t="shared" si="353"/>
        <v>0</v>
      </c>
      <c r="BC537" s="42">
        <f t="shared" si="354"/>
        <v>0</v>
      </c>
      <c r="BD537" s="42">
        <f t="shared" si="355"/>
        <v>0</v>
      </c>
      <c r="BE537" s="42">
        <f t="shared" si="356"/>
        <v>0</v>
      </c>
      <c r="BF537" s="42">
        <f t="shared" si="357"/>
        <v>0</v>
      </c>
      <c r="BG537" s="42">
        <f t="shared" si="358"/>
        <v>0</v>
      </c>
      <c r="BH537" s="42">
        <f t="shared" si="359"/>
        <v>0</v>
      </c>
      <c r="BI537" s="42">
        <f t="shared" si="360"/>
        <v>0</v>
      </c>
      <c r="BJ537" s="42">
        <f t="shared" si="361"/>
        <v>0</v>
      </c>
      <c r="BK537" s="42">
        <f t="shared" si="362"/>
        <v>0</v>
      </c>
      <c r="BL537" s="42">
        <f t="shared" si="363"/>
        <v>0</v>
      </c>
      <c r="BM537" s="42">
        <f t="shared" si="364"/>
        <v>0</v>
      </c>
      <c r="BN537" s="42">
        <f t="shared" si="365"/>
        <v>0</v>
      </c>
      <c r="BO537" s="42">
        <f t="shared" si="366"/>
        <v>0</v>
      </c>
      <c r="BP537" s="42">
        <f t="shared" si="367"/>
        <v>0</v>
      </c>
      <c r="BQ537" s="42">
        <f t="shared" si="368"/>
        <v>0</v>
      </c>
      <c r="BR537" s="42">
        <f t="shared" si="369"/>
        <v>0</v>
      </c>
      <c r="BS537" s="42">
        <f t="shared" si="370"/>
        <v>0</v>
      </c>
    </row>
    <row r="538" spans="1:71" ht="15.75" thickBot="1">
      <c r="A538" s="118" t="s">
        <v>1164</v>
      </c>
      <c r="B538" s="17" t="s">
        <v>1061</v>
      </c>
      <c r="C538" s="14" t="s">
        <v>1062</v>
      </c>
      <c r="D538" s="14" t="s">
        <v>1034</v>
      </c>
      <c r="E538" s="18" t="s">
        <v>26</v>
      </c>
      <c r="F538" s="18" t="s">
        <v>2</v>
      </c>
      <c r="G538" s="6" t="s">
        <v>1259</v>
      </c>
      <c r="H538" s="16">
        <v>27.72</v>
      </c>
      <c r="I538" s="279">
        <f>VLOOKUP(A:A,Souhrn!$A$2:$E$20,5,0)</f>
        <v>0</v>
      </c>
      <c r="J538" s="221">
        <f t="shared" si="371"/>
        <v>0</v>
      </c>
      <c r="K538" s="108"/>
      <c r="L538" s="109"/>
      <c r="M538" s="110" t="s">
        <v>1246</v>
      </c>
      <c r="AA538" s="120">
        <f t="shared" si="333"/>
        <v>27.72</v>
      </c>
      <c r="AB538" s="120">
        <f t="shared" si="334"/>
        <v>0</v>
      </c>
      <c r="AC538" s="120">
        <f t="shared" si="335"/>
        <v>0</v>
      </c>
      <c r="AD538" s="120">
        <f t="shared" si="336"/>
        <v>0</v>
      </c>
      <c r="AE538" s="120">
        <f t="shared" si="337"/>
        <v>0</v>
      </c>
      <c r="AF538" s="120">
        <f t="shared" si="338"/>
        <v>0</v>
      </c>
      <c r="AG538" s="120">
        <f t="shared" si="339"/>
        <v>0</v>
      </c>
      <c r="AH538" s="120">
        <f t="shared" si="340"/>
        <v>0</v>
      </c>
      <c r="AI538" s="120">
        <f t="shared" si="341"/>
        <v>0</v>
      </c>
      <c r="AJ538" s="120">
        <f t="shared" si="342"/>
        <v>0</v>
      </c>
      <c r="AK538" s="120">
        <f t="shared" si="343"/>
        <v>0</v>
      </c>
      <c r="AL538" s="120">
        <f t="shared" si="344"/>
        <v>0</v>
      </c>
      <c r="AM538" s="120">
        <f t="shared" si="345"/>
        <v>0</v>
      </c>
      <c r="AN538" s="120">
        <f t="shared" si="346"/>
        <v>0</v>
      </c>
      <c r="AO538" s="120">
        <f t="shared" si="347"/>
        <v>0</v>
      </c>
      <c r="AP538" s="120">
        <f t="shared" si="348"/>
        <v>0</v>
      </c>
      <c r="AQ538" s="120">
        <f t="shared" si="349"/>
        <v>0</v>
      </c>
      <c r="AR538" s="120">
        <f t="shared" si="350"/>
        <v>0</v>
      </c>
      <c r="AS538" s="120">
        <f t="shared" si="351"/>
        <v>0</v>
      </c>
      <c r="AT538" s="267">
        <f t="shared" si="331"/>
        <v>0</v>
      </c>
      <c r="AU538" s="267">
        <f t="shared" si="332"/>
        <v>27.72</v>
      </c>
      <c r="BA538" s="42">
        <f t="shared" si="352"/>
        <v>0</v>
      </c>
      <c r="BB538" s="42">
        <f t="shared" si="353"/>
        <v>0</v>
      </c>
      <c r="BC538" s="42">
        <f t="shared" si="354"/>
        <v>0</v>
      </c>
      <c r="BD538" s="42">
        <f t="shared" si="355"/>
        <v>0</v>
      </c>
      <c r="BE538" s="42">
        <f t="shared" si="356"/>
        <v>0</v>
      </c>
      <c r="BF538" s="42">
        <f t="shared" si="357"/>
        <v>0</v>
      </c>
      <c r="BG538" s="42">
        <f t="shared" si="358"/>
        <v>0</v>
      </c>
      <c r="BH538" s="42">
        <f t="shared" si="359"/>
        <v>0</v>
      </c>
      <c r="BI538" s="42">
        <f t="shared" si="360"/>
        <v>0</v>
      </c>
      <c r="BJ538" s="42">
        <f t="shared" si="361"/>
        <v>0</v>
      </c>
      <c r="BK538" s="42">
        <f t="shared" si="362"/>
        <v>0</v>
      </c>
      <c r="BL538" s="42">
        <f t="shared" si="363"/>
        <v>0</v>
      </c>
      <c r="BM538" s="42">
        <f t="shared" si="364"/>
        <v>0</v>
      </c>
      <c r="BN538" s="42">
        <f t="shared" si="365"/>
        <v>0</v>
      </c>
      <c r="BO538" s="42">
        <f t="shared" si="366"/>
        <v>0</v>
      </c>
      <c r="BP538" s="42">
        <f t="shared" si="367"/>
        <v>0</v>
      </c>
      <c r="BQ538" s="42">
        <f t="shared" si="368"/>
        <v>0</v>
      </c>
      <c r="BR538" s="42">
        <f t="shared" si="369"/>
        <v>0</v>
      </c>
      <c r="BS538" s="42">
        <f t="shared" si="370"/>
        <v>0</v>
      </c>
    </row>
    <row r="539" spans="1:71" ht="15.75" thickBot="1">
      <c r="A539" s="118"/>
      <c r="B539" s="353" t="s">
        <v>1063</v>
      </c>
      <c r="C539" s="354"/>
      <c r="D539" s="354"/>
      <c r="E539" s="354"/>
      <c r="F539" s="354"/>
      <c r="G539" s="354"/>
      <c r="H539" s="218">
        <f>SUM(H524:H538)</f>
        <v>399.75</v>
      </c>
      <c r="I539" s="350">
        <f>SUM(J524:J538)</f>
        <v>0</v>
      </c>
      <c r="J539" s="351"/>
      <c r="K539" s="340"/>
      <c r="L539" s="341"/>
      <c r="M539" s="342"/>
      <c r="AA539" s="120">
        <f t="shared" si="333"/>
        <v>0</v>
      </c>
      <c r="AB539" s="120">
        <f t="shared" si="334"/>
        <v>0</v>
      </c>
      <c r="AC539" s="120">
        <f t="shared" si="335"/>
        <v>0</v>
      </c>
      <c r="AD539" s="120">
        <f t="shared" si="336"/>
        <v>0</v>
      </c>
      <c r="AE539" s="120">
        <f t="shared" si="337"/>
        <v>0</v>
      </c>
      <c r="AF539" s="120">
        <f t="shared" si="338"/>
        <v>0</v>
      </c>
      <c r="AG539" s="120">
        <f t="shared" si="339"/>
        <v>0</v>
      </c>
      <c r="AH539" s="120">
        <f t="shared" si="340"/>
        <v>0</v>
      </c>
      <c r="AI539" s="120">
        <f t="shared" si="341"/>
        <v>0</v>
      </c>
      <c r="AJ539" s="120">
        <f t="shared" si="342"/>
        <v>0</v>
      </c>
      <c r="AK539" s="120">
        <f t="shared" si="343"/>
        <v>0</v>
      </c>
      <c r="AL539" s="120">
        <f t="shared" si="344"/>
        <v>0</v>
      </c>
      <c r="AM539" s="120">
        <f t="shared" si="345"/>
        <v>0</v>
      </c>
      <c r="AN539" s="120">
        <f t="shared" si="346"/>
        <v>0</v>
      </c>
      <c r="AO539" s="120">
        <f t="shared" si="347"/>
        <v>0</v>
      </c>
      <c r="AP539" s="120">
        <f t="shared" si="348"/>
        <v>0</v>
      </c>
      <c r="AQ539" s="120">
        <f t="shared" si="349"/>
        <v>0</v>
      </c>
      <c r="AR539" s="120">
        <f t="shared" si="350"/>
        <v>0</v>
      </c>
      <c r="AS539" s="120">
        <f t="shared" si="351"/>
        <v>0</v>
      </c>
      <c r="AT539" s="267">
        <f t="shared" si="331"/>
        <v>0</v>
      </c>
      <c r="AU539" s="267">
        <f t="shared" si="332"/>
        <v>0</v>
      </c>
      <c r="BA539" s="42">
        <f t="shared" si="352"/>
        <v>0</v>
      </c>
      <c r="BB539" s="42">
        <f t="shared" si="353"/>
        <v>0</v>
      </c>
      <c r="BC539" s="42">
        <f t="shared" si="354"/>
        <v>0</v>
      </c>
      <c r="BD539" s="42">
        <f t="shared" si="355"/>
        <v>0</v>
      </c>
      <c r="BE539" s="42">
        <f t="shared" si="356"/>
        <v>0</v>
      </c>
      <c r="BF539" s="42">
        <f t="shared" si="357"/>
        <v>0</v>
      </c>
      <c r="BG539" s="42">
        <f t="shared" si="358"/>
        <v>0</v>
      </c>
      <c r="BH539" s="42">
        <f t="shared" si="359"/>
        <v>0</v>
      </c>
      <c r="BI539" s="42">
        <f t="shared" si="360"/>
        <v>0</v>
      </c>
      <c r="BJ539" s="42">
        <f t="shared" si="361"/>
        <v>0</v>
      </c>
      <c r="BK539" s="42">
        <f t="shared" si="362"/>
        <v>0</v>
      </c>
      <c r="BL539" s="42">
        <f t="shared" si="363"/>
        <v>0</v>
      </c>
      <c r="BM539" s="42">
        <f t="shared" si="364"/>
        <v>0</v>
      </c>
      <c r="BN539" s="42">
        <f t="shared" si="365"/>
        <v>0</v>
      </c>
      <c r="BO539" s="42">
        <f t="shared" si="366"/>
        <v>0</v>
      </c>
      <c r="BP539" s="42">
        <f t="shared" si="367"/>
        <v>0</v>
      </c>
      <c r="BQ539" s="42">
        <f t="shared" si="368"/>
        <v>0</v>
      </c>
      <c r="BR539" s="42">
        <f t="shared" si="369"/>
        <v>0</v>
      </c>
      <c r="BS539" s="42">
        <f t="shared" si="370"/>
        <v>0</v>
      </c>
    </row>
    <row r="540" spans="1:71" ht="15">
      <c r="A540" s="118" t="s">
        <v>1175</v>
      </c>
      <c r="B540" s="3" t="s">
        <v>1064</v>
      </c>
      <c r="C540" s="4" t="s">
        <v>1065</v>
      </c>
      <c r="D540" s="4" t="s">
        <v>1066</v>
      </c>
      <c r="E540" s="5" t="s">
        <v>29</v>
      </c>
      <c r="F540" s="5" t="s">
        <v>3</v>
      </c>
      <c r="G540" s="6" t="s">
        <v>1268</v>
      </c>
      <c r="H540" s="7">
        <v>60.67</v>
      </c>
      <c r="I540" s="279">
        <f>VLOOKUP(A:A,Souhrn!$A$2:$E$20,5,0)</f>
        <v>0</v>
      </c>
      <c r="J540" s="217">
        <f t="shared" si="371"/>
        <v>0</v>
      </c>
      <c r="K540" s="104"/>
      <c r="L540" s="105"/>
      <c r="M540" s="106"/>
      <c r="AA540" s="120">
        <f t="shared" si="333"/>
        <v>0</v>
      </c>
      <c r="AB540" s="120">
        <f t="shared" si="334"/>
        <v>0</v>
      </c>
      <c r="AC540" s="120">
        <f t="shared" si="335"/>
        <v>0</v>
      </c>
      <c r="AD540" s="120">
        <f t="shared" si="336"/>
        <v>0</v>
      </c>
      <c r="AE540" s="120">
        <f t="shared" si="337"/>
        <v>0</v>
      </c>
      <c r="AF540" s="120">
        <f t="shared" si="338"/>
        <v>0</v>
      </c>
      <c r="AG540" s="120">
        <f t="shared" si="339"/>
        <v>0</v>
      </c>
      <c r="AH540" s="120">
        <f t="shared" si="340"/>
        <v>0</v>
      </c>
      <c r="AI540" s="120">
        <f t="shared" si="341"/>
        <v>0</v>
      </c>
      <c r="AJ540" s="120">
        <f t="shared" si="342"/>
        <v>0</v>
      </c>
      <c r="AK540" s="120">
        <f t="shared" si="343"/>
        <v>0</v>
      </c>
      <c r="AL540" s="120">
        <f t="shared" si="344"/>
        <v>60.67</v>
      </c>
      <c r="AM540" s="120">
        <f t="shared" si="345"/>
        <v>0</v>
      </c>
      <c r="AN540" s="120">
        <f t="shared" si="346"/>
        <v>0</v>
      </c>
      <c r="AO540" s="120">
        <f t="shared" si="347"/>
        <v>0</v>
      </c>
      <c r="AP540" s="120">
        <f t="shared" si="348"/>
        <v>0</v>
      </c>
      <c r="AQ540" s="120">
        <f t="shared" si="349"/>
        <v>0</v>
      </c>
      <c r="AR540" s="120">
        <f t="shared" si="350"/>
        <v>0</v>
      </c>
      <c r="AS540" s="120">
        <f t="shared" si="351"/>
        <v>0</v>
      </c>
      <c r="AT540" s="267">
        <f t="shared" si="331"/>
        <v>0</v>
      </c>
      <c r="AU540" s="267">
        <f t="shared" si="332"/>
        <v>0</v>
      </c>
      <c r="BA540" s="42">
        <f t="shared" si="352"/>
        <v>0</v>
      </c>
      <c r="BB540" s="42">
        <f t="shared" si="353"/>
        <v>0</v>
      </c>
      <c r="BC540" s="42">
        <f t="shared" si="354"/>
        <v>0</v>
      </c>
      <c r="BD540" s="42">
        <f t="shared" si="355"/>
        <v>0</v>
      </c>
      <c r="BE540" s="42">
        <f t="shared" si="356"/>
        <v>0</v>
      </c>
      <c r="BF540" s="42">
        <f t="shared" si="357"/>
        <v>0</v>
      </c>
      <c r="BG540" s="42">
        <f t="shared" si="358"/>
        <v>0</v>
      </c>
      <c r="BH540" s="42">
        <f t="shared" si="359"/>
        <v>0</v>
      </c>
      <c r="BI540" s="42">
        <f t="shared" si="360"/>
        <v>0</v>
      </c>
      <c r="BJ540" s="42">
        <f t="shared" si="361"/>
        <v>0</v>
      </c>
      <c r="BK540" s="42">
        <f t="shared" si="362"/>
        <v>0</v>
      </c>
      <c r="BL540" s="42">
        <f t="shared" si="363"/>
        <v>0</v>
      </c>
      <c r="BM540" s="42">
        <f t="shared" si="364"/>
        <v>0</v>
      </c>
      <c r="BN540" s="42">
        <f t="shared" si="365"/>
        <v>0</v>
      </c>
      <c r="BO540" s="42">
        <f t="shared" si="366"/>
        <v>0</v>
      </c>
      <c r="BP540" s="42">
        <f t="shared" si="367"/>
        <v>0</v>
      </c>
      <c r="BQ540" s="42">
        <f t="shared" si="368"/>
        <v>0</v>
      </c>
      <c r="BR540" s="42">
        <f t="shared" si="369"/>
        <v>0</v>
      </c>
      <c r="BS540" s="42">
        <f t="shared" si="370"/>
        <v>0</v>
      </c>
    </row>
    <row r="541" spans="1:71" ht="15">
      <c r="A541" s="118" t="s">
        <v>1172</v>
      </c>
      <c r="B541" s="8" t="s">
        <v>1067</v>
      </c>
      <c r="C541" s="9" t="s">
        <v>1068</v>
      </c>
      <c r="D541" s="9" t="s">
        <v>1066</v>
      </c>
      <c r="E541" s="10" t="s">
        <v>20</v>
      </c>
      <c r="F541" s="10" t="s">
        <v>3</v>
      </c>
      <c r="G541" s="12" t="s">
        <v>1266</v>
      </c>
      <c r="H541" s="11">
        <v>11.39</v>
      </c>
      <c r="I541" s="279">
        <f>VLOOKUP(A:A,Souhrn!$A$2:$E$20,5,0)</f>
        <v>0</v>
      </c>
      <c r="J541" s="220">
        <f t="shared" si="371"/>
        <v>0</v>
      </c>
      <c r="K541" s="98"/>
      <c r="L541" s="102"/>
      <c r="M541" s="100"/>
      <c r="AA541" s="120">
        <f t="shared" si="333"/>
        <v>0</v>
      </c>
      <c r="AB541" s="120">
        <f t="shared" si="334"/>
        <v>0</v>
      </c>
      <c r="AC541" s="120">
        <f t="shared" si="335"/>
        <v>0</v>
      </c>
      <c r="AD541" s="120">
        <f t="shared" si="336"/>
        <v>0</v>
      </c>
      <c r="AE541" s="120">
        <f t="shared" si="337"/>
        <v>0</v>
      </c>
      <c r="AF541" s="120">
        <f t="shared" si="338"/>
        <v>0</v>
      </c>
      <c r="AG541" s="120">
        <f t="shared" si="339"/>
        <v>0</v>
      </c>
      <c r="AH541" s="120">
        <f t="shared" si="340"/>
        <v>0</v>
      </c>
      <c r="AI541" s="120">
        <f t="shared" si="341"/>
        <v>11.39</v>
      </c>
      <c r="AJ541" s="120">
        <f t="shared" si="342"/>
        <v>0</v>
      </c>
      <c r="AK541" s="120">
        <f t="shared" si="343"/>
        <v>0</v>
      </c>
      <c r="AL541" s="120">
        <f t="shared" si="344"/>
        <v>0</v>
      </c>
      <c r="AM541" s="120">
        <f t="shared" si="345"/>
        <v>0</v>
      </c>
      <c r="AN541" s="120">
        <f t="shared" si="346"/>
        <v>0</v>
      </c>
      <c r="AO541" s="120">
        <f t="shared" si="347"/>
        <v>0</v>
      </c>
      <c r="AP541" s="120">
        <f t="shared" si="348"/>
        <v>0</v>
      </c>
      <c r="AQ541" s="120">
        <f t="shared" si="349"/>
        <v>0</v>
      </c>
      <c r="AR541" s="120">
        <f t="shared" si="350"/>
        <v>0</v>
      </c>
      <c r="AS541" s="120">
        <f t="shared" si="351"/>
        <v>0</v>
      </c>
      <c r="AT541" s="267">
        <f t="shared" si="331"/>
        <v>0</v>
      </c>
      <c r="AU541" s="267">
        <f t="shared" si="332"/>
        <v>0</v>
      </c>
      <c r="BA541" s="42">
        <f t="shared" si="352"/>
        <v>0</v>
      </c>
      <c r="BB541" s="42">
        <f t="shared" si="353"/>
        <v>0</v>
      </c>
      <c r="BC541" s="42">
        <f t="shared" si="354"/>
        <v>0</v>
      </c>
      <c r="BD541" s="42">
        <f t="shared" si="355"/>
        <v>0</v>
      </c>
      <c r="BE541" s="42">
        <f t="shared" si="356"/>
        <v>0</v>
      </c>
      <c r="BF541" s="42">
        <f t="shared" si="357"/>
        <v>0</v>
      </c>
      <c r="BG541" s="42">
        <f t="shared" si="358"/>
        <v>0</v>
      </c>
      <c r="BH541" s="42">
        <f t="shared" si="359"/>
        <v>0</v>
      </c>
      <c r="BI541" s="42">
        <f t="shared" si="360"/>
        <v>0</v>
      </c>
      <c r="BJ541" s="42">
        <f t="shared" si="361"/>
        <v>0</v>
      </c>
      <c r="BK541" s="42">
        <f t="shared" si="362"/>
        <v>0</v>
      </c>
      <c r="BL541" s="42">
        <f t="shared" si="363"/>
        <v>0</v>
      </c>
      <c r="BM541" s="42">
        <f t="shared" si="364"/>
        <v>0</v>
      </c>
      <c r="BN541" s="42">
        <f t="shared" si="365"/>
        <v>0</v>
      </c>
      <c r="BO541" s="42">
        <f t="shared" si="366"/>
        <v>0</v>
      </c>
      <c r="BP541" s="42">
        <f t="shared" si="367"/>
        <v>0</v>
      </c>
      <c r="BQ541" s="42">
        <f t="shared" si="368"/>
        <v>0</v>
      </c>
      <c r="BR541" s="42">
        <f t="shared" si="369"/>
        <v>0</v>
      </c>
      <c r="BS541" s="42">
        <f t="shared" si="370"/>
        <v>0</v>
      </c>
    </row>
    <row r="542" spans="1:71" ht="15">
      <c r="A542" s="118" t="s">
        <v>1164</v>
      </c>
      <c r="B542" s="8" t="s">
        <v>1069</v>
      </c>
      <c r="C542" s="9" t="s">
        <v>1070</v>
      </c>
      <c r="D542" s="9" t="s">
        <v>1066</v>
      </c>
      <c r="E542" s="10" t="s">
        <v>26</v>
      </c>
      <c r="F542" s="10" t="s">
        <v>2</v>
      </c>
      <c r="G542" s="12" t="s">
        <v>1259</v>
      </c>
      <c r="H542" s="11">
        <v>72.8</v>
      </c>
      <c r="I542" s="279">
        <f>VLOOKUP(A:A,Souhrn!$A$2:$E$20,5,0)</f>
        <v>0</v>
      </c>
      <c r="J542" s="220">
        <f t="shared" si="371"/>
        <v>0</v>
      </c>
      <c r="K542" s="98"/>
      <c r="L542" s="102"/>
      <c r="M542" s="100" t="s">
        <v>1246</v>
      </c>
      <c r="AA542" s="120">
        <f t="shared" si="333"/>
        <v>72.8</v>
      </c>
      <c r="AB542" s="120">
        <f t="shared" si="334"/>
        <v>0</v>
      </c>
      <c r="AC542" s="120">
        <f t="shared" si="335"/>
        <v>0</v>
      </c>
      <c r="AD542" s="120">
        <f t="shared" si="336"/>
        <v>0</v>
      </c>
      <c r="AE542" s="120">
        <f t="shared" si="337"/>
        <v>0</v>
      </c>
      <c r="AF542" s="120">
        <f t="shared" si="338"/>
        <v>0</v>
      </c>
      <c r="AG542" s="120">
        <f t="shared" si="339"/>
        <v>0</v>
      </c>
      <c r="AH542" s="120">
        <f t="shared" si="340"/>
        <v>0</v>
      </c>
      <c r="AI542" s="120">
        <f t="shared" si="341"/>
        <v>0</v>
      </c>
      <c r="AJ542" s="120">
        <f t="shared" si="342"/>
        <v>0</v>
      </c>
      <c r="AK542" s="120">
        <f t="shared" si="343"/>
        <v>0</v>
      </c>
      <c r="AL542" s="120">
        <f t="shared" si="344"/>
        <v>0</v>
      </c>
      <c r="AM542" s="120">
        <f t="shared" si="345"/>
        <v>0</v>
      </c>
      <c r="AN542" s="120">
        <f t="shared" si="346"/>
        <v>0</v>
      </c>
      <c r="AO542" s="120">
        <f t="shared" si="347"/>
        <v>0</v>
      </c>
      <c r="AP542" s="120">
        <f t="shared" si="348"/>
        <v>0</v>
      </c>
      <c r="AQ542" s="120">
        <f t="shared" si="349"/>
        <v>0</v>
      </c>
      <c r="AR542" s="120">
        <f t="shared" si="350"/>
        <v>0</v>
      </c>
      <c r="AS542" s="120">
        <f t="shared" si="351"/>
        <v>0</v>
      </c>
      <c r="AT542" s="267">
        <f t="shared" si="331"/>
        <v>0</v>
      </c>
      <c r="AU542" s="267">
        <f t="shared" si="332"/>
        <v>72.8</v>
      </c>
      <c r="BA542" s="42">
        <f t="shared" si="352"/>
        <v>0</v>
      </c>
      <c r="BB542" s="42">
        <f t="shared" si="353"/>
        <v>0</v>
      </c>
      <c r="BC542" s="42">
        <f t="shared" si="354"/>
        <v>0</v>
      </c>
      <c r="BD542" s="42">
        <f t="shared" si="355"/>
        <v>0</v>
      </c>
      <c r="BE542" s="42">
        <f t="shared" si="356"/>
        <v>0</v>
      </c>
      <c r="BF542" s="42">
        <f t="shared" si="357"/>
        <v>0</v>
      </c>
      <c r="BG542" s="42">
        <f t="shared" si="358"/>
        <v>0</v>
      </c>
      <c r="BH542" s="42">
        <f t="shared" si="359"/>
        <v>0</v>
      </c>
      <c r="BI542" s="42">
        <f t="shared" si="360"/>
        <v>0</v>
      </c>
      <c r="BJ542" s="42">
        <f t="shared" si="361"/>
        <v>0</v>
      </c>
      <c r="BK542" s="42">
        <f t="shared" si="362"/>
        <v>0</v>
      </c>
      <c r="BL542" s="42">
        <f t="shared" si="363"/>
        <v>0</v>
      </c>
      <c r="BM542" s="42">
        <f t="shared" si="364"/>
        <v>0</v>
      </c>
      <c r="BN542" s="42">
        <f t="shared" si="365"/>
        <v>0</v>
      </c>
      <c r="BO542" s="42">
        <f t="shared" si="366"/>
        <v>0</v>
      </c>
      <c r="BP542" s="42">
        <f t="shared" si="367"/>
        <v>0</v>
      </c>
      <c r="BQ542" s="42">
        <f t="shared" si="368"/>
        <v>0</v>
      </c>
      <c r="BR542" s="42">
        <f t="shared" si="369"/>
        <v>0</v>
      </c>
      <c r="BS542" s="42">
        <f t="shared" si="370"/>
        <v>0</v>
      </c>
    </row>
    <row r="543" spans="1:71" ht="15">
      <c r="A543" s="118" t="s">
        <v>1164</v>
      </c>
      <c r="B543" s="8" t="s">
        <v>1071</v>
      </c>
      <c r="C543" s="9" t="s">
        <v>1072</v>
      </c>
      <c r="D543" s="9" t="s">
        <v>1066</v>
      </c>
      <c r="E543" s="10" t="s">
        <v>26</v>
      </c>
      <c r="F543" s="10" t="s">
        <v>2</v>
      </c>
      <c r="G543" s="12" t="s">
        <v>1259</v>
      </c>
      <c r="H543" s="11">
        <v>58.15</v>
      </c>
      <c r="I543" s="279">
        <f>VLOOKUP(A:A,Souhrn!$A$2:$E$20,5,0)</f>
        <v>0</v>
      </c>
      <c r="J543" s="220">
        <f t="shared" si="371"/>
        <v>0</v>
      </c>
      <c r="K543" s="98"/>
      <c r="L543" s="102"/>
      <c r="M543" s="100" t="s">
        <v>1246</v>
      </c>
      <c r="AA543" s="120">
        <f t="shared" si="333"/>
        <v>58.15</v>
      </c>
      <c r="AB543" s="120">
        <f t="shared" si="334"/>
        <v>0</v>
      </c>
      <c r="AC543" s="120">
        <f t="shared" si="335"/>
        <v>0</v>
      </c>
      <c r="AD543" s="120">
        <f t="shared" si="336"/>
        <v>0</v>
      </c>
      <c r="AE543" s="120">
        <f t="shared" si="337"/>
        <v>0</v>
      </c>
      <c r="AF543" s="120">
        <f t="shared" si="338"/>
        <v>0</v>
      </c>
      <c r="AG543" s="120">
        <f t="shared" si="339"/>
        <v>0</v>
      </c>
      <c r="AH543" s="120">
        <f t="shared" si="340"/>
        <v>0</v>
      </c>
      <c r="AI543" s="120">
        <f t="shared" si="341"/>
        <v>0</v>
      </c>
      <c r="AJ543" s="120">
        <f t="shared" si="342"/>
        <v>0</v>
      </c>
      <c r="AK543" s="120">
        <f t="shared" si="343"/>
        <v>0</v>
      </c>
      <c r="AL543" s="120">
        <f t="shared" si="344"/>
        <v>0</v>
      </c>
      <c r="AM543" s="120">
        <f t="shared" si="345"/>
        <v>0</v>
      </c>
      <c r="AN543" s="120">
        <f t="shared" si="346"/>
        <v>0</v>
      </c>
      <c r="AO543" s="120">
        <f t="shared" si="347"/>
        <v>0</v>
      </c>
      <c r="AP543" s="120">
        <f t="shared" si="348"/>
        <v>0</v>
      </c>
      <c r="AQ543" s="120">
        <f t="shared" si="349"/>
        <v>0</v>
      </c>
      <c r="AR543" s="120">
        <f t="shared" si="350"/>
        <v>0</v>
      </c>
      <c r="AS543" s="120">
        <f t="shared" si="351"/>
        <v>0</v>
      </c>
      <c r="AT543" s="267">
        <f t="shared" si="331"/>
        <v>0</v>
      </c>
      <c r="AU543" s="267">
        <f t="shared" si="332"/>
        <v>58.15</v>
      </c>
      <c r="BA543" s="42">
        <f t="shared" si="352"/>
        <v>0</v>
      </c>
      <c r="BB543" s="42">
        <f t="shared" si="353"/>
        <v>0</v>
      </c>
      <c r="BC543" s="42">
        <f t="shared" si="354"/>
        <v>0</v>
      </c>
      <c r="BD543" s="42">
        <f t="shared" si="355"/>
        <v>0</v>
      </c>
      <c r="BE543" s="42">
        <f t="shared" si="356"/>
        <v>0</v>
      </c>
      <c r="BF543" s="42">
        <f t="shared" si="357"/>
        <v>0</v>
      </c>
      <c r="BG543" s="42">
        <f t="shared" si="358"/>
        <v>0</v>
      </c>
      <c r="BH543" s="42">
        <f t="shared" si="359"/>
        <v>0</v>
      </c>
      <c r="BI543" s="42">
        <f t="shared" si="360"/>
        <v>0</v>
      </c>
      <c r="BJ543" s="42">
        <f t="shared" si="361"/>
        <v>0</v>
      </c>
      <c r="BK543" s="42">
        <f t="shared" si="362"/>
        <v>0</v>
      </c>
      <c r="BL543" s="42">
        <f t="shared" si="363"/>
        <v>0</v>
      </c>
      <c r="BM543" s="42">
        <f t="shared" si="364"/>
        <v>0</v>
      </c>
      <c r="BN543" s="42">
        <f t="shared" si="365"/>
        <v>0</v>
      </c>
      <c r="BO543" s="42">
        <f t="shared" si="366"/>
        <v>0</v>
      </c>
      <c r="BP543" s="42">
        <f t="shared" si="367"/>
        <v>0</v>
      </c>
      <c r="BQ543" s="42">
        <f t="shared" si="368"/>
        <v>0</v>
      </c>
      <c r="BR543" s="42">
        <f t="shared" si="369"/>
        <v>0</v>
      </c>
      <c r="BS543" s="42">
        <f t="shared" si="370"/>
        <v>0</v>
      </c>
    </row>
    <row r="544" spans="1:71" ht="15">
      <c r="A544" s="118" t="s">
        <v>1164</v>
      </c>
      <c r="B544" s="8" t="s">
        <v>1073</v>
      </c>
      <c r="C544" s="9" t="s">
        <v>1074</v>
      </c>
      <c r="D544" s="9" t="s">
        <v>1066</v>
      </c>
      <c r="E544" s="10" t="s">
        <v>26</v>
      </c>
      <c r="F544" s="10" t="s">
        <v>2</v>
      </c>
      <c r="G544" s="12" t="s">
        <v>1259</v>
      </c>
      <c r="H544" s="11">
        <v>73.64</v>
      </c>
      <c r="I544" s="279">
        <f>VLOOKUP(A:A,Souhrn!$A$2:$E$20,5,0)</f>
        <v>0</v>
      </c>
      <c r="J544" s="220">
        <f t="shared" si="371"/>
        <v>0</v>
      </c>
      <c r="K544" s="98"/>
      <c r="L544" s="102"/>
      <c r="M544" s="100" t="s">
        <v>1246</v>
      </c>
      <c r="AA544" s="120">
        <f t="shared" si="333"/>
        <v>73.64</v>
      </c>
      <c r="AB544" s="120">
        <f t="shared" si="334"/>
        <v>0</v>
      </c>
      <c r="AC544" s="120">
        <f t="shared" si="335"/>
        <v>0</v>
      </c>
      <c r="AD544" s="120">
        <f t="shared" si="336"/>
        <v>0</v>
      </c>
      <c r="AE544" s="120">
        <f t="shared" si="337"/>
        <v>0</v>
      </c>
      <c r="AF544" s="120">
        <f t="shared" si="338"/>
        <v>0</v>
      </c>
      <c r="AG544" s="120">
        <f t="shared" si="339"/>
        <v>0</v>
      </c>
      <c r="AH544" s="120">
        <f t="shared" si="340"/>
        <v>0</v>
      </c>
      <c r="AI544" s="120">
        <f t="shared" si="341"/>
        <v>0</v>
      </c>
      <c r="AJ544" s="120">
        <f t="shared" si="342"/>
        <v>0</v>
      </c>
      <c r="AK544" s="120">
        <f t="shared" si="343"/>
        <v>0</v>
      </c>
      <c r="AL544" s="120">
        <f t="shared" si="344"/>
        <v>0</v>
      </c>
      <c r="AM544" s="120">
        <f t="shared" si="345"/>
        <v>0</v>
      </c>
      <c r="AN544" s="120">
        <f t="shared" si="346"/>
        <v>0</v>
      </c>
      <c r="AO544" s="120">
        <f t="shared" si="347"/>
        <v>0</v>
      </c>
      <c r="AP544" s="120">
        <f t="shared" si="348"/>
        <v>0</v>
      </c>
      <c r="AQ544" s="120">
        <f t="shared" si="349"/>
        <v>0</v>
      </c>
      <c r="AR544" s="120">
        <f t="shared" si="350"/>
        <v>0</v>
      </c>
      <c r="AS544" s="120">
        <f t="shared" si="351"/>
        <v>0</v>
      </c>
      <c r="AT544" s="267">
        <f t="shared" si="331"/>
        <v>0</v>
      </c>
      <c r="AU544" s="267">
        <f t="shared" si="332"/>
        <v>73.64</v>
      </c>
      <c r="BA544" s="42">
        <f t="shared" si="352"/>
        <v>0</v>
      </c>
      <c r="BB544" s="42">
        <f t="shared" si="353"/>
        <v>0</v>
      </c>
      <c r="BC544" s="42">
        <f t="shared" si="354"/>
        <v>0</v>
      </c>
      <c r="BD544" s="42">
        <f t="shared" si="355"/>
        <v>0</v>
      </c>
      <c r="BE544" s="42">
        <f t="shared" si="356"/>
        <v>0</v>
      </c>
      <c r="BF544" s="42">
        <f t="shared" si="357"/>
        <v>0</v>
      </c>
      <c r="BG544" s="42">
        <f t="shared" si="358"/>
        <v>0</v>
      </c>
      <c r="BH544" s="42">
        <f t="shared" si="359"/>
        <v>0</v>
      </c>
      <c r="BI544" s="42">
        <f t="shared" si="360"/>
        <v>0</v>
      </c>
      <c r="BJ544" s="42">
        <f t="shared" si="361"/>
        <v>0</v>
      </c>
      <c r="BK544" s="42">
        <f t="shared" si="362"/>
        <v>0</v>
      </c>
      <c r="BL544" s="42">
        <f t="shared" si="363"/>
        <v>0</v>
      </c>
      <c r="BM544" s="42">
        <f t="shared" si="364"/>
        <v>0</v>
      </c>
      <c r="BN544" s="42">
        <f t="shared" si="365"/>
        <v>0</v>
      </c>
      <c r="BO544" s="42">
        <f t="shared" si="366"/>
        <v>0</v>
      </c>
      <c r="BP544" s="42">
        <f t="shared" si="367"/>
        <v>0</v>
      </c>
      <c r="BQ544" s="42">
        <f t="shared" si="368"/>
        <v>0</v>
      </c>
      <c r="BR544" s="42">
        <f t="shared" si="369"/>
        <v>0</v>
      </c>
      <c r="BS544" s="42">
        <f t="shared" si="370"/>
        <v>0</v>
      </c>
    </row>
    <row r="545" spans="1:71" ht="15">
      <c r="A545" s="118" t="s">
        <v>1164</v>
      </c>
      <c r="B545" s="8" t="s">
        <v>1075</v>
      </c>
      <c r="C545" s="9" t="s">
        <v>1076</v>
      </c>
      <c r="D545" s="9" t="s">
        <v>1066</v>
      </c>
      <c r="E545" s="10" t="s">
        <v>26</v>
      </c>
      <c r="F545" s="10" t="s">
        <v>2</v>
      </c>
      <c r="G545" s="12" t="s">
        <v>1259</v>
      </c>
      <c r="H545" s="11">
        <v>41.87</v>
      </c>
      <c r="I545" s="279">
        <f>VLOOKUP(A:A,Souhrn!$A$2:$E$20,5,0)</f>
        <v>0</v>
      </c>
      <c r="J545" s="220">
        <f t="shared" si="371"/>
        <v>0</v>
      </c>
      <c r="K545" s="98"/>
      <c r="L545" s="102"/>
      <c r="M545" s="100" t="s">
        <v>1246</v>
      </c>
      <c r="AA545" s="120">
        <f t="shared" si="333"/>
        <v>41.87</v>
      </c>
      <c r="AB545" s="120">
        <f t="shared" si="334"/>
        <v>0</v>
      </c>
      <c r="AC545" s="120">
        <f t="shared" si="335"/>
        <v>0</v>
      </c>
      <c r="AD545" s="120">
        <f t="shared" si="336"/>
        <v>0</v>
      </c>
      <c r="AE545" s="120">
        <f t="shared" si="337"/>
        <v>0</v>
      </c>
      <c r="AF545" s="120">
        <f t="shared" si="338"/>
        <v>0</v>
      </c>
      <c r="AG545" s="120">
        <f t="shared" si="339"/>
        <v>0</v>
      </c>
      <c r="AH545" s="120">
        <f t="shared" si="340"/>
        <v>0</v>
      </c>
      <c r="AI545" s="120">
        <f t="shared" si="341"/>
        <v>0</v>
      </c>
      <c r="AJ545" s="120">
        <f t="shared" si="342"/>
        <v>0</v>
      </c>
      <c r="AK545" s="120">
        <f t="shared" si="343"/>
        <v>0</v>
      </c>
      <c r="AL545" s="120">
        <f t="shared" si="344"/>
        <v>0</v>
      </c>
      <c r="AM545" s="120">
        <f t="shared" si="345"/>
        <v>0</v>
      </c>
      <c r="AN545" s="120">
        <f t="shared" si="346"/>
        <v>0</v>
      </c>
      <c r="AO545" s="120">
        <f t="shared" si="347"/>
        <v>0</v>
      </c>
      <c r="AP545" s="120">
        <f t="shared" si="348"/>
        <v>0</v>
      </c>
      <c r="AQ545" s="120">
        <f t="shared" si="349"/>
        <v>0</v>
      </c>
      <c r="AR545" s="120">
        <f t="shared" si="350"/>
        <v>0</v>
      </c>
      <c r="AS545" s="120">
        <f t="shared" si="351"/>
        <v>0</v>
      </c>
      <c r="AT545" s="267">
        <f t="shared" si="331"/>
        <v>0</v>
      </c>
      <c r="AU545" s="267">
        <f t="shared" si="332"/>
        <v>41.87</v>
      </c>
      <c r="BA545" s="42">
        <f t="shared" si="352"/>
        <v>0</v>
      </c>
      <c r="BB545" s="42">
        <f t="shared" si="353"/>
        <v>0</v>
      </c>
      <c r="BC545" s="42">
        <f t="shared" si="354"/>
        <v>0</v>
      </c>
      <c r="BD545" s="42">
        <f t="shared" si="355"/>
        <v>0</v>
      </c>
      <c r="BE545" s="42">
        <f t="shared" si="356"/>
        <v>0</v>
      </c>
      <c r="BF545" s="42">
        <f t="shared" si="357"/>
        <v>0</v>
      </c>
      <c r="BG545" s="42">
        <f t="shared" si="358"/>
        <v>0</v>
      </c>
      <c r="BH545" s="42">
        <f t="shared" si="359"/>
        <v>0</v>
      </c>
      <c r="BI545" s="42">
        <f t="shared" si="360"/>
        <v>0</v>
      </c>
      <c r="BJ545" s="42">
        <f t="shared" si="361"/>
        <v>0</v>
      </c>
      <c r="BK545" s="42">
        <f t="shared" si="362"/>
        <v>0</v>
      </c>
      <c r="BL545" s="42">
        <f t="shared" si="363"/>
        <v>0</v>
      </c>
      <c r="BM545" s="42">
        <f t="shared" si="364"/>
        <v>0</v>
      </c>
      <c r="BN545" s="42">
        <f t="shared" si="365"/>
        <v>0</v>
      </c>
      <c r="BO545" s="42">
        <f t="shared" si="366"/>
        <v>0</v>
      </c>
      <c r="BP545" s="42">
        <f t="shared" si="367"/>
        <v>0</v>
      </c>
      <c r="BQ545" s="42">
        <f t="shared" si="368"/>
        <v>0</v>
      </c>
      <c r="BR545" s="42">
        <f t="shared" si="369"/>
        <v>0</v>
      </c>
      <c r="BS545" s="42">
        <f t="shared" si="370"/>
        <v>0</v>
      </c>
    </row>
    <row r="546" spans="1:71" ht="15">
      <c r="A546" s="118" t="s">
        <v>1164</v>
      </c>
      <c r="B546" s="8" t="s">
        <v>1077</v>
      </c>
      <c r="C546" s="9" t="s">
        <v>33</v>
      </c>
      <c r="D546" s="9" t="s">
        <v>1066</v>
      </c>
      <c r="E546" s="10" t="s">
        <v>26</v>
      </c>
      <c r="F546" s="10" t="s">
        <v>2</v>
      </c>
      <c r="G546" s="12" t="s">
        <v>1259</v>
      </c>
      <c r="H546" s="11">
        <v>16.5</v>
      </c>
      <c r="I546" s="279">
        <f>VLOOKUP(A:A,Souhrn!$A$2:$E$20,5,0)</f>
        <v>0</v>
      </c>
      <c r="J546" s="220">
        <f t="shared" si="371"/>
        <v>0</v>
      </c>
      <c r="K546" s="98"/>
      <c r="L546" s="102"/>
      <c r="M546" s="100" t="s">
        <v>1246</v>
      </c>
      <c r="AA546" s="120">
        <f t="shared" si="333"/>
        <v>16.5</v>
      </c>
      <c r="AB546" s="120">
        <f t="shared" si="334"/>
        <v>0</v>
      </c>
      <c r="AC546" s="120">
        <f t="shared" si="335"/>
        <v>0</v>
      </c>
      <c r="AD546" s="120">
        <f t="shared" si="336"/>
        <v>0</v>
      </c>
      <c r="AE546" s="120">
        <f t="shared" si="337"/>
        <v>0</v>
      </c>
      <c r="AF546" s="120">
        <f t="shared" si="338"/>
        <v>0</v>
      </c>
      <c r="AG546" s="120">
        <f t="shared" si="339"/>
        <v>0</v>
      </c>
      <c r="AH546" s="120">
        <f t="shared" si="340"/>
        <v>0</v>
      </c>
      <c r="AI546" s="120">
        <f t="shared" si="341"/>
        <v>0</v>
      </c>
      <c r="AJ546" s="120">
        <f t="shared" si="342"/>
        <v>0</v>
      </c>
      <c r="AK546" s="120">
        <f t="shared" si="343"/>
        <v>0</v>
      </c>
      <c r="AL546" s="120">
        <f t="shared" si="344"/>
        <v>0</v>
      </c>
      <c r="AM546" s="120">
        <f t="shared" si="345"/>
        <v>0</v>
      </c>
      <c r="AN546" s="120">
        <f t="shared" si="346"/>
        <v>0</v>
      </c>
      <c r="AO546" s="120">
        <f t="shared" si="347"/>
        <v>0</v>
      </c>
      <c r="AP546" s="120">
        <f t="shared" si="348"/>
        <v>0</v>
      </c>
      <c r="AQ546" s="120">
        <f t="shared" si="349"/>
        <v>0</v>
      </c>
      <c r="AR546" s="120">
        <f t="shared" si="350"/>
        <v>0</v>
      </c>
      <c r="AS546" s="120">
        <f t="shared" si="351"/>
        <v>0</v>
      </c>
      <c r="AT546" s="267">
        <f t="shared" si="331"/>
        <v>0</v>
      </c>
      <c r="AU546" s="267">
        <f t="shared" si="332"/>
        <v>16.5</v>
      </c>
      <c r="BA546" s="42">
        <f t="shared" si="352"/>
        <v>0</v>
      </c>
      <c r="BB546" s="42">
        <f t="shared" si="353"/>
        <v>0</v>
      </c>
      <c r="BC546" s="42">
        <f t="shared" si="354"/>
        <v>0</v>
      </c>
      <c r="BD546" s="42">
        <f t="shared" si="355"/>
        <v>0</v>
      </c>
      <c r="BE546" s="42">
        <f t="shared" si="356"/>
        <v>0</v>
      </c>
      <c r="BF546" s="42">
        <f t="shared" si="357"/>
        <v>0</v>
      </c>
      <c r="BG546" s="42">
        <f t="shared" si="358"/>
        <v>0</v>
      </c>
      <c r="BH546" s="42">
        <f t="shared" si="359"/>
        <v>0</v>
      </c>
      <c r="BI546" s="42">
        <f t="shared" si="360"/>
        <v>0</v>
      </c>
      <c r="BJ546" s="42">
        <f t="shared" si="361"/>
        <v>0</v>
      </c>
      <c r="BK546" s="42">
        <f t="shared" si="362"/>
        <v>0</v>
      </c>
      <c r="BL546" s="42">
        <f t="shared" si="363"/>
        <v>0</v>
      </c>
      <c r="BM546" s="42">
        <f t="shared" si="364"/>
        <v>0</v>
      </c>
      <c r="BN546" s="42">
        <f t="shared" si="365"/>
        <v>0</v>
      </c>
      <c r="BO546" s="42">
        <f t="shared" si="366"/>
        <v>0</v>
      </c>
      <c r="BP546" s="42">
        <f t="shared" si="367"/>
        <v>0</v>
      </c>
      <c r="BQ546" s="42">
        <f t="shared" si="368"/>
        <v>0</v>
      </c>
      <c r="BR546" s="42">
        <f t="shared" si="369"/>
        <v>0</v>
      </c>
      <c r="BS546" s="42">
        <f t="shared" si="370"/>
        <v>0</v>
      </c>
    </row>
    <row r="547" spans="1:71" ht="15.75" thickBot="1">
      <c r="A547" s="118" t="s">
        <v>1164</v>
      </c>
      <c r="B547" s="17" t="s">
        <v>1078</v>
      </c>
      <c r="C547" s="14" t="s">
        <v>1079</v>
      </c>
      <c r="D547" s="14" t="s">
        <v>1066</v>
      </c>
      <c r="E547" s="18" t="s">
        <v>26</v>
      </c>
      <c r="F547" s="18" t="s">
        <v>2</v>
      </c>
      <c r="G547" s="6" t="s">
        <v>1259</v>
      </c>
      <c r="H547" s="16">
        <v>72.61</v>
      </c>
      <c r="I547" s="279">
        <f>VLOOKUP(A:A,Souhrn!$A$2:$E$20,5,0)</f>
        <v>0</v>
      </c>
      <c r="J547" s="221">
        <f t="shared" si="371"/>
        <v>0</v>
      </c>
      <c r="K547" s="108"/>
      <c r="L547" s="109"/>
      <c r="M547" s="110" t="s">
        <v>1246</v>
      </c>
      <c r="AA547" s="120">
        <f t="shared" si="333"/>
        <v>72.61</v>
      </c>
      <c r="AB547" s="120">
        <f t="shared" si="334"/>
        <v>0</v>
      </c>
      <c r="AC547" s="120">
        <f t="shared" si="335"/>
        <v>0</v>
      </c>
      <c r="AD547" s="120">
        <f t="shared" si="336"/>
        <v>0</v>
      </c>
      <c r="AE547" s="120">
        <f t="shared" si="337"/>
        <v>0</v>
      </c>
      <c r="AF547" s="120">
        <f t="shared" si="338"/>
        <v>0</v>
      </c>
      <c r="AG547" s="120">
        <f t="shared" si="339"/>
        <v>0</v>
      </c>
      <c r="AH547" s="120">
        <f t="shared" si="340"/>
        <v>0</v>
      </c>
      <c r="AI547" s="120">
        <f t="shared" si="341"/>
        <v>0</v>
      </c>
      <c r="AJ547" s="120">
        <f t="shared" si="342"/>
        <v>0</v>
      </c>
      <c r="AK547" s="120">
        <f t="shared" si="343"/>
        <v>0</v>
      </c>
      <c r="AL547" s="120">
        <f t="shared" si="344"/>
        <v>0</v>
      </c>
      <c r="AM547" s="120">
        <f t="shared" si="345"/>
        <v>0</v>
      </c>
      <c r="AN547" s="120">
        <f t="shared" si="346"/>
        <v>0</v>
      </c>
      <c r="AO547" s="120">
        <f t="shared" si="347"/>
        <v>0</v>
      </c>
      <c r="AP547" s="120">
        <f t="shared" si="348"/>
        <v>0</v>
      </c>
      <c r="AQ547" s="120">
        <f t="shared" si="349"/>
        <v>0</v>
      </c>
      <c r="AR547" s="120">
        <f t="shared" si="350"/>
        <v>0</v>
      </c>
      <c r="AS547" s="120">
        <f t="shared" si="351"/>
        <v>0</v>
      </c>
      <c r="AT547" s="267">
        <f t="shared" si="331"/>
        <v>0</v>
      </c>
      <c r="AU547" s="267">
        <f t="shared" si="332"/>
        <v>72.61</v>
      </c>
      <c r="BA547" s="42">
        <f t="shared" si="352"/>
        <v>0</v>
      </c>
      <c r="BB547" s="42">
        <f t="shared" si="353"/>
        <v>0</v>
      </c>
      <c r="BC547" s="42">
        <f t="shared" si="354"/>
        <v>0</v>
      </c>
      <c r="BD547" s="42">
        <f t="shared" si="355"/>
        <v>0</v>
      </c>
      <c r="BE547" s="42">
        <f t="shared" si="356"/>
        <v>0</v>
      </c>
      <c r="BF547" s="42">
        <f t="shared" si="357"/>
        <v>0</v>
      </c>
      <c r="BG547" s="42">
        <f t="shared" si="358"/>
        <v>0</v>
      </c>
      <c r="BH547" s="42">
        <f t="shared" si="359"/>
        <v>0</v>
      </c>
      <c r="BI547" s="42">
        <f t="shared" si="360"/>
        <v>0</v>
      </c>
      <c r="BJ547" s="42">
        <f t="shared" si="361"/>
        <v>0</v>
      </c>
      <c r="BK547" s="42">
        <f t="shared" si="362"/>
        <v>0</v>
      </c>
      <c r="BL547" s="42">
        <f t="shared" si="363"/>
        <v>0</v>
      </c>
      <c r="BM547" s="42">
        <f t="shared" si="364"/>
        <v>0</v>
      </c>
      <c r="BN547" s="42">
        <f t="shared" si="365"/>
        <v>0</v>
      </c>
      <c r="BO547" s="42">
        <f t="shared" si="366"/>
        <v>0</v>
      </c>
      <c r="BP547" s="42">
        <f t="shared" si="367"/>
        <v>0</v>
      </c>
      <c r="BQ547" s="42">
        <f t="shared" si="368"/>
        <v>0</v>
      </c>
      <c r="BR547" s="42">
        <f t="shared" si="369"/>
        <v>0</v>
      </c>
      <c r="BS547" s="42">
        <f t="shared" si="370"/>
        <v>0</v>
      </c>
    </row>
    <row r="548" spans="1:71" ht="15.75" thickBot="1">
      <c r="A548" s="118"/>
      <c r="B548" s="353" t="s">
        <v>1080</v>
      </c>
      <c r="C548" s="354"/>
      <c r="D548" s="354"/>
      <c r="E548" s="354"/>
      <c r="F548" s="354"/>
      <c r="G548" s="354"/>
      <c r="H548" s="218">
        <f>SUM(H540:H547)</f>
        <v>407.63000000000005</v>
      </c>
      <c r="I548" s="350">
        <f>SUM(J540:J547)</f>
        <v>0</v>
      </c>
      <c r="J548" s="351"/>
      <c r="K548" s="340"/>
      <c r="L548" s="341"/>
      <c r="M548" s="342"/>
      <c r="AA548" s="120">
        <f t="shared" si="333"/>
        <v>0</v>
      </c>
      <c r="AB548" s="120">
        <f t="shared" si="334"/>
        <v>0</v>
      </c>
      <c r="AC548" s="120">
        <f t="shared" si="335"/>
        <v>0</v>
      </c>
      <c r="AD548" s="120">
        <f t="shared" si="336"/>
        <v>0</v>
      </c>
      <c r="AE548" s="120">
        <f t="shared" si="337"/>
        <v>0</v>
      </c>
      <c r="AF548" s="120">
        <f t="shared" si="338"/>
        <v>0</v>
      </c>
      <c r="AG548" s="120">
        <f t="shared" si="339"/>
        <v>0</v>
      </c>
      <c r="AH548" s="120">
        <f t="shared" si="340"/>
        <v>0</v>
      </c>
      <c r="AI548" s="120">
        <f t="shared" si="341"/>
        <v>0</v>
      </c>
      <c r="AJ548" s="120">
        <f t="shared" si="342"/>
        <v>0</v>
      </c>
      <c r="AK548" s="120">
        <f t="shared" si="343"/>
        <v>0</v>
      </c>
      <c r="AL548" s="120">
        <f t="shared" si="344"/>
        <v>0</v>
      </c>
      <c r="AM548" s="120">
        <f t="shared" si="345"/>
        <v>0</v>
      </c>
      <c r="AN548" s="120">
        <f t="shared" si="346"/>
        <v>0</v>
      </c>
      <c r="AO548" s="120">
        <f t="shared" si="347"/>
        <v>0</v>
      </c>
      <c r="AP548" s="120">
        <f t="shared" si="348"/>
        <v>0</v>
      </c>
      <c r="AQ548" s="120">
        <f t="shared" si="349"/>
        <v>0</v>
      </c>
      <c r="AR548" s="120">
        <f t="shared" si="350"/>
        <v>0</v>
      </c>
      <c r="AS548" s="120">
        <f t="shared" si="351"/>
        <v>0</v>
      </c>
      <c r="AT548" s="267">
        <f t="shared" si="331"/>
        <v>0</v>
      </c>
      <c r="AU548" s="267">
        <f t="shared" si="332"/>
        <v>0</v>
      </c>
      <c r="BA548" s="42">
        <f t="shared" si="352"/>
        <v>0</v>
      </c>
      <c r="BB548" s="42">
        <f t="shared" si="353"/>
        <v>0</v>
      </c>
      <c r="BC548" s="42">
        <f t="shared" si="354"/>
        <v>0</v>
      </c>
      <c r="BD548" s="42">
        <f t="shared" si="355"/>
        <v>0</v>
      </c>
      <c r="BE548" s="42">
        <f t="shared" si="356"/>
        <v>0</v>
      </c>
      <c r="BF548" s="42">
        <f t="shared" si="357"/>
        <v>0</v>
      </c>
      <c r="BG548" s="42">
        <f t="shared" si="358"/>
        <v>0</v>
      </c>
      <c r="BH548" s="42">
        <f t="shared" si="359"/>
        <v>0</v>
      </c>
      <c r="BI548" s="42">
        <f t="shared" si="360"/>
        <v>0</v>
      </c>
      <c r="BJ548" s="42">
        <f t="shared" si="361"/>
        <v>0</v>
      </c>
      <c r="BK548" s="42">
        <f t="shared" si="362"/>
        <v>0</v>
      </c>
      <c r="BL548" s="42">
        <f t="shared" si="363"/>
        <v>0</v>
      </c>
      <c r="BM548" s="42">
        <f t="shared" si="364"/>
        <v>0</v>
      </c>
      <c r="BN548" s="42">
        <f t="shared" si="365"/>
        <v>0</v>
      </c>
      <c r="BO548" s="42">
        <f t="shared" si="366"/>
        <v>0</v>
      </c>
      <c r="BP548" s="42">
        <f t="shared" si="367"/>
        <v>0</v>
      </c>
      <c r="BQ548" s="42">
        <f t="shared" si="368"/>
        <v>0</v>
      </c>
      <c r="BR548" s="42">
        <f t="shared" si="369"/>
        <v>0</v>
      </c>
      <c r="BS548" s="42">
        <f t="shared" si="370"/>
        <v>0</v>
      </c>
    </row>
    <row r="549" spans="1:71" ht="15">
      <c r="A549" s="118" t="s">
        <v>1175</v>
      </c>
      <c r="B549" s="3" t="s">
        <v>1081</v>
      </c>
      <c r="C549" s="4" t="s">
        <v>1082</v>
      </c>
      <c r="D549" s="4" t="s">
        <v>1083</v>
      </c>
      <c r="E549" s="5" t="s">
        <v>29</v>
      </c>
      <c r="F549" s="5" t="s">
        <v>3</v>
      </c>
      <c r="G549" s="6" t="s">
        <v>1268</v>
      </c>
      <c r="H549" s="7">
        <v>60.61</v>
      </c>
      <c r="I549" s="279">
        <f>VLOOKUP(A:A,Souhrn!$A$2:$E$20,5,0)</f>
        <v>0</v>
      </c>
      <c r="J549" s="217">
        <f t="shared" si="371"/>
        <v>0</v>
      </c>
      <c r="K549" s="104"/>
      <c r="L549" s="105"/>
      <c r="M549" s="106"/>
      <c r="AA549" s="120">
        <f t="shared" si="333"/>
        <v>0</v>
      </c>
      <c r="AB549" s="120">
        <f t="shared" si="334"/>
        <v>0</v>
      </c>
      <c r="AC549" s="120">
        <f t="shared" si="335"/>
        <v>0</v>
      </c>
      <c r="AD549" s="120">
        <f t="shared" si="336"/>
        <v>0</v>
      </c>
      <c r="AE549" s="120">
        <f t="shared" si="337"/>
        <v>0</v>
      </c>
      <c r="AF549" s="120">
        <f t="shared" si="338"/>
        <v>0</v>
      </c>
      <c r="AG549" s="120">
        <f t="shared" si="339"/>
        <v>0</v>
      </c>
      <c r="AH549" s="120">
        <f t="shared" si="340"/>
        <v>0</v>
      </c>
      <c r="AI549" s="120">
        <f t="shared" si="341"/>
        <v>0</v>
      </c>
      <c r="AJ549" s="120">
        <f t="shared" si="342"/>
        <v>0</v>
      </c>
      <c r="AK549" s="120">
        <f t="shared" si="343"/>
        <v>0</v>
      </c>
      <c r="AL549" s="120">
        <f t="shared" si="344"/>
        <v>60.61</v>
      </c>
      <c r="AM549" s="120">
        <f t="shared" si="345"/>
        <v>0</v>
      </c>
      <c r="AN549" s="120">
        <f t="shared" si="346"/>
        <v>0</v>
      </c>
      <c r="AO549" s="120">
        <f t="shared" si="347"/>
        <v>0</v>
      </c>
      <c r="AP549" s="120">
        <f t="shared" si="348"/>
        <v>0</v>
      </c>
      <c r="AQ549" s="120">
        <f t="shared" si="349"/>
        <v>0</v>
      </c>
      <c r="AR549" s="120">
        <f t="shared" si="350"/>
        <v>0</v>
      </c>
      <c r="AS549" s="120">
        <f t="shared" si="351"/>
        <v>0</v>
      </c>
      <c r="AT549" s="267">
        <f t="shared" si="331"/>
        <v>0</v>
      </c>
      <c r="AU549" s="267">
        <f t="shared" si="332"/>
        <v>0</v>
      </c>
      <c r="BA549" s="42">
        <f t="shared" si="352"/>
        <v>0</v>
      </c>
      <c r="BB549" s="42">
        <f t="shared" si="353"/>
        <v>0</v>
      </c>
      <c r="BC549" s="42">
        <f t="shared" si="354"/>
        <v>0</v>
      </c>
      <c r="BD549" s="42">
        <f t="shared" si="355"/>
        <v>0</v>
      </c>
      <c r="BE549" s="42">
        <f t="shared" si="356"/>
        <v>0</v>
      </c>
      <c r="BF549" s="42">
        <f t="shared" si="357"/>
        <v>0</v>
      </c>
      <c r="BG549" s="42">
        <f t="shared" si="358"/>
        <v>0</v>
      </c>
      <c r="BH549" s="42">
        <f t="shared" si="359"/>
        <v>0</v>
      </c>
      <c r="BI549" s="42">
        <f t="shared" si="360"/>
        <v>0</v>
      </c>
      <c r="BJ549" s="42">
        <f t="shared" si="361"/>
        <v>0</v>
      </c>
      <c r="BK549" s="42">
        <f t="shared" si="362"/>
        <v>0</v>
      </c>
      <c r="BL549" s="42">
        <f t="shared" si="363"/>
        <v>0</v>
      </c>
      <c r="BM549" s="42">
        <f t="shared" si="364"/>
        <v>0</v>
      </c>
      <c r="BN549" s="42">
        <f t="shared" si="365"/>
        <v>0</v>
      </c>
      <c r="BO549" s="42">
        <f t="shared" si="366"/>
        <v>0</v>
      </c>
      <c r="BP549" s="42">
        <f t="shared" si="367"/>
        <v>0</v>
      </c>
      <c r="BQ549" s="42">
        <f t="shared" si="368"/>
        <v>0</v>
      </c>
      <c r="BR549" s="42">
        <f t="shared" si="369"/>
        <v>0</v>
      </c>
      <c r="BS549" s="42">
        <f t="shared" si="370"/>
        <v>0</v>
      </c>
    </row>
    <row r="550" spans="1:71" ht="15">
      <c r="A550" s="118" t="s">
        <v>1172</v>
      </c>
      <c r="B550" s="8" t="s">
        <v>1084</v>
      </c>
      <c r="C550" s="9" t="s">
        <v>1085</v>
      </c>
      <c r="D550" s="9" t="s">
        <v>1083</v>
      </c>
      <c r="E550" s="10" t="s">
        <v>20</v>
      </c>
      <c r="F550" s="10" t="s">
        <v>3</v>
      </c>
      <c r="G550" s="12" t="s">
        <v>1266</v>
      </c>
      <c r="H550" s="11">
        <v>11.5</v>
      </c>
      <c r="I550" s="279">
        <f>VLOOKUP(A:A,Souhrn!$A$2:$E$20,5,0)</f>
        <v>0</v>
      </c>
      <c r="J550" s="220">
        <f t="shared" si="371"/>
        <v>0</v>
      </c>
      <c r="K550" s="98"/>
      <c r="L550" s="102"/>
      <c r="M550" s="100"/>
      <c r="AA550" s="120">
        <f t="shared" si="333"/>
        <v>0</v>
      </c>
      <c r="AB550" s="120">
        <f t="shared" si="334"/>
        <v>0</v>
      </c>
      <c r="AC550" s="120">
        <f t="shared" si="335"/>
        <v>0</v>
      </c>
      <c r="AD550" s="120">
        <f t="shared" si="336"/>
        <v>0</v>
      </c>
      <c r="AE550" s="120">
        <f t="shared" si="337"/>
        <v>0</v>
      </c>
      <c r="AF550" s="120">
        <f t="shared" si="338"/>
        <v>0</v>
      </c>
      <c r="AG550" s="120">
        <f t="shared" si="339"/>
        <v>0</v>
      </c>
      <c r="AH550" s="120">
        <f t="shared" si="340"/>
        <v>0</v>
      </c>
      <c r="AI550" s="120">
        <f t="shared" si="341"/>
        <v>11.5</v>
      </c>
      <c r="AJ550" s="120">
        <f t="shared" si="342"/>
        <v>0</v>
      </c>
      <c r="AK550" s="120">
        <f t="shared" si="343"/>
        <v>0</v>
      </c>
      <c r="AL550" s="120">
        <f t="shared" si="344"/>
        <v>0</v>
      </c>
      <c r="AM550" s="120">
        <f t="shared" si="345"/>
        <v>0</v>
      </c>
      <c r="AN550" s="120">
        <f t="shared" si="346"/>
        <v>0</v>
      </c>
      <c r="AO550" s="120">
        <f t="shared" si="347"/>
        <v>0</v>
      </c>
      <c r="AP550" s="120">
        <f t="shared" si="348"/>
        <v>0</v>
      </c>
      <c r="AQ550" s="120">
        <f t="shared" si="349"/>
        <v>0</v>
      </c>
      <c r="AR550" s="120">
        <f t="shared" si="350"/>
        <v>0</v>
      </c>
      <c r="AS550" s="120">
        <f t="shared" si="351"/>
        <v>0</v>
      </c>
      <c r="AT550" s="267">
        <f t="shared" si="331"/>
        <v>0</v>
      </c>
      <c r="AU550" s="267">
        <f t="shared" si="332"/>
        <v>0</v>
      </c>
      <c r="BA550" s="42">
        <f t="shared" si="352"/>
        <v>0</v>
      </c>
      <c r="BB550" s="42">
        <f t="shared" si="353"/>
        <v>0</v>
      </c>
      <c r="BC550" s="42">
        <f t="shared" si="354"/>
        <v>0</v>
      </c>
      <c r="BD550" s="42">
        <f t="shared" si="355"/>
        <v>0</v>
      </c>
      <c r="BE550" s="42">
        <f t="shared" si="356"/>
        <v>0</v>
      </c>
      <c r="BF550" s="42">
        <f t="shared" si="357"/>
        <v>0</v>
      </c>
      <c r="BG550" s="42">
        <f t="shared" si="358"/>
        <v>0</v>
      </c>
      <c r="BH550" s="42">
        <f t="shared" si="359"/>
        <v>0</v>
      </c>
      <c r="BI550" s="42">
        <f t="shared" si="360"/>
        <v>0</v>
      </c>
      <c r="BJ550" s="42">
        <f t="shared" si="361"/>
        <v>0</v>
      </c>
      <c r="BK550" s="42">
        <f t="shared" si="362"/>
        <v>0</v>
      </c>
      <c r="BL550" s="42">
        <f t="shared" si="363"/>
        <v>0</v>
      </c>
      <c r="BM550" s="42">
        <f t="shared" si="364"/>
        <v>0</v>
      </c>
      <c r="BN550" s="42">
        <f t="shared" si="365"/>
        <v>0</v>
      </c>
      <c r="BO550" s="42">
        <f t="shared" si="366"/>
        <v>0</v>
      </c>
      <c r="BP550" s="42">
        <f t="shared" si="367"/>
        <v>0</v>
      </c>
      <c r="BQ550" s="42">
        <f t="shared" si="368"/>
        <v>0</v>
      </c>
      <c r="BR550" s="42">
        <f t="shared" si="369"/>
        <v>0</v>
      </c>
      <c r="BS550" s="42">
        <f t="shared" si="370"/>
        <v>0</v>
      </c>
    </row>
    <row r="551" spans="1:71" ht="15">
      <c r="A551" s="118" t="s">
        <v>1164</v>
      </c>
      <c r="B551" s="8" t="s">
        <v>1086</v>
      </c>
      <c r="C551" s="9" t="s">
        <v>1087</v>
      </c>
      <c r="D551" s="9" t="s">
        <v>1083</v>
      </c>
      <c r="E551" s="10" t="s">
        <v>26</v>
      </c>
      <c r="F551" s="10" t="s">
        <v>2</v>
      </c>
      <c r="G551" s="12" t="s">
        <v>1259</v>
      </c>
      <c r="H551" s="11">
        <v>72.54</v>
      </c>
      <c r="I551" s="279">
        <f>VLOOKUP(A:A,Souhrn!$A$2:$E$20,5,0)</f>
        <v>0</v>
      </c>
      <c r="J551" s="220">
        <f t="shared" si="371"/>
        <v>0</v>
      </c>
      <c r="K551" s="98"/>
      <c r="L551" s="102"/>
      <c r="M551" s="100" t="s">
        <v>1246</v>
      </c>
      <c r="AA551" s="120">
        <f t="shared" si="333"/>
        <v>72.54</v>
      </c>
      <c r="AB551" s="120">
        <f t="shared" si="334"/>
        <v>0</v>
      </c>
      <c r="AC551" s="120">
        <f t="shared" si="335"/>
        <v>0</v>
      </c>
      <c r="AD551" s="120">
        <f t="shared" si="336"/>
        <v>0</v>
      </c>
      <c r="AE551" s="120">
        <f t="shared" si="337"/>
        <v>0</v>
      </c>
      <c r="AF551" s="120">
        <f t="shared" si="338"/>
        <v>0</v>
      </c>
      <c r="AG551" s="120">
        <f t="shared" si="339"/>
        <v>0</v>
      </c>
      <c r="AH551" s="120">
        <f t="shared" si="340"/>
        <v>0</v>
      </c>
      <c r="AI551" s="120">
        <f t="shared" si="341"/>
        <v>0</v>
      </c>
      <c r="AJ551" s="120">
        <f t="shared" si="342"/>
        <v>0</v>
      </c>
      <c r="AK551" s="120">
        <f t="shared" si="343"/>
        <v>0</v>
      </c>
      <c r="AL551" s="120">
        <f t="shared" si="344"/>
        <v>0</v>
      </c>
      <c r="AM551" s="120">
        <f t="shared" si="345"/>
        <v>0</v>
      </c>
      <c r="AN551" s="120">
        <f t="shared" si="346"/>
        <v>0</v>
      </c>
      <c r="AO551" s="120">
        <f t="shared" si="347"/>
        <v>0</v>
      </c>
      <c r="AP551" s="120">
        <f t="shared" si="348"/>
        <v>0</v>
      </c>
      <c r="AQ551" s="120">
        <f t="shared" si="349"/>
        <v>0</v>
      </c>
      <c r="AR551" s="120">
        <f t="shared" si="350"/>
        <v>0</v>
      </c>
      <c r="AS551" s="120">
        <f t="shared" si="351"/>
        <v>0</v>
      </c>
      <c r="AT551" s="267">
        <f t="shared" si="331"/>
        <v>0</v>
      </c>
      <c r="AU551" s="267">
        <f t="shared" si="332"/>
        <v>72.54</v>
      </c>
      <c r="BA551" s="42">
        <f t="shared" si="352"/>
        <v>0</v>
      </c>
      <c r="BB551" s="42">
        <f t="shared" si="353"/>
        <v>0</v>
      </c>
      <c r="BC551" s="42">
        <f t="shared" si="354"/>
        <v>0</v>
      </c>
      <c r="BD551" s="42">
        <f t="shared" si="355"/>
        <v>0</v>
      </c>
      <c r="BE551" s="42">
        <f t="shared" si="356"/>
        <v>0</v>
      </c>
      <c r="BF551" s="42">
        <f t="shared" si="357"/>
        <v>0</v>
      </c>
      <c r="BG551" s="42">
        <f t="shared" si="358"/>
        <v>0</v>
      </c>
      <c r="BH551" s="42">
        <f t="shared" si="359"/>
        <v>0</v>
      </c>
      <c r="BI551" s="42">
        <f t="shared" si="360"/>
        <v>0</v>
      </c>
      <c r="BJ551" s="42">
        <f t="shared" si="361"/>
        <v>0</v>
      </c>
      <c r="BK551" s="42">
        <f t="shared" si="362"/>
        <v>0</v>
      </c>
      <c r="BL551" s="42">
        <f t="shared" si="363"/>
        <v>0</v>
      </c>
      <c r="BM551" s="42">
        <f t="shared" si="364"/>
        <v>0</v>
      </c>
      <c r="BN551" s="42">
        <f t="shared" si="365"/>
        <v>0</v>
      </c>
      <c r="BO551" s="42">
        <f t="shared" si="366"/>
        <v>0</v>
      </c>
      <c r="BP551" s="42">
        <f t="shared" si="367"/>
        <v>0</v>
      </c>
      <c r="BQ551" s="42">
        <f t="shared" si="368"/>
        <v>0</v>
      </c>
      <c r="BR551" s="42">
        <f t="shared" si="369"/>
        <v>0</v>
      </c>
      <c r="BS551" s="42">
        <f t="shared" si="370"/>
        <v>0</v>
      </c>
    </row>
    <row r="552" spans="1:71" ht="15">
      <c r="A552" s="118" t="s">
        <v>1164</v>
      </c>
      <c r="B552" s="8" t="s">
        <v>1088</v>
      </c>
      <c r="C552" s="9" t="s">
        <v>1089</v>
      </c>
      <c r="D552" s="9" t="s">
        <v>1083</v>
      </c>
      <c r="E552" s="10" t="s">
        <v>26</v>
      </c>
      <c r="F552" s="10" t="s">
        <v>2</v>
      </c>
      <c r="G552" s="12" t="s">
        <v>1259</v>
      </c>
      <c r="H552" s="11">
        <v>58.21</v>
      </c>
      <c r="I552" s="279">
        <f>VLOOKUP(A:A,Souhrn!$A$2:$E$20,5,0)</f>
        <v>0</v>
      </c>
      <c r="J552" s="220">
        <f t="shared" si="371"/>
        <v>0</v>
      </c>
      <c r="K552" s="98"/>
      <c r="L552" s="102"/>
      <c r="M552" s="100" t="s">
        <v>1246</v>
      </c>
      <c r="AA552" s="120">
        <f t="shared" si="333"/>
        <v>58.21</v>
      </c>
      <c r="AB552" s="120">
        <f t="shared" si="334"/>
        <v>0</v>
      </c>
      <c r="AC552" s="120">
        <f t="shared" si="335"/>
        <v>0</v>
      </c>
      <c r="AD552" s="120">
        <f t="shared" si="336"/>
        <v>0</v>
      </c>
      <c r="AE552" s="120">
        <f t="shared" si="337"/>
        <v>0</v>
      </c>
      <c r="AF552" s="120">
        <f t="shared" si="338"/>
        <v>0</v>
      </c>
      <c r="AG552" s="120">
        <f t="shared" si="339"/>
        <v>0</v>
      </c>
      <c r="AH552" s="120">
        <f t="shared" si="340"/>
        <v>0</v>
      </c>
      <c r="AI552" s="120">
        <f t="shared" si="341"/>
        <v>0</v>
      </c>
      <c r="AJ552" s="120">
        <f t="shared" si="342"/>
        <v>0</v>
      </c>
      <c r="AK552" s="120">
        <f t="shared" si="343"/>
        <v>0</v>
      </c>
      <c r="AL552" s="120">
        <f t="shared" si="344"/>
        <v>0</v>
      </c>
      <c r="AM552" s="120">
        <f t="shared" si="345"/>
        <v>0</v>
      </c>
      <c r="AN552" s="120">
        <f t="shared" si="346"/>
        <v>0</v>
      </c>
      <c r="AO552" s="120">
        <f t="shared" si="347"/>
        <v>0</v>
      </c>
      <c r="AP552" s="120">
        <f t="shared" si="348"/>
        <v>0</v>
      </c>
      <c r="AQ552" s="120">
        <f t="shared" si="349"/>
        <v>0</v>
      </c>
      <c r="AR552" s="120">
        <f t="shared" si="350"/>
        <v>0</v>
      </c>
      <c r="AS552" s="120">
        <f t="shared" si="351"/>
        <v>0</v>
      </c>
      <c r="AT552" s="267">
        <f t="shared" si="331"/>
        <v>0</v>
      </c>
      <c r="AU552" s="267">
        <f t="shared" si="332"/>
        <v>58.21</v>
      </c>
      <c r="BA552" s="42">
        <f t="shared" si="352"/>
        <v>0</v>
      </c>
      <c r="BB552" s="42">
        <f t="shared" si="353"/>
        <v>0</v>
      </c>
      <c r="BC552" s="42">
        <f t="shared" si="354"/>
        <v>0</v>
      </c>
      <c r="BD552" s="42">
        <f t="shared" si="355"/>
        <v>0</v>
      </c>
      <c r="BE552" s="42">
        <f t="shared" si="356"/>
        <v>0</v>
      </c>
      <c r="BF552" s="42">
        <f t="shared" si="357"/>
        <v>0</v>
      </c>
      <c r="BG552" s="42">
        <f t="shared" si="358"/>
        <v>0</v>
      </c>
      <c r="BH552" s="42">
        <f t="shared" si="359"/>
        <v>0</v>
      </c>
      <c r="BI552" s="42">
        <f t="shared" si="360"/>
        <v>0</v>
      </c>
      <c r="BJ552" s="42">
        <f t="shared" si="361"/>
        <v>0</v>
      </c>
      <c r="BK552" s="42">
        <f t="shared" si="362"/>
        <v>0</v>
      </c>
      <c r="BL552" s="42">
        <f t="shared" si="363"/>
        <v>0</v>
      </c>
      <c r="BM552" s="42">
        <f t="shared" si="364"/>
        <v>0</v>
      </c>
      <c r="BN552" s="42">
        <f t="shared" si="365"/>
        <v>0</v>
      </c>
      <c r="BO552" s="42">
        <f t="shared" si="366"/>
        <v>0</v>
      </c>
      <c r="BP552" s="42">
        <f t="shared" si="367"/>
        <v>0</v>
      </c>
      <c r="BQ552" s="42">
        <f t="shared" si="368"/>
        <v>0</v>
      </c>
      <c r="BR552" s="42">
        <f t="shared" si="369"/>
        <v>0</v>
      </c>
      <c r="BS552" s="42">
        <f t="shared" si="370"/>
        <v>0</v>
      </c>
    </row>
    <row r="553" spans="1:71" ht="15">
      <c r="A553" s="118" t="s">
        <v>1164</v>
      </c>
      <c r="B553" s="8" t="s">
        <v>1090</v>
      </c>
      <c r="C553" s="9" t="s">
        <v>1091</v>
      </c>
      <c r="D553" s="9" t="s">
        <v>1083</v>
      </c>
      <c r="E553" s="10" t="s">
        <v>26</v>
      </c>
      <c r="F553" s="10" t="s">
        <v>2</v>
      </c>
      <c r="G553" s="12" t="s">
        <v>1259</v>
      </c>
      <c r="H553" s="11">
        <v>73.56</v>
      </c>
      <c r="I553" s="279">
        <f>VLOOKUP(A:A,Souhrn!$A$2:$E$20,5,0)</f>
        <v>0</v>
      </c>
      <c r="J553" s="220">
        <f t="shared" si="371"/>
        <v>0</v>
      </c>
      <c r="K553" s="98"/>
      <c r="L553" s="102"/>
      <c r="M553" s="100" t="s">
        <v>1246</v>
      </c>
      <c r="AA553" s="120">
        <f t="shared" si="333"/>
        <v>73.56</v>
      </c>
      <c r="AB553" s="120">
        <f t="shared" si="334"/>
        <v>0</v>
      </c>
      <c r="AC553" s="120">
        <f t="shared" si="335"/>
        <v>0</v>
      </c>
      <c r="AD553" s="120">
        <f t="shared" si="336"/>
        <v>0</v>
      </c>
      <c r="AE553" s="120">
        <f t="shared" si="337"/>
        <v>0</v>
      </c>
      <c r="AF553" s="120">
        <f t="shared" si="338"/>
        <v>0</v>
      </c>
      <c r="AG553" s="120">
        <f t="shared" si="339"/>
        <v>0</v>
      </c>
      <c r="AH553" s="120">
        <f t="shared" si="340"/>
        <v>0</v>
      </c>
      <c r="AI553" s="120">
        <f t="shared" si="341"/>
        <v>0</v>
      </c>
      <c r="AJ553" s="120">
        <f t="shared" si="342"/>
        <v>0</v>
      </c>
      <c r="AK553" s="120">
        <f t="shared" si="343"/>
        <v>0</v>
      </c>
      <c r="AL553" s="120">
        <f t="shared" si="344"/>
        <v>0</v>
      </c>
      <c r="AM553" s="120">
        <f t="shared" si="345"/>
        <v>0</v>
      </c>
      <c r="AN553" s="120">
        <f t="shared" si="346"/>
        <v>0</v>
      </c>
      <c r="AO553" s="120">
        <f t="shared" si="347"/>
        <v>0</v>
      </c>
      <c r="AP553" s="120">
        <f t="shared" si="348"/>
        <v>0</v>
      </c>
      <c r="AQ553" s="120">
        <f t="shared" si="349"/>
        <v>0</v>
      </c>
      <c r="AR553" s="120">
        <f t="shared" si="350"/>
        <v>0</v>
      </c>
      <c r="AS553" s="120">
        <f t="shared" si="351"/>
        <v>0</v>
      </c>
      <c r="AT553" s="267">
        <f t="shared" si="331"/>
        <v>0</v>
      </c>
      <c r="AU553" s="267">
        <f t="shared" si="332"/>
        <v>73.56</v>
      </c>
      <c r="BA553" s="42">
        <f t="shared" si="352"/>
        <v>0</v>
      </c>
      <c r="BB553" s="42">
        <f t="shared" si="353"/>
        <v>0</v>
      </c>
      <c r="BC553" s="42">
        <f t="shared" si="354"/>
        <v>0</v>
      </c>
      <c r="BD553" s="42">
        <f t="shared" si="355"/>
        <v>0</v>
      </c>
      <c r="BE553" s="42">
        <f t="shared" si="356"/>
        <v>0</v>
      </c>
      <c r="BF553" s="42">
        <f t="shared" si="357"/>
        <v>0</v>
      </c>
      <c r="BG553" s="42">
        <f t="shared" si="358"/>
        <v>0</v>
      </c>
      <c r="BH553" s="42">
        <f t="shared" si="359"/>
        <v>0</v>
      </c>
      <c r="BI553" s="42">
        <f t="shared" si="360"/>
        <v>0</v>
      </c>
      <c r="BJ553" s="42">
        <f t="shared" si="361"/>
        <v>0</v>
      </c>
      <c r="BK553" s="42">
        <f t="shared" si="362"/>
        <v>0</v>
      </c>
      <c r="BL553" s="42">
        <f t="shared" si="363"/>
        <v>0</v>
      </c>
      <c r="BM553" s="42">
        <f t="shared" si="364"/>
        <v>0</v>
      </c>
      <c r="BN553" s="42">
        <f t="shared" si="365"/>
        <v>0</v>
      </c>
      <c r="BO553" s="42">
        <f t="shared" si="366"/>
        <v>0</v>
      </c>
      <c r="BP553" s="42">
        <f t="shared" si="367"/>
        <v>0</v>
      </c>
      <c r="BQ553" s="42">
        <f t="shared" si="368"/>
        <v>0</v>
      </c>
      <c r="BR553" s="42">
        <f t="shared" si="369"/>
        <v>0</v>
      </c>
      <c r="BS553" s="42">
        <f t="shared" si="370"/>
        <v>0</v>
      </c>
    </row>
    <row r="554" spans="1:71" ht="15">
      <c r="A554" s="118" t="s">
        <v>1164</v>
      </c>
      <c r="B554" s="8" t="s">
        <v>1092</v>
      </c>
      <c r="C554" s="9" t="s">
        <v>1093</v>
      </c>
      <c r="D554" s="9" t="s">
        <v>1083</v>
      </c>
      <c r="E554" s="10" t="s">
        <v>26</v>
      </c>
      <c r="F554" s="10" t="s">
        <v>2</v>
      </c>
      <c r="G554" s="12" t="s">
        <v>1259</v>
      </c>
      <c r="H554" s="11">
        <v>59.22</v>
      </c>
      <c r="I554" s="279">
        <f>VLOOKUP(A:A,Souhrn!$A$2:$E$20,5,0)</f>
        <v>0</v>
      </c>
      <c r="J554" s="220">
        <f t="shared" si="371"/>
        <v>0</v>
      </c>
      <c r="K554" s="98"/>
      <c r="L554" s="102"/>
      <c r="M554" s="100" t="s">
        <v>1246</v>
      </c>
      <c r="AA554" s="120">
        <f t="shared" si="333"/>
        <v>59.22</v>
      </c>
      <c r="AB554" s="120">
        <f t="shared" si="334"/>
        <v>0</v>
      </c>
      <c r="AC554" s="120">
        <f t="shared" si="335"/>
        <v>0</v>
      </c>
      <c r="AD554" s="120">
        <f t="shared" si="336"/>
        <v>0</v>
      </c>
      <c r="AE554" s="120">
        <f t="shared" si="337"/>
        <v>0</v>
      </c>
      <c r="AF554" s="120">
        <f t="shared" si="338"/>
        <v>0</v>
      </c>
      <c r="AG554" s="120">
        <f t="shared" si="339"/>
        <v>0</v>
      </c>
      <c r="AH554" s="120">
        <f t="shared" si="340"/>
        <v>0</v>
      </c>
      <c r="AI554" s="120">
        <f t="shared" si="341"/>
        <v>0</v>
      </c>
      <c r="AJ554" s="120">
        <f t="shared" si="342"/>
        <v>0</v>
      </c>
      <c r="AK554" s="120">
        <f t="shared" si="343"/>
        <v>0</v>
      </c>
      <c r="AL554" s="120">
        <f t="shared" si="344"/>
        <v>0</v>
      </c>
      <c r="AM554" s="120">
        <f t="shared" si="345"/>
        <v>0</v>
      </c>
      <c r="AN554" s="120">
        <f t="shared" si="346"/>
        <v>0</v>
      </c>
      <c r="AO554" s="120">
        <f t="shared" si="347"/>
        <v>0</v>
      </c>
      <c r="AP554" s="120">
        <f t="shared" si="348"/>
        <v>0</v>
      </c>
      <c r="AQ554" s="120">
        <f t="shared" si="349"/>
        <v>0</v>
      </c>
      <c r="AR554" s="120">
        <f t="shared" si="350"/>
        <v>0</v>
      </c>
      <c r="AS554" s="120">
        <f t="shared" si="351"/>
        <v>0</v>
      </c>
      <c r="AT554" s="267">
        <f t="shared" si="331"/>
        <v>0</v>
      </c>
      <c r="AU554" s="267">
        <f t="shared" si="332"/>
        <v>59.22</v>
      </c>
      <c r="BA554" s="42">
        <f t="shared" si="352"/>
        <v>0</v>
      </c>
      <c r="BB554" s="42">
        <f t="shared" si="353"/>
        <v>0</v>
      </c>
      <c r="BC554" s="42">
        <f t="shared" si="354"/>
        <v>0</v>
      </c>
      <c r="BD554" s="42">
        <f t="shared" si="355"/>
        <v>0</v>
      </c>
      <c r="BE554" s="42">
        <f t="shared" si="356"/>
        <v>0</v>
      </c>
      <c r="BF554" s="42">
        <f t="shared" si="357"/>
        <v>0</v>
      </c>
      <c r="BG554" s="42">
        <f t="shared" si="358"/>
        <v>0</v>
      </c>
      <c r="BH554" s="42">
        <f t="shared" si="359"/>
        <v>0</v>
      </c>
      <c r="BI554" s="42">
        <f t="shared" si="360"/>
        <v>0</v>
      </c>
      <c r="BJ554" s="42">
        <f t="shared" si="361"/>
        <v>0</v>
      </c>
      <c r="BK554" s="42">
        <f t="shared" si="362"/>
        <v>0</v>
      </c>
      <c r="BL554" s="42">
        <f t="shared" si="363"/>
        <v>0</v>
      </c>
      <c r="BM554" s="42">
        <f t="shared" si="364"/>
        <v>0</v>
      </c>
      <c r="BN554" s="42">
        <f t="shared" si="365"/>
        <v>0</v>
      </c>
      <c r="BO554" s="42">
        <f t="shared" si="366"/>
        <v>0</v>
      </c>
      <c r="BP554" s="42">
        <f t="shared" si="367"/>
        <v>0</v>
      </c>
      <c r="BQ554" s="42">
        <f t="shared" si="368"/>
        <v>0</v>
      </c>
      <c r="BR554" s="42">
        <f t="shared" si="369"/>
        <v>0</v>
      </c>
      <c r="BS554" s="42">
        <f t="shared" si="370"/>
        <v>0</v>
      </c>
    </row>
    <row r="555" spans="1:71" ht="15.75" thickBot="1">
      <c r="A555" s="118" t="s">
        <v>1164</v>
      </c>
      <c r="B555" s="17" t="s">
        <v>1094</v>
      </c>
      <c r="C555" s="14" t="s">
        <v>1095</v>
      </c>
      <c r="D555" s="14" t="s">
        <v>1083</v>
      </c>
      <c r="E555" s="18" t="s">
        <v>26</v>
      </c>
      <c r="F555" s="18" t="s">
        <v>2</v>
      </c>
      <c r="G555" s="6" t="s">
        <v>1259</v>
      </c>
      <c r="H555" s="16">
        <v>72.91</v>
      </c>
      <c r="I555" s="279">
        <f>VLOOKUP(A:A,Souhrn!$A$2:$E$20,5,0)</f>
        <v>0</v>
      </c>
      <c r="J555" s="221">
        <f t="shared" si="371"/>
        <v>0</v>
      </c>
      <c r="K555" s="108"/>
      <c r="L555" s="109"/>
      <c r="M555" s="110" t="s">
        <v>1246</v>
      </c>
      <c r="AA555" s="120">
        <f t="shared" si="333"/>
        <v>72.91</v>
      </c>
      <c r="AB555" s="120">
        <f t="shared" si="334"/>
        <v>0</v>
      </c>
      <c r="AC555" s="120">
        <f t="shared" si="335"/>
        <v>0</v>
      </c>
      <c r="AD555" s="120">
        <f t="shared" si="336"/>
        <v>0</v>
      </c>
      <c r="AE555" s="120">
        <f t="shared" si="337"/>
        <v>0</v>
      </c>
      <c r="AF555" s="120">
        <f t="shared" si="338"/>
        <v>0</v>
      </c>
      <c r="AG555" s="120">
        <f t="shared" si="339"/>
        <v>0</v>
      </c>
      <c r="AH555" s="120">
        <f t="shared" si="340"/>
        <v>0</v>
      </c>
      <c r="AI555" s="120">
        <f t="shared" si="341"/>
        <v>0</v>
      </c>
      <c r="AJ555" s="120">
        <f t="shared" si="342"/>
        <v>0</v>
      </c>
      <c r="AK555" s="120">
        <f t="shared" si="343"/>
        <v>0</v>
      </c>
      <c r="AL555" s="120">
        <f t="shared" si="344"/>
        <v>0</v>
      </c>
      <c r="AM555" s="120">
        <f t="shared" si="345"/>
        <v>0</v>
      </c>
      <c r="AN555" s="120">
        <f t="shared" si="346"/>
        <v>0</v>
      </c>
      <c r="AO555" s="120">
        <f t="shared" si="347"/>
        <v>0</v>
      </c>
      <c r="AP555" s="120">
        <f t="shared" si="348"/>
        <v>0</v>
      </c>
      <c r="AQ555" s="120">
        <f t="shared" si="349"/>
        <v>0</v>
      </c>
      <c r="AR555" s="120">
        <f t="shared" si="350"/>
        <v>0</v>
      </c>
      <c r="AS555" s="120">
        <f t="shared" si="351"/>
        <v>0</v>
      </c>
      <c r="AT555" s="267">
        <f t="shared" si="331"/>
        <v>0</v>
      </c>
      <c r="AU555" s="267">
        <f t="shared" si="332"/>
        <v>72.91</v>
      </c>
      <c r="BA555" s="42">
        <f t="shared" si="352"/>
        <v>0</v>
      </c>
      <c r="BB555" s="42">
        <f t="shared" si="353"/>
        <v>0</v>
      </c>
      <c r="BC555" s="42">
        <f t="shared" si="354"/>
        <v>0</v>
      </c>
      <c r="BD555" s="42">
        <f t="shared" si="355"/>
        <v>0</v>
      </c>
      <c r="BE555" s="42">
        <f t="shared" si="356"/>
        <v>0</v>
      </c>
      <c r="BF555" s="42">
        <f t="shared" si="357"/>
        <v>0</v>
      </c>
      <c r="BG555" s="42">
        <f t="shared" si="358"/>
        <v>0</v>
      </c>
      <c r="BH555" s="42">
        <f t="shared" si="359"/>
        <v>0</v>
      </c>
      <c r="BI555" s="42">
        <f t="shared" si="360"/>
        <v>0</v>
      </c>
      <c r="BJ555" s="42">
        <f t="shared" si="361"/>
        <v>0</v>
      </c>
      <c r="BK555" s="42">
        <f t="shared" si="362"/>
        <v>0</v>
      </c>
      <c r="BL555" s="42">
        <f t="shared" si="363"/>
        <v>0</v>
      </c>
      <c r="BM555" s="42">
        <f t="shared" si="364"/>
        <v>0</v>
      </c>
      <c r="BN555" s="42">
        <f t="shared" si="365"/>
        <v>0</v>
      </c>
      <c r="BO555" s="42">
        <f t="shared" si="366"/>
        <v>0</v>
      </c>
      <c r="BP555" s="42">
        <f t="shared" si="367"/>
        <v>0</v>
      </c>
      <c r="BQ555" s="42">
        <f t="shared" si="368"/>
        <v>0</v>
      </c>
      <c r="BR555" s="42">
        <f t="shared" si="369"/>
        <v>0</v>
      </c>
      <c r="BS555" s="42">
        <f t="shared" si="370"/>
        <v>0</v>
      </c>
    </row>
    <row r="556" spans="1:71" ht="15.75" thickBot="1">
      <c r="A556" s="118"/>
      <c r="B556" s="353" t="s">
        <v>1096</v>
      </c>
      <c r="C556" s="354"/>
      <c r="D556" s="354"/>
      <c r="E556" s="354"/>
      <c r="F556" s="354"/>
      <c r="G556" s="354"/>
      <c r="H556" s="218">
        <f>SUM(H549:H555)</f>
        <v>408.54999999999995</v>
      </c>
      <c r="I556" s="350">
        <f>SUM(J549:J555)</f>
        <v>0</v>
      </c>
      <c r="J556" s="351"/>
      <c r="K556" s="340"/>
      <c r="L556" s="341"/>
      <c r="M556" s="342"/>
      <c r="AA556" s="120">
        <f t="shared" si="333"/>
        <v>0</v>
      </c>
      <c r="AB556" s="120">
        <f t="shared" si="334"/>
        <v>0</v>
      </c>
      <c r="AC556" s="120">
        <f t="shared" si="335"/>
        <v>0</v>
      </c>
      <c r="AD556" s="120">
        <f t="shared" si="336"/>
        <v>0</v>
      </c>
      <c r="AE556" s="120">
        <f t="shared" si="337"/>
        <v>0</v>
      </c>
      <c r="AF556" s="120">
        <f t="shared" si="338"/>
        <v>0</v>
      </c>
      <c r="AG556" s="120">
        <f t="shared" si="339"/>
        <v>0</v>
      </c>
      <c r="AH556" s="120">
        <f t="shared" si="340"/>
        <v>0</v>
      </c>
      <c r="AI556" s="120">
        <f t="shared" si="341"/>
        <v>0</v>
      </c>
      <c r="AJ556" s="120">
        <f t="shared" si="342"/>
        <v>0</v>
      </c>
      <c r="AK556" s="120">
        <f t="shared" si="343"/>
        <v>0</v>
      </c>
      <c r="AL556" s="120">
        <f t="shared" si="344"/>
        <v>0</v>
      </c>
      <c r="AM556" s="120">
        <f t="shared" si="345"/>
        <v>0</v>
      </c>
      <c r="AN556" s="120">
        <f t="shared" si="346"/>
        <v>0</v>
      </c>
      <c r="AO556" s="120">
        <f t="shared" si="347"/>
        <v>0</v>
      </c>
      <c r="AP556" s="120">
        <f t="shared" si="348"/>
        <v>0</v>
      </c>
      <c r="AQ556" s="120">
        <f t="shared" si="349"/>
        <v>0</v>
      </c>
      <c r="AR556" s="120">
        <f t="shared" si="350"/>
        <v>0</v>
      </c>
      <c r="AS556" s="120">
        <f t="shared" si="351"/>
        <v>0</v>
      </c>
      <c r="AT556" s="267">
        <f t="shared" si="331"/>
        <v>0</v>
      </c>
      <c r="AU556" s="267">
        <f t="shared" si="332"/>
        <v>0</v>
      </c>
      <c r="BA556" s="42">
        <f t="shared" si="352"/>
        <v>0</v>
      </c>
      <c r="BB556" s="42">
        <f t="shared" si="353"/>
        <v>0</v>
      </c>
      <c r="BC556" s="42">
        <f t="shared" si="354"/>
        <v>0</v>
      </c>
      <c r="BD556" s="42">
        <f t="shared" si="355"/>
        <v>0</v>
      </c>
      <c r="BE556" s="42">
        <f t="shared" si="356"/>
        <v>0</v>
      </c>
      <c r="BF556" s="42">
        <f t="shared" si="357"/>
        <v>0</v>
      </c>
      <c r="BG556" s="42">
        <f t="shared" si="358"/>
        <v>0</v>
      </c>
      <c r="BH556" s="42">
        <f t="shared" si="359"/>
        <v>0</v>
      </c>
      <c r="BI556" s="42">
        <f t="shared" si="360"/>
        <v>0</v>
      </c>
      <c r="BJ556" s="42">
        <f t="shared" si="361"/>
        <v>0</v>
      </c>
      <c r="BK556" s="42">
        <f t="shared" si="362"/>
        <v>0</v>
      </c>
      <c r="BL556" s="42">
        <f t="shared" si="363"/>
        <v>0</v>
      </c>
      <c r="BM556" s="42">
        <f t="shared" si="364"/>
        <v>0</v>
      </c>
      <c r="BN556" s="42">
        <f t="shared" si="365"/>
        <v>0</v>
      </c>
      <c r="BO556" s="42">
        <f t="shared" si="366"/>
        <v>0</v>
      </c>
      <c r="BP556" s="42">
        <f t="shared" si="367"/>
        <v>0</v>
      </c>
      <c r="BQ556" s="42">
        <f t="shared" si="368"/>
        <v>0</v>
      </c>
      <c r="BR556" s="42">
        <f t="shared" si="369"/>
        <v>0</v>
      </c>
      <c r="BS556" s="42">
        <f t="shared" si="370"/>
        <v>0</v>
      </c>
    </row>
    <row r="557" spans="1:71" ht="15">
      <c r="A557" s="118" t="s">
        <v>1175</v>
      </c>
      <c r="B557" s="3" t="s">
        <v>1097</v>
      </c>
      <c r="C557" s="4" t="s">
        <v>1098</v>
      </c>
      <c r="D557" s="4" t="s">
        <v>1099</v>
      </c>
      <c r="E557" s="5" t="s">
        <v>29</v>
      </c>
      <c r="F557" s="5" t="s">
        <v>3</v>
      </c>
      <c r="G557" s="6" t="s">
        <v>1268</v>
      </c>
      <c r="H557" s="7">
        <v>60.32</v>
      </c>
      <c r="I557" s="279">
        <f>VLOOKUP(A:A,Souhrn!$A$2:$E$20,5,0)</f>
        <v>0</v>
      </c>
      <c r="J557" s="217">
        <f t="shared" si="371"/>
        <v>0</v>
      </c>
      <c r="K557" s="104"/>
      <c r="L557" s="105"/>
      <c r="M557" s="106"/>
      <c r="AA557" s="120">
        <f t="shared" si="333"/>
        <v>0</v>
      </c>
      <c r="AB557" s="120">
        <f t="shared" si="334"/>
        <v>0</v>
      </c>
      <c r="AC557" s="120">
        <f t="shared" si="335"/>
        <v>0</v>
      </c>
      <c r="AD557" s="120">
        <f t="shared" si="336"/>
        <v>0</v>
      </c>
      <c r="AE557" s="120">
        <f t="shared" si="337"/>
        <v>0</v>
      </c>
      <c r="AF557" s="120">
        <f t="shared" si="338"/>
        <v>0</v>
      </c>
      <c r="AG557" s="120">
        <f t="shared" si="339"/>
        <v>0</v>
      </c>
      <c r="AH557" s="120">
        <f t="shared" si="340"/>
        <v>0</v>
      </c>
      <c r="AI557" s="120">
        <f t="shared" si="341"/>
        <v>0</v>
      </c>
      <c r="AJ557" s="120">
        <f t="shared" si="342"/>
        <v>0</v>
      </c>
      <c r="AK557" s="120">
        <f t="shared" si="343"/>
        <v>0</v>
      </c>
      <c r="AL557" s="120">
        <f t="shared" si="344"/>
        <v>60.32</v>
      </c>
      <c r="AM557" s="120">
        <f t="shared" si="345"/>
        <v>0</v>
      </c>
      <c r="AN557" s="120">
        <f t="shared" si="346"/>
        <v>0</v>
      </c>
      <c r="AO557" s="120">
        <f t="shared" si="347"/>
        <v>0</v>
      </c>
      <c r="AP557" s="120">
        <f t="shared" si="348"/>
        <v>0</v>
      </c>
      <c r="AQ557" s="120">
        <f t="shared" si="349"/>
        <v>0</v>
      </c>
      <c r="AR557" s="120">
        <f t="shared" si="350"/>
        <v>0</v>
      </c>
      <c r="AS557" s="120">
        <f t="shared" si="351"/>
        <v>0</v>
      </c>
      <c r="AT557" s="267">
        <f t="shared" si="331"/>
        <v>0</v>
      </c>
      <c r="AU557" s="267">
        <f t="shared" si="332"/>
        <v>0</v>
      </c>
      <c r="BA557" s="42">
        <f t="shared" si="352"/>
        <v>0</v>
      </c>
      <c r="BB557" s="42">
        <f t="shared" si="353"/>
        <v>0</v>
      </c>
      <c r="BC557" s="42">
        <f t="shared" si="354"/>
        <v>0</v>
      </c>
      <c r="BD557" s="42">
        <f t="shared" si="355"/>
        <v>0</v>
      </c>
      <c r="BE557" s="42">
        <f t="shared" si="356"/>
        <v>0</v>
      </c>
      <c r="BF557" s="42">
        <f t="shared" si="357"/>
        <v>0</v>
      </c>
      <c r="BG557" s="42">
        <f t="shared" si="358"/>
        <v>0</v>
      </c>
      <c r="BH557" s="42">
        <f t="shared" si="359"/>
        <v>0</v>
      </c>
      <c r="BI557" s="42">
        <f t="shared" si="360"/>
        <v>0</v>
      </c>
      <c r="BJ557" s="42">
        <f t="shared" si="361"/>
        <v>0</v>
      </c>
      <c r="BK557" s="42">
        <f t="shared" si="362"/>
        <v>0</v>
      </c>
      <c r="BL557" s="42">
        <f t="shared" si="363"/>
        <v>0</v>
      </c>
      <c r="BM557" s="42">
        <f t="shared" si="364"/>
        <v>0</v>
      </c>
      <c r="BN557" s="42">
        <f t="shared" si="365"/>
        <v>0</v>
      </c>
      <c r="BO557" s="42">
        <f t="shared" si="366"/>
        <v>0</v>
      </c>
      <c r="BP557" s="42">
        <f t="shared" si="367"/>
        <v>0</v>
      </c>
      <c r="BQ557" s="42">
        <f t="shared" si="368"/>
        <v>0</v>
      </c>
      <c r="BR557" s="42">
        <f t="shared" si="369"/>
        <v>0</v>
      </c>
      <c r="BS557" s="42">
        <f t="shared" si="370"/>
        <v>0</v>
      </c>
    </row>
    <row r="558" spans="1:71" ht="15">
      <c r="A558" s="118" t="s">
        <v>1172</v>
      </c>
      <c r="B558" s="8" t="s">
        <v>1100</v>
      </c>
      <c r="C558" s="9" t="s">
        <v>1101</v>
      </c>
      <c r="D558" s="9" t="s">
        <v>1099</v>
      </c>
      <c r="E558" s="10" t="s">
        <v>20</v>
      </c>
      <c r="F558" s="10" t="s">
        <v>3</v>
      </c>
      <c r="G558" s="12" t="s">
        <v>1266</v>
      </c>
      <c r="H558" s="11">
        <v>11.48</v>
      </c>
      <c r="I558" s="279">
        <f>VLOOKUP(A:A,Souhrn!$A$2:$E$20,5,0)</f>
        <v>0</v>
      </c>
      <c r="J558" s="220">
        <f t="shared" si="371"/>
        <v>0</v>
      </c>
      <c r="K558" s="98"/>
      <c r="L558" s="102"/>
      <c r="M558" s="100"/>
      <c r="AA558" s="120">
        <f t="shared" si="333"/>
        <v>0</v>
      </c>
      <c r="AB558" s="120">
        <f t="shared" si="334"/>
        <v>0</v>
      </c>
      <c r="AC558" s="120">
        <f t="shared" si="335"/>
        <v>0</v>
      </c>
      <c r="AD558" s="120">
        <f t="shared" si="336"/>
        <v>0</v>
      </c>
      <c r="AE558" s="120">
        <f t="shared" si="337"/>
        <v>0</v>
      </c>
      <c r="AF558" s="120">
        <f t="shared" si="338"/>
        <v>0</v>
      </c>
      <c r="AG558" s="120">
        <f t="shared" si="339"/>
        <v>0</v>
      </c>
      <c r="AH558" s="120">
        <f t="shared" si="340"/>
        <v>0</v>
      </c>
      <c r="AI558" s="120">
        <f t="shared" si="341"/>
        <v>11.48</v>
      </c>
      <c r="AJ558" s="120">
        <f t="shared" si="342"/>
        <v>0</v>
      </c>
      <c r="AK558" s="120">
        <f t="shared" si="343"/>
        <v>0</v>
      </c>
      <c r="AL558" s="120">
        <f t="shared" si="344"/>
        <v>0</v>
      </c>
      <c r="AM558" s="120">
        <f t="shared" si="345"/>
        <v>0</v>
      </c>
      <c r="AN558" s="120">
        <f t="shared" si="346"/>
        <v>0</v>
      </c>
      <c r="AO558" s="120">
        <f t="shared" si="347"/>
        <v>0</v>
      </c>
      <c r="AP558" s="120">
        <f t="shared" si="348"/>
        <v>0</v>
      </c>
      <c r="AQ558" s="120">
        <f t="shared" si="349"/>
        <v>0</v>
      </c>
      <c r="AR558" s="120">
        <f t="shared" si="350"/>
        <v>0</v>
      </c>
      <c r="AS558" s="120">
        <f t="shared" si="351"/>
        <v>0</v>
      </c>
      <c r="AT558" s="267">
        <f t="shared" si="331"/>
        <v>0</v>
      </c>
      <c r="AU558" s="267">
        <f t="shared" si="332"/>
        <v>0</v>
      </c>
      <c r="BA558" s="42">
        <f t="shared" si="352"/>
        <v>0</v>
      </c>
      <c r="BB558" s="42">
        <f t="shared" si="353"/>
        <v>0</v>
      </c>
      <c r="BC558" s="42">
        <f t="shared" si="354"/>
        <v>0</v>
      </c>
      <c r="BD558" s="42">
        <f t="shared" si="355"/>
        <v>0</v>
      </c>
      <c r="BE558" s="42">
        <f t="shared" si="356"/>
        <v>0</v>
      </c>
      <c r="BF558" s="42">
        <f t="shared" si="357"/>
        <v>0</v>
      </c>
      <c r="BG558" s="42">
        <f t="shared" si="358"/>
        <v>0</v>
      </c>
      <c r="BH558" s="42">
        <f t="shared" si="359"/>
        <v>0</v>
      </c>
      <c r="BI558" s="42">
        <f t="shared" si="360"/>
        <v>0</v>
      </c>
      <c r="BJ558" s="42">
        <f t="shared" si="361"/>
        <v>0</v>
      </c>
      <c r="BK558" s="42">
        <f t="shared" si="362"/>
        <v>0</v>
      </c>
      <c r="BL558" s="42">
        <f t="shared" si="363"/>
        <v>0</v>
      </c>
      <c r="BM558" s="42">
        <f t="shared" si="364"/>
        <v>0</v>
      </c>
      <c r="BN558" s="42">
        <f t="shared" si="365"/>
        <v>0</v>
      </c>
      <c r="BO558" s="42">
        <f t="shared" si="366"/>
        <v>0</v>
      </c>
      <c r="BP558" s="42">
        <f t="shared" si="367"/>
        <v>0</v>
      </c>
      <c r="BQ558" s="42">
        <f t="shared" si="368"/>
        <v>0</v>
      </c>
      <c r="BR558" s="42">
        <f t="shared" si="369"/>
        <v>0</v>
      </c>
      <c r="BS558" s="42">
        <f t="shared" si="370"/>
        <v>0</v>
      </c>
    </row>
    <row r="559" spans="1:71" ht="15">
      <c r="A559" s="118" t="s">
        <v>1164</v>
      </c>
      <c r="B559" s="8" t="s">
        <v>1102</v>
      </c>
      <c r="C559" s="9" t="s">
        <v>1103</v>
      </c>
      <c r="D559" s="9" t="s">
        <v>1099</v>
      </c>
      <c r="E559" s="10" t="s">
        <v>26</v>
      </c>
      <c r="F559" s="10" t="s">
        <v>2</v>
      </c>
      <c r="G559" s="12" t="s">
        <v>1259</v>
      </c>
      <c r="H559" s="11">
        <v>71.57</v>
      </c>
      <c r="I559" s="279">
        <f>VLOOKUP(A:A,Souhrn!$A$2:$E$20,5,0)</f>
        <v>0</v>
      </c>
      <c r="J559" s="220">
        <f t="shared" si="371"/>
        <v>0</v>
      </c>
      <c r="K559" s="98"/>
      <c r="L559" s="102"/>
      <c r="M559" s="100" t="s">
        <v>1246</v>
      </c>
      <c r="AA559" s="120">
        <f t="shared" si="333"/>
        <v>71.57</v>
      </c>
      <c r="AB559" s="120">
        <f t="shared" si="334"/>
        <v>0</v>
      </c>
      <c r="AC559" s="120">
        <f t="shared" si="335"/>
        <v>0</v>
      </c>
      <c r="AD559" s="120">
        <f t="shared" si="336"/>
        <v>0</v>
      </c>
      <c r="AE559" s="120">
        <f t="shared" si="337"/>
        <v>0</v>
      </c>
      <c r="AF559" s="120">
        <f t="shared" si="338"/>
        <v>0</v>
      </c>
      <c r="AG559" s="120">
        <f t="shared" si="339"/>
        <v>0</v>
      </c>
      <c r="AH559" s="120">
        <f t="shared" si="340"/>
        <v>0</v>
      </c>
      <c r="AI559" s="120">
        <f t="shared" si="341"/>
        <v>0</v>
      </c>
      <c r="AJ559" s="120">
        <f t="shared" si="342"/>
        <v>0</v>
      </c>
      <c r="AK559" s="120">
        <f t="shared" si="343"/>
        <v>0</v>
      </c>
      <c r="AL559" s="120">
        <f t="shared" si="344"/>
        <v>0</v>
      </c>
      <c r="AM559" s="120">
        <f t="shared" si="345"/>
        <v>0</v>
      </c>
      <c r="AN559" s="120">
        <f t="shared" si="346"/>
        <v>0</v>
      </c>
      <c r="AO559" s="120">
        <f t="shared" si="347"/>
        <v>0</v>
      </c>
      <c r="AP559" s="120">
        <f t="shared" si="348"/>
        <v>0</v>
      </c>
      <c r="AQ559" s="120">
        <f t="shared" si="349"/>
        <v>0</v>
      </c>
      <c r="AR559" s="120">
        <f t="shared" si="350"/>
        <v>0</v>
      </c>
      <c r="AS559" s="120">
        <f t="shared" si="351"/>
        <v>0</v>
      </c>
      <c r="AT559" s="267">
        <f t="shared" si="331"/>
        <v>0</v>
      </c>
      <c r="AU559" s="267">
        <f t="shared" si="332"/>
        <v>71.57</v>
      </c>
      <c r="BA559" s="42">
        <f t="shared" si="352"/>
        <v>0</v>
      </c>
      <c r="BB559" s="42">
        <f t="shared" si="353"/>
        <v>0</v>
      </c>
      <c r="BC559" s="42">
        <f t="shared" si="354"/>
        <v>0</v>
      </c>
      <c r="BD559" s="42">
        <f t="shared" si="355"/>
        <v>0</v>
      </c>
      <c r="BE559" s="42">
        <f t="shared" si="356"/>
        <v>0</v>
      </c>
      <c r="BF559" s="42">
        <f t="shared" si="357"/>
        <v>0</v>
      </c>
      <c r="BG559" s="42">
        <f t="shared" si="358"/>
        <v>0</v>
      </c>
      <c r="BH559" s="42">
        <f t="shared" si="359"/>
        <v>0</v>
      </c>
      <c r="BI559" s="42">
        <f t="shared" si="360"/>
        <v>0</v>
      </c>
      <c r="BJ559" s="42">
        <f t="shared" si="361"/>
        <v>0</v>
      </c>
      <c r="BK559" s="42">
        <f t="shared" si="362"/>
        <v>0</v>
      </c>
      <c r="BL559" s="42">
        <f t="shared" si="363"/>
        <v>0</v>
      </c>
      <c r="BM559" s="42">
        <f t="shared" si="364"/>
        <v>0</v>
      </c>
      <c r="BN559" s="42">
        <f t="shared" si="365"/>
        <v>0</v>
      </c>
      <c r="BO559" s="42">
        <f t="shared" si="366"/>
        <v>0</v>
      </c>
      <c r="BP559" s="42">
        <f t="shared" si="367"/>
        <v>0</v>
      </c>
      <c r="BQ559" s="42">
        <f t="shared" si="368"/>
        <v>0</v>
      </c>
      <c r="BR559" s="42">
        <f t="shared" si="369"/>
        <v>0</v>
      </c>
      <c r="BS559" s="42">
        <f t="shared" si="370"/>
        <v>0</v>
      </c>
    </row>
    <row r="560" spans="1:71" ht="15">
      <c r="A560" s="118" t="s">
        <v>1164</v>
      </c>
      <c r="B560" s="8" t="s">
        <v>1104</v>
      </c>
      <c r="C560" s="9" t="s">
        <v>1105</v>
      </c>
      <c r="D560" s="9" t="s">
        <v>1099</v>
      </c>
      <c r="E560" s="10" t="s">
        <v>26</v>
      </c>
      <c r="F560" s="10" t="s">
        <v>2</v>
      </c>
      <c r="G560" s="12" t="s">
        <v>1259</v>
      </c>
      <c r="H560" s="11">
        <v>59.09</v>
      </c>
      <c r="I560" s="279">
        <f>VLOOKUP(A:A,Souhrn!$A$2:$E$20,5,0)</f>
        <v>0</v>
      </c>
      <c r="J560" s="220">
        <f t="shared" si="371"/>
        <v>0</v>
      </c>
      <c r="K560" s="98"/>
      <c r="L560" s="102"/>
      <c r="M560" s="100" t="s">
        <v>1246</v>
      </c>
      <c r="AA560" s="120">
        <f t="shared" si="333"/>
        <v>59.09</v>
      </c>
      <c r="AB560" s="120">
        <f t="shared" si="334"/>
        <v>0</v>
      </c>
      <c r="AC560" s="120">
        <f t="shared" si="335"/>
        <v>0</v>
      </c>
      <c r="AD560" s="120">
        <f t="shared" si="336"/>
        <v>0</v>
      </c>
      <c r="AE560" s="120">
        <f t="shared" si="337"/>
        <v>0</v>
      </c>
      <c r="AF560" s="120">
        <f t="shared" si="338"/>
        <v>0</v>
      </c>
      <c r="AG560" s="120">
        <f t="shared" si="339"/>
        <v>0</v>
      </c>
      <c r="AH560" s="120">
        <f t="shared" si="340"/>
        <v>0</v>
      </c>
      <c r="AI560" s="120">
        <f t="shared" si="341"/>
        <v>0</v>
      </c>
      <c r="AJ560" s="120">
        <f t="shared" si="342"/>
        <v>0</v>
      </c>
      <c r="AK560" s="120">
        <f t="shared" si="343"/>
        <v>0</v>
      </c>
      <c r="AL560" s="120">
        <f t="shared" si="344"/>
        <v>0</v>
      </c>
      <c r="AM560" s="120">
        <f t="shared" si="345"/>
        <v>0</v>
      </c>
      <c r="AN560" s="120">
        <f t="shared" si="346"/>
        <v>0</v>
      </c>
      <c r="AO560" s="120">
        <f t="shared" si="347"/>
        <v>0</v>
      </c>
      <c r="AP560" s="120">
        <f t="shared" si="348"/>
        <v>0</v>
      </c>
      <c r="AQ560" s="120">
        <f t="shared" si="349"/>
        <v>0</v>
      </c>
      <c r="AR560" s="120">
        <f t="shared" si="350"/>
        <v>0</v>
      </c>
      <c r="AS560" s="120">
        <f t="shared" si="351"/>
        <v>0</v>
      </c>
      <c r="AT560" s="267">
        <f t="shared" si="331"/>
        <v>0</v>
      </c>
      <c r="AU560" s="267">
        <f t="shared" si="332"/>
        <v>59.09</v>
      </c>
      <c r="BA560" s="42">
        <f t="shared" si="352"/>
        <v>0</v>
      </c>
      <c r="BB560" s="42">
        <f t="shared" si="353"/>
        <v>0</v>
      </c>
      <c r="BC560" s="42">
        <f t="shared" si="354"/>
        <v>0</v>
      </c>
      <c r="BD560" s="42">
        <f t="shared" si="355"/>
        <v>0</v>
      </c>
      <c r="BE560" s="42">
        <f t="shared" si="356"/>
        <v>0</v>
      </c>
      <c r="BF560" s="42">
        <f t="shared" si="357"/>
        <v>0</v>
      </c>
      <c r="BG560" s="42">
        <f t="shared" si="358"/>
        <v>0</v>
      </c>
      <c r="BH560" s="42">
        <f t="shared" si="359"/>
        <v>0</v>
      </c>
      <c r="BI560" s="42">
        <f t="shared" si="360"/>
        <v>0</v>
      </c>
      <c r="BJ560" s="42">
        <f t="shared" si="361"/>
        <v>0</v>
      </c>
      <c r="BK560" s="42">
        <f t="shared" si="362"/>
        <v>0</v>
      </c>
      <c r="BL560" s="42">
        <f t="shared" si="363"/>
        <v>0</v>
      </c>
      <c r="BM560" s="42">
        <f t="shared" si="364"/>
        <v>0</v>
      </c>
      <c r="BN560" s="42">
        <f t="shared" si="365"/>
        <v>0</v>
      </c>
      <c r="BO560" s="42">
        <f t="shared" si="366"/>
        <v>0</v>
      </c>
      <c r="BP560" s="42">
        <f t="shared" si="367"/>
        <v>0</v>
      </c>
      <c r="BQ560" s="42">
        <f t="shared" si="368"/>
        <v>0</v>
      </c>
      <c r="BR560" s="42">
        <f t="shared" si="369"/>
        <v>0</v>
      </c>
      <c r="BS560" s="42">
        <f t="shared" si="370"/>
        <v>0</v>
      </c>
    </row>
    <row r="561" spans="1:71" ht="15">
      <c r="A561" s="118" t="s">
        <v>1164</v>
      </c>
      <c r="B561" s="8" t="s">
        <v>1106</v>
      </c>
      <c r="C561" s="9" t="s">
        <v>1107</v>
      </c>
      <c r="D561" s="9" t="s">
        <v>1099</v>
      </c>
      <c r="E561" s="10" t="s">
        <v>26</v>
      </c>
      <c r="F561" s="10" t="s">
        <v>2</v>
      </c>
      <c r="G561" s="12" t="s">
        <v>1259</v>
      </c>
      <c r="H561" s="11">
        <v>73.85</v>
      </c>
      <c r="I561" s="279">
        <f>VLOOKUP(A:A,Souhrn!$A$2:$E$20,5,0)</f>
        <v>0</v>
      </c>
      <c r="J561" s="220">
        <f t="shared" si="371"/>
        <v>0</v>
      </c>
      <c r="K561" s="98"/>
      <c r="L561" s="102"/>
      <c r="M561" s="100" t="s">
        <v>1246</v>
      </c>
      <c r="AA561" s="120">
        <f t="shared" si="333"/>
        <v>73.85</v>
      </c>
      <c r="AB561" s="120">
        <f t="shared" si="334"/>
        <v>0</v>
      </c>
      <c r="AC561" s="120">
        <f t="shared" si="335"/>
        <v>0</v>
      </c>
      <c r="AD561" s="120">
        <f t="shared" si="336"/>
        <v>0</v>
      </c>
      <c r="AE561" s="120">
        <f t="shared" si="337"/>
        <v>0</v>
      </c>
      <c r="AF561" s="120">
        <f t="shared" si="338"/>
        <v>0</v>
      </c>
      <c r="AG561" s="120">
        <f t="shared" si="339"/>
        <v>0</v>
      </c>
      <c r="AH561" s="120">
        <f t="shared" si="340"/>
        <v>0</v>
      </c>
      <c r="AI561" s="120">
        <f t="shared" si="341"/>
        <v>0</v>
      </c>
      <c r="AJ561" s="120">
        <f t="shared" si="342"/>
        <v>0</v>
      </c>
      <c r="AK561" s="120">
        <f t="shared" si="343"/>
        <v>0</v>
      </c>
      <c r="AL561" s="120">
        <f t="shared" si="344"/>
        <v>0</v>
      </c>
      <c r="AM561" s="120">
        <f t="shared" si="345"/>
        <v>0</v>
      </c>
      <c r="AN561" s="120">
        <f t="shared" si="346"/>
        <v>0</v>
      </c>
      <c r="AO561" s="120">
        <f t="shared" si="347"/>
        <v>0</v>
      </c>
      <c r="AP561" s="120">
        <f t="shared" si="348"/>
        <v>0</v>
      </c>
      <c r="AQ561" s="120">
        <f t="shared" si="349"/>
        <v>0</v>
      </c>
      <c r="AR561" s="120">
        <f t="shared" si="350"/>
        <v>0</v>
      </c>
      <c r="AS561" s="120">
        <f t="shared" si="351"/>
        <v>0</v>
      </c>
      <c r="AT561" s="267">
        <f t="shared" si="331"/>
        <v>0</v>
      </c>
      <c r="AU561" s="267">
        <f t="shared" si="332"/>
        <v>73.85</v>
      </c>
      <c r="BA561" s="42">
        <f t="shared" si="352"/>
        <v>0</v>
      </c>
      <c r="BB561" s="42">
        <f t="shared" si="353"/>
        <v>0</v>
      </c>
      <c r="BC561" s="42">
        <f t="shared" si="354"/>
        <v>0</v>
      </c>
      <c r="BD561" s="42">
        <f t="shared" si="355"/>
        <v>0</v>
      </c>
      <c r="BE561" s="42">
        <f t="shared" si="356"/>
        <v>0</v>
      </c>
      <c r="BF561" s="42">
        <f t="shared" si="357"/>
        <v>0</v>
      </c>
      <c r="BG561" s="42">
        <f t="shared" si="358"/>
        <v>0</v>
      </c>
      <c r="BH561" s="42">
        <f t="shared" si="359"/>
        <v>0</v>
      </c>
      <c r="BI561" s="42">
        <f t="shared" si="360"/>
        <v>0</v>
      </c>
      <c r="BJ561" s="42">
        <f t="shared" si="361"/>
        <v>0</v>
      </c>
      <c r="BK561" s="42">
        <f t="shared" si="362"/>
        <v>0</v>
      </c>
      <c r="BL561" s="42">
        <f t="shared" si="363"/>
        <v>0</v>
      </c>
      <c r="BM561" s="42">
        <f t="shared" si="364"/>
        <v>0</v>
      </c>
      <c r="BN561" s="42">
        <f t="shared" si="365"/>
        <v>0</v>
      </c>
      <c r="BO561" s="42">
        <f t="shared" si="366"/>
        <v>0</v>
      </c>
      <c r="BP561" s="42">
        <f t="shared" si="367"/>
        <v>0</v>
      </c>
      <c r="BQ561" s="42">
        <f t="shared" si="368"/>
        <v>0</v>
      </c>
      <c r="BR561" s="42">
        <f t="shared" si="369"/>
        <v>0</v>
      </c>
      <c r="BS561" s="42">
        <f t="shared" si="370"/>
        <v>0</v>
      </c>
    </row>
    <row r="562" spans="1:71" ht="15">
      <c r="A562" s="118" t="s">
        <v>1164</v>
      </c>
      <c r="B562" s="8" t="s">
        <v>1108</v>
      </c>
      <c r="C562" s="9" t="s">
        <v>1109</v>
      </c>
      <c r="D562" s="9" t="s">
        <v>1099</v>
      </c>
      <c r="E562" s="10" t="s">
        <v>26</v>
      </c>
      <c r="F562" s="10" t="s">
        <v>2</v>
      </c>
      <c r="G562" s="12" t="s">
        <v>1259</v>
      </c>
      <c r="H562" s="11">
        <v>59.29</v>
      </c>
      <c r="I562" s="279">
        <f>VLOOKUP(A:A,Souhrn!$A$2:$E$20,5,0)</f>
        <v>0</v>
      </c>
      <c r="J562" s="220">
        <f t="shared" si="371"/>
        <v>0</v>
      </c>
      <c r="K562" s="98"/>
      <c r="L562" s="102"/>
      <c r="M562" s="100" t="s">
        <v>1246</v>
      </c>
      <c r="AA562" s="120">
        <f t="shared" si="333"/>
        <v>59.29</v>
      </c>
      <c r="AB562" s="120">
        <f t="shared" si="334"/>
        <v>0</v>
      </c>
      <c r="AC562" s="120">
        <f t="shared" si="335"/>
        <v>0</v>
      </c>
      <c r="AD562" s="120">
        <f t="shared" si="336"/>
        <v>0</v>
      </c>
      <c r="AE562" s="120">
        <f t="shared" si="337"/>
        <v>0</v>
      </c>
      <c r="AF562" s="120">
        <f t="shared" si="338"/>
        <v>0</v>
      </c>
      <c r="AG562" s="120">
        <f t="shared" si="339"/>
        <v>0</v>
      </c>
      <c r="AH562" s="120">
        <f t="shared" si="340"/>
        <v>0</v>
      </c>
      <c r="AI562" s="120">
        <f t="shared" si="341"/>
        <v>0</v>
      </c>
      <c r="AJ562" s="120">
        <f t="shared" si="342"/>
        <v>0</v>
      </c>
      <c r="AK562" s="120">
        <f t="shared" si="343"/>
        <v>0</v>
      </c>
      <c r="AL562" s="120">
        <f t="shared" si="344"/>
        <v>0</v>
      </c>
      <c r="AM562" s="120">
        <f t="shared" si="345"/>
        <v>0</v>
      </c>
      <c r="AN562" s="120">
        <f t="shared" si="346"/>
        <v>0</v>
      </c>
      <c r="AO562" s="120">
        <f t="shared" si="347"/>
        <v>0</v>
      </c>
      <c r="AP562" s="120">
        <f t="shared" si="348"/>
        <v>0</v>
      </c>
      <c r="AQ562" s="120">
        <f t="shared" si="349"/>
        <v>0</v>
      </c>
      <c r="AR562" s="120">
        <f t="shared" si="350"/>
        <v>0</v>
      </c>
      <c r="AS562" s="120">
        <f t="shared" si="351"/>
        <v>0</v>
      </c>
      <c r="AT562" s="267">
        <f t="shared" si="331"/>
        <v>0</v>
      </c>
      <c r="AU562" s="267">
        <f t="shared" si="332"/>
        <v>59.29</v>
      </c>
      <c r="BA562" s="42">
        <f t="shared" si="352"/>
        <v>0</v>
      </c>
      <c r="BB562" s="42">
        <f t="shared" si="353"/>
        <v>0</v>
      </c>
      <c r="BC562" s="42">
        <f t="shared" si="354"/>
        <v>0</v>
      </c>
      <c r="BD562" s="42">
        <f t="shared" si="355"/>
        <v>0</v>
      </c>
      <c r="BE562" s="42">
        <f t="shared" si="356"/>
        <v>0</v>
      </c>
      <c r="BF562" s="42">
        <f t="shared" si="357"/>
        <v>0</v>
      </c>
      <c r="BG562" s="42">
        <f t="shared" si="358"/>
        <v>0</v>
      </c>
      <c r="BH562" s="42">
        <f t="shared" si="359"/>
        <v>0</v>
      </c>
      <c r="BI562" s="42">
        <f t="shared" si="360"/>
        <v>0</v>
      </c>
      <c r="BJ562" s="42">
        <f t="shared" si="361"/>
        <v>0</v>
      </c>
      <c r="BK562" s="42">
        <f t="shared" si="362"/>
        <v>0</v>
      </c>
      <c r="BL562" s="42">
        <f t="shared" si="363"/>
        <v>0</v>
      </c>
      <c r="BM562" s="42">
        <f t="shared" si="364"/>
        <v>0</v>
      </c>
      <c r="BN562" s="42">
        <f t="shared" si="365"/>
        <v>0</v>
      </c>
      <c r="BO562" s="42">
        <f t="shared" si="366"/>
        <v>0</v>
      </c>
      <c r="BP562" s="42">
        <f t="shared" si="367"/>
        <v>0</v>
      </c>
      <c r="BQ562" s="42">
        <f t="shared" si="368"/>
        <v>0</v>
      </c>
      <c r="BR562" s="42">
        <f t="shared" si="369"/>
        <v>0</v>
      </c>
      <c r="BS562" s="42">
        <f t="shared" si="370"/>
        <v>0</v>
      </c>
    </row>
    <row r="563" spans="1:71" ht="15.75" thickBot="1">
      <c r="A563" s="118" t="s">
        <v>1164</v>
      </c>
      <c r="B563" s="17" t="s">
        <v>1110</v>
      </c>
      <c r="C563" s="14" t="s">
        <v>1111</v>
      </c>
      <c r="D563" s="14" t="s">
        <v>1099</v>
      </c>
      <c r="E563" s="18" t="s">
        <v>26</v>
      </c>
      <c r="F563" s="18" t="s">
        <v>2</v>
      </c>
      <c r="G563" s="6" t="s">
        <v>1259</v>
      </c>
      <c r="H563" s="16">
        <v>72.55</v>
      </c>
      <c r="I563" s="279">
        <f>VLOOKUP(A:A,Souhrn!$A$2:$E$20,5,0)</f>
        <v>0</v>
      </c>
      <c r="J563" s="221">
        <f t="shared" si="371"/>
        <v>0</v>
      </c>
      <c r="K563" s="108"/>
      <c r="L563" s="109"/>
      <c r="M563" s="110" t="s">
        <v>1246</v>
      </c>
      <c r="AA563" s="120">
        <f t="shared" si="333"/>
        <v>72.55</v>
      </c>
      <c r="AB563" s="120">
        <f t="shared" si="334"/>
        <v>0</v>
      </c>
      <c r="AC563" s="120">
        <f t="shared" si="335"/>
        <v>0</v>
      </c>
      <c r="AD563" s="120">
        <f t="shared" si="336"/>
        <v>0</v>
      </c>
      <c r="AE563" s="120">
        <f t="shared" si="337"/>
        <v>0</v>
      </c>
      <c r="AF563" s="120">
        <f t="shared" si="338"/>
        <v>0</v>
      </c>
      <c r="AG563" s="120">
        <f t="shared" si="339"/>
        <v>0</v>
      </c>
      <c r="AH563" s="120">
        <f t="shared" si="340"/>
        <v>0</v>
      </c>
      <c r="AI563" s="120">
        <f t="shared" si="341"/>
        <v>0</v>
      </c>
      <c r="AJ563" s="120">
        <f t="shared" si="342"/>
        <v>0</v>
      </c>
      <c r="AK563" s="120">
        <f t="shared" si="343"/>
        <v>0</v>
      </c>
      <c r="AL563" s="120">
        <f t="shared" si="344"/>
        <v>0</v>
      </c>
      <c r="AM563" s="120">
        <f t="shared" si="345"/>
        <v>0</v>
      </c>
      <c r="AN563" s="120">
        <f t="shared" si="346"/>
        <v>0</v>
      </c>
      <c r="AO563" s="120">
        <f t="shared" si="347"/>
        <v>0</v>
      </c>
      <c r="AP563" s="120">
        <f t="shared" si="348"/>
        <v>0</v>
      </c>
      <c r="AQ563" s="120">
        <f t="shared" si="349"/>
        <v>0</v>
      </c>
      <c r="AR563" s="120">
        <f t="shared" si="350"/>
        <v>0</v>
      </c>
      <c r="AS563" s="120">
        <f t="shared" si="351"/>
        <v>0</v>
      </c>
      <c r="AT563" s="267">
        <f t="shared" si="331"/>
        <v>0</v>
      </c>
      <c r="AU563" s="267">
        <f t="shared" si="332"/>
        <v>72.55</v>
      </c>
      <c r="BA563" s="42">
        <f t="shared" si="352"/>
        <v>0</v>
      </c>
      <c r="BB563" s="42">
        <f t="shared" si="353"/>
        <v>0</v>
      </c>
      <c r="BC563" s="42">
        <f t="shared" si="354"/>
        <v>0</v>
      </c>
      <c r="BD563" s="42">
        <f t="shared" si="355"/>
        <v>0</v>
      </c>
      <c r="BE563" s="42">
        <f t="shared" si="356"/>
        <v>0</v>
      </c>
      <c r="BF563" s="42">
        <f t="shared" si="357"/>
        <v>0</v>
      </c>
      <c r="BG563" s="42">
        <f t="shared" si="358"/>
        <v>0</v>
      </c>
      <c r="BH563" s="42">
        <f t="shared" si="359"/>
        <v>0</v>
      </c>
      <c r="BI563" s="42">
        <f t="shared" si="360"/>
        <v>0</v>
      </c>
      <c r="BJ563" s="42">
        <f t="shared" si="361"/>
        <v>0</v>
      </c>
      <c r="BK563" s="42">
        <f t="shared" si="362"/>
        <v>0</v>
      </c>
      <c r="BL563" s="42">
        <f t="shared" si="363"/>
        <v>0</v>
      </c>
      <c r="BM563" s="42">
        <f t="shared" si="364"/>
        <v>0</v>
      </c>
      <c r="BN563" s="42">
        <f t="shared" si="365"/>
        <v>0</v>
      </c>
      <c r="BO563" s="42">
        <f t="shared" si="366"/>
        <v>0</v>
      </c>
      <c r="BP563" s="42">
        <f t="shared" si="367"/>
        <v>0</v>
      </c>
      <c r="BQ563" s="42">
        <f t="shared" si="368"/>
        <v>0</v>
      </c>
      <c r="BR563" s="42">
        <f t="shared" si="369"/>
        <v>0</v>
      </c>
      <c r="BS563" s="42">
        <f t="shared" si="370"/>
        <v>0</v>
      </c>
    </row>
    <row r="564" spans="1:71" ht="15.75" thickBot="1">
      <c r="A564" s="118"/>
      <c r="B564" s="353" t="s">
        <v>1112</v>
      </c>
      <c r="C564" s="354"/>
      <c r="D564" s="354"/>
      <c r="E564" s="354"/>
      <c r="F564" s="354"/>
      <c r="G564" s="354"/>
      <c r="H564" s="218">
        <f>SUM(H557:H563)</f>
        <v>408.15000000000003</v>
      </c>
      <c r="I564" s="350">
        <f>SUM(J557:J563)</f>
        <v>0</v>
      </c>
      <c r="J564" s="351"/>
      <c r="K564" s="340"/>
      <c r="L564" s="341"/>
      <c r="M564" s="342"/>
      <c r="AA564" s="120">
        <f t="shared" si="333"/>
        <v>0</v>
      </c>
      <c r="AB564" s="120">
        <f t="shared" si="334"/>
        <v>0</v>
      </c>
      <c r="AC564" s="120">
        <f t="shared" si="335"/>
        <v>0</v>
      </c>
      <c r="AD564" s="120">
        <f t="shared" si="336"/>
        <v>0</v>
      </c>
      <c r="AE564" s="120">
        <f t="shared" si="337"/>
        <v>0</v>
      </c>
      <c r="AF564" s="120">
        <f t="shared" si="338"/>
        <v>0</v>
      </c>
      <c r="AG564" s="120">
        <f t="shared" si="339"/>
        <v>0</v>
      </c>
      <c r="AH564" s="120">
        <f t="shared" si="340"/>
        <v>0</v>
      </c>
      <c r="AI564" s="120">
        <f t="shared" si="341"/>
        <v>0</v>
      </c>
      <c r="AJ564" s="120">
        <f t="shared" si="342"/>
        <v>0</v>
      </c>
      <c r="AK564" s="120">
        <f t="shared" si="343"/>
        <v>0</v>
      </c>
      <c r="AL564" s="120">
        <f t="shared" si="344"/>
        <v>0</v>
      </c>
      <c r="AM564" s="120">
        <f t="shared" si="345"/>
        <v>0</v>
      </c>
      <c r="AN564" s="120">
        <f t="shared" si="346"/>
        <v>0</v>
      </c>
      <c r="AO564" s="120">
        <f t="shared" si="347"/>
        <v>0</v>
      </c>
      <c r="AP564" s="120">
        <f t="shared" si="348"/>
        <v>0</v>
      </c>
      <c r="AQ564" s="120">
        <f t="shared" si="349"/>
        <v>0</v>
      </c>
      <c r="AR564" s="120">
        <f t="shared" si="350"/>
        <v>0</v>
      </c>
      <c r="AS564" s="120">
        <f t="shared" si="351"/>
        <v>0</v>
      </c>
      <c r="AT564" s="267">
        <f t="shared" si="331"/>
        <v>0</v>
      </c>
      <c r="AU564" s="267">
        <f t="shared" si="332"/>
        <v>0</v>
      </c>
      <c r="BA564" s="42">
        <f t="shared" si="352"/>
        <v>0</v>
      </c>
      <c r="BB564" s="42">
        <f t="shared" si="353"/>
        <v>0</v>
      </c>
      <c r="BC564" s="42">
        <f t="shared" si="354"/>
        <v>0</v>
      </c>
      <c r="BD564" s="42">
        <f t="shared" si="355"/>
        <v>0</v>
      </c>
      <c r="BE564" s="42">
        <f t="shared" si="356"/>
        <v>0</v>
      </c>
      <c r="BF564" s="42">
        <f t="shared" si="357"/>
        <v>0</v>
      </c>
      <c r="BG564" s="42">
        <f t="shared" si="358"/>
        <v>0</v>
      </c>
      <c r="BH564" s="42">
        <f t="shared" si="359"/>
        <v>0</v>
      </c>
      <c r="BI564" s="42">
        <f t="shared" si="360"/>
        <v>0</v>
      </c>
      <c r="BJ564" s="42">
        <f t="shared" si="361"/>
        <v>0</v>
      </c>
      <c r="BK564" s="42">
        <f t="shared" si="362"/>
        <v>0</v>
      </c>
      <c r="BL564" s="42">
        <f t="shared" si="363"/>
        <v>0</v>
      </c>
      <c r="BM564" s="42">
        <f t="shared" si="364"/>
        <v>0</v>
      </c>
      <c r="BN564" s="42">
        <f t="shared" si="365"/>
        <v>0</v>
      </c>
      <c r="BO564" s="42">
        <f t="shared" si="366"/>
        <v>0</v>
      </c>
      <c r="BP564" s="42">
        <f t="shared" si="367"/>
        <v>0</v>
      </c>
      <c r="BQ564" s="42">
        <f t="shared" si="368"/>
        <v>0</v>
      </c>
      <c r="BR564" s="42">
        <f t="shared" si="369"/>
        <v>0</v>
      </c>
      <c r="BS564" s="42">
        <f t="shared" si="370"/>
        <v>0</v>
      </c>
    </row>
    <row r="565" spans="1:71" ht="15">
      <c r="A565" s="118" t="s">
        <v>1173</v>
      </c>
      <c r="B565" s="3" t="s">
        <v>1113</v>
      </c>
      <c r="C565" s="4" t="s">
        <v>1114</v>
      </c>
      <c r="D565" s="4" t="s">
        <v>1115</v>
      </c>
      <c r="E565" s="5" t="s">
        <v>34</v>
      </c>
      <c r="F565" s="5" t="s">
        <v>35</v>
      </c>
      <c r="G565" s="6" t="s">
        <v>1267</v>
      </c>
      <c r="H565" s="7">
        <v>12.81</v>
      </c>
      <c r="I565" s="279">
        <f>VLOOKUP(A:A,Souhrn!$A$2:$E$20,5,0)</f>
        <v>0</v>
      </c>
      <c r="J565" s="217">
        <f t="shared" si="371"/>
        <v>0</v>
      </c>
      <c r="K565" s="104"/>
      <c r="L565" s="105"/>
      <c r="M565" s="106"/>
      <c r="AA565" s="120">
        <f t="shared" si="333"/>
        <v>0</v>
      </c>
      <c r="AB565" s="120">
        <f t="shared" si="334"/>
        <v>0</v>
      </c>
      <c r="AC565" s="120">
        <f t="shared" si="335"/>
        <v>0</v>
      </c>
      <c r="AD565" s="120">
        <f t="shared" si="336"/>
        <v>0</v>
      </c>
      <c r="AE565" s="120">
        <f t="shared" si="337"/>
        <v>0</v>
      </c>
      <c r="AF565" s="120">
        <f t="shared" si="338"/>
        <v>0</v>
      </c>
      <c r="AG565" s="120">
        <f t="shared" si="339"/>
        <v>0</v>
      </c>
      <c r="AH565" s="120">
        <f t="shared" si="340"/>
        <v>0</v>
      </c>
      <c r="AI565" s="120">
        <f t="shared" si="341"/>
        <v>0</v>
      </c>
      <c r="AJ565" s="120">
        <f t="shared" si="342"/>
        <v>12.81</v>
      </c>
      <c r="AK565" s="120">
        <f t="shared" si="343"/>
        <v>0</v>
      </c>
      <c r="AL565" s="120">
        <f t="shared" si="344"/>
        <v>0</v>
      </c>
      <c r="AM565" s="120">
        <f t="shared" si="345"/>
        <v>0</v>
      </c>
      <c r="AN565" s="120">
        <f t="shared" si="346"/>
        <v>0</v>
      </c>
      <c r="AO565" s="120">
        <f t="shared" si="347"/>
        <v>0</v>
      </c>
      <c r="AP565" s="120">
        <f t="shared" si="348"/>
        <v>0</v>
      </c>
      <c r="AQ565" s="120">
        <f t="shared" si="349"/>
        <v>0</v>
      </c>
      <c r="AR565" s="120">
        <f t="shared" si="350"/>
        <v>0</v>
      </c>
      <c r="AS565" s="120">
        <f t="shared" si="351"/>
        <v>0</v>
      </c>
      <c r="AT565" s="267">
        <f t="shared" si="331"/>
        <v>0</v>
      </c>
      <c r="AU565" s="267">
        <f t="shared" si="332"/>
        <v>0</v>
      </c>
      <c r="BA565" s="42">
        <f t="shared" si="352"/>
        <v>0</v>
      </c>
      <c r="BB565" s="42">
        <f t="shared" si="353"/>
        <v>0</v>
      </c>
      <c r="BC565" s="42">
        <f t="shared" si="354"/>
        <v>0</v>
      </c>
      <c r="BD565" s="42">
        <f t="shared" si="355"/>
        <v>0</v>
      </c>
      <c r="BE565" s="42">
        <f t="shared" si="356"/>
        <v>0</v>
      </c>
      <c r="BF565" s="42">
        <f t="shared" si="357"/>
        <v>0</v>
      </c>
      <c r="BG565" s="42">
        <f t="shared" si="358"/>
        <v>0</v>
      </c>
      <c r="BH565" s="42">
        <f t="shared" si="359"/>
        <v>0</v>
      </c>
      <c r="BI565" s="42">
        <f t="shared" si="360"/>
        <v>0</v>
      </c>
      <c r="BJ565" s="42">
        <f t="shared" si="361"/>
        <v>0</v>
      </c>
      <c r="BK565" s="42">
        <f t="shared" si="362"/>
        <v>0</v>
      </c>
      <c r="BL565" s="42">
        <f t="shared" si="363"/>
        <v>0</v>
      </c>
      <c r="BM565" s="42">
        <f t="shared" si="364"/>
        <v>0</v>
      </c>
      <c r="BN565" s="42">
        <f t="shared" si="365"/>
        <v>0</v>
      </c>
      <c r="BO565" s="42">
        <f t="shared" si="366"/>
        <v>0</v>
      </c>
      <c r="BP565" s="42">
        <f t="shared" si="367"/>
        <v>0</v>
      </c>
      <c r="BQ565" s="42">
        <f t="shared" si="368"/>
        <v>0</v>
      </c>
      <c r="BR565" s="42">
        <f t="shared" si="369"/>
        <v>0</v>
      </c>
      <c r="BS565" s="42">
        <f t="shared" si="370"/>
        <v>0</v>
      </c>
    </row>
    <row r="566" spans="1:71" ht="15">
      <c r="A566" s="118" t="s">
        <v>1173</v>
      </c>
      <c r="B566" s="8" t="s">
        <v>1116</v>
      </c>
      <c r="C566" s="9" t="s">
        <v>1117</v>
      </c>
      <c r="D566" s="9" t="s">
        <v>1115</v>
      </c>
      <c r="E566" s="10" t="s">
        <v>44</v>
      </c>
      <c r="F566" s="10" t="s">
        <v>35</v>
      </c>
      <c r="G566" s="12" t="s">
        <v>1267</v>
      </c>
      <c r="H566" s="11">
        <v>25.68</v>
      </c>
      <c r="I566" s="279">
        <f>VLOOKUP(A:A,Souhrn!$A$2:$E$20,5,0)</f>
        <v>0</v>
      </c>
      <c r="J566" s="220">
        <f t="shared" si="371"/>
        <v>0</v>
      </c>
      <c r="K566" s="98"/>
      <c r="L566" s="102"/>
      <c r="M566" s="100"/>
      <c r="AA566" s="120">
        <f t="shared" si="333"/>
        <v>0</v>
      </c>
      <c r="AB566" s="120">
        <f t="shared" si="334"/>
        <v>0</v>
      </c>
      <c r="AC566" s="120">
        <f t="shared" si="335"/>
        <v>0</v>
      </c>
      <c r="AD566" s="120">
        <f t="shared" si="336"/>
        <v>0</v>
      </c>
      <c r="AE566" s="120">
        <f t="shared" si="337"/>
        <v>0</v>
      </c>
      <c r="AF566" s="120">
        <f t="shared" si="338"/>
        <v>0</v>
      </c>
      <c r="AG566" s="120">
        <f t="shared" si="339"/>
        <v>0</v>
      </c>
      <c r="AH566" s="120">
        <f t="shared" si="340"/>
        <v>0</v>
      </c>
      <c r="AI566" s="120">
        <f t="shared" si="341"/>
        <v>0</v>
      </c>
      <c r="AJ566" s="120">
        <f t="shared" si="342"/>
        <v>25.68</v>
      </c>
      <c r="AK566" s="120">
        <f t="shared" si="343"/>
        <v>0</v>
      </c>
      <c r="AL566" s="120">
        <f t="shared" si="344"/>
        <v>0</v>
      </c>
      <c r="AM566" s="120">
        <f t="shared" si="345"/>
        <v>0</v>
      </c>
      <c r="AN566" s="120">
        <f t="shared" si="346"/>
        <v>0</v>
      </c>
      <c r="AO566" s="120">
        <f t="shared" si="347"/>
        <v>0</v>
      </c>
      <c r="AP566" s="120">
        <f t="shared" si="348"/>
        <v>0</v>
      </c>
      <c r="AQ566" s="120">
        <f t="shared" si="349"/>
        <v>0</v>
      </c>
      <c r="AR566" s="120">
        <f t="shared" si="350"/>
        <v>0</v>
      </c>
      <c r="AS566" s="120">
        <f t="shared" si="351"/>
        <v>0</v>
      </c>
      <c r="AT566" s="267">
        <f t="shared" si="331"/>
        <v>0</v>
      </c>
      <c r="AU566" s="267">
        <f t="shared" si="332"/>
        <v>0</v>
      </c>
      <c r="BA566" s="42">
        <f t="shared" si="352"/>
        <v>0</v>
      </c>
      <c r="BB566" s="42">
        <f t="shared" si="353"/>
        <v>0</v>
      </c>
      <c r="BC566" s="42">
        <f t="shared" si="354"/>
        <v>0</v>
      </c>
      <c r="BD566" s="42">
        <f t="shared" si="355"/>
        <v>0</v>
      </c>
      <c r="BE566" s="42">
        <f t="shared" si="356"/>
        <v>0</v>
      </c>
      <c r="BF566" s="42">
        <f t="shared" si="357"/>
        <v>0</v>
      </c>
      <c r="BG566" s="42">
        <f t="shared" si="358"/>
        <v>0</v>
      </c>
      <c r="BH566" s="42">
        <f t="shared" si="359"/>
        <v>0</v>
      </c>
      <c r="BI566" s="42">
        <f t="shared" si="360"/>
        <v>0</v>
      </c>
      <c r="BJ566" s="42">
        <f t="shared" si="361"/>
        <v>0</v>
      </c>
      <c r="BK566" s="42">
        <f t="shared" si="362"/>
        <v>0</v>
      </c>
      <c r="BL566" s="42">
        <f t="shared" si="363"/>
        <v>0</v>
      </c>
      <c r="BM566" s="42">
        <f t="shared" si="364"/>
        <v>0</v>
      </c>
      <c r="BN566" s="42">
        <f t="shared" si="365"/>
        <v>0</v>
      </c>
      <c r="BO566" s="42">
        <f t="shared" si="366"/>
        <v>0</v>
      </c>
      <c r="BP566" s="42">
        <f t="shared" si="367"/>
        <v>0</v>
      </c>
      <c r="BQ566" s="42">
        <f t="shared" si="368"/>
        <v>0</v>
      </c>
      <c r="BR566" s="42">
        <f t="shared" si="369"/>
        <v>0</v>
      </c>
      <c r="BS566" s="42">
        <f t="shared" si="370"/>
        <v>0</v>
      </c>
    </row>
    <row r="567" spans="1:71" ht="15">
      <c r="A567" s="118" t="s">
        <v>1169</v>
      </c>
      <c r="B567" s="8" t="s">
        <v>1118</v>
      </c>
      <c r="C567" s="9" t="s">
        <v>1119</v>
      </c>
      <c r="D567" s="9" t="s">
        <v>1115</v>
      </c>
      <c r="E567" s="10" t="s">
        <v>53</v>
      </c>
      <c r="F567" s="10" t="s">
        <v>4</v>
      </c>
      <c r="G567" s="12" t="s">
        <v>1279</v>
      </c>
      <c r="H567" s="11">
        <v>1.6</v>
      </c>
      <c r="I567" s="279">
        <f>VLOOKUP(A:A,Souhrn!$A$2:$E$20,5,0)</f>
        <v>0</v>
      </c>
      <c r="J567" s="220">
        <f t="shared" si="371"/>
        <v>0</v>
      </c>
      <c r="K567" s="98"/>
      <c r="L567" s="102"/>
      <c r="M567" s="100"/>
      <c r="AA567" s="120">
        <f t="shared" si="333"/>
        <v>0</v>
      </c>
      <c r="AB567" s="120">
        <f t="shared" si="334"/>
        <v>0</v>
      </c>
      <c r="AC567" s="120">
        <f t="shared" si="335"/>
        <v>0</v>
      </c>
      <c r="AD567" s="120">
        <f t="shared" si="336"/>
        <v>0</v>
      </c>
      <c r="AE567" s="120">
        <f t="shared" si="337"/>
        <v>0</v>
      </c>
      <c r="AF567" s="120">
        <f t="shared" si="338"/>
        <v>1.6</v>
      </c>
      <c r="AG567" s="120">
        <f t="shared" si="339"/>
        <v>0</v>
      </c>
      <c r="AH567" s="120">
        <f t="shared" si="340"/>
        <v>0</v>
      </c>
      <c r="AI567" s="120">
        <f t="shared" si="341"/>
        <v>0</v>
      </c>
      <c r="AJ567" s="120">
        <f t="shared" si="342"/>
        <v>0</v>
      </c>
      <c r="AK567" s="120">
        <f t="shared" si="343"/>
        <v>0</v>
      </c>
      <c r="AL567" s="120">
        <f t="shared" si="344"/>
        <v>0</v>
      </c>
      <c r="AM567" s="120">
        <f t="shared" si="345"/>
        <v>0</v>
      </c>
      <c r="AN567" s="120">
        <f t="shared" si="346"/>
        <v>0</v>
      </c>
      <c r="AO567" s="120">
        <f t="shared" si="347"/>
        <v>0</v>
      </c>
      <c r="AP567" s="120">
        <f t="shared" si="348"/>
        <v>0</v>
      </c>
      <c r="AQ567" s="120">
        <f t="shared" si="349"/>
        <v>0</v>
      </c>
      <c r="AR567" s="120">
        <f t="shared" si="350"/>
        <v>0</v>
      </c>
      <c r="AS567" s="120">
        <f t="shared" si="351"/>
        <v>0</v>
      </c>
      <c r="AT567" s="267">
        <f t="shared" si="331"/>
        <v>0</v>
      </c>
      <c r="AU567" s="267">
        <f t="shared" si="332"/>
        <v>0</v>
      </c>
      <c r="BA567" s="42">
        <f t="shared" si="352"/>
        <v>0</v>
      </c>
      <c r="BB567" s="42">
        <f t="shared" si="353"/>
        <v>0</v>
      </c>
      <c r="BC567" s="42">
        <f t="shared" si="354"/>
        <v>0</v>
      </c>
      <c r="BD567" s="42">
        <f t="shared" si="355"/>
        <v>0</v>
      </c>
      <c r="BE567" s="42">
        <f t="shared" si="356"/>
        <v>0</v>
      </c>
      <c r="BF567" s="42">
        <f t="shared" si="357"/>
        <v>0</v>
      </c>
      <c r="BG567" s="42">
        <f t="shared" si="358"/>
        <v>0</v>
      </c>
      <c r="BH567" s="42">
        <f t="shared" si="359"/>
        <v>0</v>
      </c>
      <c r="BI567" s="42">
        <f t="shared" si="360"/>
        <v>0</v>
      </c>
      <c r="BJ567" s="42">
        <f t="shared" si="361"/>
        <v>0</v>
      </c>
      <c r="BK567" s="42">
        <f t="shared" si="362"/>
        <v>0</v>
      </c>
      <c r="BL567" s="42">
        <f t="shared" si="363"/>
        <v>0</v>
      </c>
      <c r="BM567" s="42">
        <f t="shared" si="364"/>
        <v>0</v>
      </c>
      <c r="BN567" s="42">
        <f t="shared" si="365"/>
        <v>0</v>
      </c>
      <c r="BO567" s="42">
        <f t="shared" si="366"/>
        <v>0</v>
      </c>
      <c r="BP567" s="42">
        <f t="shared" si="367"/>
        <v>0</v>
      </c>
      <c r="BQ567" s="42">
        <f t="shared" si="368"/>
        <v>0</v>
      </c>
      <c r="BR567" s="42">
        <f t="shared" si="369"/>
        <v>0</v>
      </c>
      <c r="BS567" s="42">
        <f t="shared" si="370"/>
        <v>0</v>
      </c>
    </row>
    <row r="568" spans="1:71" ht="15">
      <c r="A568" s="118" t="s">
        <v>1169</v>
      </c>
      <c r="B568" s="8" t="s">
        <v>1120</v>
      </c>
      <c r="C568" s="9" t="s">
        <v>1121</v>
      </c>
      <c r="D568" s="9" t="s">
        <v>1115</v>
      </c>
      <c r="E568" s="10" t="s">
        <v>47</v>
      </c>
      <c r="F568" s="10" t="s">
        <v>4</v>
      </c>
      <c r="G568" s="12" t="s">
        <v>1279</v>
      </c>
      <c r="H568" s="11">
        <v>5.18</v>
      </c>
      <c r="I568" s="279">
        <f>VLOOKUP(A:A,Souhrn!$A$2:$E$20,5,0)</f>
        <v>0</v>
      </c>
      <c r="J568" s="220">
        <f t="shared" si="371"/>
        <v>0</v>
      </c>
      <c r="K568" s="98"/>
      <c r="L568" s="102"/>
      <c r="M568" s="100"/>
      <c r="AA568" s="120">
        <f t="shared" si="333"/>
        <v>0</v>
      </c>
      <c r="AB568" s="120">
        <f t="shared" si="334"/>
        <v>0</v>
      </c>
      <c r="AC568" s="120">
        <f t="shared" si="335"/>
        <v>0</v>
      </c>
      <c r="AD568" s="120">
        <f t="shared" si="336"/>
        <v>0</v>
      </c>
      <c r="AE568" s="120">
        <f t="shared" si="337"/>
        <v>0</v>
      </c>
      <c r="AF568" s="120">
        <f t="shared" si="338"/>
        <v>5.18</v>
      </c>
      <c r="AG568" s="120">
        <f t="shared" si="339"/>
        <v>0</v>
      </c>
      <c r="AH568" s="120">
        <f t="shared" si="340"/>
        <v>0</v>
      </c>
      <c r="AI568" s="120">
        <f t="shared" si="341"/>
        <v>0</v>
      </c>
      <c r="AJ568" s="120">
        <f t="shared" si="342"/>
        <v>0</v>
      </c>
      <c r="AK568" s="120">
        <f t="shared" si="343"/>
        <v>0</v>
      </c>
      <c r="AL568" s="120">
        <f t="shared" si="344"/>
        <v>0</v>
      </c>
      <c r="AM568" s="120">
        <f t="shared" si="345"/>
        <v>0</v>
      </c>
      <c r="AN568" s="120">
        <f t="shared" si="346"/>
        <v>0</v>
      </c>
      <c r="AO568" s="120">
        <f t="shared" si="347"/>
        <v>0</v>
      </c>
      <c r="AP568" s="120">
        <f t="shared" si="348"/>
        <v>0</v>
      </c>
      <c r="AQ568" s="120">
        <f t="shared" si="349"/>
        <v>0</v>
      </c>
      <c r="AR568" s="120">
        <f t="shared" si="350"/>
        <v>0</v>
      </c>
      <c r="AS568" s="120">
        <f t="shared" si="351"/>
        <v>0</v>
      </c>
      <c r="AT568" s="267">
        <f t="shared" si="331"/>
        <v>0</v>
      </c>
      <c r="AU568" s="267">
        <f t="shared" si="332"/>
        <v>0</v>
      </c>
      <c r="BA568" s="42">
        <f t="shared" si="352"/>
        <v>0</v>
      </c>
      <c r="BB568" s="42">
        <f t="shared" si="353"/>
        <v>0</v>
      </c>
      <c r="BC568" s="42">
        <f t="shared" si="354"/>
        <v>0</v>
      </c>
      <c r="BD568" s="42">
        <f t="shared" si="355"/>
        <v>0</v>
      </c>
      <c r="BE568" s="42">
        <f t="shared" si="356"/>
        <v>0</v>
      </c>
      <c r="BF568" s="42">
        <f t="shared" si="357"/>
        <v>0</v>
      </c>
      <c r="BG568" s="42">
        <f t="shared" si="358"/>
        <v>0</v>
      </c>
      <c r="BH568" s="42">
        <f t="shared" si="359"/>
        <v>0</v>
      </c>
      <c r="BI568" s="42">
        <f t="shared" si="360"/>
        <v>0</v>
      </c>
      <c r="BJ568" s="42">
        <f t="shared" si="361"/>
        <v>0</v>
      </c>
      <c r="BK568" s="42">
        <f t="shared" si="362"/>
        <v>0</v>
      </c>
      <c r="BL568" s="42">
        <f t="shared" si="363"/>
        <v>0</v>
      </c>
      <c r="BM568" s="42">
        <f t="shared" si="364"/>
        <v>0</v>
      </c>
      <c r="BN568" s="42">
        <f t="shared" si="365"/>
        <v>0</v>
      </c>
      <c r="BO568" s="42">
        <f t="shared" si="366"/>
        <v>0</v>
      </c>
      <c r="BP568" s="42">
        <f t="shared" si="367"/>
        <v>0</v>
      </c>
      <c r="BQ568" s="42">
        <f t="shared" si="368"/>
        <v>0</v>
      </c>
      <c r="BR568" s="42">
        <f t="shared" si="369"/>
        <v>0</v>
      </c>
      <c r="BS568" s="42">
        <f t="shared" si="370"/>
        <v>0</v>
      </c>
    </row>
    <row r="569" spans="1:71" ht="15">
      <c r="A569" s="118" t="s">
        <v>1169</v>
      </c>
      <c r="B569" s="8" t="s">
        <v>1122</v>
      </c>
      <c r="C569" s="9" t="s">
        <v>1123</v>
      </c>
      <c r="D569" s="9" t="s">
        <v>1115</v>
      </c>
      <c r="E569" s="10" t="s">
        <v>47</v>
      </c>
      <c r="F569" s="10" t="s">
        <v>4</v>
      </c>
      <c r="G569" s="12" t="s">
        <v>1279</v>
      </c>
      <c r="H569" s="11">
        <v>4.79</v>
      </c>
      <c r="I569" s="279">
        <f>VLOOKUP(A:A,Souhrn!$A$2:$E$20,5,0)</f>
        <v>0</v>
      </c>
      <c r="J569" s="220">
        <f t="shared" si="371"/>
        <v>0</v>
      </c>
      <c r="K569" s="98"/>
      <c r="L569" s="102"/>
      <c r="M569" s="100"/>
      <c r="AA569" s="120">
        <f t="shared" si="333"/>
        <v>0</v>
      </c>
      <c r="AB569" s="120">
        <f t="shared" si="334"/>
        <v>0</v>
      </c>
      <c r="AC569" s="120">
        <f t="shared" si="335"/>
        <v>0</v>
      </c>
      <c r="AD569" s="120">
        <f t="shared" si="336"/>
        <v>0</v>
      </c>
      <c r="AE569" s="120">
        <f t="shared" si="337"/>
        <v>0</v>
      </c>
      <c r="AF569" s="120">
        <f t="shared" si="338"/>
        <v>4.79</v>
      </c>
      <c r="AG569" s="120">
        <f t="shared" si="339"/>
        <v>0</v>
      </c>
      <c r="AH569" s="120">
        <f t="shared" si="340"/>
        <v>0</v>
      </c>
      <c r="AI569" s="120">
        <f t="shared" si="341"/>
        <v>0</v>
      </c>
      <c r="AJ569" s="120">
        <f t="shared" si="342"/>
        <v>0</v>
      </c>
      <c r="AK569" s="120">
        <f t="shared" si="343"/>
        <v>0</v>
      </c>
      <c r="AL569" s="120">
        <f t="shared" si="344"/>
        <v>0</v>
      </c>
      <c r="AM569" s="120">
        <f t="shared" si="345"/>
        <v>0</v>
      </c>
      <c r="AN569" s="120">
        <f t="shared" si="346"/>
        <v>0</v>
      </c>
      <c r="AO569" s="120">
        <f t="shared" si="347"/>
        <v>0</v>
      </c>
      <c r="AP569" s="120">
        <f t="shared" si="348"/>
        <v>0</v>
      </c>
      <c r="AQ569" s="120">
        <f t="shared" si="349"/>
        <v>0</v>
      </c>
      <c r="AR569" s="120">
        <f t="shared" si="350"/>
        <v>0</v>
      </c>
      <c r="AS569" s="120">
        <f t="shared" si="351"/>
        <v>0</v>
      </c>
      <c r="AT569" s="267">
        <f t="shared" si="331"/>
        <v>0</v>
      </c>
      <c r="AU569" s="267">
        <f t="shared" si="332"/>
        <v>0</v>
      </c>
      <c r="BA569" s="42">
        <f t="shared" si="352"/>
        <v>0</v>
      </c>
      <c r="BB569" s="42">
        <f t="shared" si="353"/>
        <v>0</v>
      </c>
      <c r="BC569" s="42">
        <f t="shared" si="354"/>
        <v>0</v>
      </c>
      <c r="BD569" s="42">
        <f t="shared" si="355"/>
        <v>0</v>
      </c>
      <c r="BE569" s="42">
        <f t="shared" si="356"/>
        <v>0</v>
      </c>
      <c r="BF569" s="42">
        <f t="shared" si="357"/>
        <v>0</v>
      </c>
      <c r="BG569" s="42">
        <f t="shared" si="358"/>
        <v>0</v>
      </c>
      <c r="BH569" s="42">
        <f t="shared" si="359"/>
        <v>0</v>
      </c>
      <c r="BI569" s="42">
        <f t="shared" si="360"/>
        <v>0</v>
      </c>
      <c r="BJ569" s="42">
        <f t="shared" si="361"/>
        <v>0</v>
      </c>
      <c r="BK569" s="42">
        <f t="shared" si="362"/>
        <v>0</v>
      </c>
      <c r="BL569" s="42">
        <f t="shared" si="363"/>
        <v>0</v>
      </c>
      <c r="BM569" s="42">
        <f t="shared" si="364"/>
        <v>0</v>
      </c>
      <c r="BN569" s="42">
        <f t="shared" si="365"/>
        <v>0</v>
      </c>
      <c r="BO569" s="42">
        <f t="shared" si="366"/>
        <v>0</v>
      </c>
      <c r="BP569" s="42">
        <f t="shared" si="367"/>
        <v>0</v>
      </c>
      <c r="BQ569" s="42">
        <f t="shared" si="368"/>
        <v>0</v>
      </c>
      <c r="BR569" s="42">
        <f t="shared" si="369"/>
        <v>0</v>
      </c>
      <c r="BS569" s="42">
        <f t="shared" si="370"/>
        <v>0</v>
      </c>
    </row>
    <row r="570" spans="1:71" ht="15">
      <c r="A570" s="118" t="s">
        <v>1169</v>
      </c>
      <c r="B570" s="8" t="s">
        <v>1124</v>
      </c>
      <c r="C570" s="9" t="s">
        <v>33</v>
      </c>
      <c r="D570" s="9" t="s">
        <v>1115</v>
      </c>
      <c r="E570" s="10" t="s">
        <v>47</v>
      </c>
      <c r="F570" s="10" t="s">
        <v>4</v>
      </c>
      <c r="G570" s="12" t="s">
        <v>1279</v>
      </c>
      <c r="H570" s="11">
        <v>0.96</v>
      </c>
      <c r="I570" s="279">
        <f>VLOOKUP(A:A,Souhrn!$A$2:$E$20,5,0)</f>
        <v>0</v>
      </c>
      <c r="J570" s="220">
        <f t="shared" si="371"/>
        <v>0</v>
      </c>
      <c r="K570" s="98"/>
      <c r="L570" s="102"/>
      <c r="M570" s="100"/>
      <c r="AA570" s="120">
        <f t="shared" si="333"/>
        <v>0</v>
      </c>
      <c r="AB570" s="120">
        <f t="shared" si="334"/>
        <v>0</v>
      </c>
      <c r="AC570" s="120">
        <f t="shared" si="335"/>
        <v>0</v>
      </c>
      <c r="AD570" s="120">
        <f t="shared" si="336"/>
        <v>0</v>
      </c>
      <c r="AE570" s="120">
        <f t="shared" si="337"/>
        <v>0</v>
      </c>
      <c r="AF570" s="120">
        <f t="shared" si="338"/>
        <v>0.96</v>
      </c>
      <c r="AG570" s="120">
        <f t="shared" si="339"/>
        <v>0</v>
      </c>
      <c r="AH570" s="120">
        <f t="shared" si="340"/>
        <v>0</v>
      </c>
      <c r="AI570" s="120">
        <f t="shared" si="341"/>
        <v>0</v>
      </c>
      <c r="AJ570" s="120">
        <f t="shared" si="342"/>
        <v>0</v>
      </c>
      <c r="AK570" s="120">
        <f t="shared" si="343"/>
        <v>0</v>
      </c>
      <c r="AL570" s="120">
        <f t="shared" si="344"/>
        <v>0</v>
      </c>
      <c r="AM570" s="120">
        <f t="shared" si="345"/>
        <v>0</v>
      </c>
      <c r="AN570" s="120">
        <f t="shared" si="346"/>
        <v>0</v>
      </c>
      <c r="AO570" s="120">
        <f t="shared" si="347"/>
        <v>0</v>
      </c>
      <c r="AP570" s="120">
        <f t="shared" si="348"/>
        <v>0</v>
      </c>
      <c r="AQ570" s="120">
        <f t="shared" si="349"/>
        <v>0</v>
      </c>
      <c r="AR570" s="120">
        <f t="shared" si="350"/>
        <v>0</v>
      </c>
      <c r="AS570" s="120">
        <f t="shared" si="351"/>
        <v>0</v>
      </c>
      <c r="AT570" s="267">
        <f t="shared" si="331"/>
        <v>0</v>
      </c>
      <c r="AU570" s="267">
        <f t="shared" si="332"/>
        <v>0</v>
      </c>
      <c r="BA570" s="42">
        <f t="shared" si="352"/>
        <v>0</v>
      </c>
      <c r="BB570" s="42">
        <f t="shared" si="353"/>
        <v>0</v>
      </c>
      <c r="BC570" s="42">
        <f t="shared" si="354"/>
        <v>0</v>
      </c>
      <c r="BD570" s="42">
        <f t="shared" si="355"/>
        <v>0</v>
      </c>
      <c r="BE570" s="42">
        <f t="shared" si="356"/>
        <v>0</v>
      </c>
      <c r="BF570" s="42">
        <f t="shared" si="357"/>
        <v>0</v>
      </c>
      <c r="BG570" s="42">
        <f t="shared" si="358"/>
        <v>0</v>
      </c>
      <c r="BH570" s="42">
        <f t="shared" si="359"/>
        <v>0</v>
      </c>
      <c r="BI570" s="42">
        <f t="shared" si="360"/>
        <v>0</v>
      </c>
      <c r="BJ570" s="42">
        <f t="shared" si="361"/>
        <v>0</v>
      </c>
      <c r="BK570" s="42">
        <f t="shared" si="362"/>
        <v>0</v>
      </c>
      <c r="BL570" s="42">
        <f t="shared" si="363"/>
        <v>0</v>
      </c>
      <c r="BM570" s="42">
        <f t="shared" si="364"/>
        <v>0</v>
      </c>
      <c r="BN570" s="42">
        <f t="shared" si="365"/>
        <v>0</v>
      </c>
      <c r="BO570" s="42">
        <f t="shared" si="366"/>
        <v>0</v>
      </c>
      <c r="BP570" s="42">
        <f t="shared" si="367"/>
        <v>0</v>
      </c>
      <c r="BQ570" s="42">
        <f t="shared" si="368"/>
        <v>0</v>
      </c>
      <c r="BR570" s="42">
        <f t="shared" si="369"/>
        <v>0</v>
      </c>
      <c r="BS570" s="42">
        <f t="shared" si="370"/>
        <v>0</v>
      </c>
    </row>
    <row r="571" spans="1:71" ht="15">
      <c r="A571" s="118" t="s">
        <v>1169</v>
      </c>
      <c r="B571" s="8" t="s">
        <v>1125</v>
      </c>
      <c r="C571" s="9" t="s">
        <v>33</v>
      </c>
      <c r="D571" s="9" t="s">
        <v>1115</v>
      </c>
      <c r="E571" s="10" t="s">
        <v>47</v>
      </c>
      <c r="F571" s="10" t="s">
        <v>4</v>
      </c>
      <c r="G571" s="12" t="s">
        <v>1279</v>
      </c>
      <c r="H571" s="11">
        <v>0.96</v>
      </c>
      <c r="I571" s="279">
        <f>VLOOKUP(A:A,Souhrn!$A$2:$E$20,5,0)</f>
        <v>0</v>
      </c>
      <c r="J571" s="220">
        <f t="shared" si="371"/>
        <v>0</v>
      </c>
      <c r="K571" s="98"/>
      <c r="L571" s="102"/>
      <c r="M571" s="100"/>
      <c r="AA571" s="120">
        <f t="shared" si="333"/>
        <v>0</v>
      </c>
      <c r="AB571" s="120">
        <f t="shared" si="334"/>
        <v>0</v>
      </c>
      <c r="AC571" s="120">
        <f t="shared" si="335"/>
        <v>0</v>
      </c>
      <c r="AD571" s="120">
        <f t="shared" si="336"/>
        <v>0</v>
      </c>
      <c r="AE571" s="120">
        <f t="shared" si="337"/>
        <v>0</v>
      </c>
      <c r="AF571" s="120">
        <f t="shared" si="338"/>
        <v>0.96</v>
      </c>
      <c r="AG571" s="120">
        <f t="shared" si="339"/>
        <v>0</v>
      </c>
      <c r="AH571" s="120">
        <f t="shared" si="340"/>
        <v>0</v>
      </c>
      <c r="AI571" s="120">
        <f t="shared" si="341"/>
        <v>0</v>
      </c>
      <c r="AJ571" s="120">
        <f t="shared" si="342"/>
        <v>0</v>
      </c>
      <c r="AK571" s="120">
        <f t="shared" si="343"/>
        <v>0</v>
      </c>
      <c r="AL571" s="120">
        <f t="shared" si="344"/>
        <v>0</v>
      </c>
      <c r="AM571" s="120">
        <f t="shared" si="345"/>
        <v>0</v>
      </c>
      <c r="AN571" s="120">
        <f t="shared" si="346"/>
        <v>0</v>
      </c>
      <c r="AO571" s="120">
        <f t="shared" si="347"/>
        <v>0</v>
      </c>
      <c r="AP571" s="120">
        <f t="shared" si="348"/>
        <v>0</v>
      </c>
      <c r="AQ571" s="120">
        <f t="shared" si="349"/>
        <v>0</v>
      </c>
      <c r="AR571" s="120">
        <f t="shared" si="350"/>
        <v>0</v>
      </c>
      <c r="AS571" s="120">
        <f t="shared" si="351"/>
        <v>0</v>
      </c>
      <c r="AT571" s="267">
        <f t="shared" si="331"/>
        <v>0</v>
      </c>
      <c r="AU571" s="267">
        <f t="shared" si="332"/>
        <v>0</v>
      </c>
      <c r="BA571" s="42">
        <f t="shared" si="352"/>
        <v>0</v>
      </c>
      <c r="BB571" s="42">
        <f t="shared" si="353"/>
        <v>0</v>
      </c>
      <c r="BC571" s="42">
        <f t="shared" si="354"/>
        <v>0</v>
      </c>
      <c r="BD571" s="42">
        <f t="shared" si="355"/>
        <v>0</v>
      </c>
      <c r="BE571" s="42">
        <f t="shared" si="356"/>
        <v>0</v>
      </c>
      <c r="BF571" s="42">
        <f t="shared" si="357"/>
        <v>0</v>
      </c>
      <c r="BG571" s="42">
        <f t="shared" si="358"/>
        <v>0</v>
      </c>
      <c r="BH571" s="42">
        <f t="shared" si="359"/>
        <v>0</v>
      </c>
      <c r="BI571" s="42">
        <f t="shared" si="360"/>
        <v>0</v>
      </c>
      <c r="BJ571" s="42">
        <f t="shared" si="361"/>
        <v>0</v>
      </c>
      <c r="BK571" s="42">
        <f t="shared" si="362"/>
        <v>0</v>
      </c>
      <c r="BL571" s="42">
        <f t="shared" si="363"/>
        <v>0</v>
      </c>
      <c r="BM571" s="42">
        <f t="shared" si="364"/>
        <v>0</v>
      </c>
      <c r="BN571" s="42">
        <f t="shared" si="365"/>
        <v>0</v>
      </c>
      <c r="BO571" s="42">
        <f t="shared" si="366"/>
        <v>0</v>
      </c>
      <c r="BP571" s="42">
        <f t="shared" si="367"/>
        <v>0</v>
      </c>
      <c r="BQ571" s="42">
        <f t="shared" si="368"/>
        <v>0</v>
      </c>
      <c r="BR571" s="42">
        <f t="shared" si="369"/>
        <v>0</v>
      </c>
      <c r="BS571" s="42">
        <f t="shared" si="370"/>
        <v>0</v>
      </c>
    </row>
    <row r="572" spans="1:71" ht="15">
      <c r="A572" s="118" t="s">
        <v>1169</v>
      </c>
      <c r="B572" s="8" t="s">
        <v>1126</v>
      </c>
      <c r="C572" s="9" t="s">
        <v>1127</v>
      </c>
      <c r="D572" s="9" t="s">
        <v>1115</v>
      </c>
      <c r="E572" s="10" t="s">
        <v>47</v>
      </c>
      <c r="F572" s="10" t="s">
        <v>4</v>
      </c>
      <c r="G572" s="12" t="s">
        <v>1279</v>
      </c>
      <c r="H572" s="11">
        <v>3.44</v>
      </c>
      <c r="I572" s="279">
        <f>VLOOKUP(A:A,Souhrn!$A$2:$E$20,5,0)</f>
        <v>0</v>
      </c>
      <c r="J572" s="220">
        <f t="shared" si="371"/>
        <v>0</v>
      </c>
      <c r="K572" s="98"/>
      <c r="L572" s="102"/>
      <c r="M572" s="100"/>
      <c r="AA572" s="120">
        <f t="shared" si="333"/>
        <v>0</v>
      </c>
      <c r="AB572" s="120">
        <f t="shared" si="334"/>
        <v>0</v>
      </c>
      <c r="AC572" s="120">
        <f t="shared" si="335"/>
        <v>0</v>
      </c>
      <c r="AD572" s="120">
        <f t="shared" si="336"/>
        <v>0</v>
      </c>
      <c r="AE572" s="120">
        <f t="shared" si="337"/>
        <v>0</v>
      </c>
      <c r="AF572" s="120">
        <f t="shared" si="338"/>
        <v>3.44</v>
      </c>
      <c r="AG572" s="120">
        <f t="shared" si="339"/>
        <v>0</v>
      </c>
      <c r="AH572" s="120">
        <f t="shared" si="340"/>
        <v>0</v>
      </c>
      <c r="AI572" s="120">
        <f t="shared" si="341"/>
        <v>0</v>
      </c>
      <c r="AJ572" s="120">
        <f t="shared" si="342"/>
        <v>0</v>
      </c>
      <c r="AK572" s="120">
        <f t="shared" si="343"/>
        <v>0</v>
      </c>
      <c r="AL572" s="120">
        <f t="shared" si="344"/>
        <v>0</v>
      </c>
      <c r="AM572" s="120">
        <f t="shared" si="345"/>
        <v>0</v>
      </c>
      <c r="AN572" s="120">
        <f t="shared" si="346"/>
        <v>0</v>
      </c>
      <c r="AO572" s="120">
        <f t="shared" si="347"/>
        <v>0</v>
      </c>
      <c r="AP572" s="120">
        <f t="shared" si="348"/>
        <v>0</v>
      </c>
      <c r="AQ572" s="120">
        <f t="shared" si="349"/>
        <v>0</v>
      </c>
      <c r="AR572" s="120">
        <f t="shared" si="350"/>
        <v>0</v>
      </c>
      <c r="AS572" s="120">
        <f t="shared" si="351"/>
        <v>0</v>
      </c>
      <c r="AT572" s="267">
        <f t="shared" si="331"/>
        <v>0</v>
      </c>
      <c r="AU572" s="267">
        <f t="shared" si="332"/>
        <v>0</v>
      </c>
      <c r="BA572" s="42">
        <f t="shared" si="352"/>
        <v>0</v>
      </c>
      <c r="BB572" s="42">
        <f t="shared" si="353"/>
        <v>0</v>
      </c>
      <c r="BC572" s="42">
        <f t="shared" si="354"/>
        <v>0</v>
      </c>
      <c r="BD572" s="42">
        <f t="shared" si="355"/>
        <v>0</v>
      </c>
      <c r="BE572" s="42">
        <f t="shared" si="356"/>
        <v>0</v>
      </c>
      <c r="BF572" s="42">
        <f t="shared" si="357"/>
        <v>0</v>
      </c>
      <c r="BG572" s="42">
        <f t="shared" si="358"/>
        <v>0</v>
      </c>
      <c r="BH572" s="42">
        <f t="shared" si="359"/>
        <v>0</v>
      </c>
      <c r="BI572" s="42">
        <f t="shared" si="360"/>
        <v>0</v>
      </c>
      <c r="BJ572" s="42">
        <f t="shared" si="361"/>
        <v>0</v>
      </c>
      <c r="BK572" s="42">
        <f t="shared" si="362"/>
        <v>0</v>
      </c>
      <c r="BL572" s="42">
        <f t="shared" si="363"/>
        <v>0</v>
      </c>
      <c r="BM572" s="42">
        <f t="shared" si="364"/>
        <v>0</v>
      </c>
      <c r="BN572" s="42">
        <f t="shared" si="365"/>
        <v>0</v>
      </c>
      <c r="BO572" s="42">
        <f t="shared" si="366"/>
        <v>0</v>
      </c>
      <c r="BP572" s="42">
        <f t="shared" si="367"/>
        <v>0</v>
      </c>
      <c r="BQ572" s="42">
        <f t="shared" si="368"/>
        <v>0</v>
      </c>
      <c r="BR572" s="42">
        <f t="shared" si="369"/>
        <v>0</v>
      </c>
      <c r="BS572" s="42">
        <f t="shared" si="370"/>
        <v>0</v>
      </c>
    </row>
    <row r="573" spans="1:71" ht="15">
      <c r="A573" s="118" t="s">
        <v>1169</v>
      </c>
      <c r="B573" s="8" t="s">
        <v>1128</v>
      </c>
      <c r="C573" s="9" t="s">
        <v>33</v>
      </c>
      <c r="D573" s="9" t="s">
        <v>1115</v>
      </c>
      <c r="E573" s="10" t="s">
        <v>47</v>
      </c>
      <c r="F573" s="10" t="s">
        <v>4</v>
      </c>
      <c r="G573" s="12" t="s">
        <v>1279</v>
      </c>
      <c r="H573" s="11">
        <v>4.15</v>
      </c>
      <c r="I573" s="279">
        <f>VLOOKUP(A:A,Souhrn!$A$2:$E$20,5,0)</f>
        <v>0</v>
      </c>
      <c r="J573" s="220">
        <f t="shared" si="371"/>
        <v>0</v>
      </c>
      <c r="K573" s="98"/>
      <c r="L573" s="102"/>
      <c r="M573" s="100"/>
      <c r="AA573" s="120">
        <f t="shared" si="333"/>
        <v>0</v>
      </c>
      <c r="AB573" s="120">
        <f t="shared" si="334"/>
        <v>0</v>
      </c>
      <c r="AC573" s="120">
        <f t="shared" si="335"/>
        <v>0</v>
      </c>
      <c r="AD573" s="120">
        <f t="shared" si="336"/>
        <v>0</v>
      </c>
      <c r="AE573" s="120">
        <f t="shared" si="337"/>
        <v>0</v>
      </c>
      <c r="AF573" s="120">
        <f t="shared" si="338"/>
        <v>4.15</v>
      </c>
      <c r="AG573" s="120">
        <f t="shared" si="339"/>
        <v>0</v>
      </c>
      <c r="AH573" s="120">
        <f t="shared" si="340"/>
        <v>0</v>
      </c>
      <c r="AI573" s="120">
        <f t="shared" si="341"/>
        <v>0</v>
      </c>
      <c r="AJ573" s="120">
        <f t="shared" si="342"/>
        <v>0</v>
      </c>
      <c r="AK573" s="120">
        <f t="shared" si="343"/>
        <v>0</v>
      </c>
      <c r="AL573" s="120">
        <f t="shared" si="344"/>
        <v>0</v>
      </c>
      <c r="AM573" s="120">
        <f t="shared" si="345"/>
        <v>0</v>
      </c>
      <c r="AN573" s="120">
        <f t="shared" si="346"/>
        <v>0</v>
      </c>
      <c r="AO573" s="120">
        <f t="shared" si="347"/>
        <v>0</v>
      </c>
      <c r="AP573" s="120">
        <f t="shared" si="348"/>
        <v>0</v>
      </c>
      <c r="AQ573" s="120">
        <f t="shared" si="349"/>
        <v>0</v>
      </c>
      <c r="AR573" s="120">
        <f t="shared" si="350"/>
        <v>0</v>
      </c>
      <c r="AS573" s="120">
        <f t="shared" si="351"/>
        <v>0</v>
      </c>
      <c r="AT573" s="267">
        <f t="shared" si="331"/>
        <v>0</v>
      </c>
      <c r="AU573" s="267">
        <f t="shared" si="332"/>
        <v>0</v>
      </c>
      <c r="BA573" s="42">
        <f t="shared" si="352"/>
        <v>0</v>
      </c>
      <c r="BB573" s="42">
        <f t="shared" si="353"/>
        <v>0</v>
      </c>
      <c r="BC573" s="42">
        <f t="shared" si="354"/>
        <v>0</v>
      </c>
      <c r="BD573" s="42">
        <f t="shared" si="355"/>
        <v>0</v>
      </c>
      <c r="BE573" s="42">
        <f t="shared" si="356"/>
        <v>0</v>
      </c>
      <c r="BF573" s="42">
        <f t="shared" si="357"/>
        <v>0</v>
      </c>
      <c r="BG573" s="42">
        <f t="shared" si="358"/>
        <v>0</v>
      </c>
      <c r="BH573" s="42">
        <f t="shared" si="359"/>
        <v>0</v>
      </c>
      <c r="BI573" s="42">
        <f t="shared" si="360"/>
        <v>0</v>
      </c>
      <c r="BJ573" s="42">
        <f t="shared" si="361"/>
        <v>0</v>
      </c>
      <c r="BK573" s="42">
        <f t="shared" si="362"/>
        <v>0</v>
      </c>
      <c r="BL573" s="42">
        <f t="shared" si="363"/>
        <v>0</v>
      </c>
      <c r="BM573" s="42">
        <f t="shared" si="364"/>
        <v>0</v>
      </c>
      <c r="BN573" s="42">
        <f t="shared" si="365"/>
        <v>0</v>
      </c>
      <c r="BO573" s="42">
        <f t="shared" si="366"/>
        <v>0</v>
      </c>
      <c r="BP573" s="42">
        <f t="shared" si="367"/>
        <v>0</v>
      </c>
      <c r="BQ573" s="42">
        <f t="shared" si="368"/>
        <v>0</v>
      </c>
      <c r="BR573" s="42">
        <f t="shared" si="369"/>
        <v>0</v>
      </c>
      <c r="BS573" s="42">
        <f t="shared" si="370"/>
        <v>0</v>
      </c>
    </row>
    <row r="574" spans="1:71" ht="15">
      <c r="A574" s="118" t="s">
        <v>1169</v>
      </c>
      <c r="B574" s="8" t="s">
        <v>1129</v>
      </c>
      <c r="C574" s="9" t="s">
        <v>33</v>
      </c>
      <c r="D574" s="9" t="s">
        <v>1115</v>
      </c>
      <c r="E574" s="10" t="s">
        <v>47</v>
      </c>
      <c r="F574" s="10" t="s">
        <v>4</v>
      </c>
      <c r="G574" s="12" t="s">
        <v>1279</v>
      </c>
      <c r="H574" s="11">
        <v>1.84</v>
      </c>
      <c r="I574" s="279">
        <f>VLOOKUP(A:A,Souhrn!$A$2:$E$20,5,0)</f>
        <v>0</v>
      </c>
      <c r="J574" s="220">
        <f t="shared" si="371"/>
        <v>0</v>
      </c>
      <c r="K574" s="98"/>
      <c r="L574" s="102"/>
      <c r="M574" s="100"/>
      <c r="AA574" s="120">
        <f t="shared" si="333"/>
        <v>0</v>
      </c>
      <c r="AB574" s="120">
        <f t="shared" si="334"/>
        <v>0</v>
      </c>
      <c r="AC574" s="120">
        <f t="shared" si="335"/>
        <v>0</v>
      </c>
      <c r="AD574" s="120">
        <f t="shared" si="336"/>
        <v>0</v>
      </c>
      <c r="AE574" s="120">
        <f t="shared" si="337"/>
        <v>0</v>
      </c>
      <c r="AF574" s="120">
        <f t="shared" si="338"/>
        <v>1.84</v>
      </c>
      <c r="AG574" s="120">
        <f t="shared" si="339"/>
        <v>0</v>
      </c>
      <c r="AH574" s="120">
        <f t="shared" si="340"/>
        <v>0</v>
      </c>
      <c r="AI574" s="120">
        <f t="shared" si="341"/>
        <v>0</v>
      </c>
      <c r="AJ574" s="120">
        <f t="shared" si="342"/>
        <v>0</v>
      </c>
      <c r="AK574" s="120">
        <f t="shared" si="343"/>
        <v>0</v>
      </c>
      <c r="AL574" s="120">
        <f t="shared" si="344"/>
        <v>0</v>
      </c>
      <c r="AM574" s="120">
        <f t="shared" si="345"/>
        <v>0</v>
      </c>
      <c r="AN574" s="120">
        <f t="shared" si="346"/>
        <v>0</v>
      </c>
      <c r="AO574" s="120">
        <f t="shared" si="347"/>
        <v>0</v>
      </c>
      <c r="AP574" s="120">
        <f t="shared" si="348"/>
        <v>0</v>
      </c>
      <c r="AQ574" s="120">
        <f t="shared" si="349"/>
        <v>0</v>
      </c>
      <c r="AR574" s="120">
        <f t="shared" si="350"/>
        <v>0</v>
      </c>
      <c r="AS574" s="120">
        <f t="shared" si="351"/>
        <v>0</v>
      </c>
      <c r="AT574" s="267">
        <f t="shared" si="331"/>
        <v>0</v>
      </c>
      <c r="AU574" s="267">
        <f t="shared" si="332"/>
        <v>0</v>
      </c>
      <c r="BA574" s="42">
        <f t="shared" si="352"/>
        <v>0</v>
      </c>
      <c r="BB574" s="42">
        <f t="shared" si="353"/>
        <v>0</v>
      </c>
      <c r="BC574" s="42">
        <f t="shared" si="354"/>
        <v>0</v>
      </c>
      <c r="BD574" s="42">
        <f t="shared" si="355"/>
        <v>0</v>
      </c>
      <c r="BE574" s="42">
        <f t="shared" si="356"/>
        <v>0</v>
      </c>
      <c r="BF574" s="42">
        <f t="shared" si="357"/>
        <v>0</v>
      </c>
      <c r="BG574" s="42">
        <f t="shared" si="358"/>
        <v>0</v>
      </c>
      <c r="BH574" s="42">
        <f t="shared" si="359"/>
        <v>0</v>
      </c>
      <c r="BI574" s="42">
        <f t="shared" si="360"/>
        <v>0</v>
      </c>
      <c r="BJ574" s="42">
        <f t="shared" si="361"/>
        <v>0</v>
      </c>
      <c r="BK574" s="42">
        <f t="shared" si="362"/>
        <v>0</v>
      </c>
      <c r="BL574" s="42">
        <f t="shared" si="363"/>
        <v>0</v>
      </c>
      <c r="BM574" s="42">
        <f t="shared" si="364"/>
        <v>0</v>
      </c>
      <c r="BN574" s="42">
        <f t="shared" si="365"/>
        <v>0</v>
      </c>
      <c r="BO574" s="42">
        <f t="shared" si="366"/>
        <v>0</v>
      </c>
      <c r="BP574" s="42">
        <f t="shared" si="367"/>
        <v>0</v>
      </c>
      <c r="BQ574" s="42">
        <f t="shared" si="368"/>
        <v>0</v>
      </c>
      <c r="BR574" s="42">
        <f t="shared" si="369"/>
        <v>0</v>
      </c>
      <c r="BS574" s="42">
        <f t="shared" si="370"/>
        <v>0</v>
      </c>
    </row>
    <row r="575" spans="1:71" ht="15">
      <c r="A575" s="118" t="s">
        <v>1172</v>
      </c>
      <c r="B575" s="8" t="s">
        <v>1130</v>
      </c>
      <c r="C575" s="9" t="s">
        <v>1131</v>
      </c>
      <c r="D575" s="9" t="s">
        <v>1115</v>
      </c>
      <c r="E575" s="10" t="s">
        <v>20</v>
      </c>
      <c r="F575" s="10" t="s">
        <v>3</v>
      </c>
      <c r="G575" s="12" t="s">
        <v>1266</v>
      </c>
      <c r="H575" s="11">
        <v>12.19</v>
      </c>
      <c r="I575" s="279">
        <f>VLOOKUP(A:A,Souhrn!$A$2:$E$20,5,0)</f>
        <v>0</v>
      </c>
      <c r="J575" s="220">
        <f t="shared" si="371"/>
        <v>0</v>
      </c>
      <c r="K575" s="98"/>
      <c r="L575" s="102"/>
      <c r="M575" s="100"/>
      <c r="AA575" s="120">
        <f t="shared" si="333"/>
        <v>0</v>
      </c>
      <c r="AB575" s="120">
        <f t="shared" si="334"/>
        <v>0</v>
      </c>
      <c r="AC575" s="120">
        <f t="shared" si="335"/>
        <v>0</v>
      </c>
      <c r="AD575" s="120">
        <f t="shared" si="336"/>
        <v>0</v>
      </c>
      <c r="AE575" s="120">
        <f t="shared" si="337"/>
        <v>0</v>
      </c>
      <c r="AF575" s="120">
        <f t="shared" si="338"/>
        <v>0</v>
      </c>
      <c r="AG575" s="120">
        <f t="shared" si="339"/>
        <v>0</v>
      </c>
      <c r="AH575" s="120">
        <f t="shared" si="340"/>
        <v>0</v>
      </c>
      <c r="AI575" s="120">
        <f t="shared" si="341"/>
        <v>12.19</v>
      </c>
      <c r="AJ575" s="120">
        <f t="shared" si="342"/>
        <v>0</v>
      </c>
      <c r="AK575" s="120">
        <f t="shared" si="343"/>
        <v>0</v>
      </c>
      <c r="AL575" s="120">
        <f t="shared" si="344"/>
        <v>0</v>
      </c>
      <c r="AM575" s="120">
        <f t="shared" si="345"/>
        <v>0</v>
      </c>
      <c r="AN575" s="120">
        <f t="shared" si="346"/>
        <v>0</v>
      </c>
      <c r="AO575" s="120">
        <f t="shared" si="347"/>
        <v>0</v>
      </c>
      <c r="AP575" s="120">
        <f t="shared" si="348"/>
        <v>0</v>
      </c>
      <c r="AQ575" s="120">
        <f t="shared" si="349"/>
        <v>0</v>
      </c>
      <c r="AR575" s="120">
        <f t="shared" si="350"/>
        <v>0</v>
      </c>
      <c r="AS575" s="120">
        <f t="shared" si="351"/>
        <v>0</v>
      </c>
      <c r="AT575" s="267">
        <f t="shared" si="331"/>
        <v>0</v>
      </c>
      <c r="AU575" s="267">
        <f t="shared" si="332"/>
        <v>0</v>
      </c>
      <c r="BA575" s="42">
        <f t="shared" si="352"/>
        <v>0</v>
      </c>
      <c r="BB575" s="42">
        <f t="shared" si="353"/>
        <v>0</v>
      </c>
      <c r="BC575" s="42">
        <f t="shared" si="354"/>
        <v>0</v>
      </c>
      <c r="BD575" s="42">
        <f t="shared" si="355"/>
        <v>0</v>
      </c>
      <c r="BE575" s="42">
        <f t="shared" si="356"/>
        <v>0</v>
      </c>
      <c r="BF575" s="42">
        <f t="shared" si="357"/>
        <v>0</v>
      </c>
      <c r="BG575" s="42">
        <f t="shared" si="358"/>
        <v>0</v>
      </c>
      <c r="BH575" s="42">
        <f t="shared" si="359"/>
        <v>0</v>
      </c>
      <c r="BI575" s="42">
        <f t="shared" si="360"/>
        <v>0</v>
      </c>
      <c r="BJ575" s="42">
        <f t="shared" si="361"/>
        <v>0</v>
      </c>
      <c r="BK575" s="42">
        <f t="shared" si="362"/>
        <v>0</v>
      </c>
      <c r="BL575" s="42">
        <f t="shared" si="363"/>
        <v>0</v>
      </c>
      <c r="BM575" s="42">
        <f t="shared" si="364"/>
        <v>0</v>
      </c>
      <c r="BN575" s="42">
        <f t="shared" si="365"/>
        <v>0</v>
      </c>
      <c r="BO575" s="42">
        <f t="shared" si="366"/>
        <v>0</v>
      </c>
      <c r="BP575" s="42">
        <f t="shared" si="367"/>
        <v>0</v>
      </c>
      <c r="BQ575" s="42">
        <f t="shared" si="368"/>
        <v>0</v>
      </c>
      <c r="BR575" s="42">
        <f t="shared" si="369"/>
        <v>0</v>
      </c>
      <c r="BS575" s="42">
        <f t="shared" si="370"/>
        <v>0</v>
      </c>
    </row>
    <row r="576" spans="1:71" ht="15">
      <c r="A576" s="118" t="s">
        <v>1180</v>
      </c>
      <c r="B576" s="8" t="s">
        <v>1132</v>
      </c>
      <c r="C576" s="9" t="s">
        <v>1133</v>
      </c>
      <c r="D576" s="9" t="s">
        <v>1115</v>
      </c>
      <c r="E576" s="10" t="s">
        <v>166</v>
      </c>
      <c r="F576" s="10" t="s">
        <v>3</v>
      </c>
      <c r="G576" s="12" t="s">
        <v>1273</v>
      </c>
      <c r="H576" s="11">
        <v>2.41</v>
      </c>
      <c r="I576" s="279">
        <f>VLOOKUP(A:A,Souhrn!$A$2:$E$20,5,0)</f>
        <v>0</v>
      </c>
      <c r="J576" s="220">
        <f t="shared" si="371"/>
        <v>0</v>
      </c>
      <c r="K576" s="98"/>
      <c r="L576" s="102"/>
      <c r="M576" s="100"/>
      <c r="AA576" s="120">
        <f t="shared" si="333"/>
        <v>0</v>
      </c>
      <c r="AB576" s="120">
        <f t="shared" si="334"/>
        <v>0</v>
      </c>
      <c r="AC576" s="120">
        <f t="shared" si="335"/>
        <v>0</v>
      </c>
      <c r="AD576" s="120">
        <f t="shared" si="336"/>
        <v>0</v>
      </c>
      <c r="AE576" s="120">
        <f t="shared" si="337"/>
        <v>0</v>
      </c>
      <c r="AF576" s="120">
        <f t="shared" si="338"/>
        <v>0</v>
      </c>
      <c r="AG576" s="120">
        <f t="shared" si="339"/>
        <v>0</v>
      </c>
      <c r="AH576" s="120">
        <f t="shared" si="340"/>
        <v>0</v>
      </c>
      <c r="AI576" s="120">
        <f t="shared" si="341"/>
        <v>0</v>
      </c>
      <c r="AJ576" s="120">
        <f t="shared" si="342"/>
        <v>0</v>
      </c>
      <c r="AK576" s="120">
        <f t="shared" si="343"/>
        <v>0</v>
      </c>
      <c r="AL576" s="120">
        <f t="shared" si="344"/>
        <v>0</v>
      </c>
      <c r="AM576" s="120">
        <f t="shared" si="345"/>
        <v>0</v>
      </c>
      <c r="AN576" s="120">
        <f t="shared" si="346"/>
        <v>0</v>
      </c>
      <c r="AO576" s="120">
        <f t="shared" si="347"/>
        <v>0</v>
      </c>
      <c r="AP576" s="120">
        <f t="shared" si="348"/>
        <v>0</v>
      </c>
      <c r="AQ576" s="120">
        <f t="shared" si="349"/>
        <v>0</v>
      </c>
      <c r="AR576" s="120">
        <f t="shared" si="350"/>
        <v>2.41</v>
      </c>
      <c r="AS576" s="120">
        <f t="shared" si="351"/>
        <v>0</v>
      </c>
      <c r="AT576" s="267">
        <f t="shared" si="331"/>
        <v>0</v>
      </c>
      <c r="AU576" s="267">
        <f t="shared" si="332"/>
        <v>0</v>
      </c>
      <c r="BA576" s="42">
        <f t="shared" si="352"/>
        <v>0</v>
      </c>
      <c r="BB576" s="42">
        <f t="shared" si="353"/>
        <v>0</v>
      </c>
      <c r="BC576" s="42">
        <f t="shared" si="354"/>
        <v>0</v>
      </c>
      <c r="BD576" s="42">
        <f t="shared" si="355"/>
        <v>0</v>
      </c>
      <c r="BE576" s="42">
        <f t="shared" si="356"/>
        <v>0</v>
      </c>
      <c r="BF576" s="42">
        <f t="shared" si="357"/>
        <v>0</v>
      </c>
      <c r="BG576" s="42">
        <f t="shared" si="358"/>
        <v>0</v>
      </c>
      <c r="BH576" s="42">
        <f t="shared" si="359"/>
        <v>0</v>
      </c>
      <c r="BI576" s="42">
        <f t="shared" si="360"/>
        <v>0</v>
      </c>
      <c r="BJ576" s="42">
        <f t="shared" si="361"/>
        <v>0</v>
      </c>
      <c r="BK576" s="42">
        <f t="shared" si="362"/>
        <v>0</v>
      </c>
      <c r="BL576" s="42">
        <f t="shared" si="363"/>
        <v>0</v>
      </c>
      <c r="BM576" s="42">
        <f t="shared" si="364"/>
        <v>0</v>
      </c>
      <c r="BN576" s="42">
        <f t="shared" si="365"/>
        <v>0</v>
      </c>
      <c r="BO576" s="42">
        <f t="shared" si="366"/>
        <v>0</v>
      </c>
      <c r="BP576" s="42">
        <f t="shared" si="367"/>
        <v>0</v>
      </c>
      <c r="BQ576" s="42">
        <f t="shared" si="368"/>
        <v>0</v>
      </c>
      <c r="BR576" s="42">
        <f t="shared" si="369"/>
        <v>0</v>
      </c>
      <c r="BS576" s="42">
        <f t="shared" si="370"/>
        <v>0</v>
      </c>
    </row>
    <row r="577" spans="1:71" ht="15">
      <c r="A577" s="118" t="s">
        <v>1175</v>
      </c>
      <c r="B577" s="8" t="s">
        <v>1134</v>
      </c>
      <c r="C577" s="9" t="s">
        <v>1135</v>
      </c>
      <c r="D577" s="9" t="s">
        <v>1115</v>
      </c>
      <c r="E577" s="10" t="s">
        <v>29</v>
      </c>
      <c r="F577" s="10" t="s">
        <v>3</v>
      </c>
      <c r="G577" s="12" t="s">
        <v>1268</v>
      </c>
      <c r="H577" s="11">
        <v>3.94</v>
      </c>
      <c r="I577" s="279">
        <f>VLOOKUP(A:A,Souhrn!$A$2:$E$20,5,0)</f>
        <v>0</v>
      </c>
      <c r="J577" s="220">
        <f t="shared" si="371"/>
        <v>0</v>
      </c>
      <c r="K577" s="98"/>
      <c r="L577" s="102"/>
      <c r="M577" s="100"/>
      <c r="AA577" s="120">
        <f t="shared" si="333"/>
        <v>0</v>
      </c>
      <c r="AB577" s="120">
        <f t="shared" si="334"/>
        <v>0</v>
      </c>
      <c r="AC577" s="120">
        <f t="shared" si="335"/>
        <v>0</v>
      </c>
      <c r="AD577" s="120">
        <f t="shared" si="336"/>
        <v>0</v>
      </c>
      <c r="AE577" s="120">
        <f t="shared" si="337"/>
        <v>0</v>
      </c>
      <c r="AF577" s="120">
        <f t="shared" si="338"/>
        <v>0</v>
      </c>
      <c r="AG577" s="120">
        <f t="shared" si="339"/>
        <v>0</v>
      </c>
      <c r="AH577" s="120">
        <f t="shared" si="340"/>
        <v>0</v>
      </c>
      <c r="AI577" s="120">
        <f t="shared" si="341"/>
        <v>0</v>
      </c>
      <c r="AJ577" s="120">
        <f t="shared" si="342"/>
        <v>0</v>
      </c>
      <c r="AK577" s="120">
        <f t="shared" si="343"/>
        <v>0</v>
      </c>
      <c r="AL577" s="120">
        <f t="shared" si="344"/>
        <v>3.94</v>
      </c>
      <c r="AM577" s="120">
        <f t="shared" si="345"/>
        <v>0</v>
      </c>
      <c r="AN577" s="120">
        <f t="shared" si="346"/>
        <v>0</v>
      </c>
      <c r="AO577" s="120">
        <f t="shared" si="347"/>
        <v>0</v>
      </c>
      <c r="AP577" s="120">
        <f t="shared" si="348"/>
        <v>0</v>
      </c>
      <c r="AQ577" s="120">
        <f t="shared" si="349"/>
        <v>0</v>
      </c>
      <c r="AR577" s="120">
        <f t="shared" si="350"/>
        <v>0</v>
      </c>
      <c r="AS577" s="120">
        <f t="shared" si="351"/>
        <v>0</v>
      </c>
      <c r="AT577" s="267">
        <f t="shared" si="331"/>
        <v>0</v>
      </c>
      <c r="AU577" s="267">
        <f t="shared" si="332"/>
        <v>0</v>
      </c>
      <c r="BA577" s="42">
        <f t="shared" si="352"/>
        <v>0</v>
      </c>
      <c r="BB577" s="42">
        <f t="shared" si="353"/>
        <v>0</v>
      </c>
      <c r="BC577" s="42">
        <f t="shared" si="354"/>
        <v>0</v>
      </c>
      <c r="BD577" s="42">
        <f t="shared" si="355"/>
        <v>0</v>
      </c>
      <c r="BE577" s="42">
        <f t="shared" si="356"/>
        <v>0</v>
      </c>
      <c r="BF577" s="42">
        <f t="shared" si="357"/>
        <v>0</v>
      </c>
      <c r="BG577" s="42">
        <f t="shared" si="358"/>
        <v>0</v>
      </c>
      <c r="BH577" s="42">
        <f t="shared" si="359"/>
        <v>0</v>
      </c>
      <c r="BI577" s="42">
        <f t="shared" si="360"/>
        <v>0</v>
      </c>
      <c r="BJ577" s="42">
        <f t="shared" si="361"/>
        <v>0</v>
      </c>
      <c r="BK577" s="42">
        <f t="shared" si="362"/>
        <v>0</v>
      </c>
      <c r="BL577" s="42">
        <f t="shared" si="363"/>
        <v>0</v>
      </c>
      <c r="BM577" s="42">
        <f t="shared" si="364"/>
        <v>0</v>
      </c>
      <c r="BN577" s="42">
        <f t="shared" si="365"/>
        <v>0</v>
      </c>
      <c r="BO577" s="42">
        <f t="shared" si="366"/>
        <v>0</v>
      </c>
      <c r="BP577" s="42">
        <f t="shared" si="367"/>
        <v>0</v>
      </c>
      <c r="BQ577" s="42">
        <f t="shared" si="368"/>
        <v>0</v>
      </c>
      <c r="BR577" s="42">
        <f t="shared" si="369"/>
        <v>0</v>
      </c>
      <c r="BS577" s="42">
        <f t="shared" si="370"/>
        <v>0</v>
      </c>
    </row>
    <row r="578" spans="1:71" ht="15">
      <c r="A578" s="118" t="s">
        <v>1164</v>
      </c>
      <c r="B578" s="8" t="s">
        <v>1136</v>
      </c>
      <c r="C578" s="9" t="s">
        <v>1137</v>
      </c>
      <c r="D578" s="9" t="s">
        <v>1115</v>
      </c>
      <c r="E578" s="10" t="s">
        <v>26</v>
      </c>
      <c r="F578" s="10" t="s">
        <v>2</v>
      </c>
      <c r="G578" s="12" t="s">
        <v>1259</v>
      </c>
      <c r="H578" s="11">
        <v>180.35</v>
      </c>
      <c r="I578" s="279">
        <f>VLOOKUP(A:A,Souhrn!$A$2:$E$20,5,0)</f>
        <v>0</v>
      </c>
      <c r="J578" s="220">
        <f t="shared" si="371"/>
        <v>0</v>
      </c>
      <c r="K578" s="98"/>
      <c r="L578" s="102"/>
      <c r="M578" s="100" t="s">
        <v>1246</v>
      </c>
      <c r="AA578" s="120">
        <f t="shared" si="333"/>
        <v>180.35</v>
      </c>
      <c r="AB578" s="120">
        <f t="shared" si="334"/>
        <v>0</v>
      </c>
      <c r="AC578" s="120">
        <f t="shared" si="335"/>
        <v>0</v>
      </c>
      <c r="AD578" s="120">
        <f t="shared" si="336"/>
        <v>0</v>
      </c>
      <c r="AE578" s="120">
        <f t="shared" si="337"/>
        <v>0</v>
      </c>
      <c r="AF578" s="120">
        <f t="shared" si="338"/>
        <v>0</v>
      </c>
      <c r="AG578" s="120">
        <f t="shared" si="339"/>
        <v>0</v>
      </c>
      <c r="AH578" s="120">
        <f t="shared" si="340"/>
        <v>0</v>
      </c>
      <c r="AI578" s="120">
        <f t="shared" si="341"/>
        <v>0</v>
      </c>
      <c r="AJ578" s="120">
        <f t="shared" si="342"/>
        <v>0</v>
      </c>
      <c r="AK578" s="120">
        <f t="shared" si="343"/>
        <v>0</v>
      </c>
      <c r="AL578" s="120">
        <f t="shared" si="344"/>
        <v>0</v>
      </c>
      <c r="AM578" s="120">
        <f t="shared" si="345"/>
        <v>0</v>
      </c>
      <c r="AN578" s="120">
        <f t="shared" si="346"/>
        <v>0</v>
      </c>
      <c r="AO578" s="120">
        <f t="shared" si="347"/>
        <v>0</v>
      </c>
      <c r="AP578" s="120">
        <f t="shared" si="348"/>
        <v>0</v>
      </c>
      <c r="AQ578" s="120">
        <f t="shared" si="349"/>
        <v>0</v>
      </c>
      <c r="AR578" s="120">
        <f t="shared" si="350"/>
        <v>0</v>
      </c>
      <c r="AS578" s="120">
        <f t="shared" si="351"/>
        <v>0</v>
      </c>
      <c r="AT578" s="267">
        <f aca="true" t="shared" si="372" ref="AT578:AT592">IF(L578="A",SUM(AA578:AS578),0)</f>
        <v>0</v>
      </c>
      <c r="AU578" s="267">
        <f aca="true" t="shared" si="373" ref="AU578:AU592">IF(M578="A",SUM(AA578:AS578),0)</f>
        <v>180.35</v>
      </c>
      <c r="BA578" s="42">
        <f t="shared" si="352"/>
        <v>0</v>
      </c>
      <c r="BB578" s="42">
        <f t="shared" si="353"/>
        <v>0</v>
      </c>
      <c r="BC578" s="42">
        <f t="shared" si="354"/>
        <v>0</v>
      </c>
      <c r="BD578" s="42">
        <f t="shared" si="355"/>
        <v>0</v>
      </c>
      <c r="BE578" s="42">
        <f t="shared" si="356"/>
        <v>0</v>
      </c>
      <c r="BF578" s="42">
        <f t="shared" si="357"/>
        <v>0</v>
      </c>
      <c r="BG578" s="42">
        <f t="shared" si="358"/>
        <v>0</v>
      </c>
      <c r="BH578" s="42">
        <f t="shared" si="359"/>
        <v>0</v>
      </c>
      <c r="BI578" s="42">
        <f t="shared" si="360"/>
        <v>0</v>
      </c>
      <c r="BJ578" s="42">
        <f t="shared" si="361"/>
        <v>0</v>
      </c>
      <c r="BK578" s="42">
        <f t="shared" si="362"/>
        <v>0</v>
      </c>
      <c r="BL578" s="42">
        <f t="shared" si="363"/>
        <v>0</v>
      </c>
      <c r="BM578" s="42">
        <f t="shared" si="364"/>
        <v>0</v>
      </c>
      <c r="BN578" s="42">
        <f t="shared" si="365"/>
        <v>0</v>
      </c>
      <c r="BO578" s="42">
        <f t="shared" si="366"/>
        <v>0</v>
      </c>
      <c r="BP578" s="42">
        <f t="shared" si="367"/>
        <v>0</v>
      </c>
      <c r="BQ578" s="42">
        <f t="shared" si="368"/>
        <v>0</v>
      </c>
      <c r="BR578" s="42">
        <f t="shared" si="369"/>
        <v>0</v>
      </c>
      <c r="BS578" s="42">
        <f t="shared" si="370"/>
        <v>0</v>
      </c>
    </row>
    <row r="579" spans="1:71" ht="15.75" thickBot="1">
      <c r="A579" s="118" t="s">
        <v>1164</v>
      </c>
      <c r="B579" s="17" t="s">
        <v>1138</v>
      </c>
      <c r="C579" s="14" t="s">
        <v>33</v>
      </c>
      <c r="D579" s="14" t="s">
        <v>1115</v>
      </c>
      <c r="E579" s="18" t="s">
        <v>26</v>
      </c>
      <c r="F579" s="18" t="s">
        <v>2</v>
      </c>
      <c r="G579" s="6" t="s">
        <v>1259</v>
      </c>
      <c r="H579" s="16">
        <v>220.4</v>
      </c>
      <c r="I579" s="279">
        <f>VLOOKUP(A:A,Souhrn!$A$2:$E$20,5,0)</f>
        <v>0</v>
      </c>
      <c r="J579" s="221">
        <f t="shared" si="371"/>
        <v>0</v>
      </c>
      <c r="K579" s="108"/>
      <c r="L579" s="109"/>
      <c r="M579" s="110" t="s">
        <v>1246</v>
      </c>
      <c r="AA579" s="120">
        <f aca="true" t="shared" si="374" ref="AA579:AA592">IF($AA$1=$A579,$H579,0)</f>
        <v>220.4</v>
      </c>
      <c r="AB579" s="120">
        <f aca="true" t="shared" si="375" ref="AB579:AB592">IF($AB$1=$A579,$H579,0)</f>
        <v>0</v>
      </c>
      <c r="AC579" s="120">
        <f aca="true" t="shared" si="376" ref="AC579:AC592">IF($AC$1=$A579,$H579,0)</f>
        <v>0</v>
      </c>
      <c r="AD579" s="120">
        <f aca="true" t="shared" si="377" ref="AD579:AD592">IF($AD$1=$A579,$H579,0)</f>
        <v>0</v>
      </c>
      <c r="AE579" s="120">
        <f aca="true" t="shared" si="378" ref="AE579:AE592">IF($AE$1=$A579,$H579,0)</f>
        <v>0</v>
      </c>
      <c r="AF579" s="120">
        <f aca="true" t="shared" si="379" ref="AF579:AF592">IF($AF$1=$A579,$H579,0)</f>
        <v>0</v>
      </c>
      <c r="AG579" s="120">
        <f aca="true" t="shared" si="380" ref="AG579:AG592">IF($AG$1=$A579,$H579,0)</f>
        <v>0</v>
      </c>
      <c r="AH579" s="120">
        <f aca="true" t="shared" si="381" ref="AH579:AH592">IF($AH$1=$A579,$H579,0)</f>
        <v>0</v>
      </c>
      <c r="AI579" s="120">
        <f aca="true" t="shared" si="382" ref="AI579:AI592">IF($AI$1=$A579,$H579,0)</f>
        <v>0</v>
      </c>
      <c r="AJ579" s="120">
        <f aca="true" t="shared" si="383" ref="AJ579:AJ592">IF($AJ$1=$A579,$H579,0)</f>
        <v>0</v>
      </c>
      <c r="AK579" s="120">
        <f aca="true" t="shared" si="384" ref="AK579:AK592">IF($AK$1=$A579,$H579,0)</f>
        <v>0</v>
      </c>
      <c r="AL579" s="120">
        <f aca="true" t="shared" si="385" ref="AL579:AL592">IF($AL$1=$A579,$H579,0)</f>
        <v>0</v>
      </c>
      <c r="AM579" s="120">
        <f aca="true" t="shared" si="386" ref="AM579:AM592">IF($AM$1=$A579,$H579,0)</f>
        <v>0</v>
      </c>
      <c r="AN579" s="120">
        <f aca="true" t="shared" si="387" ref="AN579:AN592">IF($AN$1=$A579,$H579,0)</f>
        <v>0</v>
      </c>
      <c r="AO579" s="120">
        <f aca="true" t="shared" si="388" ref="AO579:AO592">IF($AO$1=$A579,$H579,0)</f>
        <v>0</v>
      </c>
      <c r="AP579" s="120">
        <f aca="true" t="shared" si="389" ref="AP579:AP592">IF($AP$1=$A579,$H579,0)</f>
        <v>0</v>
      </c>
      <c r="AQ579" s="120">
        <f aca="true" t="shared" si="390" ref="AQ579:AQ592">IF($AQ$1=$A579,$H579,0)</f>
        <v>0</v>
      </c>
      <c r="AR579" s="120">
        <f aca="true" t="shared" si="391" ref="AR579:AR592">IF($AR$1=$A579,$H579,0)</f>
        <v>0</v>
      </c>
      <c r="AS579" s="120">
        <f aca="true" t="shared" si="392" ref="AS579:AS592">IF($AS$1=$A579,$H579,0)</f>
        <v>0</v>
      </c>
      <c r="AT579" s="267">
        <f t="shared" si="372"/>
        <v>0</v>
      </c>
      <c r="AU579" s="267">
        <f t="shared" si="373"/>
        <v>220.4</v>
      </c>
      <c r="BA579" s="42">
        <f aca="true" t="shared" si="393" ref="BA579:BA592">IF($K579="A",IF($BA$1=$A579,$H579,0),0)</f>
        <v>0</v>
      </c>
      <c r="BB579" s="42">
        <f aca="true" t="shared" si="394" ref="BB579:BB592">IF($K579="A",IF($BB$1=$A579,$H579,0),0)</f>
        <v>0</v>
      </c>
      <c r="BC579" s="42">
        <f aca="true" t="shared" si="395" ref="BC579:BC592">IF($K579="A",IF($BC$1=$A579,$H579,0),0)</f>
        <v>0</v>
      </c>
      <c r="BD579" s="42">
        <f aca="true" t="shared" si="396" ref="BD579:BD592">IF($K579="A",IF($BD$1=$A579,$H579,0),0)</f>
        <v>0</v>
      </c>
      <c r="BE579" s="42">
        <f aca="true" t="shared" si="397" ref="BE579:BE592">IF($K579="A",IF($BE$1=$A579,$H579,0),0)</f>
        <v>0</v>
      </c>
      <c r="BF579" s="42">
        <f aca="true" t="shared" si="398" ref="BF579:BF592">IF($K579="A",IF($BF$1=$A579,$H579,0),0)</f>
        <v>0</v>
      </c>
      <c r="BG579" s="42">
        <f aca="true" t="shared" si="399" ref="BG579:BG592">IF($K579="A",IF($BG$1=$A579,$H579,0),0)</f>
        <v>0</v>
      </c>
      <c r="BH579" s="42">
        <f aca="true" t="shared" si="400" ref="BH579:BH592">IF($K579="A",IF($BH$1=$A579,$H579,0),0)</f>
        <v>0</v>
      </c>
      <c r="BI579" s="42">
        <f aca="true" t="shared" si="401" ref="BI579:BI592">IF($K579="A",IF($BI$1=$A579,$H579,0),0)</f>
        <v>0</v>
      </c>
      <c r="BJ579" s="42">
        <f aca="true" t="shared" si="402" ref="BJ579:BJ592">IF($K579="A",IF($BJ$1=$A579,$H579,0),0)</f>
        <v>0</v>
      </c>
      <c r="BK579" s="42">
        <f aca="true" t="shared" si="403" ref="BK579:BK592">IF($K579="A",IF($BK$1=$A579,$H579,0),0)</f>
        <v>0</v>
      </c>
      <c r="BL579" s="42">
        <f aca="true" t="shared" si="404" ref="BL579:BL592">IF($K579="A",IF($BL$1=$A579,$H579,0),0)</f>
        <v>0</v>
      </c>
      <c r="BM579" s="42">
        <f aca="true" t="shared" si="405" ref="BM579:BM592">IF($K579="A",IF($BM$1=$A579,$H579,0),0)</f>
        <v>0</v>
      </c>
      <c r="BN579" s="42">
        <f aca="true" t="shared" si="406" ref="BN579:BN592">IF($K579="A",IF($BN$1=$A579,$H579,0),0)</f>
        <v>0</v>
      </c>
      <c r="BO579" s="42">
        <f aca="true" t="shared" si="407" ref="BO579:BO592">IF($K579="A",IF($BO$1=$A579,$H579,0),0)</f>
        <v>0</v>
      </c>
      <c r="BP579" s="42">
        <f aca="true" t="shared" si="408" ref="BP579:BP592">IF($K579="A",IF($BP$1=$A579,$H579,0),0)</f>
        <v>0</v>
      </c>
      <c r="BQ579" s="42">
        <f aca="true" t="shared" si="409" ref="BQ579:BQ592">IF($K579="A",IF($BQ$1=$A579,$H579,0),0)</f>
        <v>0</v>
      </c>
      <c r="BR579" s="42">
        <f aca="true" t="shared" si="410" ref="BR579:BR592">IF($K579="A",IF($BR$1=$A579,$H579,0),0)</f>
        <v>0</v>
      </c>
      <c r="BS579" s="42">
        <f aca="true" t="shared" si="411" ref="BS579:BS592">IF($K579="A",IF($BS$1=$A579,$H579,0),0)</f>
        <v>0</v>
      </c>
    </row>
    <row r="580" spans="1:71" ht="15.75" thickBot="1">
      <c r="A580" s="118"/>
      <c r="B580" s="353" t="s">
        <v>1139</v>
      </c>
      <c r="C580" s="354"/>
      <c r="D580" s="354"/>
      <c r="E580" s="354"/>
      <c r="F580" s="354"/>
      <c r="G580" s="354"/>
      <c r="H580" s="218">
        <f>SUM(H565:H579)</f>
        <v>480.70000000000005</v>
      </c>
      <c r="I580" s="350">
        <f>SUM(J565:J579)</f>
        <v>0</v>
      </c>
      <c r="J580" s="351"/>
      <c r="K580" s="340"/>
      <c r="L580" s="341"/>
      <c r="M580" s="342"/>
      <c r="AA580" s="120">
        <f t="shared" si="374"/>
        <v>0</v>
      </c>
      <c r="AB580" s="120">
        <f t="shared" si="375"/>
        <v>0</v>
      </c>
      <c r="AC580" s="120">
        <f t="shared" si="376"/>
        <v>0</v>
      </c>
      <c r="AD580" s="120">
        <f t="shared" si="377"/>
        <v>0</v>
      </c>
      <c r="AE580" s="120">
        <f t="shared" si="378"/>
        <v>0</v>
      </c>
      <c r="AF580" s="120">
        <f t="shared" si="379"/>
        <v>0</v>
      </c>
      <c r="AG580" s="120">
        <f t="shared" si="380"/>
        <v>0</v>
      </c>
      <c r="AH580" s="120">
        <f t="shared" si="381"/>
        <v>0</v>
      </c>
      <c r="AI580" s="120">
        <f t="shared" si="382"/>
        <v>0</v>
      </c>
      <c r="AJ580" s="120">
        <f t="shared" si="383"/>
        <v>0</v>
      </c>
      <c r="AK580" s="120">
        <f t="shared" si="384"/>
        <v>0</v>
      </c>
      <c r="AL580" s="120">
        <f t="shared" si="385"/>
        <v>0</v>
      </c>
      <c r="AM580" s="120">
        <f t="shared" si="386"/>
        <v>0</v>
      </c>
      <c r="AN580" s="120">
        <f t="shared" si="387"/>
        <v>0</v>
      </c>
      <c r="AO580" s="120">
        <f t="shared" si="388"/>
        <v>0</v>
      </c>
      <c r="AP580" s="120">
        <f t="shared" si="389"/>
        <v>0</v>
      </c>
      <c r="AQ580" s="120">
        <f t="shared" si="390"/>
        <v>0</v>
      </c>
      <c r="AR580" s="120">
        <f t="shared" si="391"/>
        <v>0</v>
      </c>
      <c r="AS580" s="120">
        <f t="shared" si="392"/>
        <v>0</v>
      </c>
      <c r="AT580" s="267">
        <f t="shared" si="372"/>
        <v>0</v>
      </c>
      <c r="AU580" s="267">
        <f t="shared" si="373"/>
        <v>0</v>
      </c>
      <c r="BA580" s="42">
        <f t="shared" si="393"/>
        <v>0</v>
      </c>
      <c r="BB580" s="42">
        <f t="shared" si="394"/>
        <v>0</v>
      </c>
      <c r="BC580" s="42">
        <f t="shared" si="395"/>
        <v>0</v>
      </c>
      <c r="BD580" s="42">
        <f t="shared" si="396"/>
        <v>0</v>
      </c>
      <c r="BE580" s="42">
        <f t="shared" si="397"/>
        <v>0</v>
      </c>
      <c r="BF580" s="42">
        <f t="shared" si="398"/>
        <v>0</v>
      </c>
      <c r="BG580" s="42">
        <f t="shared" si="399"/>
        <v>0</v>
      </c>
      <c r="BH580" s="42">
        <f t="shared" si="400"/>
        <v>0</v>
      </c>
      <c r="BI580" s="42">
        <f t="shared" si="401"/>
        <v>0</v>
      </c>
      <c r="BJ580" s="42">
        <f t="shared" si="402"/>
        <v>0</v>
      </c>
      <c r="BK580" s="42">
        <f t="shared" si="403"/>
        <v>0</v>
      </c>
      <c r="BL580" s="42">
        <f t="shared" si="404"/>
        <v>0</v>
      </c>
      <c r="BM580" s="42">
        <f t="shared" si="405"/>
        <v>0</v>
      </c>
      <c r="BN580" s="42">
        <f t="shared" si="406"/>
        <v>0</v>
      </c>
      <c r="BO580" s="42">
        <f t="shared" si="407"/>
        <v>0</v>
      </c>
      <c r="BP580" s="42">
        <f t="shared" si="408"/>
        <v>0</v>
      </c>
      <c r="BQ580" s="42">
        <f t="shared" si="409"/>
        <v>0</v>
      </c>
      <c r="BR580" s="42">
        <f t="shared" si="410"/>
        <v>0</v>
      </c>
      <c r="BS580" s="42">
        <f t="shared" si="411"/>
        <v>0</v>
      </c>
    </row>
    <row r="581" spans="1:71" ht="15">
      <c r="A581" s="118" t="s">
        <v>1173</v>
      </c>
      <c r="B581" s="3" t="s">
        <v>1140</v>
      </c>
      <c r="C581" s="4" t="s">
        <v>1141</v>
      </c>
      <c r="D581" s="4" t="s">
        <v>1142</v>
      </c>
      <c r="E581" s="5" t="s">
        <v>44</v>
      </c>
      <c r="F581" s="5" t="s">
        <v>35</v>
      </c>
      <c r="G581" s="6" t="s">
        <v>1267</v>
      </c>
      <c r="H581" s="7">
        <v>29.42</v>
      </c>
      <c r="I581" s="279">
        <f>VLOOKUP(A:A,Souhrn!$A$2:$E$20,5,0)</f>
        <v>0</v>
      </c>
      <c r="J581" s="217">
        <f aca="true" t="shared" si="412" ref="J581:J592">H581*I581</f>
        <v>0</v>
      </c>
      <c r="K581" s="104"/>
      <c r="L581" s="105"/>
      <c r="M581" s="106"/>
      <c r="AA581" s="120">
        <f t="shared" si="374"/>
        <v>0</v>
      </c>
      <c r="AB581" s="120">
        <f t="shared" si="375"/>
        <v>0</v>
      </c>
      <c r="AC581" s="120">
        <f t="shared" si="376"/>
        <v>0</v>
      </c>
      <c r="AD581" s="120">
        <f t="shared" si="377"/>
        <v>0</v>
      </c>
      <c r="AE581" s="120">
        <f t="shared" si="378"/>
        <v>0</v>
      </c>
      <c r="AF581" s="120">
        <f t="shared" si="379"/>
        <v>0</v>
      </c>
      <c r="AG581" s="120">
        <f t="shared" si="380"/>
        <v>0</v>
      </c>
      <c r="AH581" s="120">
        <f t="shared" si="381"/>
        <v>0</v>
      </c>
      <c r="AI581" s="120">
        <f t="shared" si="382"/>
        <v>0</v>
      </c>
      <c r="AJ581" s="120">
        <f t="shared" si="383"/>
        <v>29.42</v>
      </c>
      <c r="AK581" s="120">
        <f t="shared" si="384"/>
        <v>0</v>
      </c>
      <c r="AL581" s="120">
        <f t="shared" si="385"/>
        <v>0</v>
      </c>
      <c r="AM581" s="120">
        <f t="shared" si="386"/>
        <v>0</v>
      </c>
      <c r="AN581" s="120">
        <f t="shared" si="387"/>
        <v>0</v>
      </c>
      <c r="AO581" s="120">
        <f t="shared" si="388"/>
        <v>0</v>
      </c>
      <c r="AP581" s="120">
        <f t="shared" si="389"/>
        <v>0</v>
      </c>
      <c r="AQ581" s="120">
        <f t="shared" si="390"/>
        <v>0</v>
      </c>
      <c r="AR581" s="120">
        <f t="shared" si="391"/>
        <v>0</v>
      </c>
      <c r="AS581" s="120">
        <f t="shared" si="392"/>
        <v>0</v>
      </c>
      <c r="AT581" s="267">
        <f t="shared" si="372"/>
        <v>0</v>
      </c>
      <c r="AU581" s="267">
        <f t="shared" si="373"/>
        <v>0</v>
      </c>
      <c r="BA581" s="42">
        <f t="shared" si="393"/>
        <v>0</v>
      </c>
      <c r="BB581" s="42">
        <f t="shared" si="394"/>
        <v>0</v>
      </c>
      <c r="BC581" s="42">
        <f t="shared" si="395"/>
        <v>0</v>
      </c>
      <c r="BD581" s="42">
        <f t="shared" si="396"/>
        <v>0</v>
      </c>
      <c r="BE581" s="42">
        <f t="shared" si="397"/>
        <v>0</v>
      </c>
      <c r="BF581" s="42">
        <f t="shared" si="398"/>
        <v>0</v>
      </c>
      <c r="BG581" s="42">
        <f t="shared" si="399"/>
        <v>0</v>
      </c>
      <c r="BH581" s="42">
        <f t="shared" si="400"/>
        <v>0</v>
      </c>
      <c r="BI581" s="42">
        <f t="shared" si="401"/>
        <v>0</v>
      </c>
      <c r="BJ581" s="42">
        <f t="shared" si="402"/>
        <v>0</v>
      </c>
      <c r="BK581" s="42">
        <f t="shared" si="403"/>
        <v>0</v>
      </c>
      <c r="BL581" s="42">
        <f t="shared" si="404"/>
        <v>0</v>
      </c>
      <c r="BM581" s="42">
        <f t="shared" si="405"/>
        <v>0</v>
      </c>
      <c r="BN581" s="42">
        <f t="shared" si="406"/>
        <v>0</v>
      </c>
      <c r="BO581" s="42">
        <f t="shared" si="407"/>
        <v>0</v>
      </c>
      <c r="BP581" s="42">
        <f t="shared" si="408"/>
        <v>0</v>
      </c>
      <c r="BQ581" s="42">
        <f t="shared" si="409"/>
        <v>0</v>
      </c>
      <c r="BR581" s="42">
        <f t="shared" si="410"/>
        <v>0</v>
      </c>
      <c r="BS581" s="42">
        <f t="shared" si="411"/>
        <v>0</v>
      </c>
    </row>
    <row r="582" spans="1:71" ht="15">
      <c r="A582" s="118" t="s">
        <v>1169</v>
      </c>
      <c r="B582" s="8" t="s">
        <v>1143</v>
      </c>
      <c r="C582" s="9" t="s">
        <v>1144</v>
      </c>
      <c r="D582" s="9" t="s">
        <v>1142</v>
      </c>
      <c r="E582" s="10" t="s">
        <v>53</v>
      </c>
      <c r="F582" s="10" t="s">
        <v>4</v>
      </c>
      <c r="G582" s="12" t="s">
        <v>1279</v>
      </c>
      <c r="H582" s="11">
        <v>1.64</v>
      </c>
      <c r="I582" s="279">
        <f>VLOOKUP(A:A,Souhrn!$A$2:$E$20,5,0)</f>
        <v>0</v>
      </c>
      <c r="J582" s="220">
        <f t="shared" si="412"/>
        <v>0</v>
      </c>
      <c r="K582" s="98"/>
      <c r="L582" s="102"/>
      <c r="M582" s="100"/>
      <c r="AA582" s="120">
        <f t="shared" si="374"/>
        <v>0</v>
      </c>
      <c r="AB582" s="120">
        <f t="shared" si="375"/>
        <v>0</v>
      </c>
      <c r="AC582" s="120">
        <f t="shared" si="376"/>
        <v>0</v>
      </c>
      <c r="AD582" s="120">
        <f t="shared" si="377"/>
        <v>0</v>
      </c>
      <c r="AE582" s="120">
        <f t="shared" si="378"/>
        <v>0</v>
      </c>
      <c r="AF582" s="120">
        <f t="shared" si="379"/>
        <v>1.64</v>
      </c>
      <c r="AG582" s="120">
        <f t="shared" si="380"/>
        <v>0</v>
      </c>
      <c r="AH582" s="120">
        <f t="shared" si="381"/>
        <v>0</v>
      </c>
      <c r="AI582" s="120">
        <f t="shared" si="382"/>
        <v>0</v>
      </c>
      <c r="AJ582" s="120">
        <f t="shared" si="383"/>
        <v>0</v>
      </c>
      <c r="AK582" s="120">
        <f t="shared" si="384"/>
        <v>0</v>
      </c>
      <c r="AL582" s="120">
        <f t="shared" si="385"/>
        <v>0</v>
      </c>
      <c r="AM582" s="120">
        <f t="shared" si="386"/>
        <v>0</v>
      </c>
      <c r="AN582" s="120">
        <f t="shared" si="387"/>
        <v>0</v>
      </c>
      <c r="AO582" s="120">
        <f t="shared" si="388"/>
        <v>0</v>
      </c>
      <c r="AP582" s="120">
        <f t="shared" si="389"/>
        <v>0</v>
      </c>
      <c r="AQ582" s="120">
        <f t="shared" si="390"/>
        <v>0</v>
      </c>
      <c r="AR582" s="120">
        <f t="shared" si="391"/>
        <v>0</v>
      </c>
      <c r="AS582" s="120">
        <f t="shared" si="392"/>
        <v>0</v>
      </c>
      <c r="AT582" s="267">
        <f t="shared" si="372"/>
        <v>0</v>
      </c>
      <c r="AU582" s="267">
        <f t="shared" si="373"/>
        <v>0</v>
      </c>
      <c r="BA582" s="42">
        <f t="shared" si="393"/>
        <v>0</v>
      </c>
      <c r="BB582" s="42">
        <f t="shared" si="394"/>
        <v>0</v>
      </c>
      <c r="BC582" s="42">
        <f t="shared" si="395"/>
        <v>0</v>
      </c>
      <c r="BD582" s="42">
        <f t="shared" si="396"/>
        <v>0</v>
      </c>
      <c r="BE582" s="42">
        <f t="shared" si="397"/>
        <v>0</v>
      </c>
      <c r="BF582" s="42">
        <f t="shared" si="398"/>
        <v>0</v>
      </c>
      <c r="BG582" s="42">
        <f t="shared" si="399"/>
        <v>0</v>
      </c>
      <c r="BH582" s="42">
        <f t="shared" si="400"/>
        <v>0</v>
      </c>
      <c r="BI582" s="42">
        <f t="shared" si="401"/>
        <v>0</v>
      </c>
      <c r="BJ582" s="42">
        <f t="shared" si="402"/>
        <v>0</v>
      </c>
      <c r="BK582" s="42">
        <f t="shared" si="403"/>
        <v>0</v>
      </c>
      <c r="BL582" s="42">
        <f t="shared" si="404"/>
        <v>0</v>
      </c>
      <c r="BM582" s="42">
        <f t="shared" si="405"/>
        <v>0</v>
      </c>
      <c r="BN582" s="42">
        <f t="shared" si="406"/>
        <v>0</v>
      </c>
      <c r="BO582" s="42">
        <f t="shared" si="407"/>
        <v>0</v>
      </c>
      <c r="BP582" s="42">
        <f t="shared" si="408"/>
        <v>0</v>
      </c>
      <c r="BQ582" s="42">
        <f t="shared" si="409"/>
        <v>0</v>
      </c>
      <c r="BR582" s="42">
        <f t="shared" si="410"/>
        <v>0</v>
      </c>
      <c r="BS582" s="42">
        <f t="shared" si="411"/>
        <v>0</v>
      </c>
    </row>
    <row r="583" spans="1:71" ht="15">
      <c r="A583" s="118" t="s">
        <v>1169</v>
      </c>
      <c r="B583" s="8" t="s">
        <v>1145</v>
      </c>
      <c r="C583" s="9" t="s">
        <v>1146</v>
      </c>
      <c r="D583" s="9" t="s">
        <v>1142</v>
      </c>
      <c r="E583" s="10" t="s">
        <v>47</v>
      </c>
      <c r="F583" s="10" t="s">
        <v>4</v>
      </c>
      <c r="G583" s="12" t="s">
        <v>1279</v>
      </c>
      <c r="H583" s="11">
        <v>5.71</v>
      </c>
      <c r="I583" s="279">
        <f>VLOOKUP(A:A,Souhrn!$A$2:$E$20,5,0)</f>
        <v>0</v>
      </c>
      <c r="J583" s="220">
        <f t="shared" si="412"/>
        <v>0</v>
      </c>
      <c r="K583" s="98"/>
      <c r="L583" s="102"/>
      <c r="M583" s="100"/>
      <c r="AA583" s="120">
        <f t="shared" si="374"/>
        <v>0</v>
      </c>
      <c r="AB583" s="120">
        <f t="shared" si="375"/>
        <v>0</v>
      </c>
      <c r="AC583" s="120">
        <f t="shared" si="376"/>
        <v>0</v>
      </c>
      <c r="AD583" s="120">
        <f t="shared" si="377"/>
        <v>0</v>
      </c>
      <c r="AE583" s="120">
        <f t="shared" si="378"/>
        <v>0</v>
      </c>
      <c r="AF583" s="120">
        <f t="shared" si="379"/>
        <v>5.71</v>
      </c>
      <c r="AG583" s="120">
        <f t="shared" si="380"/>
        <v>0</v>
      </c>
      <c r="AH583" s="120">
        <f t="shared" si="381"/>
        <v>0</v>
      </c>
      <c r="AI583" s="120">
        <f t="shared" si="382"/>
        <v>0</v>
      </c>
      <c r="AJ583" s="120">
        <f t="shared" si="383"/>
        <v>0</v>
      </c>
      <c r="AK583" s="120">
        <f t="shared" si="384"/>
        <v>0</v>
      </c>
      <c r="AL583" s="120">
        <f t="shared" si="385"/>
        <v>0</v>
      </c>
      <c r="AM583" s="120">
        <f t="shared" si="386"/>
        <v>0</v>
      </c>
      <c r="AN583" s="120">
        <f t="shared" si="387"/>
        <v>0</v>
      </c>
      <c r="AO583" s="120">
        <f t="shared" si="388"/>
        <v>0</v>
      </c>
      <c r="AP583" s="120">
        <f t="shared" si="389"/>
        <v>0</v>
      </c>
      <c r="AQ583" s="120">
        <f t="shared" si="390"/>
        <v>0</v>
      </c>
      <c r="AR583" s="120">
        <f t="shared" si="391"/>
        <v>0</v>
      </c>
      <c r="AS583" s="120">
        <f t="shared" si="392"/>
        <v>0</v>
      </c>
      <c r="AT583" s="267">
        <f t="shared" si="372"/>
        <v>0</v>
      </c>
      <c r="AU583" s="267">
        <f t="shared" si="373"/>
        <v>0</v>
      </c>
      <c r="BA583" s="42">
        <f t="shared" si="393"/>
        <v>0</v>
      </c>
      <c r="BB583" s="42">
        <f t="shared" si="394"/>
        <v>0</v>
      </c>
      <c r="BC583" s="42">
        <f t="shared" si="395"/>
        <v>0</v>
      </c>
      <c r="BD583" s="42">
        <f t="shared" si="396"/>
        <v>0</v>
      </c>
      <c r="BE583" s="42">
        <f t="shared" si="397"/>
        <v>0</v>
      </c>
      <c r="BF583" s="42">
        <f t="shared" si="398"/>
        <v>0</v>
      </c>
      <c r="BG583" s="42">
        <f t="shared" si="399"/>
        <v>0</v>
      </c>
      <c r="BH583" s="42">
        <f t="shared" si="400"/>
        <v>0</v>
      </c>
      <c r="BI583" s="42">
        <f t="shared" si="401"/>
        <v>0</v>
      </c>
      <c r="BJ583" s="42">
        <f t="shared" si="402"/>
        <v>0</v>
      </c>
      <c r="BK583" s="42">
        <f t="shared" si="403"/>
        <v>0</v>
      </c>
      <c r="BL583" s="42">
        <f t="shared" si="404"/>
        <v>0</v>
      </c>
      <c r="BM583" s="42">
        <f t="shared" si="405"/>
        <v>0</v>
      </c>
      <c r="BN583" s="42">
        <f t="shared" si="406"/>
        <v>0</v>
      </c>
      <c r="BO583" s="42">
        <f t="shared" si="407"/>
        <v>0</v>
      </c>
      <c r="BP583" s="42">
        <f t="shared" si="408"/>
        <v>0</v>
      </c>
      <c r="BQ583" s="42">
        <f t="shared" si="409"/>
        <v>0</v>
      </c>
      <c r="BR583" s="42">
        <f t="shared" si="410"/>
        <v>0</v>
      </c>
      <c r="BS583" s="42">
        <f t="shared" si="411"/>
        <v>0</v>
      </c>
    </row>
    <row r="584" spans="1:71" ht="15">
      <c r="A584" s="118" t="s">
        <v>1169</v>
      </c>
      <c r="B584" s="8" t="s">
        <v>1147</v>
      </c>
      <c r="C584" s="9" t="s">
        <v>1148</v>
      </c>
      <c r="D584" s="9" t="s">
        <v>1142</v>
      </c>
      <c r="E584" s="10" t="s">
        <v>47</v>
      </c>
      <c r="F584" s="10" t="s">
        <v>4</v>
      </c>
      <c r="G584" s="12" t="s">
        <v>1279</v>
      </c>
      <c r="H584" s="11">
        <v>3.44</v>
      </c>
      <c r="I584" s="279">
        <f>VLOOKUP(A:A,Souhrn!$A$2:$E$20,5,0)</f>
        <v>0</v>
      </c>
      <c r="J584" s="220">
        <f t="shared" si="412"/>
        <v>0</v>
      </c>
      <c r="K584" s="98"/>
      <c r="L584" s="102"/>
      <c r="M584" s="100"/>
      <c r="AA584" s="120">
        <f t="shared" si="374"/>
        <v>0</v>
      </c>
      <c r="AB584" s="120">
        <f t="shared" si="375"/>
        <v>0</v>
      </c>
      <c r="AC584" s="120">
        <f t="shared" si="376"/>
        <v>0</v>
      </c>
      <c r="AD584" s="120">
        <f t="shared" si="377"/>
        <v>0</v>
      </c>
      <c r="AE584" s="120">
        <f t="shared" si="378"/>
        <v>0</v>
      </c>
      <c r="AF584" s="120">
        <f t="shared" si="379"/>
        <v>3.44</v>
      </c>
      <c r="AG584" s="120">
        <f t="shared" si="380"/>
        <v>0</v>
      </c>
      <c r="AH584" s="120">
        <f t="shared" si="381"/>
        <v>0</v>
      </c>
      <c r="AI584" s="120">
        <f t="shared" si="382"/>
        <v>0</v>
      </c>
      <c r="AJ584" s="120">
        <f t="shared" si="383"/>
        <v>0</v>
      </c>
      <c r="AK584" s="120">
        <f t="shared" si="384"/>
        <v>0</v>
      </c>
      <c r="AL584" s="120">
        <f t="shared" si="385"/>
        <v>0</v>
      </c>
      <c r="AM584" s="120">
        <f t="shared" si="386"/>
        <v>0</v>
      </c>
      <c r="AN584" s="120">
        <f t="shared" si="387"/>
        <v>0</v>
      </c>
      <c r="AO584" s="120">
        <f t="shared" si="388"/>
        <v>0</v>
      </c>
      <c r="AP584" s="120">
        <f t="shared" si="389"/>
        <v>0</v>
      </c>
      <c r="AQ584" s="120">
        <f t="shared" si="390"/>
        <v>0</v>
      </c>
      <c r="AR584" s="120">
        <f t="shared" si="391"/>
        <v>0</v>
      </c>
      <c r="AS584" s="120">
        <f t="shared" si="392"/>
        <v>0</v>
      </c>
      <c r="AT584" s="267">
        <f t="shared" si="372"/>
        <v>0</v>
      </c>
      <c r="AU584" s="267">
        <f t="shared" si="373"/>
        <v>0</v>
      </c>
      <c r="BA584" s="42">
        <f t="shared" si="393"/>
        <v>0</v>
      </c>
      <c r="BB584" s="42">
        <f t="shared" si="394"/>
        <v>0</v>
      </c>
      <c r="BC584" s="42">
        <f t="shared" si="395"/>
        <v>0</v>
      </c>
      <c r="BD584" s="42">
        <f t="shared" si="396"/>
        <v>0</v>
      </c>
      <c r="BE584" s="42">
        <f t="shared" si="397"/>
        <v>0</v>
      </c>
      <c r="BF584" s="42">
        <f t="shared" si="398"/>
        <v>0</v>
      </c>
      <c r="BG584" s="42">
        <f t="shared" si="399"/>
        <v>0</v>
      </c>
      <c r="BH584" s="42">
        <f t="shared" si="400"/>
        <v>0</v>
      </c>
      <c r="BI584" s="42">
        <f t="shared" si="401"/>
        <v>0</v>
      </c>
      <c r="BJ584" s="42">
        <f t="shared" si="402"/>
        <v>0</v>
      </c>
      <c r="BK584" s="42">
        <f t="shared" si="403"/>
        <v>0</v>
      </c>
      <c r="BL584" s="42">
        <f t="shared" si="404"/>
        <v>0</v>
      </c>
      <c r="BM584" s="42">
        <f t="shared" si="405"/>
        <v>0</v>
      </c>
      <c r="BN584" s="42">
        <f t="shared" si="406"/>
        <v>0</v>
      </c>
      <c r="BO584" s="42">
        <f t="shared" si="407"/>
        <v>0</v>
      </c>
      <c r="BP584" s="42">
        <f t="shared" si="408"/>
        <v>0</v>
      </c>
      <c r="BQ584" s="42">
        <f t="shared" si="409"/>
        <v>0</v>
      </c>
      <c r="BR584" s="42">
        <f t="shared" si="410"/>
        <v>0</v>
      </c>
      <c r="BS584" s="42">
        <f t="shared" si="411"/>
        <v>0</v>
      </c>
    </row>
    <row r="585" spans="1:71" ht="15">
      <c r="A585" s="118" t="s">
        <v>1169</v>
      </c>
      <c r="B585" s="8" t="s">
        <v>1149</v>
      </c>
      <c r="C585" s="9" t="s">
        <v>33</v>
      </c>
      <c r="D585" s="9" t="s">
        <v>1142</v>
      </c>
      <c r="E585" s="10" t="s">
        <v>47</v>
      </c>
      <c r="F585" s="10" t="s">
        <v>4</v>
      </c>
      <c r="G585" s="12" t="s">
        <v>1279</v>
      </c>
      <c r="H585" s="11">
        <v>1.62</v>
      </c>
      <c r="I585" s="279">
        <f>VLOOKUP(A:A,Souhrn!$A$2:$E$20,5,0)</f>
        <v>0</v>
      </c>
      <c r="J585" s="220">
        <f t="shared" si="412"/>
        <v>0</v>
      </c>
      <c r="K585" s="98"/>
      <c r="L585" s="102"/>
      <c r="M585" s="100"/>
      <c r="AA585" s="120">
        <f t="shared" si="374"/>
        <v>0</v>
      </c>
      <c r="AB585" s="120">
        <f t="shared" si="375"/>
        <v>0</v>
      </c>
      <c r="AC585" s="120">
        <f t="shared" si="376"/>
        <v>0</v>
      </c>
      <c r="AD585" s="120">
        <f t="shared" si="377"/>
        <v>0</v>
      </c>
      <c r="AE585" s="120">
        <f t="shared" si="378"/>
        <v>0</v>
      </c>
      <c r="AF585" s="120">
        <f t="shared" si="379"/>
        <v>1.62</v>
      </c>
      <c r="AG585" s="120">
        <f t="shared" si="380"/>
        <v>0</v>
      </c>
      <c r="AH585" s="120">
        <f t="shared" si="381"/>
        <v>0</v>
      </c>
      <c r="AI585" s="120">
        <f t="shared" si="382"/>
        <v>0</v>
      </c>
      <c r="AJ585" s="120">
        <f t="shared" si="383"/>
        <v>0</v>
      </c>
      <c r="AK585" s="120">
        <f t="shared" si="384"/>
        <v>0</v>
      </c>
      <c r="AL585" s="120">
        <f t="shared" si="385"/>
        <v>0</v>
      </c>
      <c r="AM585" s="120">
        <f t="shared" si="386"/>
        <v>0</v>
      </c>
      <c r="AN585" s="120">
        <f t="shared" si="387"/>
        <v>0</v>
      </c>
      <c r="AO585" s="120">
        <f t="shared" si="388"/>
        <v>0</v>
      </c>
      <c r="AP585" s="120">
        <f t="shared" si="389"/>
        <v>0</v>
      </c>
      <c r="AQ585" s="120">
        <f t="shared" si="390"/>
        <v>0</v>
      </c>
      <c r="AR585" s="120">
        <f t="shared" si="391"/>
        <v>0</v>
      </c>
      <c r="AS585" s="120">
        <f t="shared" si="392"/>
        <v>0</v>
      </c>
      <c r="AT585" s="267">
        <f t="shared" si="372"/>
        <v>0</v>
      </c>
      <c r="AU585" s="267">
        <f t="shared" si="373"/>
        <v>0</v>
      </c>
      <c r="BA585" s="42">
        <f t="shared" si="393"/>
        <v>0</v>
      </c>
      <c r="BB585" s="42">
        <f t="shared" si="394"/>
        <v>0</v>
      </c>
      <c r="BC585" s="42">
        <f t="shared" si="395"/>
        <v>0</v>
      </c>
      <c r="BD585" s="42">
        <f t="shared" si="396"/>
        <v>0</v>
      </c>
      <c r="BE585" s="42">
        <f t="shared" si="397"/>
        <v>0</v>
      </c>
      <c r="BF585" s="42">
        <f t="shared" si="398"/>
        <v>0</v>
      </c>
      <c r="BG585" s="42">
        <f t="shared" si="399"/>
        <v>0</v>
      </c>
      <c r="BH585" s="42">
        <f t="shared" si="400"/>
        <v>0</v>
      </c>
      <c r="BI585" s="42">
        <f t="shared" si="401"/>
        <v>0</v>
      </c>
      <c r="BJ585" s="42">
        <f t="shared" si="402"/>
        <v>0</v>
      </c>
      <c r="BK585" s="42">
        <f t="shared" si="403"/>
        <v>0</v>
      </c>
      <c r="BL585" s="42">
        <f t="shared" si="404"/>
        <v>0</v>
      </c>
      <c r="BM585" s="42">
        <f t="shared" si="405"/>
        <v>0</v>
      </c>
      <c r="BN585" s="42">
        <f t="shared" si="406"/>
        <v>0</v>
      </c>
      <c r="BO585" s="42">
        <f t="shared" si="407"/>
        <v>0</v>
      </c>
      <c r="BP585" s="42">
        <f t="shared" si="408"/>
        <v>0</v>
      </c>
      <c r="BQ585" s="42">
        <f t="shared" si="409"/>
        <v>0</v>
      </c>
      <c r="BR585" s="42">
        <f t="shared" si="410"/>
        <v>0</v>
      </c>
      <c r="BS585" s="42">
        <f t="shared" si="411"/>
        <v>0</v>
      </c>
    </row>
    <row r="586" spans="1:71" ht="15">
      <c r="A586" s="118" t="s">
        <v>1169</v>
      </c>
      <c r="B586" s="8" t="s">
        <v>1150</v>
      </c>
      <c r="C586" s="9" t="s">
        <v>1151</v>
      </c>
      <c r="D586" s="9" t="s">
        <v>1142</v>
      </c>
      <c r="E586" s="10" t="s">
        <v>47</v>
      </c>
      <c r="F586" s="10" t="s">
        <v>4</v>
      </c>
      <c r="G586" s="12" t="s">
        <v>1279</v>
      </c>
      <c r="H586" s="11">
        <v>3.88</v>
      </c>
      <c r="I586" s="279">
        <f>VLOOKUP(A:A,Souhrn!$A$2:$E$20,5,0)</f>
        <v>0</v>
      </c>
      <c r="J586" s="220">
        <f t="shared" si="412"/>
        <v>0</v>
      </c>
      <c r="K586" s="98"/>
      <c r="L586" s="102"/>
      <c r="M586" s="100"/>
      <c r="AA586" s="120">
        <f t="shared" si="374"/>
        <v>0</v>
      </c>
      <c r="AB586" s="120">
        <f t="shared" si="375"/>
        <v>0</v>
      </c>
      <c r="AC586" s="120">
        <f t="shared" si="376"/>
        <v>0</v>
      </c>
      <c r="AD586" s="120">
        <f t="shared" si="377"/>
        <v>0</v>
      </c>
      <c r="AE586" s="120">
        <f t="shared" si="378"/>
        <v>0</v>
      </c>
      <c r="AF586" s="120">
        <f t="shared" si="379"/>
        <v>3.88</v>
      </c>
      <c r="AG586" s="120">
        <f t="shared" si="380"/>
        <v>0</v>
      </c>
      <c r="AH586" s="120">
        <f t="shared" si="381"/>
        <v>0</v>
      </c>
      <c r="AI586" s="120">
        <f t="shared" si="382"/>
        <v>0</v>
      </c>
      <c r="AJ586" s="120">
        <f t="shared" si="383"/>
        <v>0</v>
      </c>
      <c r="AK586" s="120">
        <f t="shared" si="384"/>
        <v>0</v>
      </c>
      <c r="AL586" s="120">
        <f t="shared" si="385"/>
        <v>0</v>
      </c>
      <c r="AM586" s="120">
        <f t="shared" si="386"/>
        <v>0</v>
      </c>
      <c r="AN586" s="120">
        <f t="shared" si="387"/>
        <v>0</v>
      </c>
      <c r="AO586" s="120">
        <f t="shared" si="388"/>
        <v>0</v>
      </c>
      <c r="AP586" s="120">
        <f t="shared" si="389"/>
        <v>0</v>
      </c>
      <c r="AQ586" s="120">
        <f t="shared" si="390"/>
        <v>0</v>
      </c>
      <c r="AR586" s="120">
        <f t="shared" si="391"/>
        <v>0</v>
      </c>
      <c r="AS586" s="120">
        <f t="shared" si="392"/>
        <v>0</v>
      </c>
      <c r="AT586" s="267">
        <f t="shared" si="372"/>
        <v>0</v>
      </c>
      <c r="AU586" s="267">
        <f t="shared" si="373"/>
        <v>0</v>
      </c>
      <c r="BA586" s="42">
        <f t="shared" si="393"/>
        <v>0</v>
      </c>
      <c r="BB586" s="42">
        <f t="shared" si="394"/>
        <v>0</v>
      </c>
      <c r="BC586" s="42">
        <f t="shared" si="395"/>
        <v>0</v>
      </c>
      <c r="BD586" s="42">
        <f t="shared" si="396"/>
        <v>0</v>
      </c>
      <c r="BE586" s="42">
        <f t="shared" si="397"/>
        <v>0</v>
      </c>
      <c r="BF586" s="42">
        <f t="shared" si="398"/>
        <v>0</v>
      </c>
      <c r="BG586" s="42">
        <f t="shared" si="399"/>
        <v>0</v>
      </c>
      <c r="BH586" s="42">
        <f t="shared" si="400"/>
        <v>0</v>
      </c>
      <c r="BI586" s="42">
        <f t="shared" si="401"/>
        <v>0</v>
      </c>
      <c r="BJ586" s="42">
        <f t="shared" si="402"/>
        <v>0</v>
      </c>
      <c r="BK586" s="42">
        <f t="shared" si="403"/>
        <v>0</v>
      </c>
      <c r="BL586" s="42">
        <f t="shared" si="404"/>
        <v>0</v>
      </c>
      <c r="BM586" s="42">
        <f t="shared" si="405"/>
        <v>0</v>
      </c>
      <c r="BN586" s="42">
        <f t="shared" si="406"/>
        <v>0</v>
      </c>
      <c r="BO586" s="42">
        <f t="shared" si="407"/>
        <v>0</v>
      </c>
      <c r="BP586" s="42">
        <f t="shared" si="408"/>
        <v>0</v>
      </c>
      <c r="BQ586" s="42">
        <f t="shared" si="409"/>
        <v>0</v>
      </c>
      <c r="BR586" s="42">
        <f t="shared" si="410"/>
        <v>0</v>
      </c>
      <c r="BS586" s="42">
        <f t="shared" si="411"/>
        <v>0</v>
      </c>
    </row>
    <row r="587" spans="1:71" ht="15">
      <c r="A587" s="118" t="s">
        <v>1169</v>
      </c>
      <c r="B587" s="8" t="s">
        <v>1152</v>
      </c>
      <c r="C587" s="9" t="s">
        <v>33</v>
      </c>
      <c r="D587" s="9" t="s">
        <v>1142</v>
      </c>
      <c r="E587" s="10" t="s">
        <v>47</v>
      </c>
      <c r="F587" s="10" t="s">
        <v>4</v>
      </c>
      <c r="G587" s="12" t="s">
        <v>1279</v>
      </c>
      <c r="H587" s="11">
        <v>4.34</v>
      </c>
      <c r="I587" s="279">
        <f>VLOOKUP(A:A,Souhrn!$A$2:$E$20,5,0)</f>
        <v>0</v>
      </c>
      <c r="J587" s="220">
        <f t="shared" si="412"/>
        <v>0</v>
      </c>
      <c r="K587" s="98"/>
      <c r="L587" s="102"/>
      <c r="M587" s="100"/>
      <c r="AA587" s="120">
        <f t="shared" si="374"/>
        <v>0</v>
      </c>
      <c r="AB587" s="120">
        <f t="shared" si="375"/>
        <v>0</v>
      </c>
      <c r="AC587" s="120">
        <f t="shared" si="376"/>
        <v>0</v>
      </c>
      <c r="AD587" s="120">
        <f t="shared" si="377"/>
        <v>0</v>
      </c>
      <c r="AE587" s="120">
        <f t="shared" si="378"/>
        <v>0</v>
      </c>
      <c r="AF587" s="120">
        <f t="shared" si="379"/>
        <v>4.34</v>
      </c>
      <c r="AG587" s="120">
        <f t="shared" si="380"/>
        <v>0</v>
      </c>
      <c r="AH587" s="120">
        <f t="shared" si="381"/>
        <v>0</v>
      </c>
      <c r="AI587" s="120">
        <f t="shared" si="382"/>
        <v>0</v>
      </c>
      <c r="AJ587" s="120">
        <f t="shared" si="383"/>
        <v>0</v>
      </c>
      <c r="AK587" s="120">
        <f t="shared" si="384"/>
        <v>0</v>
      </c>
      <c r="AL587" s="120">
        <f t="shared" si="385"/>
        <v>0</v>
      </c>
      <c r="AM587" s="120">
        <f t="shared" si="386"/>
        <v>0</v>
      </c>
      <c r="AN587" s="120">
        <f t="shared" si="387"/>
        <v>0</v>
      </c>
      <c r="AO587" s="120">
        <f t="shared" si="388"/>
        <v>0</v>
      </c>
      <c r="AP587" s="120">
        <f t="shared" si="389"/>
        <v>0</v>
      </c>
      <c r="AQ587" s="120">
        <f t="shared" si="390"/>
        <v>0</v>
      </c>
      <c r="AR587" s="120">
        <f t="shared" si="391"/>
        <v>0</v>
      </c>
      <c r="AS587" s="120">
        <f t="shared" si="392"/>
        <v>0</v>
      </c>
      <c r="AT587" s="267">
        <f t="shared" si="372"/>
        <v>0</v>
      </c>
      <c r="AU587" s="267">
        <f t="shared" si="373"/>
        <v>0</v>
      </c>
      <c r="BA587" s="42">
        <f t="shared" si="393"/>
        <v>0</v>
      </c>
      <c r="BB587" s="42">
        <f t="shared" si="394"/>
        <v>0</v>
      </c>
      <c r="BC587" s="42">
        <f t="shared" si="395"/>
        <v>0</v>
      </c>
      <c r="BD587" s="42">
        <f t="shared" si="396"/>
        <v>0</v>
      </c>
      <c r="BE587" s="42">
        <f t="shared" si="397"/>
        <v>0</v>
      </c>
      <c r="BF587" s="42">
        <f t="shared" si="398"/>
        <v>0</v>
      </c>
      <c r="BG587" s="42">
        <f t="shared" si="399"/>
        <v>0</v>
      </c>
      <c r="BH587" s="42">
        <f t="shared" si="400"/>
        <v>0</v>
      </c>
      <c r="BI587" s="42">
        <f t="shared" si="401"/>
        <v>0</v>
      </c>
      <c r="BJ587" s="42">
        <f t="shared" si="402"/>
        <v>0</v>
      </c>
      <c r="BK587" s="42">
        <f t="shared" si="403"/>
        <v>0</v>
      </c>
      <c r="BL587" s="42">
        <f t="shared" si="404"/>
        <v>0</v>
      </c>
      <c r="BM587" s="42">
        <f t="shared" si="405"/>
        <v>0</v>
      </c>
      <c r="BN587" s="42">
        <f t="shared" si="406"/>
        <v>0</v>
      </c>
      <c r="BO587" s="42">
        <f t="shared" si="407"/>
        <v>0</v>
      </c>
      <c r="BP587" s="42">
        <f t="shared" si="408"/>
        <v>0</v>
      </c>
      <c r="BQ587" s="42">
        <f t="shared" si="409"/>
        <v>0</v>
      </c>
      <c r="BR587" s="42">
        <f t="shared" si="410"/>
        <v>0</v>
      </c>
      <c r="BS587" s="42">
        <f t="shared" si="411"/>
        <v>0</v>
      </c>
    </row>
    <row r="588" spans="1:71" ht="15">
      <c r="A588" s="118" t="s">
        <v>1169</v>
      </c>
      <c r="B588" s="8" t="s">
        <v>1153</v>
      </c>
      <c r="C588" s="9" t="s">
        <v>33</v>
      </c>
      <c r="D588" s="9" t="s">
        <v>1142</v>
      </c>
      <c r="E588" s="10" t="s">
        <v>47</v>
      </c>
      <c r="F588" s="10" t="s">
        <v>4</v>
      </c>
      <c r="G588" s="12" t="s">
        <v>1279</v>
      </c>
      <c r="H588" s="11">
        <v>1.74</v>
      </c>
      <c r="I588" s="279">
        <f>VLOOKUP(A:A,Souhrn!$A$2:$E$20,5,0)</f>
        <v>0</v>
      </c>
      <c r="J588" s="220">
        <f t="shared" si="412"/>
        <v>0</v>
      </c>
      <c r="K588" s="98"/>
      <c r="L588" s="102"/>
      <c r="M588" s="100"/>
      <c r="AA588" s="120">
        <f t="shared" si="374"/>
        <v>0</v>
      </c>
      <c r="AB588" s="120">
        <f t="shared" si="375"/>
        <v>0</v>
      </c>
      <c r="AC588" s="120">
        <f t="shared" si="376"/>
        <v>0</v>
      </c>
      <c r="AD588" s="120">
        <f t="shared" si="377"/>
        <v>0</v>
      </c>
      <c r="AE588" s="120">
        <f t="shared" si="378"/>
        <v>0</v>
      </c>
      <c r="AF588" s="120">
        <f t="shared" si="379"/>
        <v>1.74</v>
      </c>
      <c r="AG588" s="120">
        <f t="shared" si="380"/>
        <v>0</v>
      </c>
      <c r="AH588" s="120">
        <f t="shared" si="381"/>
        <v>0</v>
      </c>
      <c r="AI588" s="120">
        <f t="shared" si="382"/>
        <v>0</v>
      </c>
      <c r="AJ588" s="120">
        <f t="shared" si="383"/>
        <v>0</v>
      </c>
      <c r="AK588" s="120">
        <f t="shared" si="384"/>
        <v>0</v>
      </c>
      <c r="AL588" s="120">
        <f t="shared" si="385"/>
        <v>0</v>
      </c>
      <c r="AM588" s="120">
        <f t="shared" si="386"/>
        <v>0</v>
      </c>
      <c r="AN588" s="120">
        <f t="shared" si="387"/>
        <v>0</v>
      </c>
      <c r="AO588" s="120">
        <f t="shared" si="388"/>
        <v>0</v>
      </c>
      <c r="AP588" s="120">
        <f t="shared" si="389"/>
        <v>0</v>
      </c>
      <c r="AQ588" s="120">
        <f t="shared" si="390"/>
        <v>0</v>
      </c>
      <c r="AR588" s="120">
        <f t="shared" si="391"/>
        <v>0</v>
      </c>
      <c r="AS588" s="120">
        <f t="shared" si="392"/>
        <v>0</v>
      </c>
      <c r="AT588" s="267">
        <f t="shared" si="372"/>
        <v>0</v>
      </c>
      <c r="AU588" s="267">
        <f t="shared" si="373"/>
        <v>0</v>
      </c>
      <c r="BA588" s="42">
        <f t="shared" si="393"/>
        <v>0</v>
      </c>
      <c r="BB588" s="42">
        <f t="shared" si="394"/>
        <v>0</v>
      </c>
      <c r="BC588" s="42">
        <f t="shared" si="395"/>
        <v>0</v>
      </c>
      <c r="BD588" s="42">
        <f t="shared" si="396"/>
        <v>0</v>
      </c>
      <c r="BE588" s="42">
        <f t="shared" si="397"/>
        <v>0</v>
      </c>
      <c r="BF588" s="42">
        <f t="shared" si="398"/>
        <v>0</v>
      </c>
      <c r="BG588" s="42">
        <f t="shared" si="399"/>
        <v>0</v>
      </c>
      <c r="BH588" s="42">
        <f t="shared" si="400"/>
        <v>0</v>
      </c>
      <c r="BI588" s="42">
        <f t="shared" si="401"/>
        <v>0</v>
      </c>
      <c r="BJ588" s="42">
        <f t="shared" si="402"/>
        <v>0</v>
      </c>
      <c r="BK588" s="42">
        <f t="shared" si="403"/>
        <v>0</v>
      </c>
      <c r="BL588" s="42">
        <f t="shared" si="404"/>
        <v>0</v>
      </c>
      <c r="BM588" s="42">
        <f t="shared" si="405"/>
        <v>0</v>
      </c>
      <c r="BN588" s="42">
        <f t="shared" si="406"/>
        <v>0</v>
      </c>
      <c r="BO588" s="42">
        <f t="shared" si="407"/>
        <v>0</v>
      </c>
      <c r="BP588" s="42">
        <f t="shared" si="408"/>
        <v>0</v>
      </c>
      <c r="BQ588" s="42">
        <f t="shared" si="409"/>
        <v>0</v>
      </c>
      <c r="BR588" s="42">
        <f t="shared" si="410"/>
        <v>0</v>
      </c>
      <c r="BS588" s="42">
        <f t="shared" si="411"/>
        <v>0</v>
      </c>
    </row>
    <row r="589" spans="1:71" ht="15">
      <c r="A589" s="118" t="s">
        <v>1172</v>
      </c>
      <c r="B589" s="8" t="s">
        <v>1154</v>
      </c>
      <c r="C589" s="9" t="s">
        <v>1155</v>
      </c>
      <c r="D589" s="9" t="s">
        <v>1142</v>
      </c>
      <c r="E589" s="10" t="s">
        <v>20</v>
      </c>
      <c r="F589" s="10" t="s">
        <v>3</v>
      </c>
      <c r="G589" s="12" t="s">
        <v>1266</v>
      </c>
      <c r="H589" s="11">
        <v>12.21</v>
      </c>
      <c r="I589" s="279">
        <f>VLOOKUP(A:A,Souhrn!$A$2:$E$20,5,0)</f>
        <v>0</v>
      </c>
      <c r="J589" s="220">
        <f t="shared" si="412"/>
        <v>0</v>
      </c>
      <c r="K589" s="98"/>
      <c r="L589" s="102"/>
      <c r="M589" s="100"/>
      <c r="AA589" s="120">
        <f t="shared" si="374"/>
        <v>0</v>
      </c>
      <c r="AB589" s="120">
        <f t="shared" si="375"/>
        <v>0</v>
      </c>
      <c r="AC589" s="120">
        <f t="shared" si="376"/>
        <v>0</v>
      </c>
      <c r="AD589" s="120">
        <f t="shared" si="377"/>
        <v>0</v>
      </c>
      <c r="AE589" s="120">
        <f t="shared" si="378"/>
        <v>0</v>
      </c>
      <c r="AF589" s="120">
        <f t="shared" si="379"/>
        <v>0</v>
      </c>
      <c r="AG589" s="120">
        <f t="shared" si="380"/>
        <v>0</v>
      </c>
      <c r="AH589" s="120">
        <f t="shared" si="381"/>
        <v>0</v>
      </c>
      <c r="AI589" s="120">
        <f t="shared" si="382"/>
        <v>12.21</v>
      </c>
      <c r="AJ589" s="120">
        <f t="shared" si="383"/>
        <v>0</v>
      </c>
      <c r="AK589" s="120">
        <f t="shared" si="384"/>
        <v>0</v>
      </c>
      <c r="AL589" s="120">
        <f t="shared" si="385"/>
        <v>0</v>
      </c>
      <c r="AM589" s="120">
        <f t="shared" si="386"/>
        <v>0</v>
      </c>
      <c r="AN589" s="120">
        <f t="shared" si="387"/>
        <v>0</v>
      </c>
      <c r="AO589" s="120">
        <f t="shared" si="388"/>
        <v>0</v>
      </c>
      <c r="AP589" s="120">
        <f t="shared" si="389"/>
        <v>0</v>
      </c>
      <c r="AQ589" s="120">
        <f t="shared" si="390"/>
        <v>0</v>
      </c>
      <c r="AR589" s="120">
        <f t="shared" si="391"/>
        <v>0</v>
      </c>
      <c r="AS589" s="120">
        <f t="shared" si="392"/>
        <v>0</v>
      </c>
      <c r="AT589" s="267">
        <f t="shared" si="372"/>
        <v>0</v>
      </c>
      <c r="AU589" s="267">
        <f t="shared" si="373"/>
        <v>0</v>
      </c>
      <c r="BA589" s="42">
        <f t="shared" si="393"/>
        <v>0</v>
      </c>
      <c r="BB589" s="42">
        <f t="shared" si="394"/>
        <v>0</v>
      </c>
      <c r="BC589" s="42">
        <f t="shared" si="395"/>
        <v>0</v>
      </c>
      <c r="BD589" s="42">
        <f t="shared" si="396"/>
        <v>0</v>
      </c>
      <c r="BE589" s="42">
        <f t="shared" si="397"/>
        <v>0</v>
      </c>
      <c r="BF589" s="42">
        <f t="shared" si="398"/>
        <v>0</v>
      </c>
      <c r="BG589" s="42">
        <f t="shared" si="399"/>
        <v>0</v>
      </c>
      <c r="BH589" s="42">
        <f t="shared" si="400"/>
        <v>0</v>
      </c>
      <c r="BI589" s="42">
        <f t="shared" si="401"/>
        <v>0</v>
      </c>
      <c r="BJ589" s="42">
        <f t="shared" si="402"/>
        <v>0</v>
      </c>
      <c r="BK589" s="42">
        <f t="shared" si="403"/>
        <v>0</v>
      </c>
      <c r="BL589" s="42">
        <f t="shared" si="404"/>
        <v>0</v>
      </c>
      <c r="BM589" s="42">
        <f t="shared" si="405"/>
        <v>0</v>
      </c>
      <c r="BN589" s="42">
        <f t="shared" si="406"/>
        <v>0</v>
      </c>
      <c r="BO589" s="42">
        <f t="shared" si="407"/>
        <v>0</v>
      </c>
      <c r="BP589" s="42">
        <f t="shared" si="408"/>
        <v>0</v>
      </c>
      <c r="BQ589" s="42">
        <f t="shared" si="409"/>
        <v>0</v>
      </c>
      <c r="BR589" s="42">
        <f t="shared" si="410"/>
        <v>0</v>
      </c>
      <c r="BS589" s="42">
        <f t="shared" si="411"/>
        <v>0</v>
      </c>
    </row>
    <row r="590" spans="1:71" ht="15">
      <c r="A590" s="118" t="s">
        <v>1180</v>
      </c>
      <c r="B590" s="8" t="s">
        <v>1156</v>
      </c>
      <c r="C590" s="9" t="s">
        <v>1157</v>
      </c>
      <c r="D590" s="9" t="s">
        <v>1142</v>
      </c>
      <c r="E590" s="10" t="s">
        <v>166</v>
      </c>
      <c r="F590" s="10" t="s">
        <v>3</v>
      </c>
      <c r="G590" s="12" t="s">
        <v>1273</v>
      </c>
      <c r="H590" s="11">
        <v>2.41</v>
      </c>
      <c r="I590" s="279">
        <f>VLOOKUP(A:A,Souhrn!$A$2:$E$20,5,0)</f>
        <v>0</v>
      </c>
      <c r="J590" s="220">
        <f t="shared" si="412"/>
        <v>0</v>
      </c>
      <c r="K590" s="98"/>
      <c r="L590" s="102"/>
      <c r="M590" s="100"/>
      <c r="AA590" s="120">
        <f t="shared" si="374"/>
        <v>0</v>
      </c>
      <c r="AB590" s="120">
        <f t="shared" si="375"/>
        <v>0</v>
      </c>
      <c r="AC590" s="120">
        <f t="shared" si="376"/>
        <v>0</v>
      </c>
      <c r="AD590" s="120">
        <f t="shared" si="377"/>
        <v>0</v>
      </c>
      <c r="AE590" s="120">
        <f t="shared" si="378"/>
        <v>0</v>
      </c>
      <c r="AF590" s="120">
        <f t="shared" si="379"/>
        <v>0</v>
      </c>
      <c r="AG590" s="120">
        <f t="shared" si="380"/>
        <v>0</v>
      </c>
      <c r="AH590" s="120">
        <f t="shared" si="381"/>
        <v>0</v>
      </c>
      <c r="AI590" s="120">
        <f t="shared" si="382"/>
        <v>0</v>
      </c>
      <c r="AJ590" s="120">
        <f t="shared" si="383"/>
        <v>0</v>
      </c>
      <c r="AK590" s="120">
        <f t="shared" si="384"/>
        <v>0</v>
      </c>
      <c r="AL590" s="120">
        <f t="shared" si="385"/>
        <v>0</v>
      </c>
      <c r="AM590" s="120">
        <f t="shared" si="386"/>
        <v>0</v>
      </c>
      <c r="AN590" s="120">
        <f t="shared" si="387"/>
        <v>0</v>
      </c>
      <c r="AO590" s="120">
        <f t="shared" si="388"/>
        <v>0</v>
      </c>
      <c r="AP590" s="120">
        <f t="shared" si="389"/>
        <v>0</v>
      </c>
      <c r="AQ590" s="120">
        <f t="shared" si="390"/>
        <v>0</v>
      </c>
      <c r="AR590" s="120">
        <f t="shared" si="391"/>
        <v>2.41</v>
      </c>
      <c r="AS590" s="120">
        <f t="shared" si="392"/>
        <v>0</v>
      </c>
      <c r="AT590" s="267">
        <f t="shared" si="372"/>
        <v>0</v>
      </c>
      <c r="AU590" s="267">
        <f t="shared" si="373"/>
        <v>0</v>
      </c>
      <c r="BA590" s="42">
        <f t="shared" si="393"/>
        <v>0</v>
      </c>
      <c r="BB590" s="42">
        <f t="shared" si="394"/>
        <v>0</v>
      </c>
      <c r="BC590" s="42">
        <f t="shared" si="395"/>
        <v>0</v>
      </c>
      <c r="BD590" s="42">
        <f t="shared" si="396"/>
        <v>0</v>
      </c>
      <c r="BE590" s="42">
        <f t="shared" si="397"/>
        <v>0</v>
      </c>
      <c r="BF590" s="42">
        <f t="shared" si="398"/>
        <v>0</v>
      </c>
      <c r="BG590" s="42">
        <f t="shared" si="399"/>
        <v>0</v>
      </c>
      <c r="BH590" s="42">
        <f t="shared" si="400"/>
        <v>0</v>
      </c>
      <c r="BI590" s="42">
        <f t="shared" si="401"/>
        <v>0</v>
      </c>
      <c r="BJ590" s="42">
        <f t="shared" si="402"/>
        <v>0</v>
      </c>
      <c r="BK590" s="42">
        <f t="shared" si="403"/>
        <v>0</v>
      </c>
      <c r="BL590" s="42">
        <f t="shared" si="404"/>
        <v>0</v>
      </c>
      <c r="BM590" s="42">
        <f t="shared" si="405"/>
        <v>0</v>
      </c>
      <c r="BN590" s="42">
        <f t="shared" si="406"/>
        <v>0</v>
      </c>
      <c r="BO590" s="42">
        <f t="shared" si="407"/>
        <v>0</v>
      </c>
      <c r="BP590" s="42">
        <f t="shared" si="408"/>
        <v>0</v>
      </c>
      <c r="BQ590" s="42">
        <f t="shared" si="409"/>
        <v>0</v>
      </c>
      <c r="BR590" s="42">
        <f t="shared" si="410"/>
        <v>0</v>
      </c>
      <c r="BS590" s="42">
        <f t="shared" si="411"/>
        <v>0</v>
      </c>
    </row>
    <row r="591" spans="1:71" ht="15">
      <c r="A591" s="118" t="s">
        <v>1175</v>
      </c>
      <c r="B591" s="8" t="s">
        <v>1158</v>
      </c>
      <c r="C591" s="9" t="s">
        <v>1159</v>
      </c>
      <c r="D591" s="9" t="s">
        <v>1142</v>
      </c>
      <c r="E591" s="10" t="s">
        <v>29</v>
      </c>
      <c r="F591" s="10" t="s">
        <v>3</v>
      </c>
      <c r="G591" s="12" t="s">
        <v>1268</v>
      </c>
      <c r="H591" s="11">
        <v>3.94</v>
      </c>
      <c r="I591" s="279">
        <f>VLOOKUP(A:A,Souhrn!$A$2:$E$20,5,0)</f>
        <v>0</v>
      </c>
      <c r="J591" s="220">
        <f t="shared" si="412"/>
        <v>0</v>
      </c>
      <c r="K591" s="98"/>
      <c r="L591" s="102"/>
      <c r="M591" s="100"/>
      <c r="AA591" s="120">
        <f t="shared" si="374"/>
        <v>0</v>
      </c>
      <c r="AB591" s="120">
        <f t="shared" si="375"/>
        <v>0</v>
      </c>
      <c r="AC591" s="120">
        <f t="shared" si="376"/>
        <v>0</v>
      </c>
      <c r="AD591" s="120">
        <f t="shared" si="377"/>
        <v>0</v>
      </c>
      <c r="AE591" s="120">
        <f t="shared" si="378"/>
        <v>0</v>
      </c>
      <c r="AF591" s="120">
        <f t="shared" si="379"/>
        <v>0</v>
      </c>
      <c r="AG591" s="120">
        <f t="shared" si="380"/>
        <v>0</v>
      </c>
      <c r="AH591" s="120">
        <f t="shared" si="381"/>
        <v>0</v>
      </c>
      <c r="AI591" s="120">
        <f t="shared" si="382"/>
        <v>0</v>
      </c>
      <c r="AJ591" s="120">
        <f t="shared" si="383"/>
        <v>0</v>
      </c>
      <c r="AK591" s="120">
        <f t="shared" si="384"/>
        <v>0</v>
      </c>
      <c r="AL591" s="120">
        <f t="shared" si="385"/>
        <v>3.94</v>
      </c>
      <c r="AM591" s="120">
        <f t="shared" si="386"/>
        <v>0</v>
      </c>
      <c r="AN591" s="120">
        <f t="shared" si="387"/>
        <v>0</v>
      </c>
      <c r="AO591" s="120">
        <f t="shared" si="388"/>
        <v>0</v>
      </c>
      <c r="AP591" s="120">
        <f t="shared" si="389"/>
        <v>0</v>
      </c>
      <c r="AQ591" s="120">
        <f t="shared" si="390"/>
        <v>0</v>
      </c>
      <c r="AR591" s="120">
        <f t="shared" si="391"/>
        <v>0</v>
      </c>
      <c r="AS591" s="120">
        <f t="shared" si="392"/>
        <v>0</v>
      </c>
      <c r="AT591" s="267">
        <f t="shared" si="372"/>
        <v>0</v>
      </c>
      <c r="AU591" s="267">
        <f t="shared" si="373"/>
        <v>0</v>
      </c>
      <c r="BA591" s="42">
        <f t="shared" si="393"/>
        <v>0</v>
      </c>
      <c r="BB591" s="42">
        <f t="shared" si="394"/>
        <v>0</v>
      </c>
      <c r="BC591" s="42">
        <f t="shared" si="395"/>
        <v>0</v>
      </c>
      <c r="BD591" s="42">
        <f t="shared" si="396"/>
        <v>0</v>
      </c>
      <c r="BE591" s="42">
        <f t="shared" si="397"/>
        <v>0</v>
      </c>
      <c r="BF591" s="42">
        <f t="shared" si="398"/>
        <v>0</v>
      </c>
      <c r="BG591" s="42">
        <f t="shared" si="399"/>
        <v>0</v>
      </c>
      <c r="BH591" s="42">
        <f t="shared" si="400"/>
        <v>0</v>
      </c>
      <c r="BI591" s="42">
        <f t="shared" si="401"/>
        <v>0</v>
      </c>
      <c r="BJ591" s="42">
        <f t="shared" si="402"/>
        <v>0</v>
      </c>
      <c r="BK591" s="42">
        <f t="shared" si="403"/>
        <v>0</v>
      </c>
      <c r="BL591" s="42">
        <f t="shared" si="404"/>
        <v>0</v>
      </c>
      <c r="BM591" s="42">
        <f t="shared" si="405"/>
        <v>0</v>
      </c>
      <c r="BN591" s="42">
        <f t="shared" si="406"/>
        <v>0</v>
      </c>
      <c r="BO591" s="42">
        <f t="shared" si="407"/>
        <v>0</v>
      </c>
      <c r="BP591" s="42">
        <f t="shared" si="408"/>
        <v>0</v>
      </c>
      <c r="BQ591" s="42">
        <f t="shared" si="409"/>
        <v>0</v>
      </c>
      <c r="BR591" s="42">
        <f t="shared" si="410"/>
        <v>0</v>
      </c>
      <c r="BS591" s="42">
        <f t="shared" si="411"/>
        <v>0</v>
      </c>
    </row>
    <row r="592" spans="1:71" ht="15.75" thickBot="1">
      <c r="A592" s="118" t="s">
        <v>1164</v>
      </c>
      <c r="B592" s="17" t="s">
        <v>1160</v>
      </c>
      <c r="C592" s="14" t="s">
        <v>1161</v>
      </c>
      <c r="D592" s="14" t="s">
        <v>1142</v>
      </c>
      <c r="E592" s="18" t="s">
        <v>26</v>
      </c>
      <c r="F592" s="18" t="s">
        <v>2</v>
      </c>
      <c r="G592" s="6" t="s">
        <v>1259</v>
      </c>
      <c r="H592" s="16">
        <v>402.19</v>
      </c>
      <c r="I592" s="279">
        <f>VLOOKUP(A:A,Souhrn!$A$2:$E$20,5,0)</f>
        <v>0</v>
      </c>
      <c r="J592" s="220">
        <f t="shared" si="412"/>
        <v>0</v>
      </c>
      <c r="K592" s="99"/>
      <c r="L592" s="103"/>
      <c r="M592" s="101" t="s">
        <v>1246</v>
      </c>
      <c r="AA592" s="120">
        <f t="shared" si="374"/>
        <v>402.19</v>
      </c>
      <c r="AB592" s="120">
        <f t="shared" si="375"/>
        <v>0</v>
      </c>
      <c r="AC592" s="120">
        <f t="shared" si="376"/>
        <v>0</v>
      </c>
      <c r="AD592" s="120">
        <f t="shared" si="377"/>
        <v>0</v>
      </c>
      <c r="AE592" s="120">
        <f t="shared" si="378"/>
        <v>0</v>
      </c>
      <c r="AF592" s="120">
        <f t="shared" si="379"/>
        <v>0</v>
      </c>
      <c r="AG592" s="120">
        <f t="shared" si="380"/>
        <v>0</v>
      </c>
      <c r="AH592" s="120">
        <f t="shared" si="381"/>
        <v>0</v>
      </c>
      <c r="AI592" s="120">
        <f t="shared" si="382"/>
        <v>0</v>
      </c>
      <c r="AJ592" s="120">
        <f t="shared" si="383"/>
        <v>0</v>
      </c>
      <c r="AK592" s="120">
        <f t="shared" si="384"/>
        <v>0</v>
      </c>
      <c r="AL592" s="120">
        <f t="shared" si="385"/>
        <v>0</v>
      </c>
      <c r="AM592" s="120">
        <f t="shared" si="386"/>
        <v>0</v>
      </c>
      <c r="AN592" s="120">
        <f t="shared" si="387"/>
        <v>0</v>
      </c>
      <c r="AO592" s="120">
        <f t="shared" si="388"/>
        <v>0</v>
      </c>
      <c r="AP592" s="120">
        <f t="shared" si="389"/>
        <v>0</v>
      </c>
      <c r="AQ592" s="120">
        <f t="shared" si="390"/>
        <v>0</v>
      </c>
      <c r="AR592" s="120">
        <f t="shared" si="391"/>
        <v>0</v>
      </c>
      <c r="AS592" s="120">
        <f t="shared" si="392"/>
        <v>0</v>
      </c>
      <c r="AT592" s="267">
        <f t="shared" si="372"/>
        <v>0</v>
      </c>
      <c r="AU592" s="267">
        <f t="shared" si="373"/>
        <v>402.19</v>
      </c>
      <c r="BA592" s="42">
        <f t="shared" si="393"/>
        <v>0</v>
      </c>
      <c r="BB592" s="42">
        <f t="shared" si="394"/>
        <v>0</v>
      </c>
      <c r="BC592" s="42">
        <f t="shared" si="395"/>
        <v>0</v>
      </c>
      <c r="BD592" s="42">
        <f t="shared" si="396"/>
        <v>0</v>
      </c>
      <c r="BE592" s="42">
        <f t="shared" si="397"/>
        <v>0</v>
      </c>
      <c r="BF592" s="42">
        <f t="shared" si="398"/>
        <v>0</v>
      </c>
      <c r="BG592" s="42">
        <f t="shared" si="399"/>
        <v>0</v>
      </c>
      <c r="BH592" s="42">
        <f t="shared" si="400"/>
        <v>0</v>
      </c>
      <c r="BI592" s="42">
        <f t="shared" si="401"/>
        <v>0</v>
      </c>
      <c r="BJ592" s="42">
        <f t="shared" si="402"/>
        <v>0</v>
      </c>
      <c r="BK592" s="42">
        <f t="shared" si="403"/>
        <v>0</v>
      </c>
      <c r="BL592" s="42">
        <f t="shared" si="404"/>
        <v>0</v>
      </c>
      <c r="BM592" s="42">
        <f t="shared" si="405"/>
        <v>0</v>
      </c>
      <c r="BN592" s="42">
        <f t="shared" si="406"/>
        <v>0</v>
      </c>
      <c r="BO592" s="42">
        <f t="shared" si="407"/>
        <v>0</v>
      </c>
      <c r="BP592" s="42">
        <f t="shared" si="408"/>
        <v>0</v>
      </c>
      <c r="BQ592" s="42">
        <f t="shared" si="409"/>
        <v>0</v>
      </c>
      <c r="BR592" s="42">
        <f t="shared" si="410"/>
        <v>0</v>
      </c>
      <c r="BS592" s="42">
        <f t="shared" si="411"/>
        <v>0</v>
      </c>
    </row>
    <row r="593" spans="1:71" ht="15.75" thickBot="1">
      <c r="A593" s="119"/>
      <c r="B593" s="353" t="s">
        <v>1162</v>
      </c>
      <c r="C593" s="354"/>
      <c r="D593" s="354"/>
      <c r="E593" s="354"/>
      <c r="F593" s="354"/>
      <c r="G593" s="354"/>
      <c r="H593" s="218">
        <f>SUM(H581:H592)</f>
        <v>472.53999999999996</v>
      </c>
      <c r="I593" s="346">
        <f>SUM(J581:J592)</f>
        <v>0</v>
      </c>
      <c r="J593" s="347"/>
      <c r="K593" s="299"/>
      <c r="L593" s="300"/>
      <c r="M593" s="301"/>
      <c r="AA593" s="120">
        <f>SUM(AA2:AA592)</f>
        <v>4079.4100000000008</v>
      </c>
      <c r="AB593" s="120">
        <f aca="true" t="shared" si="413" ref="AB593:AU593">SUM(AB2:AB592)</f>
        <v>30.43</v>
      </c>
      <c r="AC593" s="120">
        <f t="shared" si="413"/>
        <v>2934.24</v>
      </c>
      <c r="AD593" s="120">
        <f t="shared" si="413"/>
        <v>476.03</v>
      </c>
      <c r="AE593" s="120">
        <f t="shared" si="413"/>
        <v>48.989999999999995</v>
      </c>
      <c r="AF593" s="120">
        <f t="shared" si="413"/>
        <v>552.8300000000004</v>
      </c>
      <c r="AG593" s="120">
        <f t="shared" si="413"/>
        <v>18.869999999999997</v>
      </c>
      <c r="AH593" s="120">
        <f t="shared" si="413"/>
        <v>13.83</v>
      </c>
      <c r="AI593" s="120">
        <f t="shared" si="413"/>
        <v>252.14999999999998</v>
      </c>
      <c r="AJ593" s="120">
        <f t="shared" si="413"/>
        <v>1075.6299999999999</v>
      </c>
      <c r="AK593" s="120">
        <f t="shared" si="413"/>
        <v>416.97999999999996</v>
      </c>
      <c r="AL593" s="120">
        <f t="shared" si="413"/>
        <v>1755.1499999999999</v>
      </c>
      <c r="AM593" s="120">
        <f t="shared" si="413"/>
        <v>382.78000000000003</v>
      </c>
      <c r="AN593" s="120">
        <f t="shared" si="413"/>
        <v>61.3</v>
      </c>
      <c r="AO593" s="120">
        <f t="shared" si="413"/>
        <v>46.21</v>
      </c>
      <c r="AP593" s="120">
        <f t="shared" si="413"/>
        <v>36.48</v>
      </c>
      <c r="AQ593" s="120">
        <f t="shared" si="413"/>
        <v>413.5299999999999</v>
      </c>
      <c r="AR593" s="120">
        <f t="shared" si="413"/>
        <v>457.64000000000016</v>
      </c>
      <c r="AS593" s="120">
        <f t="shared" si="413"/>
        <v>810.4899999999999</v>
      </c>
      <c r="AT593" s="120">
        <f t="shared" si="413"/>
        <v>3452.8200000000006</v>
      </c>
      <c r="AU593" s="120">
        <f t="shared" si="413"/>
        <v>3990.3100000000004</v>
      </c>
      <c r="BA593" s="123">
        <f>SUM(BA2:BA592)</f>
        <v>0</v>
      </c>
      <c r="BB593" s="123">
        <f aca="true" t="shared" si="414" ref="BB593:BS593">SUM(BB2:BB592)</f>
        <v>0</v>
      </c>
      <c r="BC593" s="123">
        <f t="shared" si="414"/>
        <v>2047.8299999999995</v>
      </c>
      <c r="BD593" s="123">
        <f t="shared" si="414"/>
        <v>156.69</v>
      </c>
      <c r="BE593" s="123">
        <f t="shared" si="414"/>
        <v>0</v>
      </c>
      <c r="BF593" s="123">
        <f t="shared" si="414"/>
        <v>51.11000000000001</v>
      </c>
      <c r="BG593" s="123">
        <f t="shared" si="414"/>
        <v>0</v>
      </c>
      <c r="BH593" s="123">
        <f t="shared" si="414"/>
        <v>0</v>
      </c>
      <c r="BI593" s="123">
        <f t="shared" si="414"/>
        <v>0</v>
      </c>
      <c r="BJ593" s="123">
        <f t="shared" si="414"/>
        <v>36.07</v>
      </c>
      <c r="BK593" s="123">
        <f t="shared" si="414"/>
        <v>362.9</v>
      </c>
      <c r="BL593" s="123">
        <f t="shared" si="414"/>
        <v>56.849999999999994</v>
      </c>
      <c r="BM593" s="123">
        <f t="shared" si="414"/>
        <v>0</v>
      </c>
      <c r="BN593" s="123">
        <f t="shared" si="414"/>
        <v>0</v>
      </c>
      <c r="BO593" s="123">
        <f t="shared" si="414"/>
        <v>0</v>
      </c>
      <c r="BP593" s="123">
        <f t="shared" si="414"/>
        <v>0</v>
      </c>
      <c r="BQ593" s="123">
        <f t="shared" si="414"/>
        <v>0</v>
      </c>
      <c r="BR593" s="123">
        <f t="shared" si="414"/>
        <v>0</v>
      </c>
      <c r="BS593" s="123">
        <f t="shared" si="414"/>
        <v>0</v>
      </c>
    </row>
    <row r="594" spans="1:10" ht="15.75" thickBot="1">
      <c r="A594" s="119"/>
      <c r="B594" s="355" t="s">
        <v>1163</v>
      </c>
      <c r="C594" s="356"/>
      <c r="D594" s="356"/>
      <c r="E594" s="356"/>
      <c r="F594" s="356"/>
      <c r="G594" s="356"/>
      <c r="H594" s="218">
        <f>H514+H523+H539+H548+H556+H564+H580+H593</f>
        <v>2988.8</v>
      </c>
      <c r="I594" s="346">
        <f>I593+I580+I564+I556+I548+I539+I523+I514</f>
        <v>0</v>
      </c>
      <c r="J594" s="347"/>
    </row>
    <row r="595" spans="1:10" ht="15.75" thickBot="1">
      <c r="A595" s="118"/>
      <c r="B595" s="29"/>
      <c r="C595" s="30"/>
      <c r="D595" s="30"/>
      <c r="E595" s="29"/>
      <c r="F595" s="29"/>
      <c r="G595" s="6"/>
      <c r="H595" s="31"/>
      <c r="I595" s="32"/>
      <c r="J595" s="33"/>
    </row>
    <row r="596" spans="1:10" ht="15.75" thickBot="1">
      <c r="A596" s="119"/>
      <c r="B596" s="357" t="s">
        <v>1257</v>
      </c>
      <c r="C596" s="358"/>
      <c r="D596" s="358"/>
      <c r="E596" s="358"/>
      <c r="F596" s="358"/>
      <c r="G596" s="358"/>
      <c r="H596" s="222">
        <f>H511+H594</f>
        <v>13862.970000000001</v>
      </c>
      <c r="I596" s="348">
        <f>I511+I594</f>
        <v>0</v>
      </c>
      <c r="J596" s="349"/>
    </row>
  </sheetData>
  <sheetProtection password="CC33" sheet="1" objects="1" scenarios="1"/>
  <autoFilter ref="F1:F596"/>
  <mergeCells count="48">
    <mergeCell ref="B556:G556"/>
    <mergeCell ref="B70:G70"/>
    <mergeCell ref="B136:G136"/>
    <mergeCell ref="B217:G217"/>
    <mergeCell ref="B298:G298"/>
    <mergeCell ref="B408:G408"/>
    <mergeCell ref="B510:G510"/>
    <mergeCell ref="B511:G511"/>
    <mergeCell ref="B514:G514"/>
    <mergeCell ref="B523:G523"/>
    <mergeCell ref="B539:G539"/>
    <mergeCell ref="B548:G548"/>
    <mergeCell ref="B564:G564"/>
    <mergeCell ref="B580:G580"/>
    <mergeCell ref="B593:G593"/>
    <mergeCell ref="B594:G594"/>
    <mergeCell ref="B596:G596"/>
    <mergeCell ref="I70:J70"/>
    <mergeCell ref="I136:J136"/>
    <mergeCell ref="I217:J217"/>
    <mergeCell ref="I298:J298"/>
    <mergeCell ref="I408:J408"/>
    <mergeCell ref="I510:J510"/>
    <mergeCell ref="I511:J511"/>
    <mergeCell ref="I514:J514"/>
    <mergeCell ref="I523:J523"/>
    <mergeCell ref="I539:J539"/>
    <mergeCell ref="I594:J594"/>
    <mergeCell ref="I596:J596"/>
    <mergeCell ref="I548:J548"/>
    <mergeCell ref="I556:J556"/>
    <mergeCell ref="I564:J564"/>
    <mergeCell ref="I580:J580"/>
    <mergeCell ref="I593:J593"/>
    <mergeCell ref="K70:M70"/>
    <mergeCell ref="K136:M136"/>
    <mergeCell ref="K217:M217"/>
    <mergeCell ref="K298:M298"/>
    <mergeCell ref="K408:M408"/>
    <mergeCell ref="K548:M548"/>
    <mergeCell ref="K556:M556"/>
    <mergeCell ref="K564:M564"/>
    <mergeCell ref="K580:M580"/>
    <mergeCell ref="K510:M510"/>
    <mergeCell ref="K511:M511"/>
    <mergeCell ref="K512:M512"/>
    <mergeCell ref="K523:M523"/>
    <mergeCell ref="K539:M539"/>
  </mergeCells>
  <printOptions/>
  <pageMargins left="0.2362204724409449" right="0.2362204724409449" top="0.3937007874015748" bottom="0.5905511811023623" header="0" footer="0.31496062992125984"/>
  <pageSetup horizontalDpi="600" verticalDpi="600" orientation="landscape" paperSize="9" r:id="rId1"/>
  <headerFooter>
    <oddFooter>&amp;L&amp;10Plochy úklidu detailně&amp;R&amp;10strana &amp;P z &amp;N stran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608"/>
  <sheetViews>
    <sheetView workbookViewId="0" topLeftCell="A26">
      <selection activeCell="M79" sqref="M79"/>
    </sheetView>
  </sheetViews>
  <sheetFormatPr defaultColWidth="9.140625" defaultRowHeight="15"/>
  <cols>
    <col min="1" max="1" width="3.140625" style="42" customWidth="1"/>
    <col min="2" max="4" width="17.7109375" style="41" customWidth="1"/>
    <col min="5" max="10" width="12.7109375" style="41" customWidth="1"/>
    <col min="11" max="130" width="9.140625" style="42" customWidth="1"/>
    <col min="131" max="16384" width="9.140625" style="41" customWidth="1"/>
  </cols>
  <sheetData>
    <row r="1" spans="1:10" ht="60.75" customHeight="1" thickBot="1">
      <c r="A1" s="117"/>
      <c r="B1" s="419" t="s">
        <v>1230</v>
      </c>
      <c r="C1" s="420"/>
      <c r="D1" s="420"/>
      <c r="E1" s="145" t="s">
        <v>1232</v>
      </c>
      <c r="F1" s="145" t="s">
        <v>1231</v>
      </c>
      <c r="G1" s="147" t="s">
        <v>1233</v>
      </c>
      <c r="H1" s="81" t="s">
        <v>1234</v>
      </c>
      <c r="I1" s="81" t="s">
        <v>1235</v>
      </c>
      <c r="J1" s="81" t="s">
        <v>1365</v>
      </c>
    </row>
    <row r="2" spans="1:10" ht="12.95" customHeight="1">
      <c r="A2" s="118">
        <v>0</v>
      </c>
      <c r="B2" s="394" t="s">
        <v>1199</v>
      </c>
      <c r="C2" s="395"/>
      <c r="D2" s="396"/>
      <c r="E2" s="146"/>
      <c r="F2" s="148"/>
      <c r="G2" s="149"/>
      <c r="H2" s="144"/>
      <c r="I2" s="142"/>
      <c r="J2" s="142"/>
    </row>
    <row r="3" spans="1:10" ht="12.95" customHeight="1">
      <c r="A3" s="118" t="s">
        <v>1248</v>
      </c>
      <c r="B3" s="401" t="s">
        <v>1190</v>
      </c>
      <c r="C3" s="402"/>
      <c r="D3" s="403"/>
      <c r="E3" s="194">
        <f>ROUND(2.1*1.7,2)</f>
        <v>3.57</v>
      </c>
      <c r="F3" s="150">
        <v>108</v>
      </c>
      <c r="G3" s="151">
        <f>F3*2</f>
        <v>216</v>
      </c>
      <c r="H3" s="223">
        <f>E3*G3</f>
        <v>771.12</v>
      </c>
      <c r="I3" s="279">
        <f>VLOOKUP(A:A,Souhrn!$A$34:$H$35,8,0)</f>
        <v>0</v>
      </c>
      <c r="J3" s="232">
        <f>ROUND(I3*ROUND(H3,2),2)</f>
        <v>0</v>
      </c>
    </row>
    <row r="4" spans="1:10" ht="12.95" customHeight="1">
      <c r="A4" s="118" t="s">
        <v>1248</v>
      </c>
      <c r="B4" s="404" t="s">
        <v>1191</v>
      </c>
      <c r="C4" s="405"/>
      <c r="D4" s="406"/>
      <c r="E4" s="195">
        <f>ROUND(3.35*1.77,)</f>
        <v>6</v>
      </c>
      <c r="F4" s="152">
        <v>2</v>
      </c>
      <c r="G4" s="153">
        <f>F4*2</f>
        <v>4</v>
      </c>
      <c r="H4" s="224">
        <f aca="true" t="shared" si="0" ref="H4:H76">E4*G4</f>
        <v>24</v>
      </c>
      <c r="I4" s="281">
        <f>VLOOKUP(A:A,Souhrn!$A$34:$H$35,8,0)</f>
        <v>0</v>
      </c>
      <c r="J4" s="232">
        <f>ROUND(I4*ROUND(H4,2),2)</f>
        <v>0</v>
      </c>
    </row>
    <row r="5" spans="1:10" ht="12.95" customHeight="1">
      <c r="A5" s="118" t="s">
        <v>1248</v>
      </c>
      <c r="B5" s="404" t="s">
        <v>1192</v>
      </c>
      <c r="C5" s="405"/>
      <c r="D5" s="406"/>
      <c r="E5" s="195">
        <f>ROUND(3.35*4.55,2)</f>
        <v>15.24</v>
      </c>
      <c r="F5" s="152">
        <v>2</v>
      </c>
      <c r="G5" s="153">
        <f>F5*2</f>
        <v>4</v>
      </c>
      <c r="H5" s="224">
        <f t="shared" si="0"/>
        <v>60.96</v>
      </c>
      <c r="I5" s="281">
        <f>VLOOKUP(A:A,Souhrn!$A$34:$H$35,8,0)</f>
        <v>0</v>
      </c>
      <c r="J5" s="232">
        <f aca="true" t="shared" si="1" ref="J5:J18">ROUND(I5*ROUND(H5,2),2)</f>
        <v>0</v>
      </c>
    </row>
    <row r="6" spans="1:10" ht="12.95" customHeight="1">
      <c r="A6" s="118" t="s">
        <v>1248</v>
      </c>
      <c r="B6" s="407" t="s">
        <v>1196</v>
      </c>
      <c r="C6" s="408"/>
      <c r="D6" s="409"/>
      <c r="E6" s="197">
        <f>ROUND(3.35*1.77,2)</f>
        <v>5.93</v>
      </c>
      <c r="F6" s="154">
        <v>5</v>
      </c>
      <c r="G6" s="155">
        <f>F6*2</f>
        <v>10</v>
      </c>
      <c r="H6" s="225">
        <f t="shared" si="0"/>
        <v>59.3</v>
      </c>
      <c r="I6" s="282">
        <f>VLOOKUP(A:A,Souhrn!$A$34:$H$35,8,0)</f>
        <v>0</v>
      </c>
      <c r="J6" s="302">
        <f t="shared" si="1"/>
        <v>0</v>
      </c>
    </row>
    <row r="7" spans="1:10" ht="12.95" customHeight="1">
      <c r="A7" s="118" t="s">
        <v>1249</v>
      </c>
      <c r="B7" s="397" t="s">
        <v>1195</v>
      </c>
      <c r="C7" s="398"/>
      <c r="D7" s="398"/>
      <c r="E7" s="377">
        <f>ROUND(3.05*2.1,2)</f>
        <v>6.41</v>
      </c>
      <c r="F7" s="421">
        <v>5</v>
      </c>
      <c r="G7" s="156">
        <v>4</v>
      </c>
      <c r="H7" s="226">
        <f t="shared" si="0"/>
        <v>25.64</v>
      </c>
      <c r="I7" s="283">
        <f>VLOOKUP(A:A,Souhrn!$A$34:$H$35,8,0)</f>
        <v>0</v>
      </c>
      <c r="J7" s="303">
        <f t="shared" si="1"/>
        <v>0</v>
      </c>
    </row>
    <row r="8" spans="1:10" ht="12.95" customHeight="1">
      <c r="A8" s="118" t="s">
        <v>1248</v>
      </c>
      <c r="B8" s="399"/>
      <c r="C8" s="400"/>
      <c r="D8" s="400"/>
      <c r="E8" s="378"/>
      <c r="F8" s="422"/>
      <c r="G8" s="157">
        <v>6</v>
      </c>
      <c r="H8" s="227">
        <f>E7*G8</f>
        <v>38.46</v>
      </c>
      <c r="I8" s="284">
        <f>VLOOKUP(A:A,Souhrn!$A$34:$H$35,8,0)</f>
        <v>0</v>
      </c>
      <c r="J8" s="304">
        <f t="shared" si="1"/>
        <v>0</v>
      </c>
    </row>
    <row r="9" spans="1:10" ht="12.95" customHeight="1">
      <c r="A9" s="118" t="s">
        <v>1249</v>
      </c>
      <c r="B9" s="397" t="s">
        <v>1193</v>
      </c>
      <c r="C9" s="398"/>
      <c r="D9" s="398"/>
      <c r="E9" s="377">
        <f>ROUND(3.27*0.7,2)</f>
        <v>2.29</v>
      </c>
      <c r="F9" s="421">
        <v>11</v>
      </c>
      <c r="G9" s="156">
        <v>8</v>
      </c>
      <c r="H9" s="226">
        <f t="shared" si="0"/>
        <v>18.32</v>
      </c>
      <c r="I9" s="283">
        <f>VLOOKUP(A:A,Souhrn!$A$34:$H$35,8,0)</f>
        <v>0</v>
      </c>
      <c r="J9" s="232">
        <f t="shared" si="1"/>
        <v>0</v>
      </c>
    </row>
    <row r="10" spans="1:10" ht="12.95" customHeight="1">
      <c r="A10" s="118" t="s">
        <v>1248</v>
      </c>
      <c r="B10" s="399"/>
      <c r="C10" s="400"/>
      <c r="D10" s="400"/>
      <c r="E10" s="378"/>
      <c r="F10" s="422"/>
      <c r="G10" s="157">
        <v>14</v>
      </c>
      <c r="H10" s="227">
        <f>E9*G10</f>
        <v>32.06</v>
      </c>
      <c r="I10" s="284">
        <f>VLOOKUP(A:A,Souhrn!$A$34:$H$35,8,0)</f>
        <v>0</v>
      </c>
      <c r="J10" s="305">
        <f t="shared" si="1"/>
        <v>0</v>
      </c>
    </row>
    <row r="11" spans="1:10" ht="12.95" customHeight="1">
      <c r="A11" s="118" t="s">
        <v>1249</v>
      </c>
      <c r="B11" s="397" t="s">
        <v>1197</v>
      </c>
      <c r="C11" s="398"/>
      <c r="D11" s="398"/>
      <c r="E11" s="377">
        <f>ROUND(3.2*1.77,2)</f>
        <v>5.66</v>
      </c>
      <c r="F11" s="421">
        <v>11</v>
      </c>
      <c r="G11" s="156">
        <v>1</v>
      </c>
      <c r="H11" s="226">
        <f t="shared" si="0"/>
        <v>5.66</v>
      </c>
      <c r="I11" s="283">
        <f>VLOOKUP(A:A,Souhrn!$A$34:$H$35,8,0)</f>
        <v>0</v>
      </c>
      <c r="J11" s="303">
        <f t="shared" si="1"/>
        <v>0</v>
      </c>
    </row>
    <row r="12" spans="1:10" ht="12.95" customHeight="1">
      <c r="A12" s="118" t="s">
        <v>1248</v>
      </c>
      <c r="B12" s="399"/>
      <c r="C12" s="400"/>
      <c r="D12" s="400"/>
      <c r="E12" s="378"/>
      <c r="F12" s="422"/>
      <c r="G12" s="157">
        <v>21</v>
      </c>
      <c r="H12" s="227">
        <f>E11*G12</f>
        <v>118.86</v>
      </c>
      <c r="I12" s="284">
        <f>VLOOKUP(A:A,Souhrn!$A$34:$H$35,8,0)</f>
        <v>0</v>
      </c>
      <c r="J12" s="305">
        <f t="shared" si="1"/>
        <v>0</v>
      </c>
    </row>
    <row r="13" spans="1:10" ht="12.95" customHeight="1">
      <c r="A13" s="118" t="s">
        <v>1248</v>
      </c>
      <c r="B13" s="391" t="s">
        <v>1198</v>
      </c>
      <c r="C13" s="392"/>
      <c r="D13" s="393"/>
      <c r="E13" s="198">
        <f>ROUND(3.2*3,2)</f>
        <v>9.6</v>
      </c>
      <c r="F13" s="161">
        <v>2</v>
      </c>
      <c r="G13" s="162">
        <f>F13*2</f>
        <v>4</v>
      </c>
      <c r="H13" s="228">
        <f t="shared" si="0"/>
        <v>38.4</v>
      </c>
      <c r="I13" s="285">
        <f>VLOOKUP(A:A,Souhrn!$A$34:$H$35,8,0)</f>
        <v>0</v>
      </c>
      <c r="J13" s="306">
        <f t="shared" si="1"/>
        <v>0</v>
      </c>
    </row>
    <row r="14" spans="1:10" ht="12.95" customHeight="1">
      <c r="A14" s="118">
        <v>0</v>
      </c>
      <c r="B14" s="410" t="s">
        <v>1225</v>
      </c>
      <c r="C14" s="411"/>
      <c r="D14" s="412"/>
      <c r="E14" s="201"/>
      <c r="F14" s="164"/>
      <c r="G14" s="165"/>
      <c r="H14" s="229"/>
      <c r="I14" s="266"/>
      <c r="J14" s="306"/>
    </row>
    <row r="15" spans="1:10" ht="12.95" customHeight="1">
      <c r="A15" s="118" t="s">
        <v>1248</v>
      </c>
      <c r="B15" s="401" t="s">
        <v>1226</v>
      </c>
      <c r="C15" s="402"/>
      <c r="D15" s="403"/>
      <c r="E15" s="194">
        <v>2.48</v>
      </c>
      <c r="F15" s="163">
        <v>1</v>
      </c>
      <c r="G15" s="151">
        <f>F15*2</f>
        <v>2</v>
      </c>
      <c r="H15" s="223">
        <f t="shared" si="0"/>
        <v>4.96</v>
      </c>
      <c r="I15" s="279">
        <f>VLOOKUP(A:A,Souhrn!$A$34:$H$35,8,0)</f>
        <v>0</v>
      </c>
      <c r="J15" s="303">
        <f t="shared" si="1"/>
        <v>0</v>
      </c>
    </row>
    <row r="16" spans="1:10" ht="12.95" customHeight="1">
      <c r="A16" s="118" t="s">
        <v>1248</v>
      </c>
      <c r="B16" s="404" t="s">
        <v>1227</v>
      </c>
      <c r="C16" s="405"/>
      <c r="D16" s="406"/>
      <c r="E16" s="195">
        <v>3.83</v>
      </c>
      <c r="F16" s="158">
        <v>1</v>
      </c>
      <c r="G16" s="153">
        <f>F16*2</f>
        <v>2</v>
      </c>
      <c r="H16" s="224">
        <f t="shared" si="0"/>
        <v>7.66</v>
      </c>
      <c r="I16" s="281">
        <f>VLOOKUP(A:A,Souhrn!$A$34:$H$35,8,0)</f>
        <v>0</v>
      </c>
      <c r="J16" s="232">
        <f t="shared" si="1"/>
        <v>0</v>
      </c>
    </row>
    <row r="17" spans="1:10" ht="12.95" customHeight="1">
      <c r="A17" s="118" t="s">
        <v>1248</v>
      </c>
      <c r="B17" s="404" t="s">
        <v>1228</v>
      </c>
      <c r="C17" s="405"/>
      <c r="D17" s="406"/>
      <c r="E17" s="195">
        <v>14.78</v>
      </c>
      <c r="F17" s="158">
        <v>2</v>
      </c>
      <c r="G17" s="153">
        <f>F17*2</f>
        <v>4</v>
      </c>
      <c r="H17" s="224">
        <f t="shared" si="0"/>
        <v>59.12</v>
      </c>
      <c r="I17" s="281">
        <f>VLOOKUP(A:A,Souhrn!$A$34:$H$35,8,0)</f>
        <v>0</v>
      </c>
      <c r="J17" s="232">
        <f t="shared" si="1"/>
        <v>0</v>
      </c>
    </row>
    <row r="18" spans="1:10" ht="12.95" customHeight="1" thickBot="1">
      <c r="A18" s="118" t="s">
        <v>1248</v>
      </c>
      <c r="B18" s="407" t="s">
        <v>1229</v>
      </c>
      <c r="C18" s="408"/>
      <c r="D18" s="409"/>
      <c r="E18" s="196">
        <v>13.65</v>
      </c>
      <c r="F18" s="159">
        <v>1</v>
      </c>
      <c r="G18" s="160">
        <f>F18*2</f>
        <v>2</v>
      </c>
      <c r="H18" s="225">
        <f t="shared" si="0"/>
        <v>27.3</v>
      </c>
      <c r="I18" s="282">
        <f>VLOOKUP(A:A,Souhrn!$A$34:$H$35,8,0)</f>
        <v>0</v>
      </c>
      <c r="J18" s="232">
        <f t="shared" si="1"/>
        <v>0</v>
      </c>
    </row>
    <row r="19" spans="1:10" ht="12.95" customHeight="1">
      <c r="A19" s="118">
        <v>0</v>
      </c>
      <c r="B19" s="359" t="s">
        <v>1236</v>
      </c>
      <c r="C19" s="360"/>
      <c r="D19" s="360"/>
      <c r="E19" s="365" t="s">
        <v>1237</v>
      </c>
      <c r="F19" s="366"/>
      <c r="G19" s="367"/>
      <c r="H19" s="230">
        <f>H7+H9+H11</f>
        <v>49.620000000000005</v>
      </c>
      <c r="I19" s="84"/>
      <c r="J19" s="233">
        <f aca="true" t="shared" si="2" ref="J19">J7+J9+J11</f>
        <v>0</v>
      </c>
    </row>
    <row r="20" spans="1:10" ht="12.95" customHeight="1" thickBot="1">
      <c r="A20" s="118">
        <v>0</v>
      </c>
      <c r="B20" s="362"/>
      <c r="C20" s="363"/>
      <c r="D20" s="363"/>
      <c r="E20" s="368" t="s">
        <v>1238</v>
      </c>
      <c r="F20" s="369"/>
      <c r="G20" s="370"/>
      <c r="H20" s="231">
        <f>H3+H4+H5+H6+H8+H10+H12+H13+H15+H16+H17+H18</f>
        <v>1242.2</v>
      </c>
      <c r="I20" s="82"/>
      <c r="J20" s="234">
        <f aca="true" t="shared" si="3" ref="J20">J3+J4+J5+J6+J8+J10+J12+J13+J15+J16+J17+J18</f>
        <v>0</v>
      </c>
    </row>
    <row r="21" spans="1:130" s="48" customFormat="1" ht="8.1" customHeight="1" thickBot="1">
      <c r="A21" s="118">
        <v>0</v>
      </c>
      <c r="B21" s="44"/>
      <c r="C21" s="44"/>
      <c r="D21" s="44"/>
      <c r="E21" s="45"/>
      <c r="F21" s="45"/>
      <c r="G21" s="46"/>
      <c r="H21" s="47"/>
      <c r="I21" s="23"/>
      <c r="J21" s="23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</row>
    <row r="22" spans="1:10" ht="12.95" customHeight="1">
      <c r="A22" s="118">
        <v>0</v>
      </c>
      <c r="B22" s="394" t="s">
        <v>1200</v>
      </c>
      <c r="C22" s="395"/>
      <c r="D22" s="396"/>
      <c r="E22" s="182"/>
      <c r="F22" s="148"/>
      <c r="G22" s="149"/>
      <c r="H22" s="143"/>
      <c r="I22" s="142"/>
      <c r="J22" s="142"/>
    </row>
    <row r="23" spans="1:10" ht="12.95" customHeight="1">
      <c r="A23" s="118" t="s">
        <v>1248</v>
      </c>
      <c r="B23" s="385" t="s">
        <v>1186</v>
      </c>
      <c r="C23" s="386"/>
      <c r="D23" s="386"/>
      <c r="E23" s="194">
        <f>ROUND(2.05*1.15,2)</f>
        <v>2.36</v>
      </c>
      <c r="F23" s="169">
        <v>287</v>
      </c>
      <c r="G23" s="151">
        <f>F23*2</f>
        <v>574</v>
      </c>
      <c r="H23" s="235">
        <f t="shared" si="0"/>
        <v>1354.6399999999999</v>
      </c>
      <c r="I23" s="279">
        <f>VLOOKUP(A:A,Souhrn!$A$34:$H$35,8,0)</f>
        <v>0</v>
      </c>
      <c r="J23" s="232">
        <f aca="true" t="shared" si="4" ref="J23:J28">ROUND(I23*ROUND(H23,2),2)</f>
        <v>0</v>
      </c>
    </row>
    <row r="24" spans="1:10" ht="12.95" customHeight="1">
      <c r="A24" s="118" t="s">
        <v>1248</v>
      </c>
      <c r="B24" s="383" t="s">
        <v>1187</v>
      </c>
      <c r="C24" s="384"/>
      <c r="D24" s="384"/>
      <c r="E24" s="195">
        <f>ROUND(1.77*1.15,2)</f>
        <v>2.04</v>
      </c>
      <c r="F24" s="170">
        <v>57</v>
      </c>
      <c r="G24" s="153">
        <f>F24*2</f>
        <v>114</v>
      </c>
      <c r="H24" s="236">
        <f t="shared" si="0"/>
        <v>232.56</v>
      </c>
      <c r="I24" s="281">
        <f>VLOOKUP(A:A,Souhrn!$A$34:$H$35,8,0)</f>
        <v>0</v>
      </c>
      <c r="J24" s="232">
        <f t="shared" si="4"/>
        <v>0</v>
      </c>
    </row>
    <row r="25" spans="1:10" ht="12.95" customHeight="1">
      <c r="A25" s="118" t="s">
        <v>1248</v>
      </c>
      <c r="B25" s="383" t="s">
        <v>1188</v>
      </c>
      <c r="C25" s="384"/>
      <c r="D25" s="384"/>
      <c r="E25" s="195">
        <f>ROUND(2.54*0.55,2)</f>
        <v>1.4</v>
      </c>
      <c r="F25" s="170">
        <v>14</v>
      </c>
      <c r="G25" s="153">
        <f>F25*2</f>
        <v>28</v>
      </c>
      <c r="H25" s="236">
        <f t="shared" si="0"/>
        <v>39.199999999999996</v>
      </c>
      <c r="I25" s="281">
        <f>VLOOKUP(A:A,Souhrn!$A$34:$H$35,8,0)</f>
        <v>0</v>
      </c>
      <c r="J25" s="232">
        <f t="shared" si="4"/>
        <v>0</v>
      </c>
    </row>
    <row r="26" spans="1:10" ht="12.95" customHeight="1">
      <c r="A26" s="118" t="s">
        <v>1248</v>
      </c>
      <c r="B26" s="383" t="s">
        <v>1189</v>
      </c>
      <c r="C26" s="384"/>
      <c r="D26" s="384"/>
      <c r="E26" s="195">
        <f>ROUND(1.75*0.7,2)</f>
        <v>1.23</v>
      </c>
      <c r="F26" s="170">
        <v>18</v>
      </c>
      <c r="G26" s="153">
        <f>F26*2</f>
        <v>36</v>
      </c>
      <c r="H26" s="236">
        <f t="shared" si="0"/>
        <v>44.28</v>
      </c>
      <c r="I26" s="281">
        <f>VLOOKUP(A:A,Souhrn!$A$34:$H$35,8,0)</f>
        <v>0</v>
      </c>
      <c r="J26" s="232">
        <f t="shared" si="4"/>
        <v>0</v>
      </c>
    </row>
    <row r="27" spans="1:10" ht="12.95" customHeight="1">
      <c r="A27" s="118" t="s">
        <v>1250</v>
      </c>
      <c r="B27" s="387" t="s">
        <v>1251</v>
      </c>
      <c r="C27" s="388"/>
      <c r="D27" s="388"/>
      <c r="E27" s="199">
        <f>ROUND(1.519,2)</f>
        <v>1.52</v>
      </c>
      <c r="F27" s="178">
        <v>287</v>
      </c>
      <c r="G27" s="179"/>
      <c r="H27" s="237">
        <f>E27*F27</f>
        <v>436.24</v>
      </c>
      <c r="I27" s="281">
        <f>VLOOKUP(A:A,Souhrn!$A$34:$H$36,8,0)</f>
        <v>0</v>
      </c>
      <c r="J27" s="232">
        <f t="shared" si="4"/>
        <v>0</v>
      </c>
    </row>
    <row r="28" spans="1:10" ht="12.95" customHeight="1" thickBot="1">
      <c r="A28" s="118" t="s">
        <v>1250</v>
      </c>
      <c r="B28" s="389" t="s">
        <v>1252</v>
      </c>
      <c r="C28" s="390"/>
      <c r="D28" s="390"/>
      <c r="E28" s="200">
        <f>ROUND(1.3559,2)</f>
        <v>1.36</v>
      </c>
      <c r="F28" s="180">
        <v>57</v>
      </c>
      <c r="G28" s="181"/>
      <c r="H28" s="238">
        <f>E28*F28</f>
        <v>77.52000000000001</v>
      </c>
      <c r="I28" s="282">
        <f>VLOOKUP(A:A,Souhrn!$A$34:$H$36,8,0)</f>
        <v>0</v>
      </c>
      <c r="J28" s="232">
        <f t="shared" si="4"/>
        <v>0</v>
      </c>
    </row>
    <row r="29" spans="1:10" ht="12.95" customHeight="1">
      <c r="A29" s="118">
        <v>0</v>
      </c>
      <c r="B29" s="359" t="s">
        <v>1239</v>
      </c>
      <c r="C29" s="360"/>
      <c r="D29" s="361"/>
      <c r="E29" s="365" t="s">
        <v>1237</v>
      </c>
      <c r="F29" s="366"/>
      <c r="G29" s="367"/>
      <c r="H29" s="239">
        <v>0</v>
      </c>
      <c r="I29" s="139"/>
      <c r="J29" s="243">
        <v>0</v>
      </c>
    </row>
    <row r="30" spans="1:10" ht="12.95" customHeight="1" thickBot="1">
      <c r="A30" s="118">
        <v>0</v>
      </c>
      <c r="B30" s="362"/>
      <c r="C30" s="363"/>
      <c r="D30" s="364"/>
      <c r="E30" s="368" t="s">
        <v>1238</v>
      </c>
      <c r="F30" s="369"/>
      <c r="G30" s="370"/>
      <c r="H30" s="240">
        <f>SUM(H23:H26)</f>
        <v>1670.6799999999998</v>
      </c>
      <c r="I30" s="83"/>
      <c r="J30" s="244">
        <f>SUM(J23:J26)</f>
        <v>0</v>
      </c>
    </row>
    <row r="31" spans="1:130" s="48" customFormat="1" ht="6" customHeight="1" thickBot="1">
      <c r="A31" s="118">
        <v>0</v>
      </c>
      <c r="B31" s="44"/>
      <c r="C31" s="44"/>
      <c r="D31" s="44"/>
      <c r="E31" s="45"/>
      <c r="F31" s="45"/>
      <c r="G31" s="46"/>
      <c r="H31" s="241"/>
      <c r="I31" s="23"/>
      <c r="J31" s="245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</row>
    <row r="32" spans="1:10" ht="12.95" customHeight="1">
      <c r="A32" s="118">
        <v>0</v>
      </c>
      <c r="B32" s="394" t="s">
        <v>1201</v>
      </c>
      <c r="C32" s="395"/>
      <c r="D32" s="396"/>
      <c r="E32" s="172"/>
      <c r="F32" s="173"/>
      <c r="G32" s="149"/>
      <c r="H32" s="242"/>
      <c r="I32" s="142"/>
      <c r="J32" s="246"/>
    </row>
    <row r="33" spans="1:10" ht="12.95" customHeight="1">
      <c r="A33" s="118" t="s">
        <v>1248</v>
      </c>
      <c r="B33" s="385" t="s">
        <v>1186</v>
      </c>
      <c r="C33" s="386"/>
      <c r="D33" s="386"/>
      <c r="E33" s="194">
        <f>ROUND(2.05*1.15,2)</f>
        <v>2.36</v>
      </c>
      <c r="F33" s="169">
        <v>140</v>
      </c>
      <c r="G33" s="151">
        <f>F33*2</f>
        <v>280</v>
      </c>
      <c r="H33" s="235">
        <f t="shared" si="0"/>
        <v>660.8</v>
      </c>
      <c r="I33" s="279">
        <f>VLOOKUP(A:A,Souhrn!$A$34:$H$35,8,0)</f>
        <v>0</v>
      </c>
      <c r="J33" s="232">
        <f aca="true" t="shared" si="5" ref="J33:J38">ROUND(I33*ROUND(H33,2),2)</f>
        <v>0</v>
      </c>
    </row>
    <row r="34" spans="1:10" ht="12.95" customHeight="1">
      <c r="A34" s="118" t="s">
        <v>1248</v>
      </c>
      <c r="B34" s="383" t="s">
        <v>1187</v>
      </c>
      <c r="C34" s="384"/>
      <c r="D34" s="384"/>
      <c r="E34" s="195">
        <f>ROUND(1.77*1.15,2)</f>
        <v>2.04</v>
      </c>
      <c r="F34" s="170">
        <v>7</v>
      </c>
      <c r="G34" s="153">
        <f>F34*2</f>
        <v>14</v>
      </c>
      <c r="H34" s="236">
        <f t="shared" si="0"/>
        <v>28.560000000000002</v>
      </c>
      <c r="I34" s="281">
        <f>VLOOKUP(A:A,Souhrn!$A$34:$H$35,8,0)</f>
        <v>0</v>
      </c>
      <c r="J34" s="232">
        <f t="shared" si="5"/>
        <v>0</v>
      </c>
    </row>
    <row r="35" spans="1:10" ht="12.95" customHeight="1">
      <c r="A35" s="118" t="s">
        <v>1248</v>
      </c>
      <c r="B35" s="383" t="s">
        <v>1188</v>
      </c>
      <c r="C35" s="384"/>
      <c r="D35" s="384"/>
      <c r="E35" s="195">
        <f>ROUND(2.54*0.55,2)</f>
        <v>1.4</v>
      </c>
      <c r="F35" s="170">
        <v>14</v>
      </c>
      <c r="G35" s="153">
        <f>F35*2</f>
        <v>28</v>
      </c>
      <c r="H35" s="236">
        <f t="shared" si="0"/>
        <v>39.199999999999996</v>
      </c>
      <c r="I35" s="281">
        <f>VLOOKUP(A:A,Souhrn!$A$34:$H$35,8,0)</f>
        <v>0</v>
      </c>
      <c r="J35" s="232">
        <f t="shared" si="5"/>
        <v>0</v>
      </c>
    </row>
    <row r="36" spans="1:10" ht="12.95" customHeight="1">
      <c r="A36" s="118" t="s">
        <v>1248</v>
      </c>
      <c r="B36" s="383" t="s">
        <v>1189</v>
      </c>
      <c r="C36" s="384"/>
      <c r="D36" s="384"/>
      <c r="E36" s="195">
        <f>ROUND(1.75*0.7,2)</f>
        <v>1.23</v>
      </c>
      <c r="F36" s="170">
        <v>18</v>
      </c>
      <c r="G36" s="153">
        <f>F36*2</f>
        <v>36</v>
      </c>
      <c r="H36" s="236">
        <f t="shared" si="0"/>
        <v>44.28</v>
      </c>
      <c r="I36" s="281">
        <f>VLOOKUP(A:A,Souhrn!$A$34:$H$35,8,0)</f>
        <v>0</v>
      </c>
      <c r="J36" s="232">
        <f t="shared" si="5"/>
        <v>0</v>
      </c>
    </row>
    <row r="37" spans="1:10" ht="12.95" customHeight="1">
      <c r="A37" s="118" t="s">
        <v>1250</v>
      </c>
      <c r="B37" s="387" t="s">
        <v>1251</v>
      </c>
      <c r="C37" s="388"/>
      <c r="D37" s="388"/>
      <c r="E37" s="199">
        <f>ROUND(1.519,2)</f>
        <v>1.52</v>
      </c>
      <c r="F37" s="178">
        <v>134</v>
      </c>
      <c r="G37" s="179"/>
      <c r="H37" s="237">
        <f>E37*F37</f>
        <v>203.68</v>
      </c>
      <c r="I37" s="281">
        <f>VLOOKUP(A:A,Souhrn!$A$34:$H$36,8,0)</f>
        <v>0</v>
      </c>
      <c r="J37" s="232">
        <f t="shared" si="5"/>
        <v>0</v>
      </c>
    </row>
    <row r="38" spans="1:10" ht="12.95" customHeight="1" thickBot="1">
      <c r="A38" s="118" t="s">
        <v>1250</v>
      </c>
      <c r="B38" s="389" t="s">
        <v>1252</v>
      </c>
      <c r="C38" s="390"/>
      <c r="D38" s="390"/>
      <c r="E38" s="200">
        <f>ROUND(1.3559,2)</f>
        <v>1.36</v>
      </c>
      <c r="F38" s="180">
        <v>7</v>
      </c>
      <c r="G38" s="181"/>
      <c r="H38" s="238">
        <f>E38*F38</f>
        <v>9.520000000000001</v>
      </c>
      <c r="I38" s="282">
        <f>VLOOKUP(A:A,Souhrn!$A$34:$H$36,8,0)</f>
        <v>0</v>
      </c>
      <c r="J38" s="232">
        <f t="shared" si="5"/>
        <v>0</v>
      </c>
    </row>
    <row r="39" spans="1:10" ht="12.95" customHeight="1">
      <c r="A39" s="118">
        <v>0</v>
      </c>
      <c r="B39" s="359" t="s">
        <v>1324</v>
      </c>
      <c r="C39" s="360"/>
      <c r="D39" s="361"/>
      <c r="E39" s="365" t="s">
        <v>1237</v>
      </c>
      <c r="F39" s="366"/>
      <c r="G39" s="367"/>
      <c r="H39" s="239">
        <v>0</v>
      </c>
      <c r="I39" s="139"/>
      <c r="J39" s="243">
        <v>0</v>
      </c>
    </row>
    <row r="40" spans="1:10" ht="12.95" customHeight="1" thickBot="1">
      <c r="A40" s="118">
        <v>0</v>
      </c>
      <c r="B40" s="362"/>
      <c r="C40" s="363"/>
      <c r="D40" s="364"/>
      <c r="E40" s="368" t="s">
        <v>1238</v>
      </c>
      <c r="F40" s="369"/>
      <c r="G40" s="370"/>
      <c r="H40" s="240">
        <f>SUM(H33:H36)</f>
        <v>772.8399999999999</v>
      </c>
      <c r="I40" s="83"/>
      <c r="J40" s="244">
        <f aca="true" t="shared" si="6" ref="J40">SUM(J33:J36)</f>
        <v>0</v>
      </c>
    </row>
    <row r="41" spans="1:130" s="49" customFormat="1" ht="6" customHeight="1" thickBot="1">
      <c r="A41" s="118">
        <v>0</v>
      </c>
      <c r="B41" s="44"/>
      <c r="C41" s="44"/>
      <c r="D41" s="44"/>
      <c r="E41" s="45"/>
      <c r="F41" s="45"/>
      <c r="G41" s="46"/>
      <c r="H41" s="202"/>
      <c r="I41" s="23"/>
      <c r="J41" s="23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</row>
    <row r="42" spans="1:10" ht="12.95" customHeight="1">
      <c r="A42" s="118">
        <v>0</v>
      </c>
      <c r="B42" s="394" t="s">
        <v>1202</v>
      </c>
      <c r="C42" s="395"/>
      <c r="D42" s="396"/>
      <c r="E42" s="172"/>
      <c r="F42" s="173"/>
      <c r="G42" s="149"/>
      <c r="H42" s="203"/>
      <c r="I42" s="142"/>
      <c r="J42" s="142"/>
    </row>
    <row r="43" spans="1:10" ht="12.95" customHeight="1">
      <c r="A43" s="118" t="s">
        <v>1248</v>
      </c>
      <c r="B43" s="385" t="s">
        <v>1203</v>
      </c>
      <c r="C43" s="386"/>
      <c r="D43" s="386"/>
      <c r="E43" s="194">
        <v>1.07</v>
      </c>
      <c r="F43" s="169">
        <v>1</v>
      </c>
      <c r="G43" s="151">
        <f aca="true" t="shared" si="7" ref="G43:G53">F43*2</f>
        <v>2</v>
      </c>
      <c r="H43" s="223">
        <f t="shared" si="0"/>
        <v>2.14</v>
      </c>
      <c r="I43" s="279">
        <f>VLOOKUP(A:A,Souhrn!$A$34:$H$35,8,0)</f>
        <v>0</v>
      </c>
      <c r="J43" s="232">
        <f aca="true" t="shared" si="8" ref="J43:J67">ROUND(I43*ROUND(H43,2),2)</f>
        <v>0</v>
      </c>
    </row>
    <row r="44" spans="1:10" ht="12.95" customHeight="1">
      <c r="A44" s="118" t="s">
        <v>1248</v>
      </c>
      <c r="B44" s="383" t="s">
        <v>1204</v>
      </c>
      <c r="C44" s="384"/>
      <c r="D44" s="384"/>
      <c r="E44" s="195">
        <v>1.19</v>
      </c>
      <c r="F44" s="170">
        <v>1</v>
      </c>
      <c r="G44" s="153">
        <f t="shared" si="7"/>
        <v>2</v>
      </c>
      <c r="H44" s="224">
        <f t="shared" si="0"/>
        <v>2.38</v>
      </c>
      <c r="I44" s="281">
        <f>VLOOKUP(A:A,Souhrn!$A$34:$H$35,8,0)</f>
        <v>0</v>
      </c>
      <c r="J44" s="232">
        <f t="shared" si="8"/>
        <v>0</v>
      </c>
    </row>
    <row r="45" spans="1:10" ht="12.95" customHeight="1">
      <c r="A45" s="118" t="s">
        <v>1248</v>
      </c>
      <c r="B45" s="383" t="s">
        <v>1205</v>
      </c>
      <c r="C45" s="384"/>
      <c r="D45" s="384"/>
      <c r="E45" s="195">
        <v>1.3</v>
      </c>
      <c r="F45" s="170">
        <v>1</v>
      </c>
      <c r="G45" s="153">
        <f t="shared" si="7"/>
        <v>2</v>
      </c>
      <c r="H45" s="224">
        <f t="shared" si="0"/>
        <v>2.6</v>
      </c>
      <c r="I45" s="281">
        <f>VLOOKUP(A:A,Souhrn!$A$34:$H$35,8,0)</f>
        <v>0</v>
      </c>
      <c r="J45" s="232">
        <f t="shared" si="8"/>
        <v>0</v>
      </c>
    </row>
    <row r="46" spans="1:10" ht="12.95" customHeight="1">
      <c r="A46" s="118" t="s">
        <v>1248</v>
      </c>
      <c r="B46" s="383" t="s">
        <v>1206</v>
      </c>
      <c r="C46" s="384"/>
      <c r="D46" s="384"/>
      <c r="E46" s="195">
        <v>1.42</v>
      </c>
      <c r="F46" s="170">
        <v>1</v>
      </c>
      <c r="G46" s="153">
        <f t="shared" si="7"/>
        <v>2</v>
      </c>
      <c r="H46" s="224">
        <f t="shared" si="0"/>
        <v>2.84</v>
      </c>
      <c r="I46" s="281">
        <f>VLOOKUP(A:A,Souhrn!$A$34:$H$35,8,0)</f>
        <v>0</v>
      </c>
      <c r="J46" s="232">
        <f t="shared" si="8"/>
        <v>0</v>
      </c>
    </row>
    <row r="47" spans="1:10" ht="12.95" customHeight="1">
      <c r="A47" s="118" t="s">
        <v>1248</v>
      </c>
      <c r="B47" s="383" t="s">
        <v>1207</v>
      </c>
      <c r="C47" s="384"/>
      <c r="D47" s="384"/>
      <c r="E47" s="195">
        <v>1.54</v>
      </c>
      <c r="F47" s="170">
        <v>1</v>
      </c>
      <c r="G47" s="153">
        <f t="shared" si="7"/>
        <v>2</v>
      </c>
      <c r="H47" s="224">
        <f t="shared" si="0"/>
        <v>3.08</v>
      </c>
      <c r="I47" s="281">
        <f>VLOOKUP(A:A,Souhrn!$A$34:$H$35,8,0)</f>
        <v>0</v>
      </c>
      <c r="J47" s="232">
        <f t="shared" si="8"/>
        <v>0</v>
      </c>
    </row>
    <row r="48" spans="1:10" ht="12.95" customHeight="1">
      <c r="A48" s="118" t="s">
        <v>1248</v>
      </c>
      <c r="B48" s="383" t="s">
        <v>1208</v>
      </c>
      <c r="C48" s="384"/>
      <c r="D48" s="384"/>
      <c r="E48" s="195">
        <v>1.65</v>
      </c>
      <c r="F48" s="170">
        <v>1</v>
      </c>
      <c r="G48" s="153">
        <f t="shared" si="7"/>
        <v>2</v>
      </c>
      <c r="H48" s="224">
        <f t="shared" si="0"/>
        <v>3.3</v>
      </c>
      <c r="I48" s="281">
        <f>VLOOKUP(A:A,Souhrn!$A$34:$H$35,8,0)</f>
        <v>0</v>
      </c>
      <c r="J48" s="232">
        <f t="shared" si="8"/>
        <v>0</v>
      </c>
    </row>
    <row r="49" spans="1:10" ht="12.95" customHeight="1">
      <c r="A49" s="118" t="s">
        <v>1248</v>
      </c>
      <c r="B49" s="383" t="s">
        <v>1209</v>
      </c>
      <c r="C49" s="384"/>
      <c r="D49" s="384"/>
      <c r="E49" s="195">
        <v>1.77</v>
      </c>
      <c r="F49" s="170">
        <v>1</v>
      </c>
      <c r="G49" s="153">
        <f t="shared" si="7"/>
        <v>2</v>
      </c>
      <c r="H49" s="224">
        <f t="shared" si="0"/>
        <v>3.54</v>
      </c>
      <c r="I49" s="281">
        <f>VLOOKUP(A:A,Souhrn!$A$34:$H$35,8,0)</f>
        <v>0</v>
      </c>
      <c r="J49" s="232">
        <f t="shared" si="8"/>
        <v>0</v>
      </c>
    </row>
    <row r="50" spans="1:10" ht="12.95" customHeight="1">
      <c r="A50" s="118" t="s">
        <v>1248</v>
      </c>
      <c r="B50" s="383" t="s">
        <v>1210</v>
      </c>
      <c r="C50" s="384"/>
      <c r="D50" s="384"/>
      <c r="E50" s="195">
        <v>1.88</v>
      </c>
      <c r="F50" s="170">
        <v>1</v>
      </c>
      <c r="G50" s="153">
        <f t="shared" si="7"/>
        <v>2</v>
      </c>
      <c r="H50" s="224">
        <f t="shared" si="0"/>
        <v>3.76</v>
      </c>
      <c r="I50" s="281">
        <f>VLOOKUP(A:A,Souhrn!$A$34:$H$35,8,0)</f>
        <v>0</v>
      </c>
      <c r="J50" s="232">
        <f t="shared" si="8"/>
        <v>0</v>
      </c>
    </row>
    <row r="51" spans="1:10" ht="12.95" customHeight="1">
      <c r="A51" s="118" t="s">
        <v>1248</v>
      </c>
      <c r="B51" s="383" t="s">
        <v>1211</v>
      </c>
      <c r="C51" s="384"/>
      <c r="D51" s="384"/>
      <c r="E51" s="195">
        <v>2</v>
      </c>
      <c r="F51" s="170">
        <v>1</v>
      </c>
      <c r="G51" s="153">
        <f t="shared" si="7"/>
        <v>2</v>
      </c>
      <c r="H51" s="224">
        <f t="shared" si="0"/>
        <v>4</v>
      </c>
      <c r="I51" s="281">
        <f>VLOOKUP(A:A,Souhrn!$A$34:$H$35,8,0)</f>
        <v>0</v>
      </c>
      <c r="J51" s="232">
        <f t="shared" si="8"/>
        <v>0</v>
      </c>
    </row>
    <row r="52" spans="1:10" ht="12.95" customHeight="1">
      <c r="A52" s="118" t="s">
        <v>1248</v>
      </c>
      <c r="B52" s="383" t="s">
        <v>1212</v>
      </c>
      <c r="C52" s="384"/>
      <c r="D52" s="384"/>
      <c r="E52" s="195">
        <v>2.12</v>
      </c>
      <c r="F52" s="170">
        <v>1</v>
      </c>
      <c r="G52" s="153">
        <f t="shared" si="7"/>
        <v>2</v>
      </c>
      <c r="H52" s="224">
        <f t="shared" si="0"/>
        <v>4.24</v>
      </c>
      <c r="I52" s="281">
        <f>VLOOKUP(A:A,Souhrn!$A$34:$H$35,8,0)</f>
        <v>0</v>
      </c>
      <c r="J52" s="232">
        <f t="shared" si="8"/>
        <v>0</v>
      </c>
    </row>
    <row r="53" spans="1:10" ht="12.95" customHeight="1">
      <c r="A53" s="118" t="s">
        <v>1248</v>
      </c>
      <c r="B53" s="417" t="s">
        <v>1213</v>
      </c>
      <c r="C53" s="418"/>
      <c r="D53" s="418"/>
      <c r="E53" s="197">
        <v>2.23</v>
      </c>
      <c r="F53" s="174">
        <v>3</v>
      </c>
      <c r="G53" s="155">
        <f t="shared" si="7"/>
        <v>6</v>
      </c>
      <c r="H53" s="225">
        <f t="shared" si="0"/>
        <v>13.379999999999999</v>
      </c>
      <c r="I53" s="282">
        <f>VLOOKUP(A:A,Souhrn!$A$34:$H$35,8,0)</f>
        <v>0</v>
      </c>
      <c r="J53" s="305">
        <f t="shared" si="8"/>
        <v>0</v>
      </c>
    </row>
    <row r="54" spans="1:10" ht="12.95" customHeight="1">
      <c r="A54" s="118" t="s">
        <v>1249</v>
      </c>
      <c r="B54" s="397" t="s">
        <v>1214</v>
      </c>
      <c r="C54" s="398"/>
      <c r="D54" s="398"/>
      <c r="E54" s="377">
        <v>8.27</v>
      </c>
      <c r="F54" s="379">
        <v>3</v>
      </c>
      <c r="G54" s="156">
        <v>3</v>
      </c>
      <c r="H54" s="226">
        <f t="shared" si="0"/>
        <v>24.81</v>
      </c>
      <c r="I54" s="283">
        <f>VLOOKUP(A:A,Souhrn!$A$34:$H$35,8,0)</f>
        <v>0</v>
      </c>
      <c r="J54" s="303">
        <f t="shared" si="8"/>
        <v>0</v>
      </c>
    </row>
    <row r="55" spans="1:10" ht="12.95" customHeight="1">
      <c r="A55" s="118" t="s">
        <v>1248</v>
      </c>
      <c r="B55" s="399"/>
      <c r="C55" s="400"/>
      <c r="D55" s="400"/>
      <c r="E55" s="378"/>
      <c r="F55" s="380"/>
      <c r="G55" s="157">
        <v>3</v>
      </c>
      <c r="H55" s="227">
        <f>E54*G55</f>
        <v>24.81</v>
      </c>
      <c r="I55" s="284">
        <f>VLOOKUP(A:A,Souhrn!$A$34:$H$35,8,0)</f>
        <v>0</v>
      </c>
      <c r="J55" s="305">
        <f t="shared" si="8"/>
        <v>0</v>
      </c>
    </row>
    <row r="56" spans="1:10" ht="12.95" customHeight="1">
      <c r="A56" s="118" t="s">
        <v>1248</v>
      </c>
      <c r="B56" s="381" t="s">
        <v>1215</v>
      </c>
      <c r="C56" s="382"/>
      <c r="D56" s="382"/>
      <c r="E56" s="198">
        <v>2.16</v>
      </c>
      <c r="F56" s="175">
        <v>1</v>
      </c>
      <c r="G56" s="162">
        <f>F56*2</f>
        <v>2</v>
      </c>
      <c r="H56" s="228">
        <f t="shared" si="0"/>
        <v>4.32</v>
      </c>
      <c r="I56" s="285">
        <f>VLOOKUP(A:A,Souhrn!$A$34:$H$35,8,0)</f>
        <v>0</v>
      </c>
      <c r="J56" s="306">
        <f t="shared" si="8"/>
        <v>0</v>
      </c>
    </row>
    <row r="57" spans="1:10" ht="12.95" customHeight="1">
      <c r="A57" s="118" t="s">
        <v>1249</v>
      </c>
      <c r="B57" s="397" t="s">
        <v>1223</v>
      </c>
      <c r="C57" s="398"/>
      <c r="D57" s="398"/>
      <c r="E57" s="377">
        <v>10.2</v>
      </c>
      <c r="F57" s="379">
        <v>2</v>
      </c>
      <c r="G57" s="156">
        <v>4</v>
      </c>
      <c r="H57" s="226">
        <f t="shared" si="0"/>
        <v>40.8</v>
      </c>
      <c r="I57" s="283">
        <f>VLOOKUP(A:A,Souhrn!$A$34:$H$35,8,0)</f>
        <v>0</v>
      </c>
      <c r="J57" s="303">
        <f t="shared" si="8"/>
        <v>0</v>
      </c>
    </row>
    <row r="58" spans="1:10" ht="12.95" customHeight="1">
      <c r="A58" s="118" t="s">
        <v>1248</v>
      </c>
      <c r="B58" s="399"/>
      <c r="C58" s="400"/>
      <c r="D58" s="400"/>
      <c r="E58" s="378"/>
      <c r="F58" s="380"/>
      <c r="G58" s="157">
        <v>0</v>
      </c>
      <c r="H58" s="227">
        <f>E57*G58</f>
        <v>0</v>
      </c>
      <c r="I58" s="284">
        <f>VLOOKUP(A:A,Souhrn!$A$34:$H$35,8,0)</f>
        <v>0</v>
      </c>
      <c r="J58" s="305">
        <f t="shared" si="8"/>
        <v>0</v>
      </c>
    </row>
    <row r="59" spans="1:10" ht="12.95" customHeight="1">
      <c r="A59" s="118" t="s">
        <v>1249</v>
      </c>
      <c r="B59" s="397" t="s">
        <v>1216</v>
      </c>
      <c r="C59" s="398"/>
      <c r="D59" s="398"/>
      <c r="E59" s="377">
        <v>5.06</v>
      </c>
      <c r="F59" s="379">
        <v>1</v>
      </c>
      <c r="G59" s="156">
        <v>2</v>
      </c>
      <c r="H59" s="226">
        <f t="shared" si="0"/>
        <v>10.12</v>
      </c>
      <c r="I59" s="283">
        <f>VLOOKUP(A:A,Souhrn!$A$34:$H$35,8,0)</f>
        <v>0</v>
      </c>
      <c r="J59" s="303">
        <f t="shared" si="8"/>
        <v>0</v>
      </c>
    </row>
    <row r="60" spans="1:10" ht="12.95" customHeight="1">
      <c r="A60" s="118" t="s">
        <v>1248</v>
      </c>
      <c r="B60" s="399"/>
      <c r="C60" s="400"/>
      <c r="D60" s="400"/>
      <c r="E60" s="378"/>
      <c r="F60" s="380"/>
      <c r="G60" s="157">
        <v>0</v>
      </c>
      <c r="H60" s="227">
        <f>E59*G60</f>
        <v>0</v>
      </c>
      <c r="I60" s="284">
        <f>VLOOKUP(A:A,Souhrn!$A$34:$H$35,8,0)</f>
        <v>0</v>
      </c>
      <c r="J60" s="305">
        <f t="shared" si="8"/>
        <v>0</v>
      </c>
    </row>
    <row r="61" spans="1:10" ht="12.95" customHeight="1">
      <c r="A61" s="118" t="s">
        <v>1248</v>
      </c>
      <c r="B61" s="415" t="s">
        <v>1217</v>
      </c>
      <c r="C61" s="416"/>
      <c r="D61" s="416"/>
      <c r="E61" s="194">
        <v>7.85</v>
      </c>
      <c r="F61" s="169">
        <v>1</v>
      </c>
      <c r="G61" s="151">
        <f>F61*2</f>
        <v>2</v>
      </c>
      <c r="H61" s="223">
        <f t="shared" si="0"/>
        <v>15.7</v>
      </c>
      <c r="I61" s="279">
        <f>VLOOKUP(A:A,Souhrn!$A$34:$H$35,8,0)</f>
        <v>0</v>
      </c>
      <c r="J61" s="303">
        <f t="shared" si="8"/>
        <v>0</v>
      </c>
    </row>
    <row r="62" spans="1:10" ht="12.95" customHeight="1">
      <c r="A62" s="118" t="s">
        <v>1248</v>
      </c>
      <c r="B62" s="383" t="s">
        <v>1218</v>
      </c>
      <c r="C62" s="384"/>
      <c r="D62" s="384"/>
      <c r="E62" s="195">
        <v>15</v>
      </c>
      <c r="F62" s="170">
        <v>1</v>
      </c>
      <c r="G62" s="153">
        <f>F62*2</f>
        <v>2</v>
      </c>
      <c r="H62" s="224">
        <f t="shared" si="0"/>
        <v>30</v>
      </c>
      <c r="I62" s="281">
        <f>VLOOKUP(A:A,Souhrn!$A$34:$H$35,8,0)</f>
        <v>0</v>
      </c>
      <c r="J62" s="232">
        <f t="shared" si="8"/>
        <v>0</v>
      </c>
    </row>
    <row r="63" spans="1:10" ht="12.95" customHeight="1">
      <c r="A63" s="118" t="s">
        <v>1248</v>
      </c>
      <c r="B63" s="383" t="s">
        <v>1219</v>
      </c>
      <c r="C63" s="384"/>
      <c r="D63" s="384"/>
      <c r="E63" s="195">
        <v>2.329</v>
      </c>
      <c r="F63" s="170">
        <v>1</v>
      </c>
      <c r="G63" s="153">
        <f>F63*2</f>
        <v>2</v>
      </c>
      <c r="H63" s="224">
        <f t="shared" si="0"/>
        <v>4.658</v>
      </c>
      <c r="I63" s="281">
        <f>VLOOKUP(A:A,Souhrn!$A$34:$H$35,8,0)</f>
        <v>0</v>
      </c>
      <c r="J63" s="232">
        <f t="shared" si="8"/>
        <v>0</v>
      </c>
    </row>
    <row r="64" spans="1:10" ht="12.95" customHeight="1">
      <c r="A64" s="118" t="s">
        <v>1248</v>
      </c>
      <c r="B64" s="383" t="s">
        <v>1220</v>
      </c>
      <c r="C64" s="384"/>
      <c r="D64" s="384"/>
      <c r="E64" s="195">
        <v>2.41</v>
      </c>
      <c r="F64" s="170">
        <v>1</v>
      </c>
      <c r="G64" s="153">
        <f>F64*2</f>
        <v>2</v>
      </c>
      <c r="H64" s="224">
        <f t="shared" si="0"/>
        <v>4.82</v>
      </c>
      <c r="I64" s="281">
        <f>VLOOKUP(A:A,Souhrn!$A$34:$H$35,8,0)</f>
        <v>0</v>
      </c>
      <c r="J64" s="232">
        <f t="shared" si="8"/>
        <v>0</v>
      </c>
    </row>
    <row r="65" spans="1:10" ht="12.95" customHeight="1">
      <c r="A65" s="118" t="s">
        <v>1248</v>
      </c>
      <c r="B65" s="417" t="s">
        <v>1221</v>
      </c>
      <c r="C65" s="418"/>
      <c r="D65" s="418"/>
      <c r="E65" s="197">
        <v>5.47</v>
      </c>
      <c r="F65" s="174">
        <v>4</v>
      </c>
      <c r="G65" s="155">
        <f>F65*2</f>
        <v>8</v>
      </c>
      <c r="H65" s="224">
        <f t="shared" si="0"/>
        <v>43.76</v>
      </c>
      <c r="I65" s="281">
        <f>VLOOKUP(A:A,Souhrn!$A$34:$H$35,8,0)</f>
        <v>0</v>
      </c>
      <c r="J65" s="232">
        <f t="shared" si="8"/>
        <v>0</v>
      </c>
    </row>
    <row r="66" spans="1:10" ht="12.95" customHeight="1">
      <c r="A66" s="118" t="s">
        <v>1249</v>
      </c>
      <c r="B66" s="397" t="s">
        <v>1222</v>
      </c>
      <c r="C66" s="398"/>
      <c r="D66" s="398"/>
      <c r="E66" s="377">
        <v>94.48</v>
      </c>
      <c r="F66" s="379">
        <v>1</v>
      </c>
      <c r="G66" s="176">
        <v>0.5</v>
      </c>
      <c r="H66" s="247">
        <f t="shared" si="0"/>
        <v>47.24</v>
      </c>
      <c r="I66" s="286">
        <f>VLOOKUP(A:A,Souhrn!$A$34:$H$35,8,0)</f>
        <v>0</v>
      </c>
      <c r="J66" s="232">
        <f t="shared" si="8"/>
        <v>0</v>
      </c>
    </row>
    <row r="67" spans="1:10" ht="12.95" customHeight="1" thickBot="1">
      <c r="A67" s="118" t="s">
        <v>1248</v>
      </c>
      <c r="B67" s="423"/>
      <c r="C67" s="424"/>
      <c r="D67" s="424"/>
      <c r="E67" s="426"/>
      <c r="F67" s="425"/>
      <c r="G67" s="177">
        <v>1.5</v>
      </c>
      <c r="H67" s="248">
        <f>E66*G67</f>
        <v>141.72</v>
      </c>
      <c r="I67" s="287">
        <f>VLOOKUP(A:A,Souhrn!$A$34:$H$35,8,0)</f>
        <v>0</v>
      </c>
      <c r="J67" s="232">
        <f t="shared" si="8"/>
        <v>0</v>
      </c>
    </row>
    <row r="68" spans="1:10" ht="12.95" customHeight="1">
      <c r="A68" s="118">
        <v>0</v>
      </c>
      <c r="B68" s="359" t="s">
        <v>1240</v>
      </c>
      <c r="C68" s="360"/>
      <c r="D68" s="361"/>
      <c r="E68" s="365" t="s">
        <v>1237</v>
      </c>
      <c r="F68" s="366"/>
      <c r="G68" s="367"/>
      <c r="H68" s="230">
        <f>H54+H57+H59+H66</f>
        <v>122.97</v>
      </c>
      <c r="I68" s="84"/>
      <c r="J68" s="233">
        <f aca="true" t="shared" si="9" ref="J68">J54+J57+J59+J66</f>
        <v>0</v>
      </c>
    </row>
    <row r="69" spans="1:10" ht="12.95" customHeight="1" thickBot="1">
      <c r="A69" s="118">
        <v>0</v>
      </c>
      <c r="B69" s="362"/>
      <c r="C69" s="363"/>
      <c r="D69" s="364"/>
      <c r="E69" s="368" t="s">
        <v>1238</v>
      </c>
      <c r="F69" s="369"/>
      <c r="G69" s="370"/>
      <c r="H69" s="231">
        <f>SUM(H43:H53)+H55+H56+H58+H60+SUM(H61:H65)+H67</f>
        <v>315.048</v>
      </c>
      <c r="I69" s="82"/>
      <c r="J69" s="234">
        <f aca="true" t="shared" si="10" ref="J69">SUM(J43:J53)+J55+J56+J58+J60+SUM(J61:J65)+J67</f>
        <v>0</v>
      </c>
    </row>
    <row r="70" spans="1:130" s="49" customFormat="1" ht="6" customHeight="1" thickBot="1">
      <c r="A70" s="118">
        <v>0</v>
      </c>
      <c r="B70" s="44"/>
      <c r="C70" s="44"/>
      <c r="D70" s="44"/>
      <c r="E70" s="45"/>
      <c r="F70" s="45"/>
      <c r="G70" s="46"/>
      <c r="H70" s="202"/>
      <c r="I70" s="23"/>
      <c r="J70" s="23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  <c r="DS70" s="121"/>
      <c r="DT70" s="121"/>
      <c r="DU70" s="121"/>
      <c r="DV70" s="121"/>
      <c r="DW70" s="121"/>
      <c r="DX70" s="121"/>
      <c r="DY70" s="121"/>
      <c r="DZ70" s="121"/>
    </row>
    <row r="71" spans="1:10" ht="12.95" customHeight="1">
      <c r="A71" s="118">
        <v>0</v>
      </c>
      <c r="B71" s="413" t="s">
        <v>1224</v>
      </c>
      <c r="C71" s="414"/>
      <c r="D71" s="414"/>
      <c r="E71" s="166"/>
      <c r="F71" s="167"/>
      <c r="G71" s="168"/>
      <c r="H71" s="203"/>
      <c r="I71" s="142"/>
      <c r="J71" s="142"/>
    </row>
    <row r="72" spans="1:10" ht="12.95" customHeight="1">
      <c r="A72" s="118" t="s">
        <v>1249</v>
      </c>
      <c r="B72" s="397" t="s">
        <v>1190</v>
      </c>
      <c r="C72" s="398"/>
      <c r="D72" s="398"/>
      <c r="E72" s="377">
        <f>ROUND(2.1*1.7,2)</f>
        <v>3.57</v>
      </c>
      <c r="F72" s="379">
        <v>181</v>
      </c>
      <c r="G72" s="156">
        <v>12</v>
      </c>
      <c r="H72" s="226">
        <f t="shared" si="0"/>
        <v>42.839999999999996</v>
      </c>
      <c r="I72" s="283">
        <f>VLOOKUP(A:A,Souhrn!$A$34:$H$35,8,0)</f>
        <v>0</v>
      </c>
      <c r="J72" s="232">
        <f aca="true" t="shared" si="11" ref="J72:J76">ROUND(I72*ROUND(H72,2),2)</f>
        <v>0</v>
      </c>
    </row>
    <row r="73" spans="1:10" ht="12.95" customHeight="1">
      <c r="A73" s="118" t="s">
        <v>1248</v>
      </c>
      <c r="B73" s="399"/>
      <c r="C73" s="400"/>
      <c r="D73" s="400"/>
      <c r="E73" s="378"/>
      <c r="F73" s="380"/>
      <c r="G73" s="157">
        <v>350</v>
      </c>
      <c r="H73" s="227">
        <f>E72*G73</f>
        <v>1249.5</v>
      </c>
      <c r="I73" s="284">
        <f>VLOOKUP(A:A,Souhrn!$A$34:$H$35,8,0)</f>
        <v>0</v>
      </c>
      <c r="J73" s="305">
        <f t="shared" si="11"/>
        <v>0</v>
      </c>
    </row>
    <row r="74" spans="1:10" ht="12.95" customHeight="1">
      <c r="A74" s="118" t="s">
        <v>1248</v>
      </c>
      <c r="B74" s="401" t="s">
        <v>1191</v>
      </c>
      <c r="C74" s="402"/>
      <c r="D74" s="403"/>
      <c r="E74" s="194">
        <f>ROUND(3.35*1.77,2)</f>
        <v>5.93</v>
      </c>
      <c r="F74" s="169">
        <v>19</v>
      </c>
      <c r="G74" s="151">
        <f>F74*2</f>
        <v>38</v>
      </c>
      <c r="H74" s="223">
        <f t="shared" si="0"/>
        <v>225.33999999999997</v>
      </c>
      <c r="I74" s="279">
        <f>VLOOKUP(A:A,Souhrn!$A$34:$H$35,8,0)</f>
        <v>0</v>
      </c>
      <c r="J74" s="303">
        <f t="shared" si="11"/>
        <v>0</v>
      </c>
    </row>
    <row r="75" spans="1:10" ht="12.95" customHeight="1">
      <c r="A75" s="118" t="s">
        <v>1248</v>
      </c>
      <c r="B75" s="404" t="s">
        <v>1192</v>
      </c>
      <c r="C75" s="405"/>
      <c r="D75" s="406"/>
      <c r="E75" s="195">
        <f>ROUND(3.35*4.55,2)</f>
        <v>15.24</v>
      </c>
      <c r="F75" s="170">
        <v>5</v>
      </c>
      <c r="G75" s="153">
        <f>F75*2</f>
        <v>10</v>
      </c>
      <c r="H75" s="224">
        <f t="shared" si="0"/>
        <v>152.4</v>
      </c>
      <c r="I75" s="281">
        <f>VLOOKUP(A:A,Souhrn!$A$34:$H$35,8,0)</f>
        <v>0</v>
      </c>
      <c r="J75" s="232">
        <f t="shared" si="11"/>
        <v>0</v>
      </c>
    </row>
    <row r="76" spans="1:10" ht="12.95" customHeight="1" thickBot="1">
      <c r="A76" s="118" t="s">
        <v>1248</v>
      </c>
      <c r="B76" s="407" t="s">
        <v>1194</v>
      </c>
      <c r="C76" s="408"/>
      <c r="D76" s="409"/>
      <c r="E76" s="196">
        <f>ROUND(1.2*1.7,2)</f>
        <v>2.04</v>
      </c>
      <c r="F76" s="171">
        <v>1</v>
      </c>
      <c r="G76" s="160">
        <f>F76*2</f>
        <v>2</v>
      </c>
      <c r="H76" s="225">
        <f t="shared" si="0"/>
        <v>4.08</v>
      </c>
      <c r="I76" s="282">
        <f>VLOOKUP(A:A,Souhrn!$A$34:$H$35,8,0)</f>
        <v>0</v>
      </c>
      <c r="J76" s="232">
        <f t="shared" si="11"/>
        <v>0</v>
      </c>
    </row>
    <row r="77" spans="1:10" ht="12.95" customHeight="1">
      <c r="A77" s="118">
        <v>0</v>
      </c>
      <c r="B77" s="359" t="s">
        <v>1241</v>
      </c>
      <c r="C77" s="360"/>
      <c r="D77" s="361"/>
      <c r="E77" s="365" t="s">
        <v>1237</v>
      </c>
      <c r="F77" s="366"/>
      <c r="G77" s="367">
        <f>G72</f>
        <v>12</v>
      </c>
      <c r="H77" s="230">
        <f>H72</f>
        <v>42.839999999999996</v>
      </c>
      <c r="I77" s="84"/>
      <c r="J77" s="252">
        <f>J72</f>
        <v>0</v>
      </c>
    </row>
    <row r="78" spans="1:10" ht="12.95" customHeight="1" thickBot="1">
      <c r="A78" s="118">
        <v>0</v>
      </c>
      <c r="B78" s="362"/>
      <c r="C78" s="363"/>
      <c r="D78" s="364"/>
      <c r="E78" s="368" t="s">
        <v>1238</v>
      </c>
      <c r="F78" s="369"/>
      <c r="G78" s="370">
        <f>SUM(G73:G76)</f>
        <v>400</v>
      </c>
      <c r="H78" s="231">
        <f>SUM(H73:H76)</f>
        <v>1631.32</v>
      </c>
      <c r="I78" s="82"/>
      <c r="J78" s="253">
        <f>SUM(J73:J76)</f>
        <v>0</v>
      </c>
    </row>
    <row r="79" spans="1:10" ht="6" customHeight="1" thickBot="1">
      <c r="A79" s="118">
        <v>0</v>
      </c>
      <c r="H79" s="249"/>
      <c r="J79" s="254"/>
    </row>
    <row r="80" spans="1:10" ht="12.95" customHeight="1">
      <c r="A80" s="118">
        <v>0</v>
      </c>
      <c r="B80" s="359" t="s">
        <v>1242</v>
      </c>
      <c r="C80" s="360"/>
      <c r="D80" s="361"/>
      <c r="E80" s="371" t="s">
        <v>1237</v>
      </c>
      <c r="F80" s="372"/>
      <c r="G80" s="373"/>
      <c r="H80" s="250">
        <f>ROUND(H19+H29+H39+H68+H77,2)</f>
        <v>215.43</v>
      </c>
      <c r="I80" s="140"/>
      <c r="J80" s="255">
        <f>J19+J29+J39+J68+J77</f>
        <v>0</v>
      </c>
    </row>
    <row r="81" spans="1:10" ht="12.95" customHeight="1" thickBot="1">
      <c r="A81" s="118">
        <v>0</v>
      </c>
      <c r="B81" s="362"/>
      <c r="C81" s="363"/>
      <c r="D81" s="364"/>
      <c r="E81" s="374" t="s">
        <v>1238</v>
      </c>
      <c r="F81" s="375"/>
      <c r="G81" s="376"/>
      <c r="H81" s="251">
        <f>ROUND(H20+H30+H40+H69+H78,2)</f>
        <v>5632.09</v>
      </c>
      <c r="I81" s="141"/>
      <c r="J81" s="256">
        <f>J20+J30+J40+J69+J78</f>
        <v>0</v>
      </c>
    </row>
    <row r="82" ht="15">
      <c r="A82" s="118"/>
    </row>
    <row r="83" ht="15">
      <c r="A83" s="118"/>
    </row>
    <row r="84" ht="15">
      <c r="A84" s="118"/>
    </row>
    <row r="85" ht="15">
      <c r="A85" s="118"/>
    </row>
    <row r="86" ht="15">
      <c r="A86" s="118"/>
    </row>
    <row r="87" ht="15">
      <c r="A87" s="118"/>
    </row>
    <row r="88" ht="15">
      <c r="A88" s="118"/>
    </row>
    <row r="89" ht="15">
      <c r="A89" s="118"/>
    </row>
    <row r="90" ht="15">
      <c r="A90" s="118"/>
    </row>
    <row r="91" ht="15">
      <c r="A91" s="118"/>
    </row>
    <row r="92" ht="15">
      <c r="A92" s="118"/>
    </row>
    <row r="93" ht="15">
      <c r="A93" s="118"/>
    </row>
    <row r="94" ht="15">
      <c r="A94" s="118"/>
    </row>
    <row r="95" ht="15">
      <c r="A95" s="118"/>
    </row>
    <row r="96" ht="15">
      <c r="A96" s="118"/>
    </row>
    <row r="97" ht="15">
      <c r="A97" s="118"/>
    </row>
    <row r="98" ht="15">
      <c r="A98" s="118"/>
    </row>
    <row r="99" ht="15">
      <c r="A99" s="118"/>
    </row>
    <row r="100" ht="15">
      <c r="A100" s="118"/>
    </row>
    <row r="101" ht="15">
      <c r="A101" s="118"/>
    </row>
    <row r="102" ht="15">
      <c r="A102" s="118"/>
    </row>
    <row r="103" ht="15">
      <c r="A103" s="118"/>
    </row>
    <row r="104" ht="15">
      <c r="A104" s="118"/>
    </row>
    <row r="105" ht="15">
      <c r="A105" s="118"/>
    </row>
    <row r="106" ht="15">
      <c r="A106" s="118"/>
    </row>
    <row r="107" ht="15">
      <c r="A107" s="118"/>
    </row>
    <row r="108" ht="15">
      <c r="A108" s="118"/>
    </row>
    <row r="109" ht="15">
      <c r="A109" s="118"/>
    </row>
    <row r="110" ht="15">
      <c r="A110" s="118"/>
    </row>
    <row r="111" ht="15">
      <c r="A111" s="118"/>
    </row>
    <row r="112" ht="15">
      <c r="A112" s="118"/>
    </row>
    <row r="113" ht="15">
      <c r="A113" s="118"/>
    </row>
    <row r="114" ht="15">
      <c r="A114" s="118"/>
    </row>
    <row r="115" ht="15">
      <c r="A115" s="118"/>
    </row>
    <row r="116" ht="15">
      <c r="A116" s="118"/>
    </row>
    <row r="117" ht="15">
      <c r="A117" s="118"/>
    </row>
    <row r="118" ht="15">
      <c r="A118" s="118"/>
    </row>
    <row r="119" ht="15">
      <c r="A119" s="118"/>
    </row>
    <row r="120" ht="15">
      <c r="A120" s="118"/>
    </row>
    <row r="121" ht="15">
      <c r="A121" s="118"/>
    </row>
    <row r="122" ht="15">
      <c r="A122" s="118"/>
    </row>
    <row r="123" ht="15">
      <c r="A123" s="118"/>
    </row>
    <row r="124" ht="15">
      <c r="A124" s="118"/>
    </row>
    <row r="125" ht="15">
      <c r="A125" s="118"/>
    </row>
    <row r="126" ht="15">
      <c r="A126" s="118"/>
    </row>
    <row r="127" ht="15">
      <c r="A127" s="118"/>
    </row>
    <row r="128" ht="15">
      <c r="A128" s="118"/>
    </row>
    <row r="129" ht="15">
      <c r="A129" s="118"/>
    </row>
    <row r="130" ht="15">
      <c r="A130" s="118"/>
    </row>
    <row r="131" ht="15">
      <c r="A131" s="118"/>
    </row>
    <row r="132" ht="15">
      <c r="A132" s="118"/>
    </row>
    <row r="133" ht="15">
      <c r="A133" s="118"/>
    </row>
    <row r="134" ht="15">
      <c r="A134" s="118"/>
    </row>
    <row r="135" ht="15">
      <c r="A135" s="118"/>
    </row>
    <row r="136" ht="15">
      <c r="A136" s="118"/>
    </row>
    <row r="137" ht="15">
      <c r="A137" s="118"/>
    </row>
    <row r="138" ht="15">
      <c r="A138" s="118"/>
    </row>
    <row r="139" ht="15">
      <c r="A139" s="118"/>
    </row>
    <row r="140" ht="15">
      <c r="A140" s="118"/>
    </row>
    <row r="141" ht="15">
      <c r="A141" s="118"/>
    </row>
    <row r="142" ht="15">
      <c r="A142" s="118"/>
    </row>
    <row r="143" ht="15">
      <c r="A143" s="118"/>
    </row>
    <row r="144" ht="15">
      <c r="A144" s="118"/>
    </row>
    <row r="145" ht="15">
      <c r="A145" s="118"/>
    </row>
    <row r="146" ht="15">
      <c r="A146" s="118"/>
    </row>
    <row r="147" ht="15">
      <c r="A147" s="118"/>
    </row>
    <row r="148" ht="15">
      <c r="A148" s="118"/>
    </row>
    <row r="149" ht="15">
      <c r="A149" s="118"/>
    </row>
    <row r="150" ht="15">
      <c r="A150" s="118"/>
    </row>
    <row r="151" ht="15">
      <c r="A151" s="118"/>
    </row>
    <row r="152" ht="15">
      <c r="A152" s="118"/>
    </row>
    <row r="153" ht="15">
      <c r="A153" s="118"/>
    </row>
    <row r="154" ht="15">
      <c r="A154" s="118"/>
    </row>
    <row r="155" ht="15">
      <c r="A155" s="118"/>
    </row>
    <row r="156" ht="15">
      <c r="A156" s="118"/>
    </row>
    <row r="157" ht="15">
      <c r="A157" s="118"/>
    </row>
    <row r="158" ht="15">
      <c r="A158" s="118"/>
    </row>
    <row r="159" ht="15">
      <c r="A159" s="118"/>
    </row>
    <row r="160" ht="15">
      <c r="A160" s="118"/>
    </row>
    <row r="161" ht="15">
      <c r="A161" s="118"/>
    </row>
    <row r="162" ht="15">
      <c r="A162" s="118"/>
    </row>
    <row r="163" ht="15">
      <c r="A163" s="118"/>
    </row>
    <row r="164" ht="15">
      <c r="A164" s="118"/>
    </row>
    <row r="165" ht="15">
      <c r="A165" s="118"/>
    </row>
    <row r="166" ht="15">
      <c r="A166" s="118"/>
    </row>
    <row r="167" ht="15">
      <c r="A167" s="118"/>
    </row>
    <row r="168" ht="15">
      <c r="A168" s="118"/>
    </row>
    <row r="169" ht="15">
      <c r="A169" s="118"/>
    </row>
    <row r="170" ht="15">
      <c r="A170" s="118"/>
    </row>
    <row r="171" ht="15">
      <c r="A171" s="118"/>
    </row>
    <row r="172" ht="15">
      <c r="A172" s="118"/>
    </row>
    <row r="173" ht="15">
      <c r="A173" s="118"/>
    </row>
    <row r="174" ht="15">
      <c r="A174" s="118"/>
    </row>
    <row r="175" ht="15">
      <c r="A175" s="118"/>
    </row>
    <row r="176" ht="15">
      <c r="A176" s="118"/>
    </row>
    <row r="177" ht="15">
      <c r="A177" s="118"/>
    </row>
    <row r="178" ht="15">
      <c r="A178" s="118"/>
    </row>
    <row r="179" ht="15">
      <c r="A179" s="118"/>
    </row>
    <row r="180" ht="15">
      <c r="A180" s="118"/>
    </row>
    <row r="181" ht="15">
      <c r="A181" s="118"/>
    </row>
    <row r="182" ht="15">
      <c r="A182" s="118"/>
    </row>
    <row r="183" ht="15">
      <c r="A183" s="118"/>
    </row>
    <row r="184" ht="15">
      <c r="A184" s="118"/>
    </row>
    <row r="185" ht="15">
      <c r="A185" s="118"/>
    </row>
    <row r="186" ht="15">
      <c r="A186" s="118"/>
    </row>
    <row r="187" ht="15">
      <c r="A187" s="118"/>
    </row>
    <row r="188" ht="15">
      <c r="A188" s="118"/>
    </row>
    <row r="189" ht="15">
      <c r="A189" s="118"/>
    </row>
    <row r="190" ht="15">
      <c r="A190" s="118"/>
    </row>
    <row r="191" ht="15">
      <c r="A191" s="118"/>
    </row>
    <row r="192" ht="15">
      <c r="A192" s="118"/>
    </row>
    <row r="193" ht="15">
      <c r="A193" s="118"/>
    </row>
    <row r="194" ht="15">
      <c r="A194" s="118"/>
    </row>
    <row r="195" ht="15">
      <c r="A195" s="118"/>
    </row>
    <row r="196" ht="15">
      <c r="A196" s="118"/>
    </row>
    <row r="197" ht="15">
      <c r="A197" s="118"/>
    </row>
    <row r="198" ht="15">
      <c r="A198" s="118"/>
    </row>
    <row r="199" ht="15">
      <c r="A199" s="118"/>
    </row>
    <row r="200" ht="15">
      <c r="A200" s="118"/>
    </row>
    <row r="201" ht="15">
      <c r="A201" s="118"/>
    </row>
    <row r="202" ht="15">
      <c r="A202" s="118"/>
    </row>
    <row r="203" ht="15">
      <c r="A203" s="118"/>
    </row>
    <row r="204" ht="15">
      <c r="A204" s="118"/>
    </row>
    <row r="205" ht="15">
      <c r="A205" s="118"/>
    </row>
    <row r="206" ht="15">
      <c r="A206" s="118"/>
    </row>
    <row r="207" ht="15">
      <c r="A207" s="118"/>
    </row>
    <row r="208" ht="15">
      <c r="A208" s="118"/>
    </row>
    <row r="209" ht="15">
      <c r="A209" s="118"/>
    </row>
    <row r="210" ht="15">
      <c r="A210" s="118"/>
    </row>
    <row r="211" ht="15">
      <c r="A211" s="118"/>
    </row>
    <row r="212" ht="15">
      <c r="A212" s="118"/>
    </row>
    <row r="213" ht="15">
      <c r="A213" s="118"/>
    </row>
    <row r="214" ht="15">
      <c r="A214" s="118"/>
    </row>
    <row r="215" ht="15">
      <c r="A215" s="118"/>
    </row>
    <row r="216" ht="15">
      <c r="A216" s="118"/>
    </row>
    <row r="217" ht="15">
      <c r="A217" s="118"/>
    </row>
    <row r="218" ht="15">
      <c r="A218" s="118"/>
    </row>
    <row r="219" ht="15">
      <c r="A219" s="118"/>
    </row>
    <row r="220" ht="15">
      <c r="A220" s="118"/>
    </row>
    <row r="221" ht="15">
      <c r="A221" s="118"/>
    </row>
    <row r="222" ht="15">
      <c r="A222" s="118"/>
    </row>
    <row r="223" ht="15">
      <c r="A223" s="118"/>
    </row>
    <row r="224" ht="15">
      <c r="A224" s="118"/>
    </row>
    <row r="225" ht="15">
      <c r="A225" s="118"/>
    </row>
    <row r="226" ht="15">
      <c r="A226" s="118"/>
    </row>
    <row r="227" ht="15">
      <c r="A227" s="118"/>
    </row>
    <row r="228" ht="15">
      <c r="A228" s="118"/>
    </row>
    <row r="229" ht="15">
      <c r="A229" s="118"/>
    </row>
    <row r="230" ht="15">
      <c r="A230" s="118"/>
    </row>
    <row r="231" ht="15">
      <c r="A231" s="118"/>
    </row>
    <row r="232" ht="15">
      <c r="A232" s="118"/>
    </row>
    <row r="233" ht="15">
      <c r="A233" s="118"/>
    </row>
    <row r="234" ht="15">
      <c r="A234" s="118"/>
    </row>
    <row r="235" ht="15">
      <c r="A235" s="118"/>
    </row>
    <row r="236" ht="15">
      <c r="A236" s="118"/>
    </row>
    <row r="237" ht="15">
      <c r="A237" s="118"/>
    </row>
    <row r="238" ht="15">
      <c r="A238" s="118"/>
    </row>
    <row r="239" ht="15">
      <c r="A239" s="118"/>
    </row>
    <row r="240" ht="15">
      <c r="A240" s="118"/>
    </row>
    <row r="241" ht="15">
      <c r="A241" s="118"/>
    </row>
    <row r="242" ht="15">
      <c r="A242" s="118"/>
    </row>
    <row r="243" ht="15">
      <c r="A243" s="118"/>
    </row>
    <row r="244" ht="15">
      <c r="A244" s="118"/>
    </row>
    <row r="245" ht="15">
      <c r="A245" s="118"/>
    </row>
    <row r="246" ht="15">
      <c r="A246" s="118"/>
    </row>
    <row r="247" ht="15">
      <c r="A247" s="118"/>
    </row>
    <row r="248" ht="15">
      <c r="A248" s="118"/>
    </row>
    <row r="249" ht="15">
      <c r="A249" s="118"/>
    </row>
    <row r="250" ht="15">
      <c r="A250" s="118"/>
    </row>
    <row r="251" ht="15">
      <c r="A251" s="118"/>
    </row>
    <row r="252" ht="15">
      <c r="A252" s="118"/>
    </row>
    <row r="253" ht="15">
      <c r="A253" s="118"/>
    </row>
    <row r="254" ht="15">
      <c r="A254" s="118"/>
    </row>
    <row r="255" ht="15">
      <c r="A255" s="118"/>
    </row>
    <row r="256" ht="15">
      <c r="A256" s="118"/>
    </row>
    <row r="257" ht="15">
      <c r="A257" s="118"/>
    </row>
    <row r="258" ht="15">
      <c r="A258" s="118"/>
    </row>
    <row r="259" ht="15">
      <c r="A259" s="118"/>
    </row>
    <row r="260" ht="15">
      <c r="A260" s="118"/>
    </row>
    <row r="261" ht="15">
      <c r="A261" s="118"/>
    </row>
    <row r="262" ht="15">
      <c r="A262" s="118"/>
    </row>
    <row r="263" ht="15">
      <c r="A263" s="118"/>
    </row>
    <row r="264" ht="15">
      <c r="A264" s="118"/>
    </row>
    <row r="265" ht="15">
      <c r="A265" s="118"/>
    </row>
    <row r="266" ht="15">
      <c r="A266" s="118"/>
    </row>
    <row r="267" ht="15">
      <c r="A267" s="118"/>
    </row>
    <row r="268" ht="15">
      <c r="A268" s="118"/>
    </row>
    <row r="269" ht="15">
      <c r="A269" s="118"/>
    </row>
    <row r="270" ht="15">
      <c r="A270" s="118"/>
    </row>
    <row r="271" ht="15">
      <c r="A271" s="118"/>
    </row>
    <row r="272" ht="15">
      <c r="A272" s="118"/>
    </row>
    <row r="273" ht="15">
      <c r="A273" s="118"/>
    </row>
    <row r="274" ht="15">
      <c r="A274" s="118"/>
    </row>
    <row r="275" ht="15">
      <c r="A275" s="118"/>
    </row>
    <row r="276" ht="15">
      <c r="A276" s="118"/>
    </row>
    <row r="277" ht="15">
      <c r="A277" s="118"/>
    </row>
    <row r="278" ht="15">
      <c r="A278" s="118"/>
    </row>
    <row r="279" ht="15">
      <c r="A279" s="118"/>
    </row>
    <row r="280" ht="15">
      <c r="A280" s="118"/>
    </row>
    <row r="281" ht="15">
      <c r="A281" s="118"/>
    </row>
    <row r="282" ht="15">
      <c r="A282" s="118"/>
    </row>
    <row r="283" ht="15">
      <c r="A283" s="118"/>
    </row>
    <row r="284" ht="15">
      <c r="A284" s="118"/>
    </row>
    <row r="285" ht="15">
      <c r="A285" s="118"/>
    </row>
    <row r="286" ht="15">
      <c r="A286" s="118"/>
    </row>
    <row r="287" ht="15">
      <c r="A287" s="118"/>
    </row>
    <row r="288" ht="15">
      <c r="A288" s="118"/>
    </row>
    <row r="289" ht="15">
      <c r="A289" s="118"/>
    </row>
    <row r="290" ht="15">
      <c r="A290" s="118"/>
    </row>
    <row r="291" ht="15">
      <c r="A291" s="118"/>
    </row>
    <row r="292" ht="15">
      <c r="A292" s="118"/>
    </row>
    <row r="293" ht="15">
      <c r="A293" s="118"/>
    </row>
    <row r="294" ht="15">
      <c r="A294" s="118"/>
    </row>
    <row r="295" ht="15">
      <c r="A295" s="118"/>
    </row>
    <row r="296" ht="15">
      <c r="A296" s="118"/>
    </row>
    <row r="297" ht="15">
      <c r="A297" s="118"/>
    </row>
    <row r="298" ht="15">
      <c r="A298" s="118"/>
    </row>
    <row r="299" ht="15">
      <c r="A299" s="118"/>
    </row>
    <row r="300" ht="15">
      <c r="A300" s="118"/>
    </row>
    <row r="301" ht="15">
      <c r="A301" s="118"/>
    </row>
    <row r="302" ht="15">
      <c r="A302" s="118"/>
    </row>
    <row r="303" ht="15">
      <c r="A303" s="118"/>
    </row>
    <row r="304" ht="15">
      <c r="A304" s="118"/>
    </row>
    <row r="305" ht="15">
      <c r="A305" s="118"/>
    </row>
    <row r="306" ht="15">
      <c r="A306" s="118"/>
    </row>
    <row r="307" ht="15">
      <c r="A307" s="118"/>
    </row>
    <row r="308" ht="15">
      <c r="A308" s="118"/>
    </row>
    <row r="309" ht="15">
      <c r="A309" s="118"/>
    </row>
    <row r="310" ht="15">
      <c r="A310" s="118"/>
    </row>
    <row r="311" ht="15">
      <c r="A311" s="118"/>
    </row>
    <row r="312" ht="15">
      <c r="A312" s="118"/>
    </row>
    <row r="313" ht="15">
      <c r="A313" s="118"/>
    </row>
    <row r="314" ht="15">
      <c r="A314" s="118"/>
    </row>
    <row r="315" ht="15">
      <c r="A315" s="118"/>
    </row>
    <row r="316" ht="15">
      <c r="A316" s="118"/>
    </row>
    <row r="317" ht="15">
      <c r="A317" s="118"/>
    </row>
    <row r="318" ht="15">
      <c r="A318" s="118"/>
    </row>
    <row r="319" ht="15">
      <c r="A319" s="118"/>
    </row>
    <row r="320" ht="15">
      <c r="A320" s="118"/>
    </row>
    <row r="321" ht="15">
      <c r="A321" s="118"/>
    </row>
    <row r="322" ht="15">
      <c r="A322" s="118"/>
    </row>
    <row r="323" ht="15">
      <c r="A323" s="118"/>
    </row>
    <row r="324" ht="15">
      <c r="A324" s="118"/>
    </row>
    <row r="325" ht="15">
      <c r="A325" s="118"/>
    </row>
    <row r="326" ht="15">
      <c r="A326" s="118"/>
    </row>
    <row r="327" ht="15">
      <c r="A327" s="118"/>
    </row>
    <row r="328" ht="15">
      <c r="A328" s="118"/>
    </row>
    <row r="329" ht="15">
      <c r="A329" s="118"/>
    </row>
    <row r="330" ht="15">
      <c r="A330" s="118"/>
    </row>
    <row r="331" ht="15">
      <c r="A331" s="118"/>
    </row>
    <row r="332" ht="15">
      <c r="A332" s="118"/>
    </row>
    <row r="333" ht="15">
      <c r="A333" s="118"/>
    </row>
    <row r="334" ht="15">
      <c r="A334" s="118"/>
    </row>
    <row r="335" ht="15">
      <c r="A335" s="118"/>
    </row>
    <row r="336" ht="15">
      <c r="A336" s="118"/>
    </row>
    <row r="337" ht="15">
      <c r="A337" s="118"/>
    </row>
    <row r="338" ht="15">
      <c r="A338" s="118"/>
    </row>
    <row r="339" ht="15">
      <c r="A339" s="118"/>
    </row>
    <row r="340" ht="15">
      <c r="A340" s="118"/>
    </row>
    <row r="341" ht="15">
      <c r="A341" s="118"/>
    </row>
    <row r="342" ht="15">
      <c r="A342" s="118"/>
    </row>
    <row r="343" ht="15">
      <c r="A343" s="118"/>
    </row>
    <row r="344" ht="15">
      <c r="A344" s="118"/>
    </row>
    <row r="345" ht="15">
      <c r="A345" s="118"/>
    </row>
    <row r="346" ht="15">
      <c r="A346" s="118"/>
    </row>
    <row r="347" ht="15">
      <c r="A347" s="118"/>
    </row>
    <row r="348" ht="15">
      <c r="A348" s="118"/>
    </row>
    <row r="349" ht="15">
      <c r="A349" s="118"/>
    </row>
    <row r="350" ht="15">
      <c r="A350" s="118"/>
    </row>
    <row r="351" ht="15">
      <c r="A351" s="118"/>
    </row>
    <row r="352" ht="15">
      <c r="A352" s="118"/>
    </row>
    <row r="353" ht="15">
      <c r="A353" s="118"/>
    </row>
    <row r="354" ht="15">
      <c r="A354" s="118"/>
    </row>
    <row r="355" ht="15">
      <c r="A355" s="118"/>
    </row>
    <row r="356" ht="15">
      <c r="A356" s="118"/>
    </row>
    <row r="357" ht="15">
      <c r="A357" s="118"/>
    </row>
    <row r="358" ht="15">
      <c r="A358" s="118"/>
    </row>
    <row r="359" ht="15">
      <c r="A359" s="118"/>
    </row>
    <row r="360" ht="15">
      <c r="A360" s="118"/>
    </row>
    <row r="361" ht="15">
      <c r="A361" s="118"/>
    </row>
    <row r="362" ht="15">
      <c r="A362" s="118"/>
    </row>
    <row r="363" ht="15">
      <c r="A363" s="118"/>
    </row>
    <row r="364" ht="15">
      <c r="A364" s="118"/>
    </row>
    <row r="365" ht="15">
      <c r="A365" s="118"/>
    </row>
    <row r="366" ht="15">
      <c r="A366" s="118"/>
    </row>
    <row r="367" ht="15">
      <c r="A367" s="118"/>
    </row>
    <row r="368" ht="15">
      <c r="A368" s="118"/>
    </row>
    <row r="369" ht="15">
      <c r="A369" s="118"/>
    </row>
    <row r="370" ht="15">
      <c r="A370" s="118"/>
    </row>
    <row r="371" ht="15">
      <c r="A371" s="118"/>
    </row>
    <row r="372" ht="15">
      <c r="A372" s="118"/>
    </row>
    <row r="373" ht="15">
      <c r="A373" s="118"/>
    </row>
    <row r="374" ht="15">
      <c r="A374" s="118"/>
    </row>
    <row r="375" ht="15">
      <c r="A375" s="118"/>
    </row>
    <row r="376" ht="15">
      <c r="A376" s="118"/>
    </row>
    <row r="377" ht="15">
      <c r="A377" s="118"/>
    </row>
    <row r="378" ht="15">
      <c r="A378" s="118"/>
    </row>
    <row r="379" ht="15">
      <c r="A379" s="118"/>
    </row>
    <row r="380" ht="15">
      <c r="A380" s="118"/>
    </row>
    <row r="381" ht="15">
      <c r="A381" s="118"/>
    </row>
    <row r="382" ht="15">
      <c r="A382" s="118"/>
    </row>
    <row r="383" ht="15">
      <c r="A383" s="118"/>
    </row>
    <row r="384" ht="15">
      <c r="A384" s="118"/>
    </row>
    <row r="385" ht="15">
      <c r="A385" s="118"/>
    </row>
    <row r="386" ht="15">
      <c r="A386" s="118"/>
    </row>
    <row r="387" ht="15">
      <c r="A387" s="118"/>
    </row>
    <row r="388" ht="15">
      <c r="A388" s="118"/>
    </row>
    <row r="389" ht="15">
      <c r="A389" s="118"/>
    </row>
    <row r="390" ht="15">
      <c r="A390" s="118"/>
    </row>
    <row r="391" ht="15">
      <c r="A391" s="118"/>
    </row>
    <row r="392" ht="15">
      <c r="A392" s="118"/>
    </row>
    <row r="393" ht="15">
      <c r="A393" s="118"/>
    </row>
    <row r="394" ht="15">
      <c r="A394" s="118"/>
    </row>
    <row r="395" ht="15">
      <c r="A395" s="118"/>
    </row>
    <row r="396" ht="15">
      <c r="A396" s="118"/>
    </row>
    <row r="397" ht="15">
      <c r="A397" s="118"/>
    </row>
    <row r="398" ht="15">
      <c r="A398" s="118"/>
    </row>
    <row r="399" ht="15">
      <c r="A399" s="118"/>
    </row>
    <row r="400" ht="15">
      <c r="A400" s="118"/>
    </row>
    <row r="401" ht="15">
      <c r="A401" s="118"/>
    </row>
    <row r="402" ht="15">
      <c r="A402" s="118"/>
    </row>
    <row r="403" ht="15">
      <c r="A403" s="118"/>
    </row>
    <row r="404" ht="15">
      <c r="A404" s="118"/>
    </row>
    <row r="405" ht="15">
      <c r="A405" s="118"/>
    </row>
    <row r="406" ht="15">
      <c r="A406" s="118"/>
    </row>
    <row r="407" ht="15">
      <c r="A407" s="118"/>
    </row>
    <row r="408" ht="15">
      <c r="A408" s="118"/>
    </row>
    <row r="409" ht="15">
      <c r="A409" s="118"/>
    </row>
    <row r="410" ht="15">
      <c r="A410" s="118"/>
    </row>
    <row r="411" ht="15">
      <c r="A411" s="118"/>
    </row>
    <row r="412" ht="15">
      <c r="A412" s="118"/>
    </row>
    <row r="413" ht="15">
      <c r="A413" s="118"/>
    </row>
    <row r="414" ht="15">
      <c r="A414" s="118"/>
    </row>
    <row r="415" ht="15">
      <c r="A415" s="118"/>
    </row>
    <row r="416" ht="15">
      <c r="A416" s="118"/>
    </row>
    <row r="417" ht="15">
      <c r="A417" s="118"/>
    </row>
    <row r="418" ht="15">
      <c r="A418" s="118"/>
    </row>
    <row r="419" ht="15">
      <c r="A419" s="118"/>
    </row>
    <row r="420" ht="15">
      <c r="A420" s="118"/>
    </row>
    <row r="421" ht="15">
      <c r="A421" s="118"/>
    </row>
    <row r="422" ht="15">
      <c r="A422" s="118"/>
    </row>
    <row r="423" ht="15">
      <c r="A423" s="118"/>
    </row>
    <row r="424" ht="15">
      <c r="A424" s="118"/>
    </row>
    <row r="425" ht="15">
      <c r="A425" s="118"/>
    </row>
    <row r="426" ht="15">
      <c r="A426" s="118"/>
    </row>
    <row r="427" ht="15">
      <c r="A427" s="118"/>
    </row>
    <row r="428" ht="15">
      <c r="A428" s="118"/>
    </row>
    <row r="429" ht="15">
      <c r="A429" s="118"/>
    </row>
    <row r="430" ht="15">
      <c r="A430" s="118"/>
    </row>
    <row r="431" ht="15">
      <c r="A431" s="118"/>
    </row>
    <row r="432" ht="15">
      <c r="A432" s="118"/>
    </row>
    <row r="433" ht="15">
      <c r="A433" s="118"/>
    </row>
    <row r="434" ht="15">
      <c r="A434" s="118"/>
    </row>
    <row r="435" ht="15">
      <c r="A435" s="118"/>
    </row>
    <row r="436" ht="15">
      <c r="A436" s="118"/>
    </row>
    <row r="437" ht="15">
      <c r="A437" s="118"/>
    </row>
    <row r="438" ht="15">
      <c r="A438" s="118"/>
    </row>
    <row r="439" ht="15">
      <c r="A439" s="118"/>
    </row>
    <row r="440" ht="15">
      <c r="A440" s="118"/>
    </row>
    <row r="441" ht="15">
      <c r="A441" s="118"/>
    </row>
    <row r="442" ht="15">
      <c r="A442" s="118"/>
    </row>
    <row r="443" ht="15">
      <c r="A443" s="118"/>
    </row>
    <row r="444" ht="15">
      <c r="A444" s="118"/>
    </row>
    <row r="445" ht="15">
      <c r="A445" s="118"/>
    </row>
    <row r="446" ht="15">
      <c r="A446" s="118"/>
    </row>
    <row r="447" ht="15">
      <c r="A447" s="118"/>
    </row>
    <row r="448" ht="15">
      <c r="A448" s="118"/>
    </row>
    <row r="449" ht="15">
      <c r="A449" s="118"/>
    </row>
    <row r="450" ht="15">
      <c r="A450" s="118"/>
    </row>
    <row r="451" ht="15">
      <c r="A451" s="118"/>
    </row>
    <row r="452" ht="15">
      <c r="A452" s="118"/>
    </row>
    <row r="453" ht="15">
      <c r="A453" s="118"/>
    </row>
    <row r="454" ht="15">
      <c r="A454" s="118"/>
    </row>
    <row r="455" ht="15">
      <c r="A455" s="118"/>
    </row>
    <row r="456" ht="15">
      <c r="A456" s="118"/>
    </row>
    <row r="457" ht="15">
      <c r="A457" s="118"/>
    </row>
    <row r="458" ht="15">
      <c r="A458" s="118"/>
    </row>
    <row r="459" ht="15">
      <c r="A459" s="118"/>
    </row>
    <row r="460" ht="15">
      <c r="A460" s="118"/>
    </row>
    <row r="461" ht="15">
      <c r="A461" s="118"/>
    </row>
    <row r="462" ht="15">
      <c r="A462" s="118"/>
    </row>
    <row r="463" ht="15">
      <c r="A463" s="118"/>
    </row>
    <row r="464" ht="15">
      <c r="A464" s="118"/>
    </row>
    <row r="465" ht="15">
      <c r="A465" s="118"/>
    </row>
    <row r="466" ht="15">
      <c r="A466" s="118"/>
    </row>
    <row r="467" ht="15">
      <c r="A467" s="118"/>
    </row>
    <row r="468" ht="15">
      <c r="A468" s="118"/>
    </row>
    <row r="469" ht="15">
      <c r="A469" s="118"/>
    </row>
    <row r="470" ht="15">
      <c r="A470" s="118"/>
    </row>
    <row r="471" ht="15">
      <c r="A471" s="118"/>
    </row>
    <row r="472" ht="15">
      <c r="A472" s="118"/>
    </row>
    <row r="473" ht="15">
      <c r="A473" s="118"/>
    </row>
    <row r="474" ht="15">
      <c r="A474" s="118"/>
    </row>
    <row r="475" ht="15">
      <c r="A475" s="118"/>
    </row>
    <row r="476" ht="15">
      <c r="A476" s="118"/>
    </row>
    <row r="477" ht="15">
      <c r="A477" s="118"/>
    </row>
    <row r="478" ht="15">
      <c r="A478" s="118"/>
    </row>
    <row r="479" ht="15">
      <c r="A479" s="118"/>
    </row>
    <row r="480" ht="15">
      <c r="A480" s="118"/>
    </row>
    <row r="481" ht="15">
      <c r="A481" s="118"/>
    </row>
    <row r="482" ht="15">
      <c r="A482" s="118"/>
    </row>
    <row r="483" ht="15">
      <c r="A483" s="118"/>
    </row>
    <row r="484" ht="15">
      <c r="A484" s="118"/>
    </row>
    <row r="485" ht="15">
      <c r="A485" s="118"/>
    </row>
    <row r="486" ht="15">
      <c r="A486" s="118"/>
    </row>
    <row r="487" ht="15">
      <c r="A487" s="118"/>
    </row>
    <row r="488" ht="15">
      <c r="A488" s="118"/>
    </row>
    <row r="489" ht="15">
      <c r="A489" s="118"/>
    </row>
    <row r="490" ht="15">
      <c r="A490" s="118"/>
    </row>
    <row r="491" ht="15">
      <c r="A491" s="118"/>
    </row>
    <row r="492" ht="15">
      <c r="A492" s="118"/>
    </row>
    <row r="493" ht="15">
      <c r="A493" s="118"/>
    </row>
    <row r="494" ht="15">
      <c r="A494" s="118"/>
    </row>
    <row r="495" ht="15">
      <c r="A495" s="118"/>
    </row>
    <row r="496" ht="15">
      <c r="A496" s="118"/>
    </row>
    <row r="497" ht="15">
      <c r="A497" s="118"/>
    </row>
    <row r="498" ht="15">
      <c r="A498" s="118"/>
    </row>
    <row r="499" ht="15">
      <c r="A499" s="118"/>
    </row>
    <row r="500" ht="15">
      <c r="A500" s="118"/>
    </row>
    <row r="501" ht="15">
      <c r="A501" s="118"/>
    </row>
    <row r="502" ht="15">
      <c r="A502" s="118"/>
    </row>
    <row r="503" ht="15">
      <c r="A503" s="118"/>
    </row>
    <row r="504" ht="15">
      <c r="A504" s="118"/>
    </row>
    <row r="505" ht="15">
      <c r="A505" s="118"/>
    </row>
    <row r="506" ht="15">
      <c r="A506" s="118"/>
    </row>
    <row r="507" ht="15">
      <c r="A507" s="118"/>
    </row>
    <row r="508" ht="15">
      <c r="A508" s="118"/>
    </row>
    <row r="509" ht="15">
      <c r="A509" s="118"/>
    </row>
    <row r="510" ht="15">
      <c r="A510" s="118"/>
    </row>
    <row r="511" ht="15">
      <c r="A511" s="118"/>
    </row>
    <row r="512" ht="15">
      <c r="A512" s="118"/>
    </row>
    <row r="513" ht="15">
      <c r="A513" s="118"/>
    </row>
    <row r="514" ht="15">
      <c r="A514" s="118"/>
    </row>
    <row r="515" ht="15">
      <c r="A515" s="118"/>
    </row>
    <row r="516" ht="15">
      <c r="A516" s="118"/>
    </row>
    <row r="517" ht="15">
      <c r="A517" s="118"/>
    </row>
    <row r="518" ht="15">
      <c r="A518" s="118"/>
    </row>
    <row r="519" ht="15">
      <c r="A519" s="118"/>
    </row>
    <row r="520" ht="15">
      <c r="A520" s="118"/>
    </row>
    <row r="521" ht="15">
      <c r="A521" s="118"/>
    </row>
    <row r="522" ht="15">
      <c r="A522" s="118"/>
    </row>
    <row r="523" ht="15">
      <c r="A523" s="118"/>
    </row>
    <row r="524" ht="15">
      <c r="A524" s="118"/>
    </row>
    <row r="525" ht="15">
      <c r="A525" s="118"/>
    </row>
    <row r="526" ht="15">
      <c r="A526" s="118"/>
    </row>
    <row r="527" ht="15">
      <c r="A527" s="118"/>
    </row>
    <row r="528" ht="15">
      <c r="A528" s="118"/>
    </row>
    <row r="529" ht="15">
      <c r="A529" s="118"/>
    </row>
    <row r="530" ht="15">
      <c r="A530" s="118"/>
    </row>
    <row r="531" ht="15">
      <c r="A531" s="118"/>
    </row>
    <row r="532" ht="15">
      <c r="A532" s="118"/>
    </row>
    <row r="533" ht="15">
      <c r="A533" s="118"/>
    </row>
    <row r="534" ht="15">
      <c r="A534" s="118"/>
    </row>
    <row r="535" ht="15">
      <c r="A535" s="118"/>
    </row>
    <row r="536" ht="15">
      <c r="A536" s="118"/>
    </row>
    <row r="537" ht="15">
      <c r="A537" s="118"/>
    </row>
    <row r="538" ht="15">
      <c r="A538" s="118"/>
    </row>
    <row r="539" ht="15">
      <c r="A539" s="118"/>
    </row>
    <row r="540" ht="15">
      <c r="A540" s="118"/>
    </row>
    <row r="541" ht="15">
      <c r="A541" s="118"/>
    </row>
    <row r="542" ht="15">
      <c r="A542" s="118"/>
    </row>
    <row r="543" ht="15">
      <c r="A543" s="118"/>
    </row>
    <row r="544" ht="15">
      <c r="A544" s="118"/>
    </row>
    <row r="545" ht="15">
      <c r="A545" s="118"/>
    </row>
    <row r="546" ht="15">
      <c r="A546" s="118"/>
    </row>
    <row r="547" ht="15">
      <c r="A547" s="118"/>
    </row>
    <row r="548" ht="15">
      <c r="A548" s="118"/>
    </row>
    <row r="549" ht="15">
      <c r="A549" s="118"/>
    </row>
    <row r="550" ht="15">
      <c r="A550" s="118"/>
    </row>
    <row r="551" ht="15">
      <c r="A551" s="118"/>
    </row>
    <row r="552" ht="15">
      <c r="A552" s="118"/>
    </row>
    <row r="553" ht="15">
      <c r="A553" s="118"/>
    </row>
    <row r="554" ht="15">
      <c r="A554" s="118"/>
    </row>
    <row r="555" ht="15">
      <c r="A555" s="118"/>
    </row>
    <row r="556" ht="15">
      <c r="A556" s="118"/>
    </row>
    <row r="557" ht="15">
      <c r="A557" s="118"/>
    </row>
    <row r="558" ht="15">
      <c r="A558" s="118"/>
    </row>
    <row r="559" ht="15">
      <c r="A559" s="118"/>
    </row>
    <row r="560" ht="15">
      <c r="A560" s="118"/>
    </row>
    <row r="561" ht="15">
      <c r="A561" s="118"/>
    </row>
    <row r="562" ht="15">
      <c r="A562" s="118"/>
    </row>
    <row r="563" ht="15">
      <c r="A563" s="118"/>
    </row>
    <row r="564" ht="15">
      <c r="A564" s="118"/>
    </row>
    <row r="565" ht="15">
      <c r="A565" s="118"/>
    </row>
    <row r="566" ht="15">
      <c r="A566" s="118"/>
    </row>
    <row r="567" ht="15">
      <c r="A567" s="118"/>
    </row>
    <row r="568" ht="15">
      <c r="A568" s="118"/>
    </row>
    <row r="569" ht="15">
      <c r="A569" s="118"/>
    </row>
    <row r="570" ht="15">
      <c r="A570" s="118"/>
    </row>
    <row r="571" ht="15">
      <c r="A571" s="118"/>
    </row>
    <row r="572" ht="15">
      <c r="A572" s="118"/>
    </row>
    <row r="573" ht="15">
      <c r="A573" s="118"/>
    </row>
    <row r="574" ht="15">
      <c r="A574" s="118"/>
    </row>
    <row r="575" ht="15">
      <c r="A575" s="118"/>
    </row>
    <row r="576" ht="15">
      <c r="A576" s="118"/>
    </row>
    <row r="577" ht="15">
      <c r="A577" s="118"/>
    </row>
    <row r="578" ht="15">
      <c r="A578" s="118"/>
    </row>
    <row r="579" ht="15">
      <c r="A579" s="118"/>
    </row>
    <row r="580" ht="15">
      <c r="A580" s="118"/>
    </row>
    <row r="581" ht="15">
      <c r="A581" s="118"/>
    </row>
    <row r="582" ht="15">
      <c r="A582" s="118"/>
    </row>
    <row r="583" ht="15">
      <c r="A583" s="118"/>
    </row>
    <row r="584" ht="15">
      <c r="A584" s="118"/>
    </row>
    <row r="585" ht="15">
      <c r="A585" s="118"/>
    </row>
    <row r="586" ht="15">
      <c r="A586" s="118"/>
    </row>
    <row r="587" ht="15">
      <c r="A587" s="118"/>
    </row>
    <row r="588" ht="15">
      <c r="A588" s="118"/>
    </row>
    <row r="589" ht="15">
      <c r="A589" s="118"/>
    </row>
    <row r="590" ht="15">
      <c r="A590" s="118"/>
    </row>
    <row r="591" ht="15">
      <c r="A591" s="118"/>
    </row>
    <row r="592" ht="15">
      <c r="A592" s="118"/>
    </row>
    <row r="593" ht="15">
      <c r="A593" s="118"/>
    </row>
    <row r="594" ht="15">
      <c r="A594" s="118"/>
    </row>
    <row r="595" ht="15">
      <c r="A595" s="118"/>
    </row>
    <row r="596" ht="15">
      <c r="A596" s="118"/>
    </row>
    <row r="597" ht="15">
      <c r="A597" s="118"/>
    </row>
    <row r="598" ht="15">
      <c r="A598" s="118"/>
    </row>
    <row r="599" ht="15">
      <c r="A599" s="118"/>
    </row>
    <row r="600" ht="15">
      <c r="A600" s="118"/>
    </row>
    <row r="601" ht="15">
      <c r="A601" s="118"/>
    </row>
    <row r="602" ht="15">
      <c r="A602" s="118"/>
    </row>
    <row r="603" ht="15">
      <c r="A603" s="118"/>
    </row>
    <row r="604" ht="15">
      <c r="A604" s="118"/>
    </row>
    <row r="605" ht="15">
      <c r="A605" s="119"/>
    </row>
    <row r="606" ht="15">
      <c r="A606" s="119"/>
    </row>
    <row r="607" ht="15">
      <c r="A607" s="118"/>
    </row>
    <row r="608" ht="15">
      <c r="A608" s="119"/>
    </row>
  </sheetData>
  <sheetProtection password="CC33" sheet="1" objects="1" scenarios="1"/>
  <mergeCells count="90">
    <mergeCell ref="E11:E12"/>
    <mergeCell ref="F9:F10"/>
    <mergeCell ref="F11:F12"/>
    <mergeCell ref="B72:D73"/>
    <mergeCell ref="E72:E73"/>
    <mergeCell ref="F72:F73"/>
    <mergeCell ref="B66:D67"/>
    <mergeCell ref="B59:D60"/>
    <mergeCell ref="E59:E60"/>
    <mergeCell ref="F59:F60"/>
    <mergeCell ref="F66:F67"/>
    <mergeCell ref="E66:E67"/>
    <mergeCell ref="B57:D58"/>
    <mergeCell ref="B54:D55"/>
    <mergeCell ref="E54:E55"/>
    <mergeCell ref="F54:F55"/>
    <mergeCell ref="B1:D1"/>
    <mergeCell ref="B7:D8"/>
    <mergeCell ref="E7:E8"/>
    <mergeCell ref="F7:F8"/>
    <mergeCell ref="B9:D10"/>
    <mergeCell ref="E9:E10"/>
    <mergeCell ref="B76:D76"/>
    <mergeCell ref="B18:D18"/>
    <mergeCell ref="B14:D14"/>
    <mergeCell ref="B17:D17"/>
    <mergeCell ref="B16:D16"/>
    <mergeCell ref="B15:D15"/>
    <mergeCell ref="B71:D71"/>
    <mergeCell ref="B74:D74"/>
    <mergeCell ref="B75:D75"/>
    <mergeCell ref="B61:D61"/>
    <mergeCell ref="B62:D62"/>
    <mergeCell ref="B63:D63"/>
    <mergeCell ref="B64:D64"/>
    <mergeCell ref="B65:D65"/>
    <mergeCell ref="B53:D53"/>
    <mergeCell ref="B48:D48"/>
    <mergeCell ref="B32:D32"/>
    <mergeCell ref="B46:D46"/>
    <mergeCell ref="B47:D47"/>
    <mergeCell ref="B42:D42"/>
    <mergeCell ref="B33:D33"/>
    <mergeCell ref="B34:D34"/>
    <mergeCell ref="B35:D35"/>
    <mergeCell ref="B36:D36"/>
    <mergeCell ref="B39:D40"/>
    <mergeCell ref="B43:D43"/>
    <mergeCell ref="B44:D44"/>
    <mergeCell ref="B45:D45"/>
    <mergeCell ref="B37:D37"/>
    <mergeCell ref="B38:D38"/>
    <mergeCell ref="B13:D13"/>
    <mergeCell ref="B2:D2"/>
    <mergeCell ref="B22:D22"/>
    <mergeCell ref="B11:D12"/>
    <mergeCell ref="B3:D3"/>
    <mergeCell ref="B4:D4"/>
    <mergeCell ref="B5:D5"/>
    <mergeCell ref="B6:D6"/>
    <mergeCell ref="B19:D20"/>
    <mergeCell ref="B29:D30"/>
    <mergeCell ref="B23:D23"/>
    <mergeCell ref="B24:D24"/>
    <mergeCell ref="B25:D25"/>
    <mergeCell ref="B26:D26"/>
    <mergeCell ref="B27:D27"/>
    <mergeCell ref="B28:D28"/>
    <mergeCell ref="E19:G19"/>
    <mergeCell ref="E20:G20"/>
    <mergeCell ref="E29:G29"/>
    <mergeCell ref="E30:G30"/>
    <mergeCell ref="B68:D69"/>
    <mergeCell ref="E57:E58"/>
    <mergeCell ref="F57:F58"/>
    <mergeCell ref="B56:D56"/>
    <mergeCell ref="B49:D49"/>
    <mergeCell ref="B50:D50"/>
    <mergeCell ref="B51:D51"/>
    <mergeCell ref="B52:D52"/>
    <mergeCell ref="E39:G39"/>
    <mergeCell ref="E40:G40"/>
    <mergeCell ref="E68:G68"/>
    <mergeCell ref="E69:G69"/>
    <mergeCell ref="B77:D78"/>
    <mergeCell ref="B80:D81"/>
    <mergeCell ref="E77:G77"/>
    <mergeCell ref="E78:G78"/>
    <mergeCell ref="E80:G80"/>
    <mergeCell ref="E81:G81"/>
  </mergeCells>
  <printOptions/>
  <pageMargins left="0.7086614173228347" right="0.7086614173228347" top="0.1968503937007874" bottom="0.3937007874015748" header="0" footer="0.2362204724409449"/>
  <pageSetup horizontalDpi="600" verticalDpi="600" orientation="landscape" paperSize="9" r:id="rId1"/>
  <headerFooter>
    <oddFooter>&amp;L&amp;10Okna, žaluzie detailně&amp;R&amp;10strana &amp;P z &amp;N stran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 topLeftCell="A1">
      <selection activeCell="K16" sqref="K16"/>
    </sheetView>
  </sheetViews>
  <sheetFormatPr defaultColWidth="9.140625" defaultRowHeight="15"/>
  <cols>
    <col min="1" max="1" width="6.28125" style="41" customWidth="1"/>
    <col min="2" max="2" width="16.140625" style="41" customWidth="1"/>
    <col min="3" max="3" width="25.140625" style="41" customWidth="1"/>
    <col min="4" max="4" width="15.00390625" style="41" customWidth="1"/>
    <col min="5" max="5" width="20.7109375" style="41" customWidth="1"/>
    <col min="6" max="8" width="9.140625" style="41" customWidth="1"/>
    <col min="9" max="9" width="27.57421875" style="41" customWidth="1"/>
    <col min="10" max="16384" width="9.140625" style="41" customWidth="1"/>
  </cols>
  <sheetData>
    <row r="1" spans="1:9" ht="18.75">
      <c r="A1" s="432" t="s">
        <v>1339</v>
      </c>
      <c r="B1" s="432"/>
      <c r="C1" s="432"/>
      <c r="D1" s="432"/>
      <c r="E1" s="432"/>
      <c r="F1" s="432"/>
      <c r="G1" s="432"/>
      <c r="H1" s="432"/>
      <c r="I1" s="432"/>
    </row>
    <row r="2" spans="1:9" ht="8.1" customHeight="1" thickBot="1">
      <c r="A2" s="433"/>
      <c r="B2" s="433"/>
      <c r="C2" s="433"/>
      <c r="D2" s="433"/>
      <c r="E2" s="433"/>
      <c r="F2" s="433"/>
      <c r="G2" s="433"/>
      <c r="H2" s="433"/>
      <c r="I2" s="433"/>
    </row>
    <row r="3" spans="1:9" ht="30" customHeight="1" thickBot="1">
      <c r="A3" s="429" t="s">
        <v>1254</v>
      </c>
      <c r="B3" s="430"/>
      <c r="C3" s="430"/>
      <c r="D3" s="430"/>
      <c r="E3" s="430"/>
      <c r="F3" s="430"/>
      <c r="G3" s="430"/>
      <c r="H3" s="431"/>
      <c r="I3" s="86" t="s">
        <v>1368</v>
      </c>
    </row>
    <row r="4" spans="1:9" ht="36" customHeight="1">
      <c r="A4" s="427" t="s">
        <v>1356</v>
      </c>
      <c r="B4" s="428"/>
      <c r="C4" s="428"/>
      <c r="D4" s="428"/>
      <c r="E4" s="428"/>
      <c r="F4" s="428"/>
      <c r="G4" s="428"/>
      <c r="H4" s="428"/>
      <c r="I4" s="208"/>
    </row>
    <row r="5" spans="1:9" ht="36" customHeight="1">
      <c r="A5" s="427" t="s">
        <v>1357</v>
      </c>
      <c r="B5" s="428"/>
      <c r="C5" s="428"/>
      <c r="D5" s="428"/>
      <c r="E5" s="428"/>
      <c r="F5" s="428"/>
      <c r="G5" s="428"/>
      <c r="H5" s="428"/>
      <c r="I5" s="208"/>
    </row>
    <row r="6" spans="1:9" ht="18" customHeight="1">
      <c r="A6" s="427" t="s">
        <v>1340</v>
      </c>
      <c r="B6" s="428"/>
      <c r="C6" s="428"/>
      <c r="D6" s="428"/>
      <c r="E6" s="428"/>
      <c r="F6" s="428"/>
      <c r="G6" s="428"/>
      <c r="H6" s="428"/>
      <c r="I6" s="208"/>
    </row>
    <row r="7" spans="1:9" ht="36" customHeight="1">
      <c r="A7" s="427" t="s">
        <v>1341</v>
      </c>
      <c r="B7" s="428"/>
      <c r="C7" s="428"/>
      <c r="D7" s="428"/>
      <c r="E7" s="428"/>
      <c r="F7" s="428"/>
      <c r="G7" s="428"/>
      <c r="H7" s="428"/>
      <c r="I7" s="209"/>
    </row>
    <row r="8" spans="1:9" ht="18" customHeight="1">
      <c r="A8" s="427" t="s">
        <v>1342</v>
      </c>
      <c r="B8" s="428"/>
      <c r="C8" s="428"/>
      <c r="D8" s="428"/>
      <c r="E8" s="428"/>
      <c r="F8" s="428"/>
      <c r="G8" s="428"/>
      <c r="H8" s="428"/>
      <c r="I8" s="210"/>
    </row>
    <row r="9" spans="1:9" ht="18" customHeight="1" thickBot="1">
      <c r="A9" s="427" t="s">
        <v>1343</v>
      </c>
      <c r="B9" s="428"/>
      <c r="C9" s="428"/>
      <c r="D9" s="428"/>
      <c r="E9" s="428"/>
      <c r="F9" s="428"/>
      <c r="G9" s="428"/>
      <c r="H9" s="428"/>
      <c r="I9" s="210"/>
    </row>
    <row r="10" spans="1:9" ht="18" customHeight="1" thickBot="1">
      <c r="A10" s="434" t="s">
        <v>1344</v>
      </c>
      <c r="B10" s="435"/>
      <c r="C10" s="435"/>
      <c r="D10" s="435"/>
      <c r="E10" s="435"/>
      <c r="F10" s="435"/>
      <c r="G10" s="435"/>
      <c r="H10" s="436"/>
      <c r="I10" s="214">
        <f>I4+I5-I6+I7+I8+I9</f>
        <v>0</v>
      </c>
    </row>
    <row r="11" ht="8.1" customHeight="1" thickBot="1"/>
    <row r="12" spans="1:9" ht="18" customHeight="1">
      <c r="A12" s="438" t="s">
        <v>1374</v>
      </c>
      <c r="B12" s="439"/>
      <c r="C12" s="439"/>
      <c r="D12" s="439"/>
      <c r="E12" s="439"/>
      <c r="F12" s="439"/>
      <c r="G12" s="439"/>
      <c r="H12" s="439"/>
      <c r="I12" s="211"/>
    </row>
    <row r="13" spans="1:9" ht="18" customHeight="1">
      <c r="A13" s="440" t="s">
        <v>1375</v>
      </c>
      <c r="B13" s="441"/>
      <c r="C13" s="441"/>
      <c r="D13" s="441"/>
      <c r="E13" s="441"/>
      <c r="F13" s="441"/>
      <c r="G13" s="441"/>
      <c r="H13" s="441"/>
      <c r="I13" s="212"/>
    </row>
    <row r="14" spans="1:9" ht="18" customHeight="1">
      <c r="A14" s="440" t="s">
        <v>1370</v>
      </c>
      <c r="B14" s="441"/>
      <c r="C14" s="441"/>
      <c r="D14" s="441"/>
      <c r="E14" s="441"/>
      <c r="F14" s="441"/>
      <c r="G14" s="441"/>
      <c r="H14" s="441"/>
      <c r="I14" s="212"/>
    </row>
    <row r="15" spans="1:9" ht="18" customHeight="1">
      <c r="A15" s="440" t="s">
        <v>1371</v>
      </c>
      <c r="B15" s="441"/>
      <c r="C15" s="441"/>
      <c r="D15" s="441"/>
      <c r="E15" s="441"/>
      <c r="F15" s="441"/>
      <c r="G15" s="441"/>
      <c r="H15" s="441"/>
      <c r="I15" s="262"/>
    </row>
    <row r="16" spans="1:9" ht="18" customHeight="1" thickBot="1">
      <c r="A16" s="442" t="s">
        <v>1372</v>
      </c>
      <c r="B16" s="443"/>
      <c r="C16" s="443"/>
      <c r="D16" s="443"/>
      <c r="E16" s="443"/>
      <c r="F16" s="443"/>
      <c r="G16" s="443"/>
      <c r="H16" s="443"/>
      <c r="I16" s="213"/>
    </row>
    <row r="18" spans="4:9" ht="15">
      <c r="D18" s="204"/>
      <c r="E18" s="204"/>
      <c r="F18" s="204"/>
      <c r="G18" s="204"/>
      <c r="H18" s="204"/>
      <c r="I18" s="204"/>
    </row>
    <row r="19" spans="2:9" ht="15">
      <c r="B19" s="205" t="s">
        <v>1247</v>
      </c>
      <c r="C19" s="215" t="s">
        <v>1348</v>
      </c>
      <c r="D19" s="204"/>
      <c r="E19" s="204"/>
      <c r="F19" s="204"/>
      <c r="G19" s="204"/>
      <c r="H19" s="204"/>
      <c r="I19" s="204"/>
    </row>
    <row r="20" spans="3:9" ht="15">
      <c r="C20" s="204"/>
      <c r="D20" s="204"/>
      <c r="E20" s="204"/>
      <c r="F20" s="206"/>
      <c r="G20" s="204"/>
      <c r="H20" s="437"/>
      <c r="I20" s="437"/>
    </row>
    <row r="21" spans="2:10" ht="15">
      <c r="B21" s="207" t="s">
        <v>1347</v>
      </c>
      <c r="C21" s="216">
        <f ca="1">TODAY()</f>
        <v>42230</v>
      </c>
      <c r="D21" s="204"/>
      <c r="E21" s="204"/>
      <c r="F21" s="447" t="s">
        <v>1350</v>
      </c>
      <c r="G21" s="447"/>
      <c r="H21" s="447"/>
      <c r="I21" s="204"/>
      <c r="J21" s="204"/>
    </row>
    <row r="22" spans="3:10" ht="15">
      <c r="C22" s="204"/>
      <c r="D22" s="204"/>
      <c r="E22" s="204"/>
      <c r="F22" s="447" t="s">
        <v>1345</v>
      </c>
      <c r="G22" s="447"/>
      <c r="H22" s="447"/>
      <c r="I22" s="204"/>
      <c r="J22" s="204"/>
    </row>
    <row r="23" spans="3:9" ht="15">
      <c r="C23" s="204"/>
      <c r="D23" s="204"/>
      <c r="E23" s="204"/>
      <c r="F23" s="204"/>
      <c r="G23" s="204"/>
      <c r="H23" s="204"/>
      <c r="I23" s="204"/>
    </row>
    <row r="24" spans="3:9" ht="15">
      <c r="C24" s="204"/>
      <c r="D24" s="204"/>
      <c r="E24" s="269" t="s">
        <v>1346</v>
      </c>
      <c r="F24" s="446" t="s">
        <v>1349</v>
      </c>
      <c r="G24" s="446"/>
      <c r="H24" s="446"/>
      <c r="I24" s="206"/>
    </row>
    <row r="25" spans="3:9" ht="15">
      <c r="C25" s="204"/>
      <c r="D25" s="204"/>
      <c r="E25" s="269" t="s">
        <v>1369</v>
      </c>
      <c r="F25" s="446" t="s">
        <v>1349</v>
      </c>
      <c r="G25" s="446"/>
      <c r="H25" s="446"/>
      <c r="I25" s="206"/>
    </row>
    <row r="27" spans="1:9" ht="30" customHeight="1">
      <c r="A27" s="444" t="s">
        <v>1373</v>
      </c>
      <c r="B27" s="445"/>
      <c r="C27" s="445"/>
      <c r="D27" s="445"/>
      <c r="E27" s="445"/>
      <c r="F27" s="445"/>
      <c r="G27" s="445"/>
      <c r="H27" s="445"/>
      <c r="I27" s="445"/>
    </row>
  </sheetData>
  <sheetProtection password="CC33" sheet="1" objects="1" scenarios="1"/>
  <mergeCells count="21">
    <mergeCell ref="A27:I27"/>
    <mergeCell ref="F24:H24"/>
    <mergeCell ref="F25:H25"/>
    <mergeCell ref="F22:H22"/>
    <mergeCell ref="F21:H21"/>
    <mergeCell ref="H20:I20"/>
    <mergeCell ref="A12:H12"/>
    <mergeCell ref="A13:H13"/>
    <mergeCell ref="A14:H14"/>
    <mergeCell ref="A16:H16"/>
    <mergeCell ref="A15:H15"/>
    <mergeCell ref="A4:H4"/>
    <mergeCell ref="A3:H3"/>
    <mergeCell ref="A1:I1"/>
    <mergeCell ref="A2:I2"/>
    <mergeCell ref="A10:H10"/>
    <mergeCell ref="A9:H9"/>
    <mergeCell ref="A8:H8"/>
    <mergeCell ref="A7:H7"/>
    <mergeCell ref="A6:H6"/>
    <mergeCell ref="A5:H5"/>
  </mergeCells>
  <printOptions/>
  <pageMargins left="0.25" right="0.25" top="0.75" bottom="0.4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Komjaty</cp:lastModifiedBy>
  <cp:lastPrinted>2015-08-13T11:19:24Z</cp:lastPrinted>
  <dcterms:created xsi:type="dcterms:W3CDTF">2015-06-30T10:28:43Z</dcterms:created>
  <dcterms:modified xsi:type="dcterms:W3CDTF">2015-08-14T09:37:46Z</dcterms:modified>
  <cp:category/>
  <cp:version/>
  <cp:contentType/>
  <cp:contentStatus/>
</cp:coreProperties>
</file>