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3035" windowHeight="12405" activeTab="0"/>
  </bookViews>
  <sheets>
    <sheet name="Příloha č.  - vyhodnocovací tab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<sst xmlns="http://schemas.openxmlformats.org/spreadsheetml/2006/main" count="54" uniqueCount="47">
  <si>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vypočtené roční pojistné</t>
  </si>
  <si>
    <t>soubor investic</t>
  </si>
  <si>
    <t>soubor nosičů dat a záznamů na nich</t>
  </si>
  <si>
    <t>soubor peněz, cenin a cenností</t>
  </si>
  <si>
    <t>stavební součásti v místě pojištění</t>
  </si>
  <si>
    <t>věci zaměstnanců, studentů, hostů</t>
  </si>
  <si>
    <t>věci převzaté na základě smlouvy</t>
  </si>
  <si>
    <t>soubor zásob</t>
  </si>
  <si>
    <t>náklady na stržení a vyklizení včetně zachraňovacích nákladů, odvozu sutě a skládkovného</t>
  </si>
  <si>
    <t>soubor peněz, cenin a cenností v příručních pokladnách</t>
  </si>
  <si>
    <t>soubor věcí nemovitých</t>
  </si>
  <si>
    <t>přeprava peněz, cenin a cenností vlastními i najatými vozidly v ČR</t>
  </si>
  <si>
    <t>přeprava nákladu - přeprava movitého majetku a zásob vlastními i najatými vozidly v ČR</t>
  </si>
  <si>
    <t>pojištění skel - soubor skel, výplň oken, dveří, vitráže, mozaiky, štíty, výlohy, světlíky apod.</t>
  </si>
  <si>
    <t>soubor věcí movitých</t>
  </si>
  <si>
    <t>pojištění odcizení</t>
  </si>
  <si>
    <t>soubor elektroniky mobilní na území ČR</t>
  </si>
  <si>
    <t>náklady za práci přesčas, expresní náklady</t>
  </si>
  <si>
    <t>pojištění elektroniky</t>
  </si>
  <si>
    <t>Slovensko</t>
  </si>
  <si>
    <t>Evropa</t>
  </si>
  <si>
    <t>celý svět mimo USA</t>
  </si>
  <si>
    <t>USA</t>
  </si>
  <si>
    <t>V ...............  dne ....................</t>
  </si>
  <si>
    <t>(jméno a příjmení oprávněné osoby a podpis)</t>
  </si>
  <si>
    <t>živelní pojištění - ALLRISKS</t>
  </si>
  <si>
    <t>PČ</t>
  </si>
  <si>
    <t>předpokládaný počet cestovních dní</t>
  </si>
  <si>
    <t>Obchodní sleva aplikovaná na základní roční pojistné v % a v Kč</t>
  </si>
  <si>
    <t>pojistná sazba v promile</t>
  </si>
  <si>
    <t>Součet ročního pojistného pro majetkové pojištění a pojištění odpovědnosti</t>
  </si>
  <si>
    <t>Pojištění odpovědnosti za škodu</t>
  </si>
  <si>
    <t xml:space="preserve">Součet ročního pojistného pro cestovní pojištění </t>
  </si>
  <si>
    <t>pojistná sazba v Kč na 1 cestovní den</t>
  </si>
  <si>
    <t>.....................................................................................</t>
  </si>
  <si>
    <r>
      <t>*</t>
    </r>
    <r>
      <rPr>
        <b/>
        <sz val="11"/>
        <rFont val="Arial"/>
        <family val="2"/>
      </rPr>
      <t>tyto vypočtené údaje budou použity pouze pro účely hodnocení</t>
    </r>
  </si>
  <si>
    <t>stavební součásti, včetně parkovacích automatů</t>
  </si>
  <si>
    <t>soubor insignií</t>
  </si>
  <si>
    <t>prostá krádež</t>
  </si>
  <si>
    <t>soubor elektronických přístrojů a výpočetní techniky v místě pojištění (1. riziko)</t>
  </si>
  <si>
    <r>
      <t>Základní roční pojistné (součet pojištění majetku, odpovědnosti a cestovního pojištění) v Kč</t>
    </r>
    <r>
      <rPr>
        <b/>
        <sz val="20"/>
        <rFont val="Arial"/>
        <family val="2"/>
      </rPr>
      <t>*</t>
    </r>
  </si>
  <si>
    <t>živelní pojištění - soubor věcí nemovitých</t>
  </si>
  <si>
    <t>živelní pojištění - soubor věcí movitých</t>
  </si>
  <si>
    <t>pojistný rok</t>
  </si>
  <si>
    <t>Výsledné pojistné za dobu trvání pojištění*</t>
  </si>
  <si>
    <t>Výsledné roční pojistné*</t>
  </si>
  <si>
    <t>Příloha č.6 - Přehled sazeb a vypočteného ročního pojistného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</si>
</sst>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0_ ;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43" fontId="0" fillId="0" borderId="0" xfId="34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33" borderId="18" xfId="34" applyNumberFormat="1" applyFont="1" applyFill="1" applyBorder="1" applyAlignment="1">
      <alignment wrapText="1"/>
    </xf>
    <xf numFmtId="164" fontId="0" fillId="33" borderId="19" xfId="34" applyNumberFormat="1" applyFont="1" applyFill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25" xfId="0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8" xfId="0" applyFont="1" applyFill="1" applyBorder="1" applyAlignment="1">
      <alignment wrapText="1"/>
    </xf>
    <xf numFmtId="43" fontId="0" fillId="0" borderId="31" xfId="34" applyFont="1" applyFill="1" applyBorder="1" applyAlignment="1">
      <alignment wrapText="1"/>
    </xf>
    <xf numFmtId="43" fontId="0" fillId="0" borderId="11" xfId="34" applyFont="1" applyFill="1" applyBorder="1" applyAlignment="1">
      <alignment wrapText="1"/>
    </xf>
    <xf numFmtId="43" fontId="0" fillId="0" borderId="14" xfId="34" applyFont="1" applyFill="1" applyBorder="1" applyAlignment="1">
      <alignment wrapText="1"/>
    </xf>
    <xf numFmtId="43" fontId="0" fillId="0" borderId="27" xfId="34" applyFont="1" applyFill="1" applyBorder="1" applyAlignment="1">
      <alignment wrapText="1"/>
    </xf>
    <xf numFmtId="43" fontId="0" fillId="0" borderId="13" xfId="34" applyFont="1" applyFill="1" applyBorder="1" applyAlignment="1">
      <alignment wrapText="1"/>
    </xf>
    <xf numFmtId="43" fontId="0" fillId="0" borderId="17" xfId="34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64" fontId="0" fillId="33" borderId="28" xfId="34" applyNumberFormat="1" applyFont="1" applyFill="1" applyBorder="1" applyAlignment="1">
      <alignment wrapText="1"/>
    </xf>
    <xf numFmtId="43" fontId="0" fillId="0" borderId="22" xfId="34" applyFont="1" applyFill="1" applyBorder="1" applyAlignment="1">
      <alignment wrapText="1"/>
    </xf>
    <xf numFmtId="168" fontId="0" fillId="0" borderId="0" xfId="0" applyNumberFormat="1" applyAlignment="1">
      <alignment/>
    </xf>
    <xf numFmtId="5" fontId="1" fillId="33" borderId="32" xfId="34" applyNumberFormat="1" applyFont="1" applyFill="1" applyBorder="1" applyAlignment="1">
      <alignment horizontal="right"/>
    </xf>
    <xf numFmtId="5" fontId="0" fillId="33" borderId="33" xfId="34" applyNumberFormat="1" applyFont="1" applyFill="1" applyBorder="1" applyAlignment="1">
      <alignment horizontal="right" wrapText="1"/>
    </xf>
    <xf numFmtId="5" fontId="0" fillId="33" borderId="34" xfId="34" applyNumberFormat="1" applyFont="1" applyFill="1" applyBorder="1" applyAlignment="1">
      <alignment horizontal="right" wrapText="1"/>
    </xf>
    <xf numFmtId="5" fontId="0" fillId="33" borderId="35" xfId="34" applyNumberFormat="1" applyFont="1" applyFill="1" applyBorder="1" applyAlignment="1">
      <alignment horizontal="right" wrapText="1"/>
    </xf>
    <xf numFmtId="5" fontId="0" fillId="33" borderId="36" xfId="34" applyNumberFormat="1" applyFont="1" applyFill="1" applyBorder="1" applyAlignment="1">
      <alignment horizontal="right" wrapText="1"/>
    </xf>
    <xf numFmtId="5" fontId="0" fillId="33" borderId="37" xfId="34" applyNumberFormat="1" applyFont="1" applyFill="1" applyBorder="1" applyAlignment="1">
      <alignment horizontal="right" wrapText="1"/>
    </xf>
    <xf numFmtId="5" fontId="0" fillId="33" borderId="38" xfId="34" applyNumberFormat="1" applyFont="1" applyFill="1" applyBorder="1" applyAlignment="1">
      <alignment horizontal="right" wrapText="1"/>
    </xf>
    <xf numFmtId="5" fontId="0" fillId="33" borderId="21" xfId="34" applyNumberFormat="1" applyFont="1" applyFill="1" applyBorder="1" applyAlignment="1">
      <alignment horizontal="right" wrapText="1"/>
    </xf>
    <xf numFmtId="5" fontId="0" fillId="33" borderId="32" xfId="34" applyNumberFormat="1" applyFont="1" applyFill="1" applyBorder="1" applyAlignment="1">
      <alignment horizontal="right" wrapText="1"/>
    </xf>
    <xf numFmtId="5" fontId="0" fillId="33" borderId="39" xfId="34" applyNumberFormat="1" applyFont="1" applyFill="1" applyBorder="1" applyAlignment="1">
      <alignment horizontal="right" wrapText="1"/>
    </xf>
    <xf numFmtId="5" fontId="0" fillId="33" borderId="40" xfId="34" applyNumberFormat="1" applyFont="1" applyFill="1" applyBorder="1" applyAlignment="1">
      <alignment horizontal="right" wrapText="1"/>
    </xf>
    <xf numFmtId="0" fontId="4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168" fontId="0" fillId="0" borderId="45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4" fillId="0" borderId="3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43" fontId="0" fillId="0" borderId="32" xfId="34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3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1" fillId="33" borderId="3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43" fontId="0" fillId="0" borderId="32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43" fontId="0" fillId="0" borderId="38" xfId="34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9" fontId="0" fillId="0" borderId="54" xfId="0" applyNumberForma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0">
      <selection activeCell="C46" sqref="C46:E46"/>
    </sheetView>
  </sheetViews>
  <sheetFormatPr defaultColWidth="9.140625" defaultRowHeight="12.75"/>
  <cols>
    <col min="1" max="1" width="19.57421875" style="0" bestFit="1" customWidth="1"/>
    <col min="2" max="2" width="40.7109375" style="0" customWidth="1"/>
    <col min="3" max="3" width="24.140625" style="0" customWidth="1"/>
    <col min="4" max="4" width="11.421875" style="0" customWidth="1"/>
    <col min="5" max="5" width="19.00390625" style="0" customWidth="1"/>
    <col min="6" max="6" width="21.8515625" style="0" bestFit="1" customWidth="1"/>
    <col min="7" max="7" width="2.421875" style="0" hidden="1" customWidth="1"/>
    <col min="8" max="8" width="6.140625" style="0" hidden="1" customWidth="1"/>
    <col min="9" max="9" width="23.00390625" style="0" bestFit="1" customWidth="1"/>
    <col min="10" max="10" width="11.57421875" style="0" customWidth="1"/>
    <col min="11" max="11" width="19.421875" style="0" customWidth="1"/>
    <col min="12" max="12" width="23.28125" style="0" customWidth="1"/>
    <col min="15" max="18" width="2.421875" style="0" customWidth="1"/>
  </cols>
  <sheetData>
    <row r="1" spans="1:11" ht="31.5" customHeight="1" thickBot="1">
      <c r="A1" s="60" t="s">
        <v>46</v>
      </c>
      <c r="B1" s="61"/>
      <c r="C1" s="61"/>
      <c r="D1" s="61"/>
      <c r="E1" s="62"/>
      <c r="F1" s="43"/>
      <c r="I1" s="43"/>
      <c r="J1" s="43"/>
      <c r="K1" s="43"/>
    </row>
    <row r="2" ht="13.5" thickBot="1"/>
    <row r="3" spans="1:11" ht="12.75">
      <c r="A3" s="1"/>
      <c r="B3" s="2"/>
      <c r="C3" s="77" t="s">
        <v>43</v>
      </c>
      <c r="D3" s="78"/>
      <c r="E3" s="79"/>
      <c r="F3" s="21"/>
      <c r="I3" s="21"/>
      <c r="J3" s="21"/>
      <c r="K3" s="21"/>
    </row>
    <row r="4" spans="1:11" ht="39" thickBot="1">
      <c r="A4" s="30"/>
      <c r="B4" s="31"/>
      <c r="C4" s="32" t="s">
        <v>26</v>
      </c>
      <c r="D4" s="29" t="s">
        <v>29</v>
      </c>
      <c r="E4" s="33" t="s">
        <v>0</v>
      </c>
      <c r="F4" s="21"/>
      <c r="I4" s="21"/>
      <c r="J4" s="21"/>
      <c r="K4" s="21"/>
    </row>
    <row r="5" spans="1:11" ht="13.5" thickBot="1">
      <c r="A5" s="84" t="s">
        <v>41</v>
      </c>
      <c r="B5" s="85"/>
      <c r="C5" s="47">
        <v>9303098987</v>
      </c>
      <c r="D5" s="102"/>
      <c r="E5" s="37">
        <f>D5*C5/1000</f>
        <v>0</v>
      </c>
      <c r="F5" s="21"/>
      <c r="G5">
        <f aca="true" t="shared" si="0" ref="G5:G33">D5</f>
        <v>0</v>
      </c>
      <c r="I5" s="21"/>
      <c r="J5" s="21"/>
      <c r="K5" s="21"/>
    </row>
    <row r="6" spans="1:11" ht="13.5" thickBot="1">
      <c r="A6" s="86" t="s">
        <v>42</v>
      </c>
      <c r="B6" s="87"/>
      <c r="C6" s="47">
        <v>5473302821</v>
      </c>
      <c r="D6" s="102"/>
      <c r="E6" s="37">
        <f aca="true" t="shared" si="1" ref="E6:E33">D6*C6/1000</f>
        <v>0</v>
      </c>
      <c r="F6" s="21"/>
      <c r="G6">
        <f t="shared" si="0"/>
        <v>0</v>
      </c>
      <c r="I6" s="21"/>
      <c r="J6" s="21"/>
      <c r="K6" s="21"/>
    </row>
    <row r="7" spans="1:11" ht="12.75">
      <c r="A7" s="69" t="s">
        <v>25</v>
      </c>
      <c r="B7" s="5" t="s">
        <v>1</v>
      </c>
      <c r="C7" s="48">
        <v>100000000</v>
      </c>
      <c r="D7" s="103"/>
      <c r="E7" s="42">
        <f t="shared" si="1"/>
        <v>0</v>
      </c>
      <c r="F7" s="21"/>
      <c r="G7">
        <f t="shared" si="0"/>
        <v>0</v>
      </c>
      <c r="I7" s="21"/>
      <c r="J7" s="21"/>
      <c r="K7" s="21"/>
    </row>
    <row r="8" spans="1:11" ht="12.75">
      <c r="A8" s="70"/>
      <c r="B8" s="6" t="s">
        <v>2</v>
      </c>
      <c r="C8" s="49">
        <v>2000000</v>
      </c>
      <c r="D8" s="104"/>
      <c r="E8" s="39">
        <f t="shared" si="1"/>
        <v>0</v>
      </c>
      <c r="F8" s="21"/>
      <c r="G8">
        <f t="shared" si="0"/>
        <v>0</v>
      </c>
      <c r="I8" s="21"/>
      <c r="J8" s="21"/>
      <c r="K8" s="21"/>
    </row>
    <row r="9" spans="1:11" ht="12.75">
      <c r="A9" s="70"/>
      <c r="B9" s="6" t="s">
        <v>3</v>
      </c>
      <c r="C9" s="49">
        <v>2000000</v>
      </c>
      <c r="D9" s="104"/>
      <c r="E9" s="39">
        <f t="shared" si="1"/>
        <v>0</v>
      </c>
      <c r="F9" s="21"/>
      <c r="G9">
        <f t="shared" si="0"/>
        <v>0</v>
      </c>
      <c r="I9" s="21"/>
      <c r="J9" s="21"/>
      <c r="K9" s="21"/>
    </row>
    <row r="10" spans="1:11" ht="12.75">
      <c r="A10" s="70"/>
      <c r="B10" s="6" t="s">
        <v>4</v>
      </c>
      <c r="C10" s="49">
        <v>1000000</v>
      </c>
      <c r="D10" s="104"/>
      <c r="E10" s="39">
        <f t="shared" si="1"/>
        <v>0</v>
      </c>
      <c r="F10" s="21"/>
      <c r="G10">
        <f t="shared" si="0"/>
        <v>0</v>
      </c>
      <c r="I10" s="21"/>
      <c r="J10" s="21"/>
      <c r="K10" s="21"/>
    </row>
    <row r="11" spans="1:11" ht="12.75">
      <c r="A11" s="70"/>
      <c r="B11" s="6" t="s">
        <v>5</v>
      </c>
      <c r="C11" s="49">
        <v>5000000</v>
      </c>
      <c r="D11" s="104"/>
      <c r="E11" s="39">
        <f t="shared" si="1"/>
        <v>0</v>
      </c>
      <c r="F11" s="21"/>
      <c r="G11">
        <f t="shared" si="0"/>
        <v>0</v>
      </c>
      <c r="I11" s="21"/>
      <c r="J11" s="21"/>
      <c r="K11" s="21"/>
    </row>
    <row r="12" spans="1:11" ht="12.75">
      <c r="A12" s="70"/>
      <c r="B12" s="6" t="s">
        <v>6</v>
      </c>
      <c r="C12" s="49">
        <v>50000000</v>
      </c>
      <c r="D12" s="104"/>
      <c r="E12" s="39">
        <f t="shared" si="1"/>
        <v>0</v>
      </c>
      <c r="F12" s="21"/>
      <c r="G12">
        <f t="shared" si="0"/>
        <v>0</v>
      </c>
      <c r="I12" s="21"/>
      <c r="J12" s="21"/>
      <c r="K12" s="21"/>
    </row>
    <row r="13" spans="1:11" ht="12.75">
      <c r="A13" s="70"/>
      <c r="B13" s="6" t="s">
        <v>7</v>
      </c>
      <c r="C13" s="49">
        <v>10000000</v>
      </c>
      <c r="D13" s="104"/>
      <c r="E13" s="39">
        <f t="shared" si="1"/>
        <v>0</v>
      </c>
      <c r="F13" s="21"/>
      <c r="G13">
        <f t="shared" si="0"/>
        <v>0</v>
      </c>
      <c r="I13" s="21"/>
      <c r="J13" s="21"/>
      <c r="K13" s="21"/>
    </row>
    <row r="14" spans="1:11" ht="38.25">
      <c r="A14" s="70"/>
      <c r="B14" s="6" t="s">
        <v>8</v>
      </c>
      <c r="C14" s="49">
        <v>100000000</v>
      </c>
      <c r="D14" s="104"/>
      <c r="E14" s="39">
        <f t="shared" si="1"/>
        <v>0</v>
      </c>
      <c r="F14" s="21"/>
      <c r="G14">
        <f t="shared" si="0"/>
        <v>0</v>
      </c>
      <c r="I14" s="21"/>
      <c r="J14" s="21"/>
      <c r="K14" s="21"/>
    </row>
    <row r="15" spans="1:11" ht="26.25" thickBot="1">
      <c r="A15" s="71"/>
      <c r="B15" s="7" t="s">
        <v>9</v>
      </c>
      <c r="C15" s="50">
        <v>500000</v>
      </c>
      <c r="D15" s="105"/>
      <c r="E15" s="40">
        <f t="shared" si="1"/>
        <v>0</v>
      </c>
      <c r="F15" s="21"/>
      <c r="G15">
        <f t="shared" si="0"/>
        <v>0</v>
      </c>
      <c r="I15" s="21"/>
      <c r="J15" s="21"/>
      <c r="K15" s="21"/>
    </row>
    <row r="16" spans="1:11" ht="12.75">
      <c r="A16" s="69" t="s">
        <v>15</v>
      </c>
      <c r="B16" s="5" t="s">
        <v>10</v>
      </c>
      <c r="C16" s="51">
        <v>1000000</v>
      </c>
      <c r="D16" s="106"/>
      <c r="E16" s="38">
        <f t="shared" si="1"/>
        <v>0</v>
      </c>
      <c r="F16" s="21"/>
      <c r="G16">
        <f t="shared" si="0"/>
        <v>0</v>
      </c>
      <c r="I16" s="21"/>
      <c r="J16" s="21"/>
      <c r="K16" s="21"/>
    </row>
    <row r="17" spans="1:11" ht="12.75">
      <c r="A17" s="70"/>
      <c r="B17" s="6" t="s">
        <v>14</v>
      </c>
      <c r="C17" s="49">
        <v>2000000</v>
      </c>
      <c r="D17" s="104"/>
      <c r="E17" s="39">
        <f t="shared" si="1"/>
        <v>0</v>
      </c>
      <c r="F17" s="21"/>
      <c r="G17">
        <f t="shared" si="0"/>
        <v>0</v>
      </c>
      <c r="I17" s="21"/>
      <c r="J17" s="21"/>
      <c r="K17" s="21"/>
    </row>
    <row r="18" spans="1:11" ht="12.75">
      <c r="A18" s="70"/>
      <c r="B18" s="6" t="s">
        <v>2</v>
      </c>
      <c r="C18" s="49">
        <v>2000000</v>
      </c>
      <c r="D18" s="104"/>
      <c r="E18" s="39">
        <f t="shared" si="1"/>
        <v>0</v>
      </c>
      <c r="F18" s="21"/>
      <c r="G18">
        <f t="shared" si="0"/>
        <v>0</v>
      </c>
      <c r="I18" s="21"/>
      <c r="J18" s="21"/>
      <c r="K18" s="21"/>
    </row>
    <row r="19" spans="1:11" ht="12.75">
      <c r="A19" s="70"/>
      <c r="B19" s="6" t="s">
        <v>3</v>
      </c>
      <c r="C19" s="49">
        <v>2000000</v>
      </c>
      <c r="D19" s="104"/>
      <c r="E19" s="39">
        <f t="shared" si="1"/>
        <v>0</v>
      </c>
      <c r="F19" s="21"/>
      <c r="G19">
        <f t="shared" si="0"/>
        <v>0</v>
      </c>
      <c r="I19" s="21"/>
      <c r="J19" s="21"/>
      <c r="K19" s="21"/>
    </row>
    <row r="20" spans="1:11" ht="25.5">
      <c r="A20" s="70"/>
      <c r="B20" s="6" t="s">
        <v>36</v>
      </c>
      <c r="C20" s="49">
        <v>500000</v>
      </c>
      <c r="D20" s="104"/>
      <c r="E20" s="39">
        <f t="shared" si="1"/>
        <v>0</v>
      </c>
      <c r="F20" s="21"/>
      <c r="G20">
        <f t="shared" si="0"/>
        <v>0</v>
      </c>
      <c r="I20" s="21"/>
      <c r="J20" s="21"/>
      <c r="K20" s="21"/>
    </row>
    <row r="21" spans="1:11" ht="12.75">
      <c r="A21" s="70"/>
      <c r="B21" s="6" t="s">
        <v>37</v>
      </c>
      <c r="C21" s="49">
        <v>500000</v>
      </c>
      <c r="D21" s="104"/>
      <c r="E21" s="39">
        <f t="shared" si="1"/>
        <v>0</v>
      </c>
      <c r="F21" s="21"/>
      <c r="G21">
        <f t="shared" si="0"/>
        <v>0</v>
      </c>
      <c r="I21" s="21"/>
      <c r="J21" s="21"/>
      <c r="K21" s="21"/>
    </row>
    <row r="22" spans="1:11" ht="12.75">
      <c r="A22" s="70"/>
      <c r="B22" s="6" t="s">
        <v>5</v>
      </c>
      <c r="C22" s="49">
        <v>200000</v>
      </c>
      <c r="D22" s="104"/>
      <c r="E22" s="39">
        <f t="shared" si="1"/>
        <v>0</v>
      </c>
      <c r="F22" s="21"/>
      <c r="G22">
        <f t="shared" si="0"/>
        <v>0</v>
      </c>
      <c r="I22" s="21"/>
      <c r="J22" s="21"/>
      <c r="K22" s="21"/>
    </row>
    <row r="23" spans="1:11" ht="12.75">
      <c r="A23" s="70"/>
      <c r="B23" s="6" t="s">
        <v>6</v>
      </c>
      <c r="C23" s="49">
        <v>50000000</v>
      </c>
      <c r="D23" s="104"/>
      <c r="E23" s="39">
        <f t="shared" si="1"/>
        <v>0</v>
      </c>
      <c r="F23" s="21"/>
      <c r="G23">
        <f t="shared" si="0"/>
        <v>0</v>
      </c>
      <c r="I23" s="21"/>
      <c r="J23" s="21"/>
      <c r="K23" s="21"/>
    </row>
    <row r="24" spans="1:11" ht="12.75">
      <c r="A24" s="70"/>
      <c r="B24" s="6" t="s">
        <v>7</v>
      </c>
      <c r="C24" s="49">
        <v>1000000</v>
      </c>
      <c r="D24" s="104"/>
      <c r="E24" s="39">
        <f t="shared" si="1"/>
        <v>0</v>
      </c>
      <c r="F24" s="21"/>
      <c r="G24">
        <f t="shared" si="0"/>
        <v>0</v>
      </c>
      <c r="I24" s="21"/>
      <c r="J24" s="21"/>
      <c r="K24" s="21"/>
    </row>
    <row r="25" spans="1:11" ht="25.5">
      <c r="A25" s="70"/>
      <c r="B25" s="28" t="s">
        <v>9</v>
      </c>
      <c r="C25" s="52">
        <v>500000</v>
      </c>
      <c r="D25" s="104"/>
      <c r="E25" s="39">
        <f t="shared" si="1"/>
        <v>0</v>
      </c>
      <c r="F25" s="21"/>
      <c r="G25">
        <f t="shared" si="0"/>
        <v>0</v>
      </c>
      <c r="I25" s="21"/>
      <c r="J25" s="21"/>
      <c r="K25" s="21"/>
    </row>
    <row r="26" spans="1:11" ht="13.5" thickBot="1">
      <c r="A26" s="71"/>
      <c r="B26" s="27" t="s">
        <v>38</v>
      </c>
      <c r="C26" s="53">
        <v>200000</v>
      </c>
      <c r="D26" s="107"/>
      <c r="E26" s="41">
        <f t="shared" si="1"/>
        <v>0</v>
      </c>
      <c r="F26" s="21"/>
      <c r="G26">
        <f t="shared" si="0"/>
        <v>0</v>
      </c>
      <c r="I26" s="21"/>
      <c r="J26" s="21"/>
      <c r="K26" s="21"/>
    </row>
    <row r="27" spans="1:11" ht="26.25" customHeight="1" thickBot="1">
      <c r="A27" s="80" t="s">
        <v>11</v>
      </c>
      <c r="B27" s="81"/>
      <c r="C27" s="54">
        <v>1000000</v>
      </c>
      <c r="D27" s="108"/>
      <c r="E27" s="45">
        <f t="shared" si="1"/>
        <v>0</v>
      </c>
      <c r="F27" s="21"/>
      <c r="G27">
        <f t="shared" si="0"/>
        <v>0</v>
      </c>
      <c r="I27" s="21"/>
      <c r="J27" s="21"/>
      <c r="K27" s="21"/>
    </row>
    <row r="28" spans="1:11" ht="27.75" customHeight="1" thickBot="1">
      <c r="A28" s="80" t="s">
        <v>12</v>
      </c>
      <c r="B28" s="81"/>
      <c r="C28" s="55">
        <v>1000000</v>
      </c>
      <c r="D28" s="102"/>
      <c r="E28" s="37">
        <f t="shared" si="1"/>
        <v>0</v>
      </c>
      <c r="F28" s="21"/>
      <c r="G28">
        <f t="shared" si="0"/>
        <v>0</v>
      </c>
      <c r="I28" s="21"/>
      <c r="J28" s="21"/>
      <c r="K28" s="21"/>
    </row>
    <row r="29" spans="1:11" ht="26.25" customHeight="1" thickBot="1">
      <c r="A29" s="80" t="s">
        <v>13</v>
      </c>
      <c r="B29" s="88"/>
      <c r="C29" s="55">
        <v>500000</v>
      </c>
      <c r="D29" s="102"/>
      <c r="E29" s="37">
        <f t="shared" si="1"/>
        <v>0</v>
      </c>
      <c r="F29" s="21"/>
      <c r="G29">
        <f t="shared" si="0"/>
        <v>0</v>
      </c>
      <c r="I29" s="21"/>
      <c r="J29" s="21"/>
      <c r="K29" s="21"/>
    </row>
    <row r="30" spans="1:11" ht="38.25">
      <c r="A30" s="69" t="s">
        <v>18</v>
      </c>
      <c r="B30" s="34" t="s">
        <v>39</v>
      </c>
      <c r="C30" s="51">
        <v>100000000</v>
      </c>
      <c r="D30" s="106"/>
      <c r="E30" s="38">
        <f t="shared" si="1"/>
        <v>0</v>
      </c>
      <c r="F30" s="21"/>
      <c r="G30">
        <f t="shared" si="0"/>
        <v>0</v>
      </c>
      <c r="I30" s="21"/>
      <c r="J30" s="21"/>
      <c r="K30" s="21"/>
    </row>
    <row r="31" spans="1:11" ht="12.75">
      <c r="A31" s="70"/>
      <c r="B31" s="35" t="s">
        <v>16</v>
      </c>
      <c r="C31" s="49">
        <v>20000000</v>
      </c>
      <c r="D31" s="104"/>
      <c r="E31" s="39">
        <f t="shared" si="1"/>
        <v>0</v>
      </c>
      <c r="F31" s="21"/>
      <c r="G31">
        <f t="shared" si="0"/>
        <v>0</v>
      </c>
      <c r="I31" s="21"/>
      <c r="J31" s="21"/>
      <c r="K31" s="21"/>
    </row>
    <row r="32" spans="1:11" ht="26.25" thickBot="1">
      <c r="A32" s="70"/>
      <c r="B32" s="36" t="s">
        <v>17</v>
      </c>
      <c r="C32" s="56">
        <v>10000000</v>
      </c>
      <c r="D32" s="107"/>
      <c r="E32" s="41">
        <f t="shared" si="1"/>
        <v>0</v>
      </c>
      <c r="F32" s="21"/>
      <c r="G32">
        <f t="shared" si="0"/>
        <v>0</v>
      </c>
      <c r="I32" s="21"/>
      <c r="J32" s="21"/>
      <c r="K32" s="21"/>
    </row>
    <row r="33" spans="1:11" ht="13.5" thickBot="1">
      <c r="A33" s="100" t="s">
        <v>31</v>
      </c>
      <c r="B33" s="101"/>
      <c r="C33" s="57">
        <v>20000000</v>
      </c>
      <c r="D33" s="108"/>
      <c r="E33" s="45">
        <f t="shared" si="1"/>
        <v>0</v>
      </c>
      <c r="F33" s="21"/>
      <c r="G33">
        <f t="shared" si="0"/>
        <v>0</v>
      </c>
      <c r="I33" s="21"/>
      <c r="J33" s="21"/>
      <c r="K33" s="21"/>
    </row>
    <row r="34" spans="1:11" ht="31.5" customHeight="1" thickBot="1">
      <c r="A34" s="67" t="s">
        <v>30</v>
      </c>
      <c r="B34" s="68"/>
      <c r="C34" s="72">
        <f>SUM(E5:E33)</f>
        <v>0</v>
      </c>
      <c r="D34" s="73"/>
      <c r="E34" s="74"/>
      <c r="F34" s="21"/>
      <c r="I34" s="22"/>
      <c r="J34" s="21"/>
      <c r="K34" s="21"/>
    </row>
    <row r="35" spans="1:11" ht="13.5" thickBot="1">
      <c r="A35" s="23"/>
      <c r="B35" s="12"/>
      <c r="C35" s="13"/>
      <c r="D35" s="14"/>
      <c r="E35" s="24"/>
      <c r="F35" s="21"/>
      <c r="I35" s="21"/>
      <c r="J35" s="21"/>
      <c r="K35" s="21"/>
    </row>
    <row r="36" spans="1:11" ht="12.75">
      <c r="A36" s="1"/>
      <c r="B36" s="2"/>
      <c r="C36" s="77">
        <v>2015</v>
      </c>
      <c r="D36" s="96"/>
      <c r="E36" s="97"/>
      <c r="F36" s="21"/>
      <c r="I36" s="21"/>
      <c r="J36" s="21"/>
      <c r="K36" s="21"/>
    </row>
    <row r="37" spans="1:11" ht="64.5" thickBot="1">
      <c r="A37" s="3"/>
      <c r="B37" s="4"/>
      <c r="C37" s="9" t="s">
        <v>27</v>
      </c>
      <c r="D37" s="17" t="s">
        <v>33</v>
      </c>
      <c r="E37" s="8" t="s">
        <v>0</v>
      </c>
      <c r="F37" s="21"/>
      <c r="I37" s="21"/>
      <c r="J37" s="21"/>
      <c r="K37" s="21"/>
    </row>
    <row r="38" spans="1:11" ht="12.75">
      <c r="A38" s="98"/>
      <c r="B38" s="10" t="s">
        <v>19</v>
      </c>
      <c r="C38" s="15">
        <v>2000</v>
      </c>
      <c r="D38" s="104"/>
      <c r="E38" s="39">
        <f>C38*D38</f>
        <v>0</v>
      </c>
      <c r="F38" s="21"/>
      <c r="G38">
        <f>D38</f>
        <v>0</v>
      </c>
      <c r="I38" s="21"/>
      <c r="J38" s="21"/>
      <c r="K38" s="21"/>
    </row>
    <row r="39" spans="1:11" ht="12.75">
      <c r="A39" s="98"/>
      <c r="B39" s="6" t="s">
        <v>20</v>
      </c>
      <c r="C39" s="16">
        <v>20000</v>
      </c>
      <c r="D39" s="104"/>
      <c r="E39" s="39">
        <f>C39*D39</f>
        <v>0</v>
      </c>
      <c r="F39" s="21"/>
      <c r="G39">
        <f>D39</f>
        <v>0</v>
      </c>
      <c r="I39" s="21"/>
      <c r="J39" s="21"/>
      <c r="K39" s="21"/>
    </row>
    <row r="40" spans="1:11" ht="12.75">
      <c r="A40" s="98"/>
      <c r="B40" s="6" t="s">
        <v>21</v>
      </c>
      <c r="C40" s="16">
        <v>5000</v>
      </c>
      <c r="D40" s="104"/>
      <c r="E40" s="39">
        <f>C40*D40</f>
        <v>0</v>
      </c>
      <c r="F40" s="21"/>
      <c r="G40">
        <f>D40</f>
        <v>0</v>
      </c>
      <c r="I40" s="21"/>
      <c r="J40" s="21"/>
      <c r="K40" s="21"/>
    </row>
    <row r="41" spans="1:11" ht="13.5" thickBot="1">
      <c r="A41" s="99"/>
      <c r="B41" s="7" t="s">
        <v>22</v>
      </c>
      <c r="C41" s="44">
        <v>3500</v>
      </c>
      <c r="D41" s="105"/>
      <c r="E41" s="40">
        <f>C41*D41</f>
        <v>0</v>
      </c>
      <c r="F41" s="21"/>
      <c r="G41">
        <f>D41</f>
        <v>0</v>
      </c>
      <c r="I41" s="21"/>
      <c r="J41" s="21"/>
      <c r="K41" s="21"/>
    </row>
    <row r="42" spans="1:11" ht="30" customHeight="1" thickBot="1">
      <c r="A42" s="82" t="s">
        <v>32</v>
      </c>
      <c r="B42" s="83"/>
      <c r="C42" s="72">
        <f>SUM(E38:E41)</f>
        <v>0</v>
      </c>
      <c r="D42" s="73"/>
      <c r="E42" s="74"/>
      <c r="F42" s="21"/>
      <c r="I42" s="22"/>
      <c r="J42" s="21"/>
      <c r="K42" s="21"/>
    </row>
    <row r="43" spans="1:11" ht="13.5" thickBot="1">
      <c r="A43" s="25"/>
      <c r="B43" s="11"/>
      <c r="C43" s="11"/>
      <c r="D43" s="11"/>
      <c r="E43" s="26"/>
      <c r="F43" s="21"/>
      <c r="I43" s="21"/>
      <c r="J43" s="21"/>
      <c r="K43" s="21"/>
    </row>
    <row r="44" spans="1:11" ht="43.5" customHeight="1" thickBot="1">
      <c r="A44" s="75" t="s">
        <v>40</v>
      </c>
      <c r="B44" s="76"/>
      <c r="C44" s="72">
        <f>(C34+C42)</f>
        <v>0</v>
      </c>
      <c r="D44" s="73"/>
      <c r="E44" s="74"/>
      <c r="F44" s="21"/>
      <c r="I44" s="21"/>
      <c r="J44" s="21"/>
      <c r="K44" s="21"/>
    </row>
    <row r="45" spans="1:11" ht="31.5" customHeight="1" thickBot="1">
      <c r="A45" s="63" t="s">
        <v>28</v>
      </c>
      <c r="B45" s="64"/>
      <c r="C45" s="109"/>
      <c r="D45" s="65">
        <f>C44*C45</f>
        <v>0</v>
      </c>
      <c r="E45" s="66"/>
      <c r="F45" s="21"/>
      <c r="G45">
        <f>C45</f>
        <v>0</v>
      </c>
      <c r="H45" s="46">
        <f>D45</f>
        <v>0</v>
      </c>
      <c r="I45" s="21"/>
      <c r="J45" s="21"/>
      <c r="K45" s="21"/>
    </row>
    <row r="46" spans="1:11" ht="31.5" customHeight="1" thickBot="1">
      <c r="A46" s="75" t="s">
        <v>45</v>
      </c>
      <c r="B46" s="89"/>
      <c r="C46" s="90">
        <f>C44-D45</f>
        <v>0</v>
      </c>
      <c r="D46" s="91"/>
      <c r="E46" s="92"/>
      <c r="F46" s="21"/>
      <c r="H46" s="46"/>
      <c r="I46" s="21"/>
      <c r="J46" s="21"/>
      <c r="K46" s="21"/>
    </row>
    <row r="47" spans="1:11" ht="32.25" customHeight="1" thickBot="1">
      <c r="A47" s="58" t="s">
        <v>44</v>
      </c>
      <c r="B47" s="59"/>
      <c r="C47" s="93">
        <f>3*C46</f>
        <v>0</v>
      </c>
      <c r="D47" s="94"/>
      <c r="E47" s="95"/>
      <c r="F47" s="22"/>
      <c r="G47">
        <f>C47</f>
        <v>0</v>
      </c>
      <c r="I47" s="22"/>
      <c r="J47" s="22"/>
      <c r="K47" s="22"/>
    </row>
    <row r="50" spans="1:5" ht="26.25">
      <c r="A50" s="19" t="s">
        <v>35</v>
      </c>
      <c r="B50" s="18"/>
      <c r="C50" s="18"/>
      <c r="D50" s="18"/>
      <c r="E50" s="20" t="str">
        <f>IF(COUNTIF(G5:R47,0)&gt;0,"CHYBA! NEJSOU VYPLNĚNA VŠECHNA POŽADOVANÁ POLE!","  ")</f>
        <v>CHYBA! NEJSOU VYPLNĚNA VŠECHNA POŽADOVANÁ POLE!</v>
      </c>
    </row>
    <row r="51" spans="1:5" ht="26.25">
      <c r="A51" s="19"/>
      <c r="B51" s="18"/>
      <c r="C51" s="18"/>
      <c r="D51" s="18"/>
      <c r="E51" s="20"/>
    </row>
    <row r="52" spans="1:6" ht="15">
      <c r="A52" s="18"/>
      <c r="B52" s="18"/>
      <c r="C52" s="18"/>
      <c r="D52" s="18"/>
      <c r="E52" s="18"/>
      <c r="F52" s="18"/>
    </row>
    <row r="53" spans="1:6" ht="15">
      <c r="A53" s="18" t="s">
        <v>23</v>
      </c>
      <c r="B53" s="18"/>
      <c r="C53" s="18" t="s">
        <v>34</v>
      </c>
      <c r="D53" s="18"/>
      <c r="F53" s="18"/>
    </row>
    <row r="54" spans="1:6" ht="15">
      <c r="A54" s="18"/>
      <c r="B54" s="18"/>
      <c r="C54" s="18" t="s">
        <v>24</v>
      </c>
      <c r="D54" s="18"/>
      <c r="F54" s="18"/>
    </row>
  </sheetData>
  <sheetProtection password="C7BD" sheet="1"/>
  <mergeCells count="24">
    <mergeCell ref="A46:B46"/>
    <mergeCell ref="C46:E46"/>
    <mergeCell ref="C47:E47"/>
    <mergeCell ref="C36:E36"/>
    <mergeCell ref="A38:A41"/>
    <mergeCell ref="A33:B33"/>
    <mergeCell ref="A42:B42"/>
    <mergeCell ref="C42:E42"/>
    <mergeCell ref="A5:B5"/>
    <mergeCell ref="A30:A32"/>
    <mergeCell ref="A6:B6"/>
    <mergeCell ref="C34:E34"/>
    <mergeCell ref="A28:B28"/>
    <mergeCell ref="A29:B29"/>
    <mergeCell ref="A1:E1"/>
    <mergeCell ref="A45:B45"/>
    <mergeCell ref="D45:E45"/>
    <mergeCell ref="A34:B34"/>
    <mergeCell ref="A7:A15"/>
    <mergeCell ref="C44:E44"/>
    <mergeCell ref="A44:B44"/>
    <mergeCell ref="C3:E3"/>
    <mergeCell ref="A16:A26"/>
    <mergeCell ref="A27:B27"/>
  </mergeCells>
  <conditionalFormatting sqref="D38:D41">
    <cfRule type="cellIs" priority="4" dxfId="0" operator="equal" stopIfTrue="1">
      <formula>0</formula>
    </cfRule>
  </conditionalFormatting>
  <conditionalFormatting sqref="D5:D33">
    <cfRule type="cellIs" priority="3" dxfId="0" operator="equal" stopIfTrue="1">
      <formula>0</formula>
    </cfRule>
  </conditionalFormatting>
  <conditionalFormatting sqref="C45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58" r:id="rId1"/>
  <headerFooter alignWithMargins="0">
    <oddHeader>&amp;RPojištění majetku a odpovědnosti za škodu Masarykovy univerzity a cestovní pojištění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Fendrich</dc:creator>
  <cp:keywords/>
  <dc:description/>
  <cp:lastModifiedBy>Heczkova</cp:lastModifiedBy>
  <cp:lastPrinted>2011-12-15T08:21:17Z</cp:lastPrinted>
  <dcterms:created xsi:type="dcterms:W3CDTF">2011-09-01T08:58:27Z</dcterms:created>
  <dcterms:modified xsi:type="dcterms:W3CDTF">2015-08-21T11:11:49Z</dcterms:modified>
  <cp:category/>
  <cp:version/>
  <cp:contentType/>
  <cp:contentStatus/>
</cp:coreProperties>
</file>