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položky" sheetId="1" r:id="rId1"/>
  </sheets>
  <definedNames/>
  <calcPr fullCalcOnLoad="1"/>
</workbook>
</file>

<file path=xl/sharedStrings.xml><?xml version="1.0" encoding="utf-8"?>
<sst xmlns="http://schemas.openxmlformats.org/spreadsheetml/2006/main" count="637" uniqueCount="269">
  <si>
    <t>Kategorie: AVT 005-2011 - Audiovizuální technika, sběr do: 30.06.2011, dodání od: 15.08.2011, vygenerováno: 21.07.2011 10:04</t>
  </si>
  <si>
    <t>Údaje evidované k žádance</t>
  </si>
  <si>
    <t>Údaje evidované k položce žádanky</t>
  </si>
  <si>
    <t>Místo dodání</t>
  </si>
  <si>
    <t>Zdroj financování</t>
  </si>
  <si>
    <t>ID žádanky</t>
  </si>
  <si>
    <t>Stručný popis v hlavičce žádanky</t>
  </si>
  <si>
    <t>UČO zadavatele</t>
  </si>
  <si>
    <t>Zadavatel</t>
  </si>
  <si>
    <t>Administrativní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</si>
  <si>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</si>
  <si>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</si>
  <si>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</si>
  <si>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</si>
  <si>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</si>
  <si>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</si>
  <si>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</si>
  <si>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</si>
  <si>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</si>
  <si>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</si>
  <si>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</si>
  <si>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Požadované datum plnění od</t>
  </si>
  <si>
    <t>Požadované datum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</si>
  <si>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</si>
  <si>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</si>
  <si>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</si>
  <si>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</si>
  <si>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</si>
  <si>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</si>
  <si>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</si>
  <si>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</si>
  <si>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</si>
  <si>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</si>
  <si>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</si>
  <si>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</si>
  <si>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Poznámka k položce žádanky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</si>
  <si>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</si>
  <si>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</si>
  <si>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</si>
  <si>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</si>
  <si>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</si>
  <si>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</si>
  <si>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</si>
  <si>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</si>
  <si>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Schvalovatel</t>
  </si>
  <si>
    <t>Administrativní e-mail schvalovatele</t>
  </si>
  <si>
    <t>Tel. číslo schvalovatele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</si>
  <si>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</si>
  <si>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</si>
  <si>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</si>
  <si>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</si>
  <si>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</si>
  <si>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Příloha</t>
  </si>
  <si>
    <t>Bláblová Renata</t>
  </si>
  <si>
    <t>2264@mail.muni.cz</t>
  </si>
  <si>
    <t>38651000-3</t>
  </si>
  <si>
    <t>38651000-3-2</t>
  </si>
  <si>
    <t>Kompaktní digitální fotoaparát s vyšší obrazovou kvalitou</t>
  </si>
  <si>
    <t>Kompaktní digitální fotoaparát, maximální hmotnost 400g, čip mininimálně 10Mpix, minimální velikost čipu 1/1,7" a maximální hustota 30 Mpix/cm2, minimální rozsah optického zoomu 28-90mm (přepočteno na 35mm kinofilm), ISO minimálně 100-800, podpora ukládání RAW, stabilizace obrazu opticky nebo pohybem čipu, možnost snímat video minimálně 720p 24fps se zvukem, barevný displej minimálně 2,7 palce, vestavěný blesk, dobíjecí baterie a paměťová karta SD s velikostí minimálně 4GB součástí dodávky; záruka 36 měsíců</t>
  </si>
  <si>
    <t>ks</t>
  </si>
  <si>
    <t>Farmakologický ústav</t>
  </si>
  <si>
    <t>UKB, Kamenice 5, budova A19</t>
  </si>
  <si>
    <t>Kamenice 753/5, 62500 Brno</t>
  </si>
  <si>
    <t>BHA20N03025</t>
  </si>
  <si>
    <t>bud. A19/325</t>
  </si>
  <si>
    <t>6010</t>
  </si>
  <si>
    <t>Juřenčáková Dana</t>
  </si>
  <si>
    <t>114572@mail.muni.cz</t>
  </si>
  <si>
    <t>Vystavit fakturu za soubor položek výše: ve faktruře uvést ID žádanky</t>
  </si>
  <si>
    <t>Celkem za fakturu</t>
  </si>
  <si>
    <t>M. Zvonař, zak. 3513</t>
  </si>
  <si>
    <t>Stohlová Soňa</t>
  </si>
  <si>
    <t>186014@mail.muni.cz</t>
  </si>
  <si>
    <t>32321000-9</t>
  </si>
  <si>
    <t>32321000-9-27</t>
  </si>
  <si>
    <t>Přenosný LCD dataprojektor WXGA, min. 2500  ANSI, do 2 kg</t>
  </si>
  <si>
    <t>Přenosný LCD projektor, rozlišení WXGA (1280 x 768) nebo lepší, svítivost min. 2500 ANSI lumenů, vstup min. 1x analogový D-SUB (VGA), 1x digitální HDMI nebo DVI-D. Podpora vstupních rozlišení 4:3 a 16:9/16:10. Kontrast min. 1000:1, vertikální lichoběžníková korekce, Hlučnost max. 40 dB, životnost lampy min. 3000 hodin, dálkové ovládání, kabeláž a brašna součástí dodávky. Zabudovaný reproduktor. Hmotnost max. 3,5 kg, záruka 36 měsíců</t>
  </si>
  <si>
    <t>Fakulta sportovních studií</t>
  </si>
  <si>
    <t>UKB, Kamenice 5, budova A33</t>
  </si>
  <si>
    <t>BHA34N02015</t>
  </si>
  <si>
    <t>bud. A33/215</t>
  </si>
  <si>
    <t>3513</t>
  </si>
  <si>
    <t>Sellner Michal Ing.</t>
  </si>
  <si>
    <t>112169@mail.muni.cz</t>
  </si>
  <si>
    <t>32321000-9-12</t>
  </si>
  <si>
    <t>Projekční plátno stativové - š. 150 - 169 cm</t>
  </si>
  <si>
    <t>Přenosné stativové plátno 4:3, šířka 150-169 cm, povrch MattWhite, pozorovací úhel min. 140°, gain 1.0 - 1.2, určeno pro instalaci na zdi i stropy, zisk, hmotnost max. 6 kg, viditelná úhlopříčka min. 190 cm, záruka 36 měsíců, zesílený okraj plátna, tloušťka materiálu min. 0,35 mm</t>
  </si>
  <si>
    <t>32342000-2</t>
  </si>
  <si>
    <t>32342000-2-2</t>
  </si>
  <si>
    <t>Stolní reproduktory k PC</t>
  </si>
  <si>
    <t>Stolní reproduktory k PC, výkon minimálně 2x2 W, vstup: jack 3,5 mm, výstup jack 3,5 mm, ovládací prvky na reproduktorech</t>
  </si>
  <si>
    <t>3545 OPVK - Cacek</t>
  </si>
  <si>
    <t>Zimová Michaela Ing.</t>
  </si>
  <si>
    <t>113552@mail.muni.cz</t>
  </si>
  <si>
    <t>38651000-3-3</t>
  </si>
  <si>
    <t>Digitální zrcadlovka</t>
  </si>
  <si>
    <t>Digitální zrcadlovka, maximální hmotnost 700 g, čip minimálně 12 Mpix, minimální rozsah optického zoomu 28-100 mm (přepočteno na 35mm kinofilm), minimální světelnost 3,5 - 5,6 f, minimální citlivost ISO 100 - 1600, optická stabilizace obrazu, možnost záznamu videa, podpora ukládání snímků ve formátu RAW, barevný displej minimální úhlopříčka 2,7 palce, vestavěný blesk, paměťová karta SD s velikostí minimálně 8 GB a dobíjecí akumulátor součástí dodávky, záruka 36 měsíců.</t>
  </si>
  <si>
    <t>vč. brašny</t>
  </si>
  <si>
    <t>UKB, Kamenice 5, budova A34</t>
  </si>
  <si>
    <t/>
  </si>
  <si>
    <t>Cacek Jan PhDr. Ph.D.</t>
  </si>
  <si>
    <t>15709@mail.muni.cz</t>
  </si>
  <si>
    <t>3545</t>
  </si>
  <si>
    <t>03</t>
  </si>
  <si>
    <t>ESF - CIKT - dataprojektory</t>
  </si>
  <si>
    <t>Horňák Roman</t>
  </si>
  <si>
    <t>168497@mail.muni.cz</t>
  </si>
  <si>
    <t>Ekonomicko-správní fakulta</t>
  </si>
  <si>
    <t>ESF, Lipová 41a</t>
  </si>
  <si>
    <t>Lipová 507/41a, 60200 Brno</t>
  </si>
  <si>
    <t>BPA11N03010</t>
  </si>
  <si>
    <t>Julínek Hynek Bc.</t>
  </si>
  <si>
    <t>49883@mail.muni.cz</t>
  </si>
  <si>
    <t>Kontaktní osoba pro dodání:
 Roman Horňák
 mobil: 603157020</t>
  </si>
  <si>
    <t>1006</t>
  </si>
  <si>
    <t>Slezák Jan Ing.</t>
  </si>
  <si>
    <t>12168@mail.muni.cz</t>
  </si>
  <si>
    <t>M. Zvonař, zak. 3543</t>
  </si>
  <si>
    <t>32321000-9-31</t>
  </si>
  <si>
    <t>Dataprojektor XGA, velký zoom</t>
  </si>
  <si>
    <t>Přenosný LCD projektor 4:3, rozlišení XGA (1024 x 768) nebo lepší, svítivost min. 2600 ANSI lumenů, vstup min. 2x D-SUB (VGA) nebo 1xD-SUB + 1x DVI-I, 1x S-VIDEO. Kontrast min. 1000:1, optický zoom min. 1,5x, vertikální lichoběžníková korekce. Hlučnost max. 40 dB, životnost lampy min. 3000 hodin, dálkové ovládání, kabeláž a brašna součástí dodávky. Zabudovaný reproduktor. Hmotnost max. 3,5 kg, záruka 36 měsíců</t>
  </si>
  <si>
    <t>3543</t>
  </si>
  <si>
    <t>32321000-9-8</t>
  </si>
  <si>
    <t>Projekční plátno roletové - š 170 - 189 cm</t>
  </si>
  <si>
    <t>Manuálně stahované roletové plátno 4:3, šířka 170-189 cm, povrch MattWhite, pozorovací úhel min. 140°, gain 1.0 - 1.2, určeno pro instalaci na zdi i stropy, zisk, hmotnost max.  kg, viditelná úhlopříčka min. 215 cm, záruka 36 měsíců, zesílený okraj plátna, tloušťka materiálu min. 0,35 mm</t>
  </si>
  <si>
    <t>32333200-8</t>
  </si>
  <si>
    <t>32333200-8-1</t>
  </si>
  <si>
    <t>Videokamera</t>
  </si>
  <si>
    <t>Videokamera, min. 10x optický zoom, alespoň 8 Mpix, optický stabilizátor obrazu, záznam v rozlišení 1920x1080, minimální světelnost objektivu 1,8 - 3,0 F, konektory: mikrofon, sluchátka, platforma pro připojení osvětlení, záznam na SD/SDHC paměťové karty, noční režim, včetně kabeláže a brašny</t>
  </si>
  <si>
    <t>Posluchárna, Ing. Franková (Bc. Páleníková)</t>
  </si>
  <si>
    <t>Franková Alena Ing.</t>
  </si>
  <si>
    <t>619@mail.muni.cz</t>
  </si>
  <si>
    <t>32321000-9-9</t>
  </si>
  <si>
    <t>Projekční plátno roletové - š 190 - 209 cm</t>
  </si>
  <si>
    <t>Manuálně stahované roletové plátno 4:3 šířka 190-209 cm, povrch MattWhite, pozorovací úhel min. 140°, gain 1.0 - 1.2, určeno pro instalaci na zdi i stropy, zisk, hmotnost max. 9 kg, viditelná úhlopříčka min. 240 cm, záruka 36 měsíců, zesílený okraj plátna, tloušťka materiálu min. 0,35 mm</t>
  </si>
  <si>
    <t>Klinika ústní, čelistní a obl.chir.</t>
  </si>
  <si>
    <t>LF, FN Brno, Jihlavská 20, pavilon L</t>
  </si>
  <si>
    <t>Jihlavská 340/20, 62500 Brno</t>
  </si>
  <si>
    <t>BHB09N17190</t>
  </si>
  <si>
    <t>pav. L/17190</t>
  </si>
  <si>
    <t>dopoledne</t>
  </si>
  <si>
    <t>1111</t>
  </si>
  <si>
    <t>Sochorová Blanka Ing.</t>
  </si>
  <si>
    <t>63513@mail.muni.cz</t>
  </si>
  <si>
    <t>32321000-9-22</t>
  </si>
  <si>
    <t>Přenosný LCD dataprojektor WXGA, min. 3000 ANSI, do 3,5 kg</t>
  </si>
  <si>
    <t>Přenosný LCD projektor, rozlišení WXGA (1280 x 768) nebo lepší, svítivost min. 3000 ANSI lumenů, vstup min. 1x analogový D-SUB (VGA), 1x digitální HDMI nebo DVI-D. Podpora vstupních rozlišení 4:3 a 16:9/16:10. Kontrast min. 1000:1, vertikální lichoběžníková korekce. Hlučnost max. 40 dB, životnost lampy min. 3000 hodin, dálkové ovládání, kabeláž a brašna součástí dodávky. Zabudovaný reproduktor. Hmotnost max. 3,5 kg, záruka 36 měsíců</t>
  </si>
  <si>
    <t>32342000-2-5</t>
  </si>
  <si>
    <t>Reproduktory aktivní</t>
  </si>
  <si>
    <t>32341000-5</t>
  </si>
  <si>
    <t>32341000-5-3</t>
  </si>
  <si>
    <t>Mikrofonní set bezdrátový</t>
  </si>
  <si>
    <t>Kompletní set bezdrátových mikrofonů - do ruky, klopový, hlavový, včetně bodypacku a propojovací Napájení bodypacku a ručního mikrofonu pomocí akumulátorů nebo baterie, indikace stavu (ON/OFF, stav akumulátoru/baterie), přepínač s polohami (ON/OFF/MUTE). SNR &gt;95 dB, frekvenční rozsah min. 40 Hz - 18 kHz, dosah alespoň 25 m, alespoň 12 možných předvoleb frekvencí nebo laditelné. Nastavitelná citlivost na vysílači. Výdrž alespoň 5 hodin. Přijímač: ovládání hlasitosti, indikace zapnutí, AF a RF signálu. Výstupní konektor alespoň jack 6,3 mm, napájecí zdroj a kabel jack-jack 6,3 mm součástí dodávky.</t>
  </si>
  <si>
    <t>32342420-2</t>
  </si>
  <si>
    <t>32342420-2-1</t>
  </si>
  <si>
    <t>Audio mix</t>
  </si>
  <si>
    <t>Audio mixér, minimálně 4 mono kanály, minimálně 4 stereo kanály. Výbava mono vstupů: XLR Mic In, TRS Line In, indikace přebuzení; Aux send, vypínatelné phantomové napájení 48 V, sluchátkový výstup. Konektory výstupu TRS, frekvenční rozsah min. 16 Hz - 16 kHz, hmotnost max. 2 kg. Záruka 36 měsíců</t>
  </si>
  <si>
    <t>32321200-1</t>
  </si>
  <si>
    <t>32321200-1-3</t>
  </si>
  <si>
    <t>Omezovač zpětné vazby</t>
  </si>
  <si>
    <t>Omezovač zpětné vazby (feedback destroyer). Min. 2 kanály. Vstupy: 2x XLR, Jack 6,3 mm. Výstupy 2x XLR, Jack 6,3 mm. Počet parametrických filtrů: min. 2x10 (10 pro každý kanál), A/D a D/A převodníky alespoň 24bit. Možnost ukládání předvoleb.</t>
  </si>
  <si>
    <t>32321200-1-2</t>
  </si>
  <si>
    <t>Limiter/expander/kompresor</t>
  </si>
  <si>
    <t>Dynamický audio procesor. Min. 2 kanály, funkce: limiter, expander, enhancer, de-esser, kompresor. Vstupní citlivost min. 4 dB, vstupní impedance 90 k?. Vstupy: min. 2xXLR balancovaný, Jack 6,3 mm 2x. Výstupy: 2x XLR, Jack 6,3 mm 2+2 return</t>
  </si>
  <si>
    <t>Kamenická Jaroslava</t>
  </si>
  <si>
    <t>113435@mail.muni.cz</t>
  </si>
  <si>
    <t>32322000-6</t>
  </si>
  <si>
    <t>32322000-6-1</t>
  </si>
  <si>
    <t>Dálkové ovládání prezentací, s LCD displejem</t>
  </si>
  <si>
    <t>Prezentér obsahující laserové ukazovátko, dosah min. 10 m, LCD displej s časovačem, indikátor nabití baterie, tlačítka pro ovládání prezentace (vpřed, zpět, fullscreen), vibrační alarm, vč. pouzdra.</t>
  </si>
  <si>
    <t>Klinika dětské ORL</t>
  </si>
  <si>
    <t>LF, FN Brno, Černopolní 9, pavilon C</t>
  </si>
  <si>
    <t>Černopolní 212/9, 66263 Brno</t>
  </si>
  <si>
    <t>BCA04N04015</t>
  </si>
  <si>
    <t>pav. C/15</t>
  </si>
  <si>
    <t>6905</t>
  </si>
  <si>
    <t>Fajmon Petr Mgr.</t>
  </si>
  <si>
    <t>3913@mail.muni.cz</t>
  </si>
  <si>
    <t>Podpora vstupních rozlišení 4:3 a 16:9/16:10</t>
  </si>
  <si>
    <t>Odd.CJV na FF a FSS</t>
  </si>
  <si>
    <t>FSS, Joštova 10</t>
  </si>
  <si>
    <t>Joštova 218/10, 60200 Brno</t>
  </si>
  <si>
    <t>Moštěk Vojtěch Ing.</t>
  </si>
  <si>
    <t>34677@mail.muni.cz</t>
  </si>
  <si>
    <t>Hůrková Barbora</t>
  </si>
  <si>
    <t>208674@mail.muni.cz</t>
  </si>
  <si>
    <t>38651000-3-1</t>
  </si>
  <si>
    <t>Kompaktní digitální fotoaparát</t>
  </si>
  <si>
    <t>Kompaktní digitální fotoaparát, maximální hmotnost 300g, čip mininimálně 10Mpix, minimální rozsah optického zoomu 25-200mm (přepočteno na 35mm kinofilm), ISO minimálně 100-800, stabilizace obrazu opticky nebo pohybem čipu, možnost snímat video minimálně 720p 30fps se zvukem, barevný displej minimálně 2,7 palce, vestavěný blesk, dobíjecí baterie a paměťová karta SD s velikostí minimálně 4GB součástí dodávky; záruka 36 měsíců</t>
  </si>
  <si>
    <t>fotoaparát vhodný pro focení dokumentů</t>
  </si>
  <si>
    <t>Kat.francouzského jazyka a literatury</t>
  </si>
  <si>
    <t>PedF, Poříčí 9, budova A</t>
  </si>
  <si>
    <t>Poříčí 945/9, 60300 Brno</t>
  </si>
  <si>
    <t>BBA05N03006</t>
  </si>
  <si>
    <t>bud. A/03006</t>
  </si>
  <si>
    <t>2205</t>
  </si>
  <si>
    <t>Erbes David Bc.</t>
  </si>
  <si>
    <t>1317@mail.muni.cz</t>
  </si>
  <si>
    <t>specif. výzkum 2815</t>
  </si>
  <si>
    <t>Hofmanová Marie</t>
  </si>
  <si>
    <t>645@mail.muni.cz</t>
  </si>
  <si>
    <t>32342200-4</t>
  </si>
  <si>
    <t>32342200-4-5</t>
  </si>
  <si>
    <t>Sluchátka k PC bez mikrofonu (vyšší kvalita)</t>
  </si>
  <si>
    <t>Sluchátka k PC uzavřená, rozsah min. 30 Hz - 18 kHz, citlivost min. 100 dB/mW. Konektor jack 3,5 mm, ovládání hlasitosti na kabelu, délka kabelu min. 1 metr.</t>
  </si>
  <si>
    <t>Ústav slavistiky</t>
  </si>
  <si>
    <t>FF, Gorkého 14, budova B</t>
  </si>
  <si>
    <t>Arna Nováka 1/1, 60200 Brno</t>
  </si>
  <si>
    <t>BVA02N04012</t>
  </si>
  <si>
    <t>bud. B/04040</t>
  </si>
  <si>
    <t>Przybylski Michal Mgr. et Mgr.</t>
  </si>
  <si>
    <t>53241@mail.muni.cz</t>
  </si>
  <si>
    <t>Od srpna/září 2011 bude Ústav slavistiky přesunut na adresu Joštova 13, Brno, budova M (1.podlaží).</t>
  </si>
  <si>
    <t>2815</t>
  </si>
  <si>
    <t>Jurtík Ivo Ing.</t>
  </si>
  <si>
    <t>213180@mail.muni.cz</t>
  </si>
  <si>
    <t>32342200-4-4</t>
  </si>
  <si>
    <t>Sluchátka k PC (s mikrofonem)</t>
  </si>
  <si>
    <t>Sluchátka k PC otevřená, rozsah min. 100 Hz - 15 kHz, citlivost min. 80 dB, impedance min. 32 Ohmů. Mikrofon s potlačením šumu, rozsah min. 100 Hz - 10 kHz, citlivost min. 90 dB/mW. Konektory 2x jack 3,5 mm. Délka kabelu min. 1 metr.</t>
  </si>
  <si>
    <t>zakázka 1194 (KVE)</t>
  </si>
  <si>
    <t>Kociánová Kateřina</t>
  </si>
  <si>
    <t>200618@mail.muni.cz</t>
  </si>
  <si>
    <t>před dodáním kontaktovat telefonicky:Roman Horňák 603 157 020</t>
  </si>
  <si>
    <t>Kat.veřejné ekonomie</t>
  </si>
  <si>
    <t>Soukopová Jana Mgr. Ing. Ph.D.</t>
  </si>
  <si>
    <t>22882@mail.muni.cz</t>
  </si>
  <si>
    <t>1194</t>
  </si>
  <si>
    <t>Póč David Mgr.</t>
  </si>
  <si>
    <t>49730@mail.muni.cz</t>
  </si>
  <si>
    <t>Hošková Kateřina Mgr.</t>
  </si>
  <si>
    <t>9127@mail.muni.cz</t>
  </si>
  <si>
    <t>32342000-2-6</t>
  </si>
  <si>
    <t>Stereo zesilovač</t>
  </si>
  <si>
    <t>Trvalý výstupní výkon min. 2x40 W, sluchátkový výstup, korekce basů, výšek a hlasitosti, THD &lt; 1%. Frekvenční rozsah min. 20 Hz - 20 kHz, min. 4 linkové vstupy, SNR min. 100 dB, dálkové ovládání, rozměry (š x v x h) max 50 x 20 x 45 cm</t>
  </si>
  <si>
    <t>Akademické centrum rozvoje soft skills</t>
  </si>
  <si>
    <t>FF, Grohova 7, budova C</t>
  </si>
  <si>
    <t>BVA03N01030</t>
  </si>
  <si>
    <t>bud. C/01030</t>
  </si>
  <si>
    <t>0001</t>
  </si>
  <si>
    <t>FRVŠ Madecki</t>
  </si>
  <si>
    <t>32342200-4-7</t>
  </si>
  <si>
    <t>Sluchátka k PC s mikrofonem pro volání v internetu (USB, vyšší kvalita)</t>
  </si>
  <si>
    <t>Sluchátka s mikrofonem, připojení pomocí USB dle standardu USB audio, případně 2x 3,5mm jack + USB adaptér dle standardu USB audio. (podpora Windows, Linux, Mac OS X), uzavřené mušle, rozsah min. 100 Hz - 18 kHz, citlivost min. 90 dB/mW, ovládání hlasitosti, certifikace pro Skype. Mikrofon: frekvenční rozsah min. 100 Hz - 14 kHz,citlivost min. 90 dB/mW funkce potlačení okolního hluku.</t>
  </si>
  <si>
    <t>BVA02N04007</t>
  </si>
  <si>
    <t>bud. B/04035</t>
  </si>
  <si>
    <t>Madecki Roman Mgr. Ph.D.</t>
  </si>
  <si>
    <t>2468@mail.muni.cz</t>
  </si>
  <si>
    <t>Od září 2011 bude Ústav slavistiky přesunut na adresu: Joštova 13 (budova M), Brno 602 00. Prosíme o doručení zboží na novou adresu.</t>
  </si>
  <si>
    <t>3272</t>
  </si>
  <si>
    <t>Diktafon</t>
  </si>
  <si>
    <t>Maradová Martina</t>
  </si>
  <si>
    <t>133782@mail.muni.cz</t>
  </si>
  <si>
    <t>32332100-0</t>
  </si>
  <si>
    <t>32332100-0-2</t>
  </si>
  <si>
    <t>Digitální diktafon s vyšší kvalitou záznamu</t>
  </si>
  <si>
    <t>podpora vzorkovacích frekvencí 44,1; 48; 88,2; 96kHz; podpora kvantování 16 a 24b; vstup stereofonní jack s úrovněmi mikrofonu i linky (příp. 2 samostatné vstupy) pro připojení externího audio vstupu; 2 (stereo) mikrofony - zabudované nebo samostatně dodané; odstup signálu od šumu &gt;100dB; nahrávání do MP3 (min. rozsah bitrate 128-320kbps) a PCM; záznam na SD/SDHC nebo microSD/microSDHC karty; výdrž baterie minimálně 4 hodiny; záruka 36 měsíců</t>
  </si>
  <si>
    <t>Ústav evropské etnologie</t>
  </si>
  <si>
    <t>FF, Jaselská 18, budova J</t>
  </si>
  <si>
    <t>Jaselská 201/18, 60200 Brno</t>
  </si>
  <si>
    <t>BVA08N03011</t>
  </si>
  <si>
    <t>bud. J/J302</t>
  </si>
  <si>
    <t>2814</t>
  </si>
  <si>
    <t>3102 FRVŠ Beránková</t>
  </si>
  <si>
    <t>Beránková Lenka Mgr. Ph.D.</t>
  </si>
  <si>
    <t>11573@mail.muni.cz</t>
  </si>
  <si>
    <t>3102</t>
  </si>
  <si>
    <t>Celkem</t>
  </si>
  <si>
    <t>532234440, 532234430</t>
  </si>
  <si>
    <t>Dvoupásmové aktivní stereo reproduktory 2.0. Trvalý výstupní výkon min. 2x40 W, frekvenční rozsah min. 40 Hz - 20 kHz (-10 dB), citlivost min. 87 dB, směrovost min. 80°, THD &lt; 1 %, hmotnost max. 9 kg / kus. Vstup: XLR, výstup: XLR. NF zesilovač třídy B.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</si>
</sst>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" borderId="3" xfId="0" applyFont="1" applyBorder="1" applyAlignment="1" applyProtection="1">
      <alignment horizontal="left" vertical="top" wrapText="1"/>
      <protection locked="0"/>
    </xf>
    <xf numFmtId="3" fontId="0" fillId="0" borderId="0" xfId="0" applyFont="1" applyAlignment="1">
      <alignment horizontal="right" vertical="top"/>
    </xf>
    <xf numFmtId="172" fontId="0" fillId="0" borderId="0" xfId="0" applyFont="1" applyAlignment="1">
      <alignment horizontal="center" vertical="top"/>
    </xf>
    <xf numFmtId="49" fontId="0" fillId="0" borderId="0" xfId="0" applyFont="1" applyAlignment="1">
      <alignment horizontal="left" vertical="top" wrapText="1"/>
    </xf>
    <xf numFmtId="4" fontId="0" fillId="3" borderId="4" xfId="0" applyFont="1" applyBorder="1" applyAlignment="1" applyProtection="1">
      <alignment horizontal="right" vertical="top"/>
      <protection locked="0"/>
    </xf>
    <xf numFmtId="3" fontId="0" fillId="3" borderId="4" xfId="0" applyFont="1" applyBorder="1" applyAlignment="1" applyProtection="1">
      <alignment horizontal="right" vertical="top"/>
      <protection locked="0"/>
    </xf>
    <xf numFmtId="4" fontId="0" fillId="0" borderId="0" xfId="0" applyFont="1" applyAlignment="1">
      <alignment horizontal="right" vertical="top"/>
    </xf>
    <xf numFmtId="0" fontId="1" fillId="4" borderId="5" xfId="0" applyFont="1" applyBorder="1" applyAlignment="1">
      <alignment horizontal="left" vertical="top"/>
    </xf>
    <xf numFmtId="4" fontId="1" fillId="4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0" fontId="1" fillId="5" borderId="0" xfId="0" applyFont="1" applyAlignment="1">
      <alignment horizontal="left" vertical="top"/>
    </xf>
    <xf numFmtId="4" fontId="1" fillId="5" borderId="0" xfId="0" applyFont="1" applyAlignment="1">
      <alignment horizontal="right" vertical="top"/>
    </xf>
    <xf numFmtId="0" fontId="0" fillId="6" borderId="0" xfId="0" applyFont="1" applyFill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1" fillId="7" borderId="1" xfId="0" applyFont="1" applyBorder="1" applyAlignment="1">
      <alignment horizontal="left" vertical="top"/>
    </xf>
    <xf numFmtId="0" fontId="1" fillId="8" borderId="1" xfId="0" applyFont="1" applyBorder="1" applyAlignment="1">
      <alignment horizontal="center" vertical="center" wrapText="1"/>
    </xf>
    <xf numFmtId="0" fontId="1" fillId="9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10" borderId="1" xfId="0" applyFont="1" applyBorder="1" applyAlignment="1">
      <alignment horizontal="center" vertical="center" wrapText="1"/>
    </xf>
    <xf numFmtId="0" fontId="1" fillId="4" borderId="5" xfId="0" applyFont="1" applyBorder="1" applyAlignment="1">
      <alignment horizontal="left" vertical="top"/>
    </xf>
    <xf numFmtId="0" fontId="0" fillId="0" borderId="0" xfId="0" applyAlignment="1">
      <alignment/>
    </xf>
    <xf numFmtId="0" fontId="1" fillId="5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67"/>
  <sheetViews>
    <sheetView tabSelected="1" workbookViewId="0" topLeftCell="K1">
      <pane ySplit="5" topLeftCell="BM24" activePane="bottomLeft" state="frozen"/>
      <selection pane="topLeft" activeCell="A1" sqref="A1"/>
      <selection pane="bottomLeft" activeCell="M28" sqref="M28"/>
    </sheetView>
  </sheetViews>
  <sheetFormatPr defaultColWidth="9.140625" defaultRowHeight="12.75"/>
  <cols>
    <col min="2" max="2" width="37.421875" style="0" customWidth="1"/>
    <col min="3" max="3" width="10.8515625" style="0" customWidth="1"/>
    <col min="4" max="4" width="23.8515625" style="0" customWidth="1"/>
    <col min="5" max="5" width="25.8515625" style="0" customWidth="1"/>
    <col min="6" max="6" width="13.57421875" style="0" customWidth="1"/>
    <col min="7" max="7" width="76.140625" style="0" hidden="1" customWidth="1"/>
    <col min="8" max="8" width="10.8515625" style="0" customWidth="1"/>
    <col min="9" max="9" width="13.7109375" style="0" customWidth="1"/>
    <col min="10" max="10" width="15.00390625" style="0" customWidth="1"/>
    <col min="11" max="11" width="50.421875" style="0" customWidth="1"/>
    <col min="12" max="12" width="52.7109375" style="0" customWidth="1"/>
    <col min="13" max="13" width="65.57421875" style="0" customWidth="1"/>
    <col min="14" max="14" width="46.8515625" style="0" customWidth="1"/>
    <col min="15" max="15" width="9.00390625" style="0" customWidth="1"/>
    <col min="17" max="18" width="16.28125" style="0" customWidth="1"/>
    <col min="19" max="19" width="10.7109375" style="0" customWidth="1"/>
    <col min="20" max="20" width="37.421875" style="0" customWidth="1"/>
    <col min="21" max="21" width="36.28125" style="0" customWidth="1"/>
    <col min="22" max="22" width="38.7109375" style="0" customWidth="1"/>
    <col min="23" max="23" width="9.421875" style="0" customWidth="1"/>
    <col min="24" max="24" width="32.8515625" style="0" customWidth="1"/>
    <col min="25" max="25" width="19.8515625" style="0" customWidth="1"/>
    <col min="26" max="26" width="13.28125" style="0" customWidth="1"/>
    <col min="27" max="27" width="31.140625" style="0" customWidth="1"/>
    <col min="28" max="28" width="24.28125" style="0" customWidth="1"/>
    <col min="29" max="29" width="16.00390625" style="0" customWidth="1"/>
    <col min="30" max="30" width="69.140625" style="0" customWidth="1"/>
    <col min="31" max="31" width="56.28125" style="0" hidden="1" customWidth="1"/>
    <col min="32" max="32" width="12.8515625" style="0" customWidth="1"/>
    <col min="33" max="33" width="14.00390625" style="0" customWidth="1"/>
    <col min="34" max="34" width="16.421875" style="0" customWidth="1"/>
    <col min="35" max="35" width="9.421875" style="0" customWidth="1"/>
    <col min="36" max="36" width="16.421875" style="0" customWidth="1"/>
    <col min="37" max="37" width="28.140625" style="0" hidden="1" customWidth="1"/>
    <col min="38" max="38" width="18.7109375" style="0" hidden="1" customWidth="1"/>
    <col min="39" max="39" width="23.421875" style="0" hidden="1" customWidth="1"/>
    <col min="40" max="40" width="34.00390625" style="0" hidden="1" customWidth="1"/>
    <col min="41" max="41" width="41.00390625" style="0" hidden="1" customWidth="1"/>
    <col min="42" max="42" width="30.421875" style="0" hidden="1" customWidth="1"/>
    <col min="43" max="43" width="21.140625" style="0" customWidth="1"/>
    <col min="44" max="44" width="11.7109375" style="0" customWidth="1"/>
    <col min="45" max="45" width="15.28125" style="0" customWidth="1"/>
    <col min="46" max="47" width="27.00390625" style="0" customWidth="1"/>
    <col min="48" max="48" width="15.28125" style="0" hidden="1" customWidth="1"/>
    <col min="49" max="49" width="23.421875" style="0" customWidth="1"/>
  </cols>
  <sheetData>
    <row r="1" spans="1:48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1:48" ht="16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 t="s">
        <v>3</v>
      </c>
      <c r="T4" s="23"/>
      <c r="U4" s="23"/>
      <c r="V4" s="23"/>
      <c r="W4" s="23"/>
      <c r="X4" s="23"/>
      <c r="Y4" s="23"/>
      <c r="Z4" s="22"/>
      <c r="AA4" s="22"/>
      <c r="AB4" s="22"/>
      <c r="AC4" s="22"/>
      <c r="AD4" s="22"/>
      <c r="AE4" s="22"/>
      <c r="AF4" s="23" t="s">
        <v>4</v>
      </c>
      <c r="AG4" s="23"/>
      <c r="AH4" s="23"/>
      <c r="AI4" s="23"/>
      <c r="AJ4" s="23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 ht="69.75" customHeight="1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  <c r="N5" s="2" t="s">
        <v>18</v>
      </c>
      <c r="O5" s="2" t="s">
        <v>19</v>
      </c>
      <c r="P5" s="2" t="s">
        <v>20</v>
      </c>
      <c r="Q5" s="2" t="s">
        <v>21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28</v>
      </c>
      <c r="Y5" s="2" t="s">
        <v>29</v>
      </c>
      <c r="Z5" s="2" t="s">
        <v>30</v>
      </c>
      <c r="AA5" s="2" t="s">
        <v>31</v>
      </c>
      <c r="AB5" s="2" t="s">
        <v>32</v>
      </c>
      <c r="AC5" s="2" t="s">
        <v>33</v>
      </c>
      <c r="AD5" s="2" t="s">
        <v>34</v>
      </c>
      <c r="AE5" s="2" t="s">
        <v>35</v>
      </c>
      <c r="AF5" s="2" t="s">
        <v>36</v>
      </c>
      <c r="AG5" s="2" t="s">
        <v>37</v>
      </c>
      <c r="AH5" s="2" t="s">
        <v>38</v>
      </c>
      <c r="AI5" s="2" t="s">
        <v>39</v>
      </c>
      <c r="AJ5" s="2" t="s">
        <v>40</v>
      </c>
      <c r="AK5" s="2" t="s">
        <v>41</v>
      </c>
      <c r="AL5" s="2" t="s">
        <v>42</v>
      </c>
      <c r="AM5" s="2" t="s">
        <v>43</v>
      </c>
      <c r="AN5" s="2" t="s">
        <v>44</v>
      </c>
      <c r="AO5" s="2" t="s">
        <v>45</v>
      </c>
      <c r="AP5" s="2" t="s">
        <v>46</v>
      </c>
      <c r="AQ5" s="2" t="s">
        <v>47</v>
      </c>
      <c r="AR5" s="2" t="s">
        <v>48</v>
      </c>
      <c r="AS5" s="2" t="s">
        <v>49</v>
      </c>
      <c r="AT5" s="2" t="s">
        <v>50</v>
      </c>
      <c r="AU5" s="2" t="s">
        <v>51</v>
      </c>
      <c r="AV5" s="2" t="s">
        <v>52</v>
      </c>
    </row>
    <row r="6" spans="1:47" ht="102.75" thickBot="1">
      <c r="A6" s="3">
        <v>11727</v>
      </c>
      <c r="B6" s="4"/>
      <c r="C6" s="3">
        <v>2264</v>
      </c>
      <c r="D6" s="4" t="s">
        <v>53</v>
      </c>
      <c r="E6" s="4" t="s">
        <v>54</v>
      </c>
      <c r="F6" s="4">
        <v>549493070</v>
      </c>
      <c r="G6" s="4"/>
      <c r="H6" s="3">
        <v>28009</v>
      </c>
      <c r="I6" s="4" t="s">
        <v>55</v>
      </c>
      <c r="J6" s="4" t="s">
        <v>56</v>
      </c>
      <c r="K6" s="4" t="s">
        <v>57</v>
      </c>
      <c r="L6" s="5"/>
      <c r="M6" s="4" t="s">
        <v>58</v>
      </c>
      <c r="N6" s="4"/>
      <c r="O6" s="4" t="s">
        <v>59</v>
      </c>
      <c r="P6" s="6">
        <v>1</v>
      </c>
      <c r="Q6" s="7">
        <v>40770</v>
      </c>
      <c r="R6" s="7">
        <v>40770</v>
      </c>
      <c r="S6" s="4">
        <v>110516</v>
      </c>
      <c r="T6" s="4" t="s">
        <v>60</v>
      </c>
      <c r="U6" s="4" t="s">
        <v>61</v>
      </c>
      <c r="V6" s="4" t="s">
        <v>62</v>
      </c>
      <c r="W6" s="4">
        <v>3</v>
      </c>
      <c r="X6" s="4" t="s">
        <v>63</v>
      </c>
      <c r="Y6" s="4" t="s">
        <v>64</v>
      </c>
      <c r="Z6" s="3">
        <v>2264</v>
      </c>
      <c r="AA6" s="4" t="s">
        <v>53</v>
      </c>
      <c r="AB6" s="4" t="s">
        <v>54</v>
      </c>
      <c r="AC6" s="4">
        <v>549493070</v>
      </c>
      <c r="AD6" s="4"/>
      <c r="AE6" s="4"/>
      <c r="AF6" s="8" t="s">
        <v>65</v>
      </c>
      <c r="AG6" s="4">
        <v>110516</v>
      </c>
      <c r="AH6" s="8"/>
      <c r="AI6" s="4">
        <v>1195</v>
      </c>
      <c r="AJ6" s="4">
        <v>110001</v>
      </c>
      <c r="AK6" s="4"/>
      <c r="AL6" s="7">
        <v>40722</v>
      </c>
      <c r="AM6" s="3">
        <v>114572</v>
      </c>
      <c r="AN6" s="4" t="s">
        <v>66</v>
      </c>
      <c r="AO6" s="4" t="s">
        <v>67</v>
      </c>
      <c r="AP6" s="4">
        <v>549496274</v>
      </c>
      <c r="AQ6" s="9"/>
      <c r="AR6" s="10"/>
      <c r="AS6" s="11">
        <f>((P6*AQ6)*(AR6/100))/P6</f>
        <v>0</v>
      </c>
      <c r="AT6" s="11">
        <f>ROUND(P6*ROUND(AQ6,2),2)</f>
        <v>0</v>
      </c>
      <c r="AU6" s="11">
        <f>ROUND(AT6*((100+AR6)/100),2)</f>
        <v>0</v>
      </c>
    </row>
    <row r="7" spans="1:48" ht="13.5" customHeight="1" thickTop="1">
      <c r="A7" s="24" t="s">
        <v>68</v>
      </c>
      <c r="B7" s="24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24" t="s">
        <v>69</v>
      </c>
      <c r="AS7" s="24"/>
      <c r="AT7" s="13">
        <f>SUM(AT6:AT6)</f>
        <v>0</v>
      </c>
      <c r="AU7" s="13">
        <f>SUM(AU6:AU6)</f>
        <v>0</v>
      </c>
      <c r="AV7" s="12"/>
    </row>
    <row r="8" spans="1:48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7" ht="89.25">
      <c r="A9" s="3">
        <v>11798</v>
      </c>
      <c r="B9" s="4" t="s">
        <v>70</v>
      </c>
      <c r="C9" s="3">
        <v>186014</v>
      </c>
      <c r="D9" s="4" t="s">
        <v>71</v>
      </c>
      <c r="E9" s="4" t="s">
        <v>72</v>
      </c>
      <c r="F9" s="4">
        <v>549496321</v>
      </c>
      <c r="G9" s="4"/>
      <c r="H9" s="3">
        <v>28138</v>
      </c>
      <c r="I9" s="4" t="s">
        <v>73</v>
      </c>
      <c r="J9" s="4" t="s">
        <v>74</v>
      </c>
      <c r="K9" s="4" t="s">
        <v>75</v>
      </c>
      <c r="L9" s="5"/>
      <c r="M9" s="4" t="s">
        <v>76</v>
      </c>
      <c r="N9" s="4"/>
      <c r="O9" s="4" t="s">
        <v>59</v>
      </c>
      <c r="P9" s="6">
        <v>1</v>
      </c>
      <c r="Q9" s="7">
        <v>40770</v>
      </c>
      <c r="R9" s="7">
        <v>40770</v>
      </c>
      <c r="S9" s="4">
        <v>510000</v>
      </c>
      <c r="T9" s="4" t="s">
        <v>77</v>
      </c>
      <c r="U9" s="4" t="s">
        <v>78</v>
      </c>
      <c r="V9" s="4" t="s">
        <v>62</v>
      </c>
      <c r="W9" s="4">
        <v>2</v>
      </c>
      <c r="X9" s="4" t="s">
        <v>79</v>
      </c>
      <c r="Y9" s="4" t="s">
        <v>80</v>
      </c>
      <c r="Z9" s="3">
        <v>186014</v>
      </c>
      <c r="AA9" s="4" t="s">
        <v>71</v>
      </c>
      <c r="AB9" s="4" t="s">
        <v>72</v>
      </c>
      <c r="AC9" s="4">
        <v>549496321</v>
      </c>
      <c r="AD9" s="4"/>
      <c r="AE9" s="4"/>
      <c r="AF9" s="8" t="s">
        <v>81</v>
      </c>
      <c r="AG9" s="4">
        <v>511100</v>
      </c>
      <c r="AH9" s="8"/>
      <c r="AI9" s="4">
        <v>1195</v>
      </c>
      <c r="AJ9" s="4"/>
      <c r="AK9" s="4"/>
      <c r="AL9" s="7">
        <v>40723</v>
      </c>
      <c r="AM9" s="3">
        <v>112169</v>
      </c>
      <c r="AN9" s="4" t="s">
        <v>82</v>
      </c>
      <c r="AO9" s="4" t="s">
        <v>83</v>
      </c>
      <c r="AP9" s="4">
        <v>549492002</v>
      </c>
      <c r="AQ9" s="9"/>
      <c r="AR9" s="10"/>
      <c r="AS9" s="11">
        <f>((P9*AQ9)*(AR9/100))/P9</f>
        <v>0</v>
      </c>
      <c r="AT9" s="11">
        <f>ROUND(P9*ROUND(AQ9,2),2)</f>
        <v>0</v>
      </c>
      <c r="AU9" s="11">
        <f>ROUND(AT9*((100+AR9)/100),2)</f>
        <v>0</v>
      </c>
    </row>
    <row r="10" spans="1:47" ht="51">
      <c r="A10" s="3">
        <v>11798</v>
      </c>
      <c r="B10" s="4" t="s">
        <v>70</v>
      </c>
      <c r="C10" s="3">
        <v>186014</v>
      </c>
      <c r="D10" s="4" t="s">
        <v>71</v>
      </c>
      <c r="E10" s="4" t="s">
        <v>72</v>
      </c>
      <c r="F10" s="4">
        <v>549496321</v>
      </c>
      <c r="G10" s="4"/>
      <c r="H10" s="3">
        <v>28139</v>
      </c>
      <c r="I10" s="4" t="s">
        <v>73</v>
      </c>
      <c r="J10" s="4" t="s">
        <v>84</v>
      </c>
      <c r="K10" s="4" t="s">
        <v>85</v>
      </c>
      <c r="L10" s="5"/>
      <c r="M10" s="4" t="s">
        <v>86</v>
      </c>
      <c r="N10" s="4"/>
      <c r="O10" s="4" t="s">
        <v>59</v>
      </c>
      <c r="P10" s="6">
        <v>1</v>
      </c>
      <c r="Q10" s="7">
        <v>40770</v>
      </c>
      <c r="R10" s="7">
        <v>40770</v>
      </c>
      <c r="S10" s="4">
        <v>510000</v>
      </c>
      <c r="T10" s="4" t="s">
        <v>77</v>
      </c>
      <c r="U10" s="4" t="s">
        <v>78</v>
      </c>
      <c r="V10" s="4" t="s">
        <v>62</v>
      </c>
      <c r="W10" s="4">
        <v>2</v>
      </c>
      <c r="X10" s="4" t="s">
        <v>79</v>
      </c>
      <c r="Y10" s="4" t="s">
        <v>80</v>
      </c>
      <c r="Z10" s="3">
        <v>186014</v>
      </c>
      <c r="AA10" s="4" t="s">
        <v>71</v>
      </c>
      <c r="AB10" s="4" t="s">
        <v>72</v>
      </c>
      <c r="AC10" s="4">
        <v>549496321</v>
      </c>
      <c r="AD10" s="4"/>
      <c r="AE10" s="4"/>
      <c r="AF10" s="8" t="s">
        <v>81</v>
      </c>
      <c r="AG10" s="4">
        <v>511100</v>
      </c>
      <c r="AH10" s="8"/>
      <c r="AI10" s="4">
        <v>1195</v>
      </c>
      <c r="AJ10" s="4"/>
      <c r="AK10" s="4"/>
      <c r="AL10" s="7">
        <v>40723</v>
      </c>
      <c r="AM10" s="3">
        <v>112169</v>
      </c>
      <c r="AN10" s="4" t="s">
        <v>82</v>
      </c>
      <c r="AO10" s="4" t="s">
        <v>83</v>
      </c>
      <c r="AP10" s="4">
        <v>549492002</v>
      </c>
      <c r="AQ10" s="9"/>
      <c r="AR10" s="10"/>
      <c r="AS10" s="11">
        <f>((P10*AQ10)*(AR10/100))/P10</f>
        <v>0</v>
      </c>
      <c r="AT10" s="11">
        <f>ROUND(P10*ROUND(AQ10,2),2)</f>
        <v>0</v>
      </c>
      <c r="AU10" s="11">
        <f>ROUND(AT10*((100+AR10)/100),2)</f>
        <v>0</v>
      </c>
    </row>
    <row r="11" spans="1:47" ht="26.25" thickBot="1">
      <c r="A11" s="3">
        <v>11798</v>
      </c>
      <c r="B11" s="4" t="s">
        <v>70</v>
      </c>
      <c r="C11" s="3">
        <v>186014</v>
      </c>
      <c r="D11" s="4" t="s">
        <v>71</v>
      </c>
      <c r="E11" s="4" t="s">
        <v>72</v>
      </c>
      <c r="F11" s="4">
        <v>549496321</v>
      </c>
      <c r="G11" s="4"/>
      <c r="H11" s="3">
        <v>28140</v>
      </c>
      <c r="I11" s="4" t="s">
        <v>87</v>
      </c>
      <c r="J11" s="4" t="s">
        <v>88</v>
      </c>
      <c r="K11" s="4" t="s">
        <v>89</v>
      </c>
      <c r="L11" s="5"/>
      <c r="M11" s="4" t="s">
        <v>90</v>
      </c>
      <c r="N11" s="4"/>
      <c r="O11" s="4" t="s">
        <v>59</v>
      </c>
      <c r="P11" s="6">
        <v>1</v>
      </c>
      <c r="Q11" s="7">
        <v>40770</v>
      </c>
      <c r="R11" s="7">
        <v>40770</v>
      </c>
      <c r="S11" s="4">
        <v>510000</v>
      </c>
      <c r="T11" s="4" t="s">
        <v>77</v>
      </c>
      <c r="U11" s="4" t="s">
        <v>78</v>
      </c>
      <c r="V11" s="4" t="s">
        <v>62</v>
      </c>
      <c r="W11" s="4">
        <v>2</v>
      </c>
      <c r="X11" s="4" t="s">
        <v>79</v>
      </c>
      <c r="Y11" s="4" t="s">
        <v>80</v>
      </c>
      <c r="Z11" s="3">
        <v>186014</v>
      </c>
      <c r="AA11" s="4" t="s">
        <v>71</v>
      </c>
      <c r="AB11" s="4" t="s">
        <v>72</v>
      </c>
      <c r="AC11" s="4">
        <v>549496321</v>
      </c>
      <c r="AD11" s="4"/>
      <c r="AE11" s="4"/>
      <c r="AF11" s="8" t="s">
        <v>81</v>
      </c>
      <c r="AG11" s="4">
        <v>511100</v>
      </c>
      <c r="AH11" s="8"/>
      <c r="AI11" s="4">
        <v>1195</v>
      </c>
      <c r="AJ11" s="4"/>
      <c r="AK11" s="4"/>
      <c r="AL11" s="7">
        <v>40723</v>
      </c>
      <c r="AM11" s="3">
        <v>112169</v>
      </c>
      <c r="AN11" s="4" t="s">
        <v>82</v>
      </c>
      <c r="AO11" s="4" t="s">
        <v>83</v>
      </c>
      <c r="AP11" s="4">
        <v>549492002</v>
      </c>
      <c r="AQ11" s="9"/>
      <c r="AR11" s="10"/>
      <c r="AS11" s="11">
        <f>((P11*AQ11)*(AR11/100))/P11</f>
        <v>0</v>
      </c>
      <c r="AT11" s="11">
        <f>ROUND(P11*ROUND(AQ11,2),2)</f>
        <v>0</v>
      </c>
      <c r="AU11" s="11">
        <f>ROUND(AT11*((100+AR11)/100),2)</f>
        <v>0</v>
      </c>
    </row>
    <row r="12" spans="1:48" ht="13.5" customHeight="1" thickTop="1">
      <c r="A12" s="24" t="s">
        <v>68</v>
      </c>
      <c r="B12" s="24"/>
      <c r="C12" s="2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24" t="s">
        <v>69</v>
      </c>
      <c r="AS12" s="24"/>
      <c r="AT12" s="13">
        <f>SUM(AT9:AT11)</f>
        <v>0</v>
      </c>
      <c r="AU12" s="13">
        <f>SUM(AU9:AU11)</f>
        <v>0</v>
      </c>
      <c r="AV12" s="12"/>
    </row>
    <row r="13" spans="1:48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7" ht="90" thickBot="1">
      <c r="A14" s="3">
        <v>11944</v>
      </c>
      <c r="B14" s="4" t="s">
        <v>91</v>
      </c>
      <c r="C14" s="3">
        <v>113552</v>
      </c>
      <c r="D14" s="4" t="s">
        <v>92</v>
      </c>
      <c r="E14" s="4" t="s">
        <v>93</v>
      </c>
      <c r="F14" s="4">
        <v>549492006</v>
      </c>
      <c r="G14" s="4"/>
      <c r="H14" s="3">
        <v>28372</v>
      </c>
      <c r="I14" s="4" t="s">
        <v>55</v>
      </c>
      <c r="J14" s="4" t="s">
        <v>94</v>
      </c>
      <c r="K14" s="4" t="s">
        <v>95</v>
      </c>
      <c r="L14" s="5"/>
      <c r="M14" s="4" t="s">
        <v>96</v>
      </c>
      <c r="N14" s="18" t="s">
        <v>97</v>
      </c>
      <c r="O14" s="4" t="s">
        <v>59</v>
      </c>
      <c r="P14" s="6">
        <v>1</v>
      </c>
      <c r="Q14" s="7">
        <v>40770</v>
      </c>
      <c r="R14" s="7">
        <v>40796</v>
      </c>
      <c r="S14" s="4">
        <v>510000</v>
      </c>
      <c r="T14" s="4" t="s">
        <v>77</v>
      </c>
      <c r="U14" s="4" t="s">
        <v>98</v>
      </c>
      <c r="V14" s="4" t="s">
        <v>62</v>
      </c>
      <c r="W14" s="4"/>
      <c r="X14" s="4" t="s">
        <v>99</v>
      </c>
      <c r="Y14" s="4" t="s">
        <v>99</v>
      </c>
      <c r="Z14" s="3">
        <v>15709</v>
      </c>
      <c r="AA14" s="4" t="s">
        <v>100</v>
      </c>
      <c r="AB14" s="4" t="s">
        <v>101</v>
      </c>
      <c r="AC14" s="4">
        <v>549493975</v>
      </c>
      <c r="AD14" s="4"/>
      <c r="AE14" s="4"/>
      <c r="AF14" s="8" t="s">
        <v>102</v>
      </c>
      <c r="AG14" s="4">
        <v>510000</v>
      </c>
      <c r="AH14" s="8" t="s">
        <v>103</v>
      </c>
      <c r="AI14" s="4">
        <v>1195</v>
      </c>
      <c r="AJ14" s="4">
        <v>510000</v>
      </c>
      <c r="AK14" s="4"/>
      <c r="AL14" s="7">
        <v>40725</v>
      </c>
      <c r="AM14" s="3">
        <v>112169</v>
      </c>
      <c r="AN14" s="4" t="s">
        <v>82</v>
      </c>
      <c r="AO14" s="4" t="s">
        <v>83</v>
      </c>
      <c r="AP14" s="4">
        <v>549492002</v>
      </c>
      <c r="AQ14" s="9"/>
      <c r="AR14" s="10"/>
      <c r="AS14" s="11">
        <f>((P14*AQ14)*(AR14/100))/P14</f>
        <v>0</v>
      </c>
      <c r="AT14" s="11">
        <f>ROUND(P14*ROUND(AQ14,2),2)</f>
        <v>0</v>
      </c>
      <c r="AU14" s="11">
        <f>ROUND(AT14*((100+AR14)/100),2)</f>
        <v>0</v>
      </c>
    </row>
    <row r="15" spans="1:48" ht="13.5" customHeight="1" thickTop="1">
      <c r="A15" s="24" t="s">
        <v>68</v>
      </c>
      <c r="B15" s="24"/>
      <c r="C15" s="2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24" t="s">
        <v>69</v>
      </c>
      <c r="AS15" s="24"/>
      <c r="AT15" s="13">
        <f>SUM(AT14:AT14)</f>
        <v>0</v>
      </c>
      <c r="AU15" s="13">
        <f>SUM(AU14:AU14)</f>
        <v>0</v>
      </c>
      <c r="AV15" s="12"/>
    </row>
    <row r="16" spans="1:48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7" ht="90" thickBot="1">
      <c r="A17" s="3">
        <v>11966</v>
      </c>
      <c r="B17" s="4" t="s">
        <v>104</v>
      </c>
      <c r="C17" s="3">
        <v>168497</v>
      </c>
      <c r="D17" s="4" t="s">
        <v>105</v>
      </c>
      <c r="E17" s="4" t="s">
        <v>106</v>
      </c>
      <c r="F17" s="4">
        <v>549494051</v>
      </c>
      <c r="G17" s="4"/>
      <c r="H17" s="3">
        <v>28458</v>
      </c>
      <c r="I17" s="4" t="s">
        <v>73</v>
      </c>
      <c r="J17" s="4" t="s">
        <v>74</v>
      </c>
      <c r="K17" s="4" t="s">
        <v>75</v>
      </c>
      <c r="L17" s="5"/>
      <c r="M17" s="4" t="s">
        <v>76</v>
      </c>
      <c r="N17" s="4"/>
      <c r="O17" s="4" t="s">
        <v>59</v>
      </c>
      <c r="P17" s="6">
        <v>3</v>
      </c>
      <c r="Q17" s="7">
        <v>40770</v>
      </c>
      <c r="R17" s="7">
        <v>40777</v>
      </c>
      <c r="S17" s="4">
        <v>560000</v>
      </c>
      <c r="T17" s="4" t="s">
        <v>107</v>
      </c>
      <c r="U17" s="4" t="s">
        <v>108</v>
      </c>
      <c r="V17" s="4" t="s">
        <v>109</v>
      </c>
      <c r="W17" s="4">
        <v>3</v>
      </c>
      <c r="X17" s="4" t="s">
        <v>110</v>
      </c>
      <c r="Y17" s="4">
        <v>349</v>
      </c>
      <c r="Z17" s="3">
        <v>49883</v>
      </c>
      <c r="AA17" s="4" t="s">
        <v>111</v>
      </c>
      <c r="AB17" s="4" t="s">
        <v>112</v>
      </c>
      <c r="AC17" s="4">
        <v>549495041</v>
      </c>
      <c r="AD17" s="17" t="s">
        <v>113</v>
      </c>
      <c r="AE17" s="4"/>
      <c r="AF17" s="8" t="s">
        <v>114</v>
      </c>
      <c r="AG17" s="4">
        <v>560000</v>
      </c>
      <c r="AH17" s="8"/>
      <c r="AI17" s="4">
        <v>1111</v>
      </c>
      <c r="AJ17" s="4">
        <v>566000</v>
      </c>
      <c r="AK17" s="4"/>
      <c r="AL17" s="7">
        <v>40708</v>
      </c>
      <c r="AM17" s="3">
        <v>12168</v>
      </c>
      <c r="AN17" s="4" t="s">
        <v>115</v>
      </c>
      <c r="AO17" s="4" t="s">
        <v>116</v>
      </c>
      <c r="AP17" s="4">
        <v>549497272</v>
      </c>
      <c r="AQ17" s="9"/>
      <c r="AR17" s="10"/>
      <c r="AS17" s="11">
        <f>((P17*AQ17)*(AR17/100))/P17</f>
        <v>0</v>
      </c>
      <c r="AT17" s="11">
        <f>ROUND(P17*ROUND(AQ17,2),2)</f>
        <v>0</v>
      </c>
      <c r="AU17" s="11">
        <f>ROUND(AT17*((100+AR17)/100),2)</f>
        <v>0</v>
      </c>
    </row>
    <row r="18" spans="1:48" ht="13.5" customHeight="1" thickTop="1">
      <c r="A18" s="24" t="s">
        <v>68</v>
      </c>
      <c r="B18" s="24"/>
      <c r="C18" s="2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24" t="s">
        <v>69</v>
      </c>
      <c r="AS18" s="24"/>
      <c r="AT18" s="13">
        <f>SUM(AT17:AT17)</f>
        <v>0</v>
      </c>
      <c r="AU18" s="13">
        <f>SUM(AU17:AU17)</f>
        <v>0</v>
      </c>
      <c r="AV18" s="12"/>
    </row>
    <row r="19" spans="1:48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7" ht="76.5">
      <c r="A20" s="3">
        <v>11989</v>
      </c>
      <c r="B20" s="4" t="s">
        <v>117</v>
      </c>
      <c r="C20" s="3">
        <v>186014</v>
      </c>
      <c r="D20" s="4" t="s">
        <v>71</v>
      </c>
      <c r="E20" s="4" t="s">
        <v>72</v>
      </c>
      <c r="F20" s="4">
        <v>549496321</v>
      </c>
      <c r="G20" s="4"/>
      <c r="H20" s="3">
        <v>28532</v>
      </c>
      <c r="I20" s="4" t="s">
        <v>73</v>
      </c>
      <c r="J20" s="4" t="s">
        <v>118</v>
      </c>
      <c r="K20" s="4" t="s">
        <v>119</v>
      </c>
      <c r="L20" s="5"/>
      <c r="M20" s="4" t="s">
        <v>120</v>
      </c>
      <c r="N20" s="4"/>
      <c r="O20" s="4" t="s">
        <v>59</v>
      </c>
      <c r="P20" s="6">
        <v>1</v>
      </c>
      <c r="Q20" s="7">
        <v>40770</v>
      </c>
      <c r="R20" s="7">
        <v>40770</v>
      </c>
      <c r="S20" s="4">
        <v>510000</v>
      </c>
      <c r="T20" s="4" t="s">
        <v>77</v>
      </c>
      <c r="U20" s="4" t="s">
        <v>78</v>
      </c>
      <c r="V20" s="4" t="s">
        <v>62</v>
      </c>
      <c r="W20" s="4">
        <v>2</v>
      </c>
      <c r="X20" s="4" t="s">
        <v>79</v>
      </c>
      <c r="Y20" s="4" t="s">
        <v>80</v>
      </c>
      <c r="Z20" s="3">
        <v>186014</v>
      </c>
      <c r="AA20" s="4" t="s">
        <v>71</v>
      </c>
      <c r="AB20" s="4" t="s">
        <v>72</v>
      </c>
      <c r="AC20" s="4">
        <v>549496321</v>
      </c>
      <c r="AD20" s="4"/>
      <c r="AE20" s="4"/>
      <c r="AF20" s="8" t="s">
        <v>121</v>
      </c>
      <c r="AG20" s="4">
        <v>511100</v>
      </c>
      <c r="AH20" s="8" t="s">
        <v>103</v>
      </c>
      <c r="AI20" s="4">
        <v>1195</v>
      </c>
      <c r="AJ20" s="4">
        <v>510000</v>
      </c>
      <c r="AK20" s="4"/>
      <c r="AL20" s="7">
        <v>40723</v>
      </c>
      <c r="AM20" s="3">
        <v>112169</v>
      </c>
      <c r="AN20" s="4" t="s">
        <v>82</v>
      </c>
      <c r="AO20" s="4" t="s">
        <v>83</v>
      </c>
      <c r="AP20" s="4">
        <v>549492002</v>
      </c>
      <c r="AQ20" s="9"/>
      <c r="AR20" s="10"/>
      <c r="AS20" s="11">
        <f>((P20*AQ20)*(AR20/100))/P20</f>
        <v>0</v>
      </c>
      <c r="AT20" s="11">
        <f>ROUND(P20*ROUND(AQ20,2),2)</f>
        <v>0</v>
      </c>
      <c r="AU20" s="11">
        <f>ROUND(AT20*((100+AR20)/100),2)</f>
        <v>0</v>
      </c>
    </row>
    <row r="21" spans="1:47" ht="102">
      <c r="A21" s="3">
        <v>11989</v>
      </c>
      <c r="B21" s="4" t="s">
        <v>117</v>
      </c>
      <c r="C21" s="3">
        <v>186014</v>
      </c>
      <c r="D21" s="4" t="s">
        <v>71</v>
      </c>
      <c r="E21" s="4" t="s">
        <v>72</v>
      </c>
      <c r="F21" s="4">
        <v>549496321</v>
      </c>
      <c r="G21" s="4"/>
      <c r="H21" s="3">
        <v>28533</v>
      </c>
      <c r="I21" s="4" t="s">
        <v>55</v>
      </c>
      <c r="J21" s="4" t="s">
        <v>56</v>
      </c>
      <c r="K21" s="4" t="s">
        <v>57</v>
      </c>
      <c r="L21" s="5"/>
      <c r="M21" s="4" t="s">
        <v>58</v>
      </c>
      <c r="N21" s="4"/>
      <c r="O21" s="4" t="s">
        <v>59</v>
      </c>
      <c r="P21" s="6">
        <v>1</v>
      </c>
      <c r="Q21" s="7">
        <v>40770</v>
      </c>
      <c r="R21" s="7">
        <v>40770</v>
      </c>
      <c r="S21" s="4">
        <v>510000</v>
      </c>
      <c r="T21" s="4" t="s">
        <v>77</v>
      </c>
      <c r="U21" s="4" t="s">
        <v>78</v>
      </c>
      <c r="V21" s="4" t="s">
        <v>62</v>
      </c>
      <c r="W21" s="4">
        <v>2</v>
      </c>
      <c r="X21" s="4" t="s">
        <v>79</v>
      </c>
      <c r="Y21" s="4" t="s">
        <v>80</v>
      </c>
      <c r="Z21" s="3">
        <v>186014</v>
      </c>
      <c r="AA21" s="4" t="s">
        <v>71</v>
      </c>
      <c r="AB21" s="4" t="s">
        <v>72</v>
      </c>
      <c r="AC21" s="4">
        <v>549496321</v>
      </c>
      <c r="AD21" s="4"/>
      <c r="AE21" s="4"/>
      <c r="AF21" s="8" t="s">
        <v>121</v>
      </c>
      <c r="AG21" s="4">
        <v>511100</v>
      </c>
      <c r="AH21" s="8" t="s">
        <v>103</v>
      </c>
      <c r="AI21" s="4">
        <v>1195</v>
      </c>
      <c r="AJ21" s="4">
        <v>510000</v>
      </c>
      <c r="AK21" s="4"/>
      <c r="AL21" s="7">
        <v>40723</v>
      </c>
      <c r="AM21" s="3">
        <v>112169</v>
      </c>
      <c r="AN21" s="4" t="s">
        <v>82</v>
      </c>
      <c r="AO21" s="4" t="s">
        <v>83</v>
      </c>
      <c r="AP21" s="4">
        <v>549492002</v>
      </c>
      <c r="AQ21" s="9"/>
      <c r="AR21" s="10"/>
      <c r="AS21" s="11">
        <f>((P21*AQ21)*(AR21/100))/P21</f>
        <v>0</v>
      </c>
      <c r="AT21" s="11">
        <f>ROUND(P21*ROUND(AQ21,2),2)</f>
        <v>0</v>
      </c>
      <c r="AU21" s="11">
        <f>ROUND(AT21*((100+AR21)/100),2)</f>
        <v>0</v>
      </c>
    </row>
    <row r="22" spans="1:47" ht="51">
      <c r="A22" s="3">
        <v>11989</v>
      </c>
      <c r="B22" s="4" t="s">
        <v>117</v>
      </c>
      <c r="C22" s="3">
        <v>186014</v>
      </c>
      <c r="D22" s="4" t="s">
        <v>71</v>
      </c>
      <c r="E22" s="4" t="s">
        <v>72</v>
      </c>
      <c r="F22" s="4">
        <v>549496321</v>
      </c>
      <c r="G22" s="4"/>
      <c r="H22" s="3">
        <v>28534</v>
      </c>
      <c r="I22" s="4" t="s">
        <v>73</v>
      </c>
      <c r="J22" s="4" t="s">
        <v>122</v>
      </c>
      <c r="K22" s="4" t="s">
        <v>123</v>
      </c>
      <c r="L22" s="5"/>
      <c r="M22" s="4" t="s">
        <v>124</v>
      </c>
      <c r="N22" s="4"/>
      <c r="O22" s="4" t="s">
        <v>59</v>
      </c>
      <c r="P22" s="6">
        <v>1</v>
      </c>
      <c r="Q22" s="7">
        <v>40770</v>
      </c>
      <c r="R22" s="7">
        <v>40770</v>
      </c>
      <c r="S22" s="4">
        <v>510000</v>
      </c>
      <c r="T22" s="4" t="s">
        <v>77</v>
      </c>
      <c r="U22" s="4" t="s">
        <v>78</v>
      </c>
      <c r="V22" s="4" t="s">
        <v>62</v>
      </c>
      <c r="W22" s="4">
        <v>2</v>
      </c>
      <c r="X22" s="4" t="s">
        <v>79</v>
      </c>
      <c r="Y22" s="4" t="s">
        <v>80</v>
      </c>
      <c r="Z22" s="3">
        <v>186014</v>
      </c>
      <c r="AA22" s="4" t="s">
        <v>71</v>
      </c>
      <c r="AB22" s="4" t="s">
        <v>72</v>
      </c>
      <c r="AC22" s="4">
        <v>549496321</v>
      </c>
      <c r="AD22" s="4"/>
      <c r="AE22" s="4"/>
      <c r="AF22" s="8" t="s">
        <v>121</v>
      </c>
      <c r="AG22" s="4">
        <v>511100</v>
      </c>
      <c r="AH22" s="8" t="s">
        <v>103</v>
      </c>
      <c r="AI22" s="4">
        <v>1195</v>
      </c>
      <c r="AJ22" s="4">
        <v>510000</v>
      </c>
      <c r="AK22" s="4"/>
      <c r="AL22" s="7">
        <v>40723</v>
      </c>
      <c r="AM22" s="3">
        <v>112169</v>
      </c>
      <c r="AN22" s="4" t="s">
        <v>82</v>
      </c>
      <c r="AO22" s="4" t="s">
        <v>83</v>
      </c>
      <c r="AP22" s="4">
        <v>549492002</v>
      </c>
      <c r="AQ22" s="9"/>
      <c r="AR22" s="10"/>
      <c r="AS22" s="11">
        <f>((P22*AQ22)*(AR22/100))/P22</f>
        <v>0</v>
      </c>
      <c r="AT22" s="11">
        <f>ROUND(P22*ROUND(AQ22,2),2)</f>
        <v>0</v>
      </c>
      <c r="AU22" s="11">
        <f>ROUND(AT22*((100+AR22)/100),2)</f>
        <v>0</v>
      </c>
    </row>
    <row r="23" spans="1:47" ht="64.5" thickBot="1">
      <c r="A23" s="3">
        <v>11989</v>
      </c>
      <c r="B23" s="4" t="s">
        <v>117</v>
      </c>
      <c r="C23" s="3">
        <v>186014</v>
      </c>
      <c r="D23" s="4" t="s">
        <v>71</v>
      </c>
      <c r="E23" s="4" t="s">
        <v>72</v>
      </c>
      <c r="F23" s="4">
        <v>549496321</v>
      </c>
      <c r="G23" s="4"/>
      <c r="H23" s="3">
        <v>28535</v>
      </c>
      <c r="I23" s="4" t="s">
        <v>125</v>
      </c>
      <c r="J23" s="4" t="s">
        <v>126</v>
      </c>
      <c r="K23" s="4" t="s">
        <v>127</v>
      </c>
      <c r="L23" s="5"/>
      <c r="M23" s="4" t="s">
        <v>128</v>
      </c>
      <c r="N23" s="4"/>
      <c r="O23" s="4" t="s">
        <v>59</v>
      </c>
      <c r="P23" s="6">
        <v>1</v>
      </c>
      <c r="Q23" s="7">
        <v>40770</v>
      </c>
      <c r="R23" s="7">
        <v>40770</v>
      </c>
      <c r="S23" s="4">
        <v>510000</v>
      </c>
      <c r="T23" s="4" t="s">
        <v>77</v>
      </c>
      <c r="U23" s="4" t="s">
        <v>78</v>
      </c>
      <c r="V23" s="4" t="s">
        <v>62</v>
      </c>
      <c r="W23" s="4">
        <v>2</v>
      </c>
      <c r="X23" s="4" t="s">
        <v>79</v>
      </c>
      <c r="Y23" s="4" t="s">
        <v>80</v>
      </c>
      <c r="Z23" s="3">
        <v>186014</v>
      </c>
      <c r="AA23" s="4" t="s">
        <v>71</v>
      </c>
      <c r="AB23" s="4" t="s">
        <v>72</v>
      </c>
      <c r="AC23" s="4">
        <v>549496321</v>
      </c>
      <c r="AD23" s="4"/>
      <c r="AE23" s="4"/>
      <c r="AF23" s="8" t="s">
        <v>121</v>
      </c>
      <c r="AG23" s="4">
        <v>511100</v>
      </c>
      <c r="AH23" s="8" t="s">
        <v>103</v>
      </c>
      <c r="AI23" s="4">
        <v>1195</v>
      </c>
      <c r="AJ23" s="4">
        <v>510000</v>
      </c>
      <c r="AK23" s="4"/>
      <c r="AL23" s="7">
        <v>40723</v>
      </c>
      <c r="AM23" s="3">
        <v>112169</v>
      </c>
      <c r="AN23" s="4" t="s">
        <v>82</v>
      </c>
      <c r="AO23" s="4" t="s">
        <v>83</v>
      </c>
      <c r="AP23" s="4">
        <v>549492002</v>
      </c>
      <c r="AQ23" s="9"/>
      <c r="AR23" s="10"/>
      <c r="AS23" s="11">
        <f>((P23*AQ23)*(AR23/100))/P23</f>
        <v>0</v>
      </c>
      <c r="AT23" s="11">
        <f>ROUND(P23*ROUND(AQ23,2),2)</f>
        <v>0</v>
      </c>
      <c r="AU23" s="11">
        <f>ROUND(AT23*((100+AR23)/100),2)</f>
        <v>0</v>
      </c>
    </row>
    <row r="24" spans="1:48" ht="13.5" customHeight="1" thickTop="1">
      <c r="A24" s="24" t="s">
        <v>68</v>
      </c>
      <c r="B24" s="24"/>
      <c r="C24" s="2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24" t="s">
        <v>69</v>
      </c>
      <c r="AS24" s="24"/>
      <c r="AT24" s="13">
        <f>SUM(AT20:AT23)</f>
        <v>0</v>
      </c>
      <c r="AU24" s="13">
        <f>SUM(AU20:AU23)</f>
        <v>0</v>
      </c>
      <c r="AV24" s="12"/>
    </row>
    <row r="25" spans="1:48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7" ht="51">
      <c r="A26" s="3">
        <v>12085</v>
      </c>
      <c r="B26" s="4" t="s">
        <v>129</v>
      </c>
      <c r="C26" s="3">
        <v>619</v>
      </c>
      <c r="D26" s="4" t="s">
        <v>130</v>
      </c>
      <c r="E26" s="4" t="s">
        <v>131</v>
      </c>
      <c r="F26" s="4">
        <v>547192042</v>
      </c>
      <c r="G26" s="4"/>
      <c r="H26" s="3">
        <v>28692</v>
      </c>
      <c r="I26" s="4" t="s">
        <v>73</v>
      </c>
      <c r="J26" s="4" t="s">
        <v>132</v>
      </c>
      <c r="K26" s="4" t="s">
        <v>133</v>
      </c>
      <c r="L26" s="5"/>
      <c r="M26" s="4" t="s">
        <v>134</v>
      </c>
      <c r="N26" s="4"/>
      <c r="O26" s="4" t="s">
        <v>59</v>
      </c>
      <c r="P26" s="6">
        <v>1</v>
      </c>
      <c r="Q26" s="7">
        <v>40777</v>
      </c>
      <c r="R26" s="7">
        <v>40781</v>
      </c>
      <c r="S26" s="4">
        <v>110227</v>
      </c>
      <c r="T26" s="4" t="s">
        <v>135</v>
      </c>
      <c r="U26" s="4" t="s">
        <v>136</v>
      </c>
      <c r="V26" s="4" t="s">
        <v>137</v>
      </c>
      <c r="W26" s="4">
        <v>17</v>
      </c>
      <c r="X26" s="4" t="s">
        <v>138</v>
      </c>
      <c r="Y26" s="4" t="s">
        <v>139</v>
      </c>
      <c r="Z26" s="3">
        <v>619</v>
      </c>
      <c r="AA26" s="4" t="s">
        <v>130</v>
      </c>
      <c r="AB26" s="4" t="s">
        <v>131</v>
      </c>
      <c r="AC26" s="4">
        <v>547192042</v>
      </c>
      <c r="AD26" s="17" t="s">
        <v>140</v>
      </c>
      <c r="AE26" s="4"/>
      <c r="AF26" s="8" t="s">
        <v>141</v>
      </c>
      <c r="AG26" s="4">
        <v>110227</v>
      </c>
      <c r="AH26" s="8"/>
      <c r="AI26" s="4">
        <v>1111</v>
      </c>
      <c r="AJ26" s="4">
        <v>110002</v>
      </c>
      <c r="AK26" s="4"/>
      <c r="AL26" s="7">
        <v>40721</v>
      </c>
      <c r="AM26" s="3">
        <v>63513</v>
      </c>
      <c r="AN26" s="4" t="s">
        <v>142</v>
      </c>
      <c r="AO26" s="4" t="s">
        <v>143</v>
      </c>
      <c r="AP26" s="4">
        <v>549491302</v>
      </c>
      <c r="AQ26" s="9"/>
      <c r="AR26" s="10"/>
      <c r="AS26" s="11">
        <f aca="true" t="shared" si="0" ref="AS26:AS32">((P26*AQ26)*(AR26/100))/P26</f>
        <v>0</v>
      </c>
      <c r="AT26" s="11">
        <f aca="true" t="shared" si="1" ref="AT26:AT32">ROUND(P26*ROUND(AQ26,2),2)</f>
        <v>0</v>
      </c>
      <c r="AU26" s="11">
        <f aca="true" t="shared" si="2" ref="AU26:AU32">ROUND(AT26*((100+AR26)/100),2)</f>
        <v>0</v>
      </c>
    </row>
    <row r="27" spans="1:47" ht="89.25">
      <c r="A27" s="3">
        <v>12085</v>
      </c>
      <c r="B27" s="4" t="s">
        <v>129</v>
      </c>
      <c r="C27" s="3">
        <v>619</v>
      </c>
      <c r="D27" s="4" t="s">
        <v>130</v>
      </c>
      <c r="E27" s="4" t="s">
        <v>131</v>
      </c>
      <c r="F27" s="4">
        <v>547192042</v>
      </c>
      <c r="G27" s="4"/>
      <c r="H27" s="3">
        <v>28693</v>
      </c>
      <c r="I27" s="4" t="s">
        <v>73</v>
      </c>
      <c r="J27" s="4" t="s">
        <v>144</v>
      </c>
      <c r="K27" s="4" t="s">
        <v>145</v>
      </c>
      <c r="L27" s="5"/>
      <c r="M27" s="4" t="s">
        <v>146</v>
      </c>
      <c r="N27" s="4"/>
      <c r="O27" s="4" t="s">
        <v>59</v>
      </c>
      <c r="P27" s="6">
        <v>1</v>
      </c>
      <c r="Q27" s="7">
        <v>40777</v>
      </c>
      <c r="R27" s="7">
        <v>40781</v>
      </c>
      <c r="S27" s="4">
        <v>110227</v>
      </c>
      <c r="T27" s="4" t="s">
        <v>135</v>
      </c>
      <c r="U27" s="4" t="s">
        <v>136</v>
      </c>
      <c r="V27" s="4" t="s">
        <v>137</v>
      </c>
      <c r="W27" s="4">
        <v>17</v>
      </c>
      <c r="X27" s="4" t="s">
        <v>138</v>
      </c>
      <c r="Y27" s="4" t="s">
        <v>139</v>
      </c>
      <c r="Z27" s="3">
        <v>619</v>
      </c>
      <c r="AA27" s="4" t="s">
        <v>130</v>
      </c>
      <c r="AB27" s="4" t="s">
        <v>131</v>
      </c>
      <c r="AC27" s="4">
        <v>547192042</v>
      </c>
      <c r="AD27" s="17" t="s">
        <v>140</v>
      </c>
      <c r="AE27" s="4"/>
      <c r="AF27" s="8" t="s">
        <v>141</v>
      </c>
      <c r="AG27" s="4">
        <v>110227</v>
      </c>
      <c r="AH27" s="8"/>
      <c r="AI27" s="4">
        <v>1111</v>
      </c>
      <c r="AJ27" s="4">
        <v>110002</v>
      </c>
      <c r="AK27" s="4"/>
      <c r="AL27" s="7">
        <v>40721</v>
      </c>
      <c r="AM27" s="3">
        <v>63513</v>
      </c>
      <c r="AN27" s="4" t="s">
        <v>142</v>
      </c>
      <c r="AO27" s="4" t="s">
        <v>143</v>
      </c>
      <c r="AP27" s="4">
        <v>549491302</v>
      </c>
      <c r="AQ27" s="9"/>
      <c r="AR27" s="10"/>
      <c r="AS27" s="11">
        <f t="shared" si="0"/>
        <v>0</v>
      </c>
      <c r="AT27" s="11">
        <f t="shared" si="1"/>
        <v>0</v>
      </c>
      <c r="AU27" s="11">
        <f t="shared" si="2"/>
        <v>0</v>
      </c>
    </row>
    <row r="28" spans="1:47" ht="51">
      <c r="A28" s="3">
        <v>12085</v>
      </c>
      <c r="B28" s="4" t="s">
        <v>129</v>
      </c>
      <c r="C28" s="3">
        <v>619</v>
      </c>
      <c r="D28" s="4" t="s">
        <v>130</v>
      </c>
      <c r="E28" s="4" t="s">
        <v>131</v>
      </c>
      <c r="F28" s="4">
        <v>547192042</v>
      </c>
      <c r="G28" s="4"/>
      <c r="H28" s="3">
        <v>28694</v>
      </c>
      <c r="I28" s="4" t="s">
        <v>87</v>
      </c>
      <c r="J28" s="4" t="s">
        <v>147</v>
      </c>
      <c r="K28" s="4" t="s">
        <v>148</v>
      </c>
      <c r="L28" s="5"/>
      <c r="M28" s="4" t="s">
        <v>268</v>
      </c>
      <c r="N28" s="4"/>
      <c r="O28" s="4" t="s">
        <v>59</v>
      </c>
      <c r="P28" s="6">
        <v>1</v>
      </c>
      <c r="Q28" s="7">
        <v>40777</v>
      </c>
      <c r="R28" s="7">
        <v>40781</v>
      </c>
      <c r="S28" s="4">
        <v>110227</v>
      </c>
      <c r="T28" s="4" t="s">
        <v>135</v>
      </c>
      <c r="U28" s="4" t="s">
        <v>136</v>
      </c>
      <c r="V28" s="4" t="s">
        <v>137</v>
      </c>
      <c r="W28" s="4">
        <v>17</v>
      </c>
      <c r="X28" s="4" t="s">
        <v>138</v>
      </c>
      <c r="Y28" s="4" t="s">
        <v>139</v>
      </c>
      <c r="Z28" s="3">
        <v>619</v>
      </c>
      <c r="AA28" s="4" t="s">
        <v>130</v>
      </c>
      <c r="AB28" s="4" t="s">
        <v>131</v>
      </c>
      <c r="AC28" s="4">
        <v>547192042</v>
      </c>
      <c r="AD28" s="17" t="s">
        <v>140</v>
      </c>
      <c r="AE28" s="4"/>
      <c r="AF28" s="8" t="s">
        <v>141</v>
      </c>
      <c r="AG28" s="4">
        <v>110227</v>
      </c>
      <c r="AH28" s="8"/>
      <c r="AI28" s="4">
        <v>1111</v>
      </c>
      <c r="AJ28" s="4">
        <v>110002</v>
      </c>
      <c r="AK28" s="4"/>
      <c r="AL28" s="7">
        <v>40721</v>
      </c>
      <c r="AM28" s="3">
        <v>63513</v>
      </c>
      <c r="AN28" s="4" t="s">
        <v>142</v>
      </c>
      <c r="AO28" s="4" t="s">
        <v>143</v>
      </c>
      <c r="AP28" s="4">
        <v>549491302</v>
      </c>
      <c r="AQ28" s="9"/>
      <c r="AR28" s="10"/>
      <c r="AS28" s="11">
        <f t="shared" si="0"/>
        <v>0</v>
      </c>
      <c r="AT28" s="11">
        <f t="shared" si="1"/>
        <v>0</v>
      </c>
      <c r="AU28" s="11">
        <f t="shared" si="2"/>
        <v>0</v>
      </c>
    </row>
    <row r="29" spans="1:47" ht="114.75">
      <c r="A29" s="3">
        <v>12085</v>
      </c>
      <c r="B29" s="4" t="s">
        <v>129</v>
      </c>
      <c r="C29" s="3">
        <v>619</v>
      </c>
      <c r="D29" s="4" t="s">
        <v>130</v>
      </c>
      <c r="E29" s="4" t="s">
        <v>131</v>
      </c>
      <c r="F29" s="4">
        <v>547192042</v>
      </c>
      <c r="G29" s="4"/>
      <c r="H29" s="3">
        <v>28695</v>
      </c>
      <c r="I29" s="4" t="s">
        <v>149</v>
      </c>
      <c r="J29" s="4" t="s">
        <v>150</v>
      </c>
      <c r="K29" s="4" t="s">
        <v>151</v>
      </c>
      <c r="L29" s="5"/>
      <c r="M29" s="4" t="s">
        <v>152</v>
      </c>
      <c r="N29" s="4"/>
      <c r="O29" s="4" t="s">
        <v>59</v>
      </c>
      <c r="P29" s="6">
        <v>1</v>
      </c>
      <c r="Q29" s="7">
        <v>40777</v>
      </c>
      <c r="R29" s="7">
        <v>40781</v>
      </c>
      <c r="S29" s="4">
        <v>110227</v>
      </c>
      <c r="T29" s="4" t="s">
        <v>135</v>
      </c>
      <c r="U29" s="4" t="s">
        <v>136</v>
      </c>
      <c r="V29" s="4" t="s">
        <v>137</v>
      </c>
      <c r="W29" s="4">
        <v>17</v>
      </c>
      <c r="X29" s="4" t="s">
        <v>138</v>
      </c>
      <c r="Y29" s="4" t="s">
        <v>139</v>
      </c>
      <c r="Z29" s="3">
        <v>619</v>
      </c>
      <c r="AA29" s="4" t="s">
        <v>130</v>
      </c>
      <c r="AB29" s="4" t="s">
        <v>131</v>
      </c>
      <c r="AC29" s="4">
        <v>547192042</v>
      </c>
      <c r="AD29" s="17" t="s">
        <v>140</v>
      </c>
      <c r="AE29" s="4"/>
      <c r="AF29" s="8" t="s">
        <v>141</v>
      </c>
      <c r="AG29" s="4">
        <v>110227</v>
      </c>
      <c r="AH29" s="8"/>
      <c r="AI29" s="4">
        <v>1111</v>
      </c>
      <c r="AJ29" s="4">
        <v>110002</v>
      </c>
      <c r="AK29" s="4"/>
      <c r="AL29" s="7">
        <v>40721</v>
      </c>
      <c r="AM29" s="3">
        <v>63513</v>
      </c>
      <c r="AN29" s="4" t="s">
        <v>142</v>
      </c>
      <c r="AO29" s="4" t="s">
        <v>143</v>
      </c>
      <c r="AP29" s="4">
        <v>549491302</v>
      </c>
      <c r="AQ29" s="9"/>
      <c r="AR29" s="10"/>
      <c r="AS29" s="11">
        <f t="shared" si="0"/>
        <v>0</v>
      </c>
      <c r="AT29" s="11">
        <f t="shared" si="1"/>
        <v>0</v>
      </c>
      <c r="AU29" s="11">
        <f t="shared" si="2"/>
        <v>0</v>
      </c>
    </row>
    <row r="30" spans="1:47" ht="63.75">
      <c r="A30" s="3">
        <v>12085</v>
      </c>
      <c r="B30" s="4" t="s">
        <v>129</v>
      </c>
      <c r="C30" s="3">
        <v>619</v>
      </c>
      <c r="D30" s="4" t="s">
        <v>130</v>
      </c>
      <c r="E30" s="4" t="s">
        <v>131</v>
      </c>
      <c r="F30" s="4">
        <v>547192042</v>
      </c>
      <c r="G30" s="4"/>
      <c r="H30" s="3">
        <v>28696</v>
      </c>
      <c r="I30" s="4" t="s">
        <v>153</v>
      </c>
      <c r="J30" s="4" t="s">
        <v>154</v>
      </c>
      <c r="K30" s="4" t="s">
        <v>155</v>
      </c>
      <c r="L30" s="5"/>
      <c r="M30" s="4" t="s">
        <v>156</v>
      </c>
      <c r="N30" s="4"/>
      <c r="O30" s="4" t="s">
        <v>59</v>
      </c>
      <c r="P30" s="6">
        <v>1</v>
      </c>
      <c r="Q30" s="7">
        <v>40777</v>
      </c>
      <c r="R30" s="7">
        <v>40781</v>
      </c>
      <c r="S30" s="4">
        <v>110227</v>
      </c>
      <c r="T30" s="4" t="s">
        <v>135</v>
      </c>
      <c r="U30" s="4" t="s">
        <v>136</v>
      </c>
      <c r="V30" s="4" t="s">
        <v>137</v>
      </c>
      <c r="W30" s="4">
        <v>17</v>
      </c>
      <c r="X30" s="4" t="s">
        <v>138</v>
      </c>
      <c r="Y30" s="4" t="s">
        <v>139</v>
      </c>
      <c r="Z30" s="3">
        <v>619</v>
      </c>
      <c r="AA30" s="4" t="s">
        <v>130</v>
      </c>
      <c r="AB30" s="4" t="s">
        <v>131</v>
      </c>
      <c r="AC30" s="4">
        <v>547192042</v>
      </c>
      <c r="AD30" s="17" t="s">
        <v>140</v>
      </c>
      <c r="AE30" s="4"/>
      <c r="AF30" s="8" t="s">
        <v>141</v>
      </c>
      <c r="AG30" s="4">
        <v>110227</v>
      </c>
      <c r="AH30" s="8"/>
      <c r="AI30" s="4">
        <v>1111</v>
      </c>
      <c r="AJ30" s="4">
        <v>110002</v>
      </c>
      <c r="AK30" s="4"/>
      <c r="AL30" s="7">
        <v>40721</v>
      </c>
      <c r="AM30" s="3">
        <v>63513</v>
      </c>
      <c r="AN30" s="4" t="s">
        <v>142</v>
      </c>
      <c r="AO30" s="4" t="s">
        <v>143</v>
      </c>
      <c r="AP30" s="4">
        <v>549491302</v>
      </c>
      <c r="AQ30" s="9"/>
      <c r="AR30" s="10"/>
      <c r="AS30" s="11">
        <f t="shared" si="0"/>
        <v>0</v>
      </c>
      <c r="AT30" s="11">
        <f t="shared" si="1"/>
        <v>0</v>
      </c>
      <c r="AU30" s="11">
        <f t="shared" si="2"/>
        <v>0</v>
      </c>
    </row>
    <row r="31" spans="1:47" ht="51">
      <c r="A31" s="3">
        <v>12085</v>
      </c>
      <c r="B31" s="4" t="s">
        <v>129</v>
      </c>
      <c r="C31" s="3">
        <v>619</v>
      </c>
      <c r="D31" s="4" t="s">
        <v>130</v>
      </c>
      <c r="E31" s="4" t="s">
        <v>131</v>
      </c>
      <c r="F31" s="4">
        <v>547192042</v>
      </c>
      <c r="G31" s="4"/>
      <c r="H31" s="3">
        <v>28697</v>
      </c>
      <c r="I31" s="4" t="s">
        <v>157</v>
      </c>
      <c r="J31" s="4" t="s">
        <v>158</v>
      </c>
      <c r="K31" s="4" t="s">
        <v>159</v>
      </c>
      <c r="L31" s="5"/>
      <c r="M31" s="4" t="s">
        <v>160</v>
      </c>
      <c r="N31" s="4"/>
      <c r="O31" s="4" t="s">
        <v>59</v>
      </c>
      <c r="P31" s="6">
        <v>1</v>
      </c>
      <c r="Q31" s="7">
        <v>40777</v>
      </c>
      <c r="R31" s="7">
        <v>40781</v>
      </c>
      <c r="S31" s="4">
        <v>110227</v>
      </c>
      <c r="T31" s="4" t="s">
        <v>135</v>
      </c>
      <c r="U31" s="4" t="s">
        <v>136</v>
      </c>
      <c r="V31" s="4" t="s">
        <v>137</v>
      </c>
      <c r="W31" s="4">
        <v>17</v>
      </c>
      <c r="X31" s="4" t="s">
        <v>138</v>
      </c>
      <c r="Y31" s="4" t="s">
        <v>139</v>
      </c>
      <c r="Z31" s="3">
        <v>619</v>
      </c>
      <c r="AA31" s="4" t="s">
        <v>130</v>
      </c>
      <c r="AB31" s="4" t="s">
        <v>131</v>
      </c>
      <c r="AC31" s="4">
        <v>547192042</v>
      </c>
      <c r="AD31" s="17" t="s">
        <v>140</v>
      </c>
      <c r="AE31" s="4"/>
      <c r="AF31" s="8" t="s">
        <v>141</v>
      </c>
      <c r="AG31" s="4">
        <v>110227</v>
      </c>
      <c r="AH31" s="8"/>
      <c r="AI31" s="4">
        <v>1111</v>
      </c>
      <c r="AJ31" s="4">
        <v>110002</v>
      </c>
      <c r="AK31" s="4"/>
      <c r="AL31" s="7">
        <v>40721</v>
      </c>
      <c r="AM31" s="3">
        <v>63513</v>
      </c>
      <c r="AN31" s="4" t="s">
        <v>142</v>
      </c>
      <c r="AO31" s="4" t="s">
        <v>143</v>
      </c>
      <c r="AP31" s="4">
        <v>549491302</v>
      </c>
      <c r="AQ31" s="9"/>
      <c r="AR31" s="10"/>
      <c r="AS31" s="11">
        <f t="shared" si="0"/>
        <v>0</v>
      </c>
      <c r="AT31" s="11">
        <f t="shared" si="1"/>
        <v>0</v>
      </c>
      <c r="AU31" s="11">
        <f t="shared" si="2"/>
        <v>0</v>
      </c>
    </row>
    <row r="32" spans="1:47" ht="51.75" thickBot="1">
      <c r="A32" s="3">
        <v>12085</v>
      </c>
      <c r="B32" s="4" t="s">
        <v>129</v>
      </c>
      <c r="C32" s="3">
        <v>619</v>
      </c>
      <c r="D32" s="4" t="s">
        <v>130</v>
      </c>
      <c r="E32" s="4" t="s">
        <v>131</v>
      </c>
      <c r="F32" s="4">
        <v>547192042</v>
      </c>
      <c r="G32" s="4"/>
      <c r="H32" s="3">
        <v>28716</v>
      </c>
      <c r="I32" s="4" t="s">
        <v>157</v>
      </c>
      <c r="J32" s="4" t="s">
        <v>161</v>
      </c>
      <c r="K32" s="4" t="s">
        <v>162</v>
      </c>
      <c r="L32" s="5"/>
      <c r="M32" s="4" t="s">
        <v>163</v>
      </c>
      <c r="N32" s="4"/>
      <c r="O32" s="4" t="s">
        <v>59</v>
      </c>
      <c r="P32" s="6">
        <v>1</v>
      </c>
      <c r="Q32" s="7">
        <v>40777</v>
      </c>
      <c r="R32" s="7">
        <v>40781</v>
      </c>
      <c r="S32" s="4">
        <v>110227</v>
      </c>
      <c r="T32" s="4" t="s">
        <v>135</v>
      </c>
      <c r="U32" s="4" t="s">
        <v>136</v>
      </c>
      <c r="V32" s="4" t="s">
        <v>137</v>
      </c>
      <c r="W32" s="4">
        <v>17</v>
      </c>
      <c r="X32" s="4" t="s">
        <v>138</v>
      </c>
      <c r="Y32" s="4" t="s">
        <v>139</v>
      </c>
      <c r="Z32" s="3">
        <v>619</v>
      </c>
      <c r="AA32" s="4" t="s">
        <v>130</v>
      </c>
      <c r="AB32" s="4" t="s">
        <v>131</v>
      </c>
      <c r="AC32" s="4">
        <v>547192042</v>
      </c>
      <c r="AD32" s="17" t="s">
        <v>140</v>
      </c>
      <c r="AE32" s="4"/>
      <c r="AF32" s="8" t="s">
        <v>141</v>
      </c>
      <c r="AG32" s="4">
        <v>110227</v>
      </c>
      <c r="AH32" s="8"/>
      <c r="AI32" s="4">
        <v>1111</v>
      </c>
      <c r="AJ32" s="4">
        <v>110002</v>
      </c>
      <c r="AK32" s="4"/>
      <c r="AL32" s="7">
        <v>40721</v>
      </c>
      <c r="AM32" s="3">
        <v>63513</v>
      </c>
      <c r="AN32" s="4" t="s">
        <v>142</v>
      </c>
      <c r="AO32" s="4" t="s">
        <v>143</v>
      </c>
      <c r="AP32" s="4">
        <v>549491302</v>
      </c>
      <c r="AQ32" s="9"/>
      <c r="AR32" s="10"/>
      <c r="AS32" s="11">
        <f t="shared" si="0"/>
        <v>0</v>
      </c>
      <c r="AT32" s="11">
        <f t="shared" si="1"/>
        <v>0</v>
      </c>
      <c r="AU32" s="11">
        <f t="shared" si="2"/>
        <v>0</v>
      </c>
    </row>
    <row r="33" spans="1:48" ht="13.5" customHeight="1" thickTop="1">
      <c r="A33" s="24" t="s">
        <v>68</v>
      </c>
      <c r="B33" s="24"/>
      <c r="C33" s="2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24" t="s">
        <v>69</v>
      </c>
      <c r="AS33" s="24"/>
      <c r="AT33" s="13">
        <f>SUM(AT26:AT32)</f>
        <v>0</v>
      </c>
      <c r="AU33" s="13">
        <f>SUM(AU26:AU32)</f>
        <v>0</v>
      </c>
      <c r="AV33" s="12"/>
    </row>
    <row r="34" spans="1:48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</row>
    <row r="35" spans="1:47" ht="39" thickBot="1">
      <c r="A35" s="3">
        <v>12130</v>
      </c>
      <c r="B35" s="4"/>
      <c r="C35" s="3">
        <v>113435</v>
      </c>
      <c r="D35" s="4" t="s">
        <v>164</v>
      </c>
      <c r="E35" s="4" t="s">
        <v>165</v>
      </c>
      <c r="F35" s="4" t="s">
        <v>267</v>
      </c>
      <c r="G35" s="4"/>
      <c r="H35" s="3">
        <v>28833</v>
      </c>
      <c r="I35" s="4" t="s">
        <v>166</v>
      </c>
      <c r="J35" s="4" t="s">
        <v>167</v>
      </c>
      <c r="K35" s="4" t="s">
        <v>168</v>
      </c>
      <c r="L35" s="5"/>
      <c r="M35" s="4" t="s">
        <v>169</v>
      </c>
      <c r="N35" s="4"/>
      <c r="O35" s="4" t="s">
        <v>59</v>
      </c>
      <c r="P35" s="6">
        <v>1</v>
      </c>
      <c r="Q35" s="7">
        <v>40787</v>
      </c>
      <c r="R35" s="7">
        <v>40795</v>
      </c>
      <c r="S35" s="4">
        <v>110319</v>
      </c>
      <c r="T35" s="4" t="s">
        <v>170</v>
      </c>
      <c r="U35" s="4" t="s">
        <v>171</v>
      </c>
      <c r="V35" s="4" t="s">
        <v>172</v>
      </c>
      <c r="W35" s="4">
        <v>4</v>
      </c>
      <c r="X35" s="4" t="s">
        <v>173</v>
      </c>
      <c r="Y35" s="4" t="s">
        <v>174</v>
      </c>
      <c r="Z35" s="3">
        <v>113435</v>
      </c>
      <c r="AA35" s="4" t="s">
        <v>164</v>
      </c>
      <c r="AB35" s="4" t="s">
        <v>165</v>
      </c>
      <c r="AC35" s="4" t="s">
        <v>267</v>
      </c>
      <c r="AD35" s="4"/>
      <c r="AE35" s="4"/>
      <c r="AF35" s="8" t="s">
        <v>175</v>
      </c>
      <c r="AG35" s="4">
        <v>110319</v>
      </c>
      <c r="AH35" s="8"/>
      <c r="AI35" s="4">
        <v>1590</v>
      </c>
      <c r="AJ35" s="4">
        <v>110001</v>
      </c>
      <c r="AK35" s="4"/>
      <c r="AL35" s="7">
        <v>40721</v>
      </c>
      <c r="AM35" s="3">
        <v>114572</v>
      </c>
      <c r="AN35" s="4" t="s">
        <v>66</v>
      </c>
      <c r="AO35" s="4" t="s">
        <v>67</v>
      </c>
      <c r="AP35" s="4">
        <v>549496274</v>
      </c>
      <c r="AQ35" s="9"/>
      <c r="AR35" s="10"/>
      <c r="AS35" s="11">
        <f>((P35*AQ35)*(AR35/100))/P35</f>
        <v>0</v>
      </c>
      <c r="AT35" s="11">
        <f>ROUND(P35*ROUND(AQ35,2),2)</f>
        <v>0</v>
      </c>
      <c r="AU35" s="11">
        <f>ROUND(AT35*((100+AR35)/100),2)</f>
        <v>0</v>
      </c>
    </row>
    <row r="36" spans="1:48" ht="13.5" customHeight="1" thickTop="1">
      <c r="A36" s="24" t="s">
        <v>68</v>
      </c>
      <c r="B36" s="24"/>
      <c r="C36" s="2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24" t="s">
        <v>69</v>
      </c>
      <c r="AS36" s="24"/>
      <c r="AT36" s="13">
        <f>SUM(AT35:AT35)</f>
        <v>0</v>
      </c>
      <c r="AU36" s="13">
        <f>SUM(AU35:AU35)</f>
        <v>0</v>
      </c>
      <c r="AV36" s="12"/>
    </row>
    <row r="37" spans="1:48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47" ht="77.25" thickBot="1">
      <c r="A38" s="3">
        <v>12143</v>
      </c>
      <c r="B38" s="4"/>
      <c r="C38" s="3">
        <v>3913</v>
      </c>
      <c r="D38" s="4" t="s">
        <v>176</v>
      </c>
      <c r="E38" s="4" t="s">
        <v>177</v>
      </c>
      <c r="F38" s="4">
        <v>549493609</v>
      </c>
      <c r="G38" s="4"/>
      <c r="H38" s="3">
        <v>28850</v>
      </c>
      <c r="I38" s="4" t="s">
        <v>73</v>
      </c>
      <c r="J38" s="4" t="s">
        <v>118</v>
      </c>
      <c r="K38" s="4" t="s">
        <v>119</v>
      </c>
      <c r="L38" s="5"/>
      <c r="M38" s="4" t="s">
        <v>120</v>
      </c>
      <c r="N38" s="18" t="s">
        <v>178</v>
      </c>
      <c r="O38" s="4" t="s">
        <v>59</v>
      </c>
      <c r="P38" s="6">
        <v>1</v>
      </c>
      <c r="Q38" s="7">
        <v>40770</v>
      </c>
      <c r="R38" s="7">
        <v>40786</v>
      </c>
      <c r="S38" s="4">
        <v>239396</v>
      </c>
      <c r="T38" s="4" t="s">
        <v>179</v>
      </c>
      <c r="U38" s="4" t="s">
        <v>180</v>
      </c>
      <c r="V38" s="4" t="s">
        <v>181</v>
      </c>
      <c r="W38" s="4"/>
      <c r="X38" s="4" t="s">
        <v>99</v>
      </c>
      <c r="Y38" s="4" t="s">
        <v>99</v>
      </c>
      <c r="Z38" s="3">
        <v>3913</v>
      </c>
      <c r="AA38" s="4" t="s">
        <v>176</v>
      </c>
      <c r="AB38" s="4" t="s">
        <v>177</v>
      </c>
      <c r="AC38" s="4">
        <v>549493609</v>
      </c>
      <c r="AD38" s="4"/>
      <c r="AE38" s="4"/>
      <c r="AF38" s="8" t="s">
        <v>141</v>
      </c>
      <c r="AG38" s="4">
        <v>239396</v>
      </c>
      <c r="AH38" s="8"/>
      <c r="AI38" s="4">
        <v>1111</v>
      </c>
      <c r="AJ38" s="4"/>
      <c r="AK38" s="4"/>
      <c r="AL38" s="7">
        <v>40715</v>
      </c>
      <c r="AM38" s="3">
        <v>34677</v>
      </c>
      <c r="AN38" s="4" t="s">
        <v>182</v>
      </c>
      <c r="AO38" s="4" t="s">
        <v>183</v>
      </c>
      <c r="AP38" s="4">
        <v>549491902</v>
      </c>
      <c r="AQ38" s="9"/>
      <c r="AR38" s="10"/>
      <c r="AS38" s="11">
        <f>((P38*AQ38)*(AR38/100))/P38</f>
        <v>0</v>
      </c>
      <c r="AT38" s="11">
        <f>ROUND(P38*ROUND(AQ38,2),2)</f>
        <v>0</v>
      </c>
      <c r="AU38" s="11">
        <f>ROUND(AT38*((100+AR38)/100),2)</f>
        <v>0</v>
      </c>
    </row>
    <row r="39" spans="1:48" ht="13.5" customHeight="1" thickTop="1">
      <c r="A39" s="24" t="s">
        <v>68</v>
      </c>
      <c r="B39" s="24"/>
      <c r="C39" s="2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24" t="s">
        <v>69</v>
      </c>
      <c r="AS39" s="24"/>
      <c r="AT39" s="13">
        <f>SUM(AT38:AT38)</f>
        <v>0</v>
      </c>
      <c r="AU39" s="13">
        <f>SUM(AU38:AU38)</f>
        <v>0</v>
      </c>
      <c r="AV39" s="12"/>
    </row>
    <row r="40" spans="1:48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47" ht="90" thickBot="1">
      <c r="A41" s="3">
        <v>12224</v>
      </c>
      <c r="B41" s="4"/>
      <c r="C41" s="3">
        <v>208674</v>
      </c>
      <c r="D41" s="4" t="s">
        <v>184</v>
      </c>
      <c r="E41" s="4" t="s">
        <v>185</v>
      </c>
      <c r="F41" s="4">
        <v>549493796</v>
      </c>
      <c r="G41" s="4"/>
      <c r="H41" s="3">
        <v>29081</v>
      </c>
      <c r="I41" s="4" t="s">
        <v>55</v>
      </c>
      <c r="J41" s="4" t="s">
        <v>186</v>
      </c>
      <c r="K41" s="4" t="s">
        <v>187</v>
      </c>
      <c r="L41" s="5"/>
      <c r="M41" s="4" t="s">
        <v>188</v>
      </c>
      <c r="N41" s="18" t="s">
        <v>189</v>
      </c>
      <c r="O41" s="4" t="s">
        <v>59</v>
      </c>
      <c r="P41" s="6">
        <v>1</v>
      </c>
      <c r="Q41" s="7">
        <v>40770</v>
      </c>
      <c r="R41" s="7">
        <v>40796</v>
      </c>
      <c r="S41" s="4">
        <v>413100</v>
      </c>
      <c r="T41" s="4" t="s">
        <v>190</v>
      </c>
      <c r="U41" s="4" t="s">
        <v>191</v>
      </c>
      <c r="V41" s="4" t="s">
        <v>192</v>
      </c>
      <c r="W41" s="4">
        <v>3</v>
      </c>
      <c r="X41" s="4" t="s">
        <v>193</v>
      </c>
      <c r="Y41" s="4" t="s">
        <v>194</v>
      </c>
      <c r="Z41" s="3">
        <v>208674</v>
      </c>
      <c r="AA41" s="4" t="s">
        <v>184</v>
      </c>
      <c r="AB41" s="4" t="s">
        <v>185</v>
      </c>
      <c r="AC41" s="4">
        <v>549493796</v>
      </c>
      <c r="AD41" s="4"/>
      <c r="AE41" s="4"/>
      <c r="AF41" s="8" t="s">
        <v>195</v>
      </c>
      <c r="AG41" s="4">
        <v>413100</v>
      </c>
      <c r="AH41" s="8"/>
      <c r="AI41" s="4">
        <v>1165</v>
      </c>
      <c r="AJ41" s="4">
        <v>410000</v>
      </c>
      <c r="AK41" s="4"/>
      <c r="AL41" s="7">
        <v>40718</v>
      </c>
      <c r="AM41" s="3">
        <v>1317</v>
      </c>
      <c r="AN41" s="4" t="s">
        <v>196</v>
      </c>
      <c r="AO41" s="4" t="s">
        <v>197</v>
      </c>
      <c r="AP41" s="4">
        <v>549493674</v>
      </c>
      <c r="AQ41" s="9"/>
      <c r="AR41" s="10"/>
      <c r="AS41" s="11">
        <f>((P41*AQ41)*(AR41/100))/P41</f>
        <v>0</v>
      </c>
      <c r="AT41" s="11">
        <f>ROUND(P41*ROUND(AQ41,2),2)</f>
        <v>0</v>
      </c>
      <c r="AU41" s="11">
        <f>ROUND(AT41*((100+AR41)/100),2)</f>
        <v>0</v>
      </c>
    </row>
    <row r="42" spans="1:48" ht="13.5" customHeight="1" thickTop="1">
      <c r="A42" s="24" t="s">
        <v>68</v>
      </c>
      <c r="B42" s="24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24" t="s">
        <v>69</v>
      </c>
      <c r="AS42" s="24"/>
      <c r="AT42" s="13">
        <f>SUM(AT41:AT41)</f>
        <v>0</v>
      </c>
      <c r="AU42" s="13">
        <f>SUM(AU41:AU41)</f>
        <v>0</v>
      </c>
      <c r="AV42" s="12"/>
    </row>
    <row r="43" spans="1:48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</row>
    <row r="44" spans="1:47" ht="38.25">
      <c r="A44" s="3">
        <v>12325</v>
      </c>
      <c r="B44" s="4" t="s">
        <v>198</v>
      </c>
      <c r="C44" s="3">
        <v>645</v>
      </c>
      <c r="D44" s="4" t="s">
        <v>199</v>
      </c>
      <c r="E44" s="4" t="s">
        <v>200</v>
      </c>
      <c r="F44" s="4">
        <v>549493174</v>
      </c>
      <c r="G44" s="4"/>
      <c r="H44" s="3">
        <v>29342</v>
      </c>
      <c r="I44" s="4" t="s">
        <v>201</v>
      </c>
      <c r="J44" s="4" t="s">
        <v>202</v>
      </c>
      <c r="K44" s="4" t="s">
        <v>203</v>
      </c>
      <c r="L44" s="5"/>
      <c r="M44" s="4" t="s">
        <v>204</v>
      </c>
      <c r="N44" s="4"/>
      <c r="O44" s="4" t="s">
        <v>59</v>
      </c>
      <c r="P44" s="6">
        <v>1</v>
      </c>
      <c r="Q44" s="7">
        <v>40770</v>
      </c>
      <c r="R44" s="7">
        <v>40795</v>
      </c>
      <c r="S44" s="4">
        <v>212700</v>
      </c>
      <c r="T44" s="4" t="s">
        <v>205</v>
      </c>
      <c r="U44" s="4" t="s">
        <v>206</v>
      </c>
      <c r="V44" s="4" t="s">
        <v>207</v>
      </c>
      <c r="W44" s="4">
        <v>4</v>
      </c>
      <c r="X44" s="4" t="s">
        <v>208</v>
      </c>
      <c r="Y44" s="4" t="s">
        <v>209</v>
      </c>
      <c r="Z44" s="3">
        <v>53241</v>
      </c>
      <c r="AA44" s="4" t="s">
        <v>210</v>
      </c>
      <c r="AB44" s="4" t="s">
        <v>211</v>
      </c>
      <c r="AC44" s="4">
        <v>549495019</v>
      </c>
      <c r="AD44" s="17" t="s">
        <v>212</v>
      </c>
      <c r="AE44" s="4"/>
      <c r="AF44" s="8" t="s">
        <v>213</v>
      </c>
      <c r="AG44" s="4">
        <v>212700</v>
      </c>
      <c r="AH44" s="8"/>
      <c r="AI44" s="4">
        <v>2126</v>
      </c>
      <c r="AJ44" s="4"/>
      <c r="AK44" s="4"/>
      <c r="AL44" s="7">
        <v>40721</v>
      </c>
      <c r="AM44" s="3">
        <v>213180</v>
      </c>
      <c r="AN44" s="4" t="s">
        <v>214</v>
      </c>
      <c r="AO44" s="4" t="s">
        <v>215</v>
      </c>
      <c r="AP44" s="4">
        <v>549491502</v>
      </c>
      <c r="AQ44" s="9"/>
      <c r="AR44" s="10"/>
      <c r="AS44" s="11">
        <f>((P44*AQ44)*(AR44/100))/P44</f>
        <v>0</v>
      </c>
      <c r="AT44" s="11">
        <f>ROUND(P44*ROUND(AQ44,2),2)</f>
        <v>0</v>
      </c>
      <c r="AU44" s="11">
        <f>ROUND(AT44*((100+AR44)/100),2)</f>
        <v>0</v>
      </c>
    </row>
    <row r="45" spans="1:47" ht="51.75" thickBot="1">
      <c r="A45" s="3">
        <v>12325</v>
      </c>
      <c r="B45" s="4" t="s">
        <v>198</v>
      </c>
      <c r="C45" s="3">
        <v>645</v>
      </c>
      <c r="D45" s="4" t="s">
        <v>199</v>
      </c>
      <c r="E45" s="4" t="s">
        <v>200</v>
      </c>
      <c r="F45" s="4">
        <v>549493174</v>
      </c>
      <c r="G45" s="4"/>
      <c r="H45" s="3">
        <v>29343</v>
      </c>
      <c r="I45" s="4" t="s">
        <v>201</v>
      </c>
      <c r="J45" s="4" t="s">
        <v>216</v>
      </c>
      <c r="K45" s="4" t="s">
        <v>217</v>
      </c>
      <c r="L45" s="5"/>
      <c r="M45" s="4" t="s">
        <v>218</v>
      </c>
      <c r="N45" s="4"/>
      <c r="O45" s="4" t="s">
        <v>59</v>
      </c>
      <c r="P45" s="6">
        <v>1</v>
      </c>
      <c r="Q45" s="7">
        <v>40770</v>
      </c>
      <c r="R45" s="7">
        <v>40795</v>
      </c>
      <c r="S45" s="4">
        <v>212700</v>
      </c>
      <c r="T45" s="4" t="s">
        <v>205</v>
      </c>
      <c r="U45" s="4" t="s">
        <v>206</v>
      </c>
      <c r="V45" s="4" t="s">
        <v>207</v>
      </c>
      <c r="W45" s="4">
        <v>4</v>
      </c>
      <c r="X45" s="4" t="s">
        <v>208</v>
      </c>
      <c r="Y45" s="4" t="s">
        <v>209</v>
      </c>
      <c r="Z45" s="3">
        <v>53241</v>
      </c>
      <c r="AA45" s="4" t="s">
        <v>210</v>
      </c>
      <c r="AB45" s="4" t="s">
        <v>211</v>
      </c>
      <c r="AC45" s="4">
        <v>549495019</v>
      </c>
      <c r="AD45" s="17" t="s">
        <v>212</v>
      </c>
      <c r="AE45" s="4"/>
      <c r="AF45" s="8" t="s">
        <v>213</v>
      </c>
      <c r="AG45" s="4">
        <v>212700</v>
      </c>
      <c r="AH45" s="8"/>
      <c r="AI45" s="4">
        <v>2126</v>
      </c>
      <c r="AJ45" s="4"/>
      <c r="AK45" s="4"/>
      <c r="AL45" s="7">
        <v>40721</v>
      </c>
      <c r="AM45" s="3">
        <v>213180</v>
      </c>
      <c r="AN45" s="4" t="s">
        <v>214</v>
      </c>
      <c r="AO45" s="4" t="s">
        <v>215</v>
      </c>
      <c r="AP45" s="4">
        <v>549491502</v>
      </c>
      <c r="AQ45" s="9"/>
      <c r="AR45" s="10"/>
      <c r="AS45" s="11">
        <f>((P45*AQ45)*(AR45/100))/P45</f>
        <v>0</v>
      </c>
      <c r="AT45" s="11">
        <f>ROUND(P45*ROUND(AQ45,2),2)</f>
        <v>0</v>
      </c>
      <c r="AU45" s="11">
        <f>ROUND(AT45*((100+AR45)/100),2)</f>
        <v>0</v>
      </c>
    </row>
    <row r="46" spans="1:48" ht="13.5" customHeight="1" thickTop="1">
      <c r="A46" s="24" t="s">
        <v>68</v>
      </c>
      <c r="B46" s="24"/>
      <c r="C46" s="2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24" t="s">
        <v>69</v>
      </c>
      <c r="AS46" s="24"/>
      <c r="AT46" s="13">
        <f>SUM(AT44:AT45)</f>
        <v>0</v>
      </c>
      <c r="AU46" s="13">
        <f>SUM(AU44:AU45)</f>
        <v>0</v>
      </c>
      <c r="AV46" s="12"/>
    </row>
    <row r="47" spans="1:48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47" ht="76.5">
      <c r="A48" s="3">
        <v>12366</v>
      </c>
      <c r="B48" s="4" t="s">
        <v>219</v>
      </c>
      <c r="C48" s="3">
        <v>200618</v>
      </c>
      <c r="D48" s="4" t="s">
        <v>220</v>
      </c>
      <c r="E48" s="4" t="s">
        <v>221</v>
      </c>
      <c r="F48" s="4">
        <v>549495082</v>
      </c>
      <c r="H48" s="3">
        <v>29621</v>
      </c>
      <c r="I48" s="4" t="s">
        <v>73</v>
      </c>
      <c r="J48" s="4" t="s">
        <v>118</v>
      </c>
      <c r="K48" s="4" t="s">
        <v>119</v>
      </c>
      <c r="L48" s="5"/>
      <c r="M48" s="4" t="s">
        <v>120</v>
      </c>
      <c r="N48" s="4"/>
      <c r="O48" s="4" t="s">
        <v>59</v>
      </c>
      <c r="P48" s="6">
        <v>1</v>
      </c>
      <c r="Q48" s="7">
        <v>40770</v>
      </c>
      <c r="R48" s="7">
        <v>40796</v>
      </c>
      <c r="S48" s="4">
        <v>561300</v>
      </c>
      <c r="T48" s="4" t="s">
        <v>223</v>
      </c>
      <c r="U48" s="4" t="s">
        <v>108</v>
      </c>
      <c r="V48" s="4" t="s">
        <v>109</v>
      </c>
      <c r="W48" s="4">
        <v>3</v>
      </c>
      <c r="X48" s="4" t="s">
        <v>110</v>
      </c>
      <c r="Y48" s="4">
        <v>349</v>
      </c>
      <c r="Z48" s="3">
        <v>22882</v>
      </c>
      <c r="AA48" s="4" t="s">
        <v>224</v>
      </c>
      <c r="AB48" s="4" t="s">
        <v>225</v>
      </c>
      <c r="AC48" s="4">
        <v>549493034</v>
      </c>
      <c r="AD48" s="17" t="s">
        <v>222</v>
      </c>
      <c r="AE48" s="4"/>
      <c r="AF48" s="8" t="s">
        <v>226</v>
      </c>
      <c r="AG48" s="4">
        <v>560000</v>
      </c>
      <c r="AH48" s="8"/>
      <c r="AI48" s="4">
        <v>1195</v>
      </c>
      <c r="AJ48" s="4">
        <v>560000</v>
      </c>
      <c r="AK48" s="4"/>
      <c r="AL48" s="7">
        <v>40724</v>
      </c>
      <c r="AM48" s="3">
        <v>49730</v>
      </c>
      <c r="AN48" s="4" t="s">
        <v>227</v>
      </c>
      <c r="AO48" s="4" t="s">
        <v>228</v>
      </c>
      <c r="AP48" s="4">
        <v>549494492</v>
      </c>
      <c r="AQ48" s="9"/>
      <c r="AR48" s="10"/>
      <c r="AS48" s="11">
        <f>((P48*AQ48)*(AR48/100))/P48</f>
        <v>0</v>
      </c>
      <c r="AT48" s="11">
        <f>ROUND(P48*ROUND(AQ48,2),2)</f>
        <v>0</v>
      </c>
      <c r="AU48" s="11">
        <f>ROUND(AT48*((100+AR48)/100),2)</f>
        <v>0</v>
      </c>
    </row>
    <row r="49" spans="1:47" ht="51.75" thickBot="1">
      <c r="A49" s="3">
        <v>12366</v>
      </c>
      <c r="B49" s="4" t="s">
        <v>219</v>
      </c>
      <c r="C49" s="3">
        <v>200618</v>
      </c>
      <c r="D49" s="4" t="s">
        <v>220</v>
      </c>
      <c r="E49" s="4" t="s">
        <v>221</v>
      </c>
      <c r="F49" s="4">
        <v>549495082</v>
      </c>
      <c r="H49" s="3">
        <v>29632</v>
      </c>
      <c r="I49" s="4" t="s">
        <v>73</v>
      </c>
      <c r="J49" s="4" t="s">
        <v>122</v>
      </c>
      <c r="K49" s="4" t="s">
        <v>123</v>
      </c>
      <c r="L49" s="5"/>
      <c r="M49" s="4" t="s">
        <v>124</v>
      </c>
      <c r="N49" s="4"/>
      <c r="O49" s="4" t="s">
        <v>59</v>
      </c>
      <c r="P49" s="6">
        <v>1</v>
      </c>
      <c r="Q49" s="7">
        <v>40770</v>
      </c>
      <c r="R49" s="7">
        <v>40796</v>
      </c>
      <c r="S49" s="4">
        <v>561300</v>
      </c>
      <c r="T49" s="4" t="s">
        <v>223</v>
      </c>
      <c r="U49" s="4" t="s">
        <v>108</v>
      </c>
      <c r="V49" s="4" t="s">
        <v>109</v>
      </c>
      <c r="W49" s="4">
        <v>3</v>
      </c>
      <c r="X49" s="4" t="s">
        <v>110</v>
      </c>
      <c r="Y49" s="4">
        <v>349</v>
      </c>
      <c r="Z49" s="3">
        <v>22882</v>
      </c>
      <c r="AA49" s="4" t="s">
        <v>224</v>
      </c>
      <c r="AB49" s="4" t="s">
        <v>225</v>
      </c>
      <c r="AC49" s="4">
        <v>549493034</v>
      </c>
      <c r="AD49" s="17" t="s">
        <v>222</v>
      </c>
      <c r="AE49" s="4"/>
      <c r="AF49" s="8" t="s">
        <v>226</v>
      </c>
      <c r="AG49" s="4">
        <v>560000</v>
      </c>
      <c r="AH49" s="8"/>
      <c r="AI49" s="4">
        <v>1195</v>
      </c>
      <c r="AJ49" s="4">
        <v>560000</v>
      </c>
      <c r="AK49" s="4"/>
      <c r="AL49" s="7">
        <v>40724</v>
      </c>
      <c r="AM49" s="3">
        <v>49730</v>
      </c>
      <c r="AN49" s="4" t="s">
        <v>227</v>
      </c>
      <c r="AO49" s="4" t="s">
        <v>228</v>
      </c>
      <c r="AP49" s="4">
        <v>549494492</v>
      </c>
      <c r="AQ49" s="9"/>
      <c r="AR49" s="10"/>
      <c r="AS49" s="11">
        <f>((P49*AQ49)*(AR49/100))/P49</f>
        <v>0</v>
      </c>
      <c r="AT49" s="11">
        <f>ROUND(P49*ROUND(AQ49,2),2)</f>
        <v>0</v>
      </c>
      <c r="AU49" s="11">
        <f>ROUND(AT49*((100+AR49)/100),2)</f>
        <v>0</v>
      </c>
    </row>
    <row r="50" spans="1:48" ht="13.5" customHeight="1" thickTop="1">
      <c r="A50" s="24" t="s">
        <v>68</v>
      </c>
      <c r="B50" s="24"/>
      <c r="C50" s="2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24" t="s">
        <v>69</v>
      </c>
      <c r="AS50" s="24"/>
      <c r="AT50" s="13">
        <f>SUM(AT48:AT49)</f>
        <v>0</v>
      </c>
      <c r="AU50" s="13">
        <f>SUM(AU48:AU49)</f>
        <v>0</v>
      </c>
      <c r="AV50" s="12"/>
    </row>
    <row r="51" spans="1:48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</row>
    <row r="52" spans="1:47" ht="51">
      <c r="A52" s="3">
        <v>12427</v>
      </c>
      <c r="B52" s="4"/>
      <c r="C52" s="3">
        <v>9127</v>
      </c>
      <c r="D52" s="4" t="s">
        <v>229</v>
      </c>
      <c r="E52" s="4" t="s">
        <v>230</v>
      </c>
      <c r="F52" s="4"/>
      <c r="G52" s="4"/>
      <c r="H52" s="3">
        <v>29783</v>
      </c>
      <c r="I52" s="4" t="s">
        <v>87</v>
      </c>
      <c r="J52" s="4" t="s">
        <v>231</v>
      </c>
      <c r="K52" s="4" t="s">
        <v>232</v>
      </c>
      <c r="L52" s="5"/>
      <c r="M52" s="4" t="s">
        <v>233</v>
      </c>
      <c r="N52" s="4"/>
      <c r="O52" s="4" t="s">
        <v>59</v>
      </c>
      <c r="P52" s="6">
        <v>1</v>
      </c>
      <c r="Q52" s="7">
        <v>40770</v>
      </c>
      <c r="R52" s="7">
        <v>40796</v>
      </c>
      <c r="S52" s="4">
        <v>211611</v>
      </c>
      <c r="T52" s="4" t="s">
        <v>234</v>
      </c>
      <c r="U52" s="4" t="s">
        <v>235</v>
      </c>
      <c r="V52" s="4" t="s">
        <v>207</v>
      </c>
      <c r="W52" s="4">
        <v>1</v>
      </c>
      <c r="X52" s="4" t="s">
        <v>236</v>
      </c>
      <c r="Y52" s="4" t="s">
        <v>237</v>
      </c>
      <c r="Z52" s="3">
        <v>9127</v>
      </c>
      <c r="AA52" s="4" t="s">
        <v>229</v>
      </c>
      <c r="AB52" s="4" t="s">
        <v>230</v>
      </c>
      <c r="AC52" s="4"/>
      <c r="AD52" s="4"/>
      <c r="AE52" s="4"/>
      <c r="AF52" s="8" t="s">
        <v>238</v>
      </c>
      <c r="AG52" s="4">
        <v>211611</v>
      </c>
      <c r="AH52" s="8"/>
      <c r="AI52" s="4">
        <v>1195</v>
      </c>
      <c r="AJ52" s="4">
        <v>210000</v>
      </c>
      <c r="AK52" s="4"/>
      <c r="AL52" s="7">
        <v>40722</v>
      </c>
      <c r="AM52" s="3">
        <v>213180</v>
      </c>
      <c r="AN52" s="4" t="s">
        <v>214</v>
      </c>
      <c r="AO52" s="4" t="s">
        <v>215</v>
      </c>
      <c r="AP52" s="4">
        <v>549491502</v>
      </c>
      <c r="AQ52" s="9"/>
      <c r="AR52" s="10"/>
      <c r="AS52" s="11">
        <f>((P52*AQ52)*(AR52/100))/P52</f>
        <v>0</v>
      </c>
      <c r="AT52" s="11">
        <f>ROUND(P52*ROUND(AQ52,2),2)</f>
        <v>0</v>
      </c>
      <c r="AU52" s="11">
        <f>ROUND(AT52*((100+AR52)/100),2)</f>
        <v>0</v>
      </c>
    </row>
    <row r="53" spans="1:47" ht="89.25">
      <c r="A53" s="3">
        <v>12427</v>
      </c>
      <c r="B53" s="4"/>
      <c r="C53" s="3">
        <v>9127</v>
      </c>
      <c r="D53" s="4" t="s">
        <v>229</v>
      </c>
      <c r="E53" s="4" t="s">
        <v>230</v>
      </c>
      <c r="F53" s="4"/>
      <c r="G53" s="4"/>
      <c r="H53" s="3">
        <v>29786</v>
      </c>
      <c r="I53" s="4" t="s">
        <v>55</v>
      </c>
      <c r="J53" s="4" t="s">
        <v>186</v>
      </c>
      <c r="K53" s="4" t="s">
        <v>187</v>
      </c>
      <c r="L53" s="5"/>
      <c r="M53" s="4" t="s">
        <v>188</v>
      </c>
      <c r="N53" s="4"/>
      <c r="O53" s="4" t="s">
        <v>59</v>
      </c>
      <c r="P53" s="6">
        <v>1</v>
      </c>
      <c r="Q53" s="7">
        <v>40770</v>
      </c>
      <c r="R53" s="7">
        <v>40796</v>
      </c>
      <c r="S53" s="4">
        <v>211611</v>
      </c>
      <c r="T53" s="4" t="s">
        <v>234</v>
      </c>
      <c r="U53" s="4" t="s">
        <v>235</v>
      </c>
      <c r="V53" s="4" t="s">
        <v>207</v>
      </c>
      <c r="W53" s="4">
        <v>1</v>
      </c>
      <c r="X53" s="4" t="s">
        <v>236</v>
      </c>
      <c r="Y53" s="4" t="s">
        <v>237</v>
      </c>
      <c r="Z53" s="3">
        <v>9127</v>
      </c>
      <c r="AA53" s="4" t="s">
        <v>229</v>
      </c>
      <c r="AB53" s="4" t="s">
        <v>230</v>
      </c>
      <c r="AC53" s="4"/>
      <c r="AD53" s="4"/>
      <c r="AE53" s="4"/>
      <c r="AF53" s="8" t="s">
        <v>238</v>
      </c>
      <c r="AG53" s="4">
        <v>211611</v>
      </c>
      <c r="AH53" s="8"/>
      <c r="AI53" s="4">
        <v>1195</v>
      </c>
      <c r="AJ53" s="4">
        <v>210000</v>
      </c>
      <c r="AK53" s="4"/>
      <c r="AL53" s="7">
        <v>40722</v>
      </c>
      <c r="AM53" s="3">
        <v>213180</v>
      </c>
      <c r="AN53" s="4" t="s">
        <v>214</v>
      </c>
      <c r="AO53" s="4" t="s">
        <v>215</v>
      </c>
      <c r="AP53" s="4">
        <v>549491502</v>
      </c>
      <c r="AQ53" s="9"/>
      <c r="AR53" s="10"/>
      <c r="AS53" s="11">
        <f>((P53*AQ53)*(AR53/100))/P53</f>
        <v>0</v>
      </c>
      <c r="AT53" s="11">
        <f>ROUND(P53*ROUND(AQ53,2),2)</f>
        <v>0</v>
      </c>
      <c r="AU53" s="11">
        <f>ROUND(AT53*((100+AR53)/100),2)</f>
        <v>0</v>
      </c>
    </row>
    <row r="54" spans="1:47" ht="51.75" thickBot="1">
      <c r="A54" s="3">
        <v>12427</v>
      </c>
      <c r="B54" s="4"/>
      <c r="C54" s="3">
        <v>9127</v>
      </c>
      <c r="D54" s="4" t="s">
        <v>229</v>
      </c>
      <c r="E54" s="4" t="s">
        <v>230</v>
      </c>
      <c r="F54" s="4"/>
      <c r="G54" s="4"/>
      <c r="H54" s="3">
        <v>29798</v>
      </c>
      <c r="I54" s="4" t="s">
        <v>87</v>
      </c>
      <c r="J54" s="4" t="s">
        <v>147</v>
      </c>
      <c r="K54" s="4" t="s">
        <v>148</v>
      </c>
      <c r="L54" s="5"/>
      <c r="M54" s="4" t="s">
        <v>268</v>
      </c>
      <c r="N54" s="4"/>
      <c r="O54" s="4" t="s">
        <v>59</v>
      </c>
      <c r="P54" s="6">
        <v>1</v>
      </c>
      <c r="Q54" s="7">
        <v>40770</v>
      </c>
      <c r="R54" s="7">
        <v>40796</v>
      </c>
      <c r="S54" s="4">
        <v>211611</v>
      </c>
      <c r="T54" s="4" t="s">
        <v>234</v>
      </c>
      <c r="U54" s="4" t="s">
        <v>235</v>
      </c>
      <c r="V54" s="4" t="s">
        <v>207</v>
      </c>
      <c r="W54" s="4">
        <v>1</v>
      </c>
      <c r="X54" s="4" t="s">
        <v>236</v>
      </c>
      <c r="Y54" s="4" t="s">
        <v>237</v>
      </c>
      <c r="Z54" s="3">
        <v>9127</v>
      </c>
      <c r="AA54" s="4" t="s">
        <v>229</v>
      </c>
      <c r="AB54" s="4" t="s">
        <v>230</v>
      </c>
      <c r="AC54" s="4"/>
      <c r="AD54" s="4"/>
      <c r="AE54" s="4"/>
      <c r="AF54" s="8" t="s">
        <v>238</v>
      </c>
      <c r="AG54" s="4">
        <v>211611</v>
      </c>
      <c r="AH54" s="8"/>
      <c r="AI54" s="4">
        <v>1195</v>
      </c>
      <c r="AJ54" s="4">
        <v>210000</v>
      </c>
      <c r="AK54" s="4"/>
      <c r="AL54" s="7">
        <v>40722</v>
      </c>
      <c r="AM54" s="3">
        <v>213180</v>
      </c>
      <c r="AN54" s="4" t="s">
        <v>214</v>
      </c>
      <c r="AO54" s="4" t="s">
        <v>215</v>
      </c>
      <c r="AP54" s="4">
        <v>549491502</v>
      </c>
      <c r="AQ54" s="9"/>
      <c r="AR54" s="10"/>
      <c r="AS54" s="11">
        <f>((P54*AQ54)*(AR54/100))/P54</f>
        <v>0</v>
      </c>
      <c r="AT54" s="11">
        <f>ROUND(P54*ROUND(AQ54,2),2)</f>
        <v>0</v>
      </c>
      <c r="AU54" s="11">
        <f>ROUND(AT54*((100+AR54)/100),2)</f>
        <v>0</v>
      </c>
    </row>
    <row r="55" spans="1:48" ht="13.5" customHeight="1" thickTop="1">
      <c r="A55" s="24" t="s">
        <v>68</v>
      </c>
      <c r="B55" s="24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24" t="s">
        <v>69</v>
      </c>
      <c r="AS55" s="24"/>
      <c r="AT55" s="13">
        <f>SUM(AT52:AT54)</f>
        <v>0</v>
      </c>
      <c r="AU55" s="13">
        <f>SUM(AU52:AU54)</f>
        <v>0</v>
      </c>
      <c r="AV55" s="12"/>
    </row>
    <row r="56" spans="1:48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</row>
    <row r="57" spans="1:47" ht="77.25" thickBot="1">
      <c r="A57" s="3">
        <v>12433</v>
      </c>
      <c r="B57" s="4" t="s">
        <v>239</v>
      </c>
      <c r="C57" s="3">
        <v>645</v>
      </c>
      <c r="D57" s="4" t="s">
        <v>199</v>
      </c>
      <c r="E57" s="4" t="s">
        <v>200</v>
      </c>
      <c r="F57" s="4">
        <v>549493174</v>
      </c>
      <c r="G57" s="4"/>
      <c r="H57" s="3">
        <v>29876</v>
      </c>
      <c r="I57" s="4" t="s">
        <v>201</v>
      </c>
      <c r="J57" s="4" t="s">
        <v>240</v>
      </c>
      <c r="K57" s="4" t="s">
        <v>241</v>
      </c>
      <c r="L57" s="5"/>
      <c r="M57" s="4" t="s">
        <v>242</v>
      </c>
      <c r="N57" s="4"/>
      <c r="O57" s="4" t="s">
        <v>59</v>
      </c>
      <c r="P57" s="6">
        <v>5</v>
      </c>
      <c r="Q57" s="7">
        <v>40770</v>
      </c>
      <c r="R57" s="7">
        <v>40796</v>
      </c>
      <c r="S57" s="4">
        <v>212700</v>
      </c>
      <c r="T57" s="4" t="s">
        <v>205</v>
      </c>
      <c r="U57" s="4" t="s">
        <v>206</v>
      </c>
      <c r="V57" s="4" t="s">
        <v>207</v>
      </c>
      <c r="W57" s="4">
        <v>4</v>
      </c>
      <c r="X57" s="4" t="s">
        <v>243</v>
      </c>
      <c r="Y57" s="4" t="s">
        <v>244</v>
      </c>
      <c r="Z57" s="3">
        <v>2468</v>
      </c>
      <c r="AA57" s="4" t="s">
        <v>245</v>
      </c>
      <c r="AB57" s="4" t="s">
        <v>246</v>
      </c>
      <c r="AC57" s="4">
        <v>549494812</v>
      </c>
      <c r="AD57" s="17" t="s">
        <v>247</v>
      </c>
      <c r="AE57" s="4"/>
      <c r="AF57" s="8" t="s">
        <v>248</v>
      </c>
      <c r="AG57" s="4">
        <v>212700</v>
      </c>
      <c r="AH57" s="8"/>
      <c r="AI57" s="4">
        <v>1165</v>
      </c>
      <c r="AJ57" s="4"/>
      <c r="AK57" s="4"/>
      <c r="AL57" s="7">
        <v>40723</v>
      </c>
      <c r="AM57" s="3">
        <v>213180</v>
      </c>
      <c r="AN57" s="4" t="s">
        <v>214</v>
      </c>
      <c r="AO57" s="4" t="s">
        <v>215</v>
      </c>
      <c r="AP57" s="4">
        <v>549491502</v>
      </c>
      <c r="AQ57" s="9"/>
      <c r="AR57" s="10"/>
      <c r="AS57" s="11">
        <f>((P57*AQ57)*(AR57/100))/P57</f>
        <v>0</v>
      </c>
      <c r="AT57" s="11">
        <f>ROUND(P57*ROUND(AQ57,2),2)</f>
        <v>0</v>
      </c>
      <c r="AU57" s="11">
        <f>ROUND(AT57*((100+AR57)/100),2)</f>
        <v>0</v>
      </c>
    </row>
    <row r="58" spans="1:48" ht="13.5" customHeight="1" thickTop="1">
      <c r="A58" s="24" t="s">
        <v>68</v>
      </c>
      <c r="B58" s="24"/>
      <c r="C58" s="2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24" t="s">
        <v>69</v>
      </c>
      <c r="AS58" s="24"/>
      <c r="AT58" s="13">
        <f>SUM(AT57:AT57)</f>
        <v>0</v>
      </c>
      <c r="AU58" s="13">
        <f>SUM(AU57:AU57)</f>
        <v>0</v>
      </c>
      <c r="AV58" s="12"/>
    </row>
    <row r="59" spans="1:48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</row>
    <row r="60" spans="1:47" ht="90" thickBot="1">
      <c r="A60" s="3">
        <v>12484</v>
      </c>
      <c r="B60" s="4" t="s">
        <v>249</v>
      </c>
      <c r="C60" s="3">
        <v>133782</v>
      </c>
      <c r="D60" s="4" t="s">
        <v>250</v>
      </c>
      <c r="E60" s="4" t="s">
        <v>251</v>
      </c>
      <c r="F60" s="4">
        <v>549495760</v>
      </c>
      <c r="G60" s="4"/>
      <c r="H60" s="3">
        <v>29857</v>
      </c>
      <c r="I60" s="4" t="s">
        <v>252</v>
      </c>
      <c r="J60" s="4" t="s">
        <v>253</v>
      </c>
      <c r="K60" s="4" t="s">
        <v>254</v>
      </c>
      <c r="L60" s="5"/>
      <c r="M60" s="4" t="s">
        <v>255</v>
      </c>
      <c r="N60" s="4"/>
      <c r="O60" s="4" t="s">
        <v>59</v>
      </c>
      <c r="P60" s="6">
        <v>1</v>
      </c>
      <c r="Q60" s="7">
        <v>40770</v>
      </c>
      <c r="R60" s="7">
        <v>40786</v>
      </c>
      <c r="S60" s="4">
        <v>213300</v>
      </c>
      <c r="T60" s="4" t="s">
        <v>256</v>
      </c>
      <c r="U60" s="4" t="s">
        <v>257</v>
      </c>
      <c r="V60" s="4" t="s">
        <v>258</v>
      </c>
      <c r="W60" s="4">
        <v>3</v>
      </c>
      <c r="X60" s="4" t="s">
        <v>259</v>
      </c>
      <c r="Y60" s="4" t="s">
        <v>260</v>
      </c>
      <c r="Z60" s="3">
        <v>133782</v>
      </c>
      <c r="AA60" s="4" t="s">
        <v>250</v>
      </c>
      <c r="AB60" s="4" t="s">
        <v>251</v>
      </c>
      <c r="AC60" s="4">
        <v>549495760</v>
      </c>
      <c r="AD60" s="4"/>
      <c r="AE60" s="4"/>
      <c r="AF60" s="8" t="s">
        <v>261</v>
      </c>
      <c r="AG60" s="4">
        <v>213300</v>
      </c>
      <c r="AH60" s="8"/>
      <c r="AI60" s="4">
        <v>2126</v>
      </c>
      <c r="AJ60" s="4"/>
      <c r="AK60" s="4"/>
      <c r="AL60" s="7">
        <v>40723</v>
      </c>
      <c r="AM60" s="3">
        <v>213180</v>
      </c>
      <c r="AN60" s="4" t="s">
        <v>214</v>
      </c>
      <c r="AO60" s="4" t="s">
        <v>215</v>
      </c>
      <c r="AP60" s="4">
        <v>549491502</v>
      </c>
      <c r="AQ60" s="9"/>
      <c r="AR60" s="10"/>
      <c r="AS60" s="11">
        <f>((P60*AQ60)*(AR60/100))/P60</f>
        <v>0</v>
      </c>
      <c r="AT60" s="11">
        <f>ROUND(P60*ROUND(AQ60,2),2)</f>
        <v>0</v>
      </c>
      <c r="AU60" s="11">
        <f>ROUND(AT60*((100+AR60)/100),2)</f>
        <v>0</v>
      </c>
    </row>
    <row r="61" spans="1:48" ht="13.5" customHeight="1" thickTop="1">
      <c r="A61" s="24" t="s">
        <v>68</v>
      </c>
      <c r="B61" s="24"/>
      <c r="C61" s="24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24" t="s">
        <v>69</v>
      </c>
      <c r="AS61" s="24"/>
      <c r="AT61" s="13">
        <f>SUM(AT60:AT60)</f>
        <v>0</v>
      </c>
      <c r="AU61" s="13">
        <f>SUM(AU60:AU60)</f>
        <v>0</v>
      </c>
      <c r="AV61" s="12"/>
    </row>
    <row r="62" spans="1:48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</row>
    <row r="63" spans="1:47" ht="90" thickBot="1">
      <c r="A63" s="3">
        <v>12844</v>
      </c>
      <c r="B63" s="4" t="s">
        <v>262</v>
      </c>
      <c r="C63" s="3">
        <v>113552</v>
      </c>
      <c r="D63" s="4" t="s">
        <v>92</v>
      </c>
      <c r="E63" s="4" t="s">
        <v>93</v>
      </c>
      <c r="F63" s="4">
        <v>549492006</v>
      </c>
      <c r="G63" s="4"/>
      <c r="H63" s="3">
        <v>30934</v>
      </c>
      <c r="I63" s="4" t="s">
        <v>55</v>
      </c>
      <c r="J63" s="4" t="s">
        <v>94</v>
      </c>
      <c r="K63" s="4" t="s">
        <v>95</v>
      </c>
      <c r="L63" s="5"/>
      <c r="M63" s="4" t="s">
        <v>96</v>
      </c>
      <c r="N63" s="4"/>
      <c r="O63" s="4" t="s">
        <v>59</v>
      </c>
      <c r="P63" s="6">
        <v>1</v>
      </c>
      <c r="Q63" s="7">
        <v>40770</v>
      </c>
      <c r="R63" s="7">
        <v>40796</v>
      </c>
      <c r="S63" s="4">
        <v>510000</v>
      </c>
      <c r="T63" s="4" t="s">
        <v>77</v>
      </c>
      <c r="U63" s="4" t="s">
        <v>98</v>
      </c>
      <c r="V63" s="4" t="s">
        <v>62</v>
      </c>
      <c r="W63" s="4"/>
      <c r="X63" s="4" t="s">
        <v>99</v>
      </c>
      <c r="Y63" s="4" t="s">
        <v>99</v>
      </c>
      <c r="Z63" s="3">
        <v>11573</v>
      </c>
      <c r="AA63" s="4" t="s">
        <v>263</v>
      </c>
      <c r="AB63" s="4" t="s">
        <v>264</v>
      </c>
      <c r="AC63" s="4">
        <v>549493556</v>
      </c>
      <c r="AD63" s="4"/>
      <c r="AE63" s="4"/>
      <c r="AF63" s="8" t="s">
        <v>265</v>
      </c>
      <c r="AG63" s="4">
        <v>511300</v>
      </c>
      <c r="AH63" s="8"/>
      <c r="AI63" s="4">
        <v>1165</v>
      </c>
      <c r="AJ63" s="4">
        <v>510000</v>
      </c>
      <c r="AK63" s="4"/>
      <c r="AL63" s="7">
        <v>40737</v>
      </c>
      <c r="AM63" s="3">
        <v>112169</v>
      </c>
      <c r="AN63" s="4" t="s">
        <v>82</v>
      </c>
      <c r="AO63" s="4" t="s">
        <v>83</v>
      </c>
      <c r="AP63" s="4">
        <v>549492002</v>
      </c>
      <c r="AQ63" s="9"/>
      <c r="AR63" s="10"/>
      <c r="AS63" s="11">
        <f>((P63*AQ63)*(AR63/100))/P63</f>
        <v>0</v>
      </c>
      <c r="AT63" s="11">
        <f>ROUND(P63*ROUND(AQ63,2),2)</f>
        <v>0</v>
      </c>
      <c r="AU63" s="11">
        <f>ROUND(AT63*((100+AR63)/100),2)</f>
        <v>0</v>
      </c>
    </row>
    <row r="64" spans="1:48" ht="13.5" customHeight="1" thickTop="1">
      <c r="A64" s="24" t="s">
        <v>68</v>
      </c>
      <c r="B64" s="24"/>
      <c r="C64" s="2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24" t="s">
        <v>69</v>
      </c>
      <c r="AS64" s="24"/>
      <c r="AT64" s="13">
        <f>SUM(AT63:AT63)</f>
        <v>0</v>
      </c>
      <c r="AU64" s="13">
        <f>SUM(AU63:AU63)</f>
        <v>0</v>
      </c>
      <c r="AV64" s="12"/>
    </row>
    <row r="65" spans="1:48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</row>
    <row r="66" spans="1:48" ht="19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6" t="s">
        <v>266</v>
      </c>
      <c r="AS66" s="26"/>
      <c r="AT66" s="16">
        <f>(0)+SUM(AT7,AT12,AT15,AT18,AT24,AT33,AT36,AT39,AT42,AT46,AT50,AT55,AT58,AT61,AT64)</f>
        <v>0</v>
      </c>
      <c r="AU66" s="16">
        <f>(0)+SUM(AU7,AU12,AU15,AU18,AU24,AU33,AU36,AU39,AU42,AU46,AU50,AU55,AU58,AU61,AU64)</f>
        <v>0</v>
      </c>
      <c r="AV66" s="15"/>
    </row>
    <row r="67" spans="1:48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</sheetData>
  <sheetProtection password="CCDB" sheet="1" objects="1" scenarios="1"/>
  <mergeCells count="40">
    <mergeCell ref="A64:C64"/>
    <mergeCell ref="AR64:AS64"/>
    <mergeCell ref="A66:AQ66"/>
    <mergeCell ref="AR66:AS66"/>
    <mergeCell ref="A58:C58"/>
    <mergeCell ref="AR58:AS58"/>
    <mergeCell ref="A61:C61"/>
    <mergeCell ref="AR61:AS61"/>
    <mergeCell ref="A50:C50"/>
    <mergeCell ref="AR50:AS50"/>
    <mergeCell ref="A55:C55"/>
    <mergeCell ref="AR55:AS55"/>
    <mergeCell ref="A42:C42"/>
    <mergeCell ref="AR42:AS42"/>
    <mergeCell ref="A46:C46"/>
    <mergeCell ref="AR46:AS46"/>
    <mergeCell ref="A36:C36"/>
    <mergeCell ref="AR36:AS36"/>
    <mergeCell ref="A39:C39"/>
    <mergeCell ref="AR39:AS39"/>
    <mergeCell ref="A24:C24"/>
    <mergeCell ref="AR24:AS24"/>
    <mergeCell ref="A33:C33"/>
    <mergeCell ref="AR33:AS33"/>
    <mergeCell ref="A15:C15"/>
    <mergeCell ref="AR15:AS15"/>
    <mergeCell ref="A18:C18"/>
    <mergeCell ref="AR18:AS18"/>
    <mergeCell ref="A7:C7"/>
    <mergeCell ref="AR7:AS7"/>
    <mergeCell ref="A12:C12"/>
    <mergeCell ref="AR12:AS12"/>
    <mergeCell ref="A1:AV1"/>
    <mergeCell ref="A3:G3"/>
    <mergeCell ref="H3:AV3"/>
    <mergeCell ref="A4:R4"/>
    <mergeCell ref="S4:Y4"/>
    <mergeCell ref="Z4:AE4"/>
    <mergeCell ref="AF4:AJ4"/>
    <mergeCell ref="AK4:AV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dcterms:modified xsi:type="dcterms:W3CDTF">2011-07-29T13:40:54Z</dcterms:modified>
  <cp:category/>
  <cp:version/>
  <cp:contentType/>
  <cp:contentStatus/>
</cp:coreProperties>
</file>