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0" windowWidth="15960" windowHeight="9030" tabRatio="891" activeTab="0"/>
  </bookViews>
  <sheets>
    <sheet name="Schválené objednávky" sheetId="1" r:id="rId1"/>
    <sheet name="List1-Myš počítačová" sheetId="2" r:id="rId2"/>
    <sheet name="List2-Flash disk 32 GB" sheetId="3" r:id="rId3"/>
    <sheet name="List3-Monitor 19&quot;" sheetId="4" r:id="rId4"/>
    <sheet name="List4-Monitor 27&quot;" sheetId="5" r:id="rId5"/>
    <sheet name="List5-Monitor 24&quot;" sheetId="6" r:id="rId6"/>
    <sheet name="List6-Flash disk 8 GB" sheetId="7" r:id="rId7"/>
    <sheet name="List7-Flash disk 16 GB" sheetId="8" r:id="rId8"/>
    <sheet name="List8-Laserová tiskárna" sheetId="9" r:id="rId9"/>
    <sheet name="List9-Kancelářské PC" sheetId="10" r:id="rId10"/>
    <sheet name="List10-Skener" sheetId="11" r:id="rId11"/>
    <sheet name="List11-Přenosný disk 3 TB" sheetId="12" r:id="rId12"/>
    <sheet name="List12-Přenosný disk 500 GB" sheetId="13" r:id="rId13"/>
    <sheet name="List13-Notebook 11,5&quot;-12&quot;" sheetId="14" r:id="rId14"/>
  </sheets>
  <definedNames/>
  <calcPr fullCalcOnLoad="1"/>
</workbook>
</file>

<file path=xl/sharedStrings.xml><?xml version="1.0" encoding="utf-8"?>
<sst xmlns="http://schemas.openxmlformats.org/spreadsheetml/2006/main" count="741" uniqueCount="402">
  <si>
    <t>Konkrétní nabídnuté parametry</t>
  </si>
  <si>
    <t>Velikost obrazovky</t>
  </si>
  <si>
    <t>Rozlišení obrazovky</t>
  </si>
  <si>
    <t>Procesor</t>
  </si>
  <si>
    <t>x86-64 kompatibilní</t>
  </si>
  <si>
    <t>Paměť RAM</t>
  </si>
  <si>
    <t>min. 4GB</t>
  </si>
  <si>
    <t>Pevný disk</t>
  </si>
  <si>
    <t>min. 500 GB</t>
  </si>
  <si>
    <t>Mechaniky pro média</t>
  </si>
  <si>
    <t>Síťová karta</t>
  </si>
  <si>
    <t>Wifi</t>
  </si>
  <si>
    <t>BlueTooth</t>
  </si>
  <si>
    <t>ano</t>
  </si>
  <si>
    <t>Vstupní a výstupní porty</t>
  </si>
  <si>
    <t>Interní reproduktory</t>
  </si>
  <si>
    <t>Interní mikrofon</t>
  </si>
  <si>
    <t>Čtečka pamětových karet</t>
  </si>
  <si>
    <t>Webová kamera</t>
  </si>
  <si>
    <t>Výkon</t>
  </si>
  <si>
    <t>Hmotnost</t>
  </si>
  <si>
    <t>Operační systém</t>
  </si>
  <si>
    <t>Úprava povrchu obrazovky</t>
  </si>
  <si>
    <t>matná</t>
  </si>
  <si>
    <t>Podpora OS</t>
  </si>
  <si>
    <t>DVD+-RW/RAM/DL</t>
  </si>
  <si>
    <t>Grafická karta</t>
  </si>
  <si>
    <t>Zvuková karta</t>
  </si>
  <si>
    <t>Účinnost zdroje</t>
  </si>
  <si>
    <t>min. 80%</t>
  </si>
  <si>
    <t>Skříň počítače</t>
  </si>
  <si>
    <t>miditower</t>
  </si>
  <si>
    <t>USB porty</t>
  </si>
  <si>
    <t xml:space="preserve">Klávesnice 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</si>
  <si>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</si>
  <si>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Myš</t>
  </si>
  <si>
    <t>Microsoft Windows 7 Professional 64b</t>
  </si>
  <si>
    <t>Požadavky na rozšiřitelnost</t>
  </si>
  <si>
    <t>volná 1 pozice pro 5,25" mechaniku nebo disk</t>
  </si>
  <si>
    <t>Další požadavky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</si>
  <si>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</si>
  <si>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Úhlopříčka</t>
  </si>
  <si>
    <t>Rozlišení</t>
  </si>
  <si>
    <t>Pozorovací úhly</t>
  </si>
  <si>
    <t>min. 160°/160°</t>
  </si>
  <si>
    <t>Vstupy</t>
  </si>
  <si>
    <t>Výškově nastavitelný podstavec</t>
  </si>
  <si>
    <t>Naklápění monitoru</t>
  </si>
  <si>
    <t>A4</t>
  </si>
  <si>
    <t>min. 1920 x min. 1080</t>
  </si>
  <si>
    <t>min. 11,5", max. 12,9"</t>
  </si>
  <si>
    <t xml:space="preserve">min. 1366 x min. 768 </t>
  </si>
  <si>
    <t>Ethernet 100 Mb, RJ 45</t>
  </si>
  <si>
    <t>PassMark CPU Mark min. 700.</t>
  </si>
  <si>
    <t>do 1,7 kg</t>
  </si>
  <si>
    <t>Formát</t>
  </si>
  <si>
    <t>Rozhraní</t>
  </si>
  <si>
    <t>min. USB 2.0</t>
  </si>
  <si>
    <t>Typ</t>
  </si>
  <si>
    <t>stolní plochý barevný skener</t>
  </si>
  <si>
    <t xml:space="preserve">min. 2400 x 2400 </t>
  </si>
  <si>
    <t>27"</t>
  </si>
  <si>
    <t>802.11b/g/n</t>
  </si>
  <si>
    <t>min. 3 x USB, vstup a výstup pro mikrofon a sluchátka, výstup pro externí monitor</t>
  </si>
  <si>
    <t>min. DVI, VGA(D-Sub), HDMI</t>
  </si>
  <si>
    <t>19"</t>
  </si>
  <si>
    <t>1280 x 1024</t>
  </si>
  <si>
    <t>min. DVI a VGA</t>
  </si>
  <si>
    <t>optické</t>
  </si>
  <si>
    <t>RF technologie</t>
  </si>
  <si>
    <t>x86-64 kompatibilní, PassMark CPU Mark min. 3000</t>
  </si>
  <si>
    <t>podpora rozlišení min. 1920x1200, (min. DVI + D-sub)</t>
  </si>
  <si>
    <t>1 Gb Ethernet, s podporou PXE</t>
  </si>
  <si>
    <t>vstup a výstup pro sluchátka a mikrofon  na předním panelu</t>
  </si>
  <si>
    <t>min. 6 x USB porty celkem, min 2 porty na předním panelu</t>
  </si>
  <si>
    <t>Technologie tisku</t>
  </si>
  <si>
    <t>min. 600x600 dpi</t>
  </si>
  <si>
    <t>Vstupní zásobník</t>
  </si>
  <si>
    <t>min. 250 listů</t>
  </si>
  <si>
    <t>Duplexní tisk</t>
  </si>
  <si>
    <t>Skener</t>
  </si>
  <si>
    <t>Kompatibilita</t>
  </si>
  <si>
    <t>Emulace</t>
  </si>
  <si>
    <t xml:space="preserve">min. 1xDVI-D a VGA </t>
  </si>
  <si>
    <t xml:space="preserve">24" </t>
  </si>
  <si>
    <t>Rychlost tisku</t>
  </si>
  <si>
    <t>min. 30 str./min</t>
  </si>
  <si>
    <t>Pamět</t>
  </si>
  <si>
    <t>min. 64 MB</t>
  </si>
  <si>
    <t xml:space="preserve">ano, automatický </t>
  </si>
  <si>
    <t xml:space="preserve">min. PCL 5 nebo PCL 6 nebo PS </t>
  </si>
  <si>
    <t>Kapacita</t>
  </si>
  <si>
    <t>Napájení</t>
  </si>
  <si>
    <t>přes sběrnici USB, bez externího napájení</t>
  </si>
  <si>
    <t>min. USB 3.0</t>
  </si>
  <si>
    <t>max. 250 g</t>
  </si>
  <si>
    <t>min. 3 TB</t>
  </si>
  <si>
    <t>min. 8 GB</t>
  </si>
  <si>
    <t>Redukovaný minikonektor nevyhovuje.</t>
  </si>
  <si>
    <t>min. 16 GB</t>
  </si>
  <si>
    <t>min. 32 GB</t>
  </si>
  <si>
    <t>Min. délka myši</t>
  </si>
  <si>
    <t>Konektor</t>
  </si>
  <si>
    <t>USB</t>
  </si>
  <si>
    <t>Snímání pohybu</t>
  </si>
  <si>
    <t>Typ bezdrátové komunikace</t>
  </si>
  <si>
    <t>typu "micro" nebo "nano", délka včetně USB konektoru max. 20 mm</t>
  </si>
  <si>
    <t>dvě tlačítka a kolečko s funkcí tlačítka</t>
  </si>
  <si>
    <t>Jeden nebo dva AA články</t>
  </si>
  <si>
    <t>jednobarevná černá nebo s odstíny šedé</t>
  </si>
  <si>
    <t>Myš počítačová bezdrátová 
CPV KÓD MU 30237410-6-7</t>
  </si>
  <si>
    <t>USB přijímač</t>
  </si>
  <si>
    <t>Ovládací prvky</t>
  </si>
  <si>
    <t>Tlačítko na vypnutí myši</t>
  </si>
  <si>
    <t>Vzhled</t>
  </si>
  <si>
    <t>Flash disk 32 GB 
CPV KÓD MU 30234600-4-3</t>
  </si>
  <si>
    <t>Flash disk 16 GB 
CPV KÓD MU 30234600-4-2</t>
  </si>
  <si>
    <t>Flash disk 8 GB 
CPV KÓD MU 30234600-4-1</t>
  </si>
  <si>
    <t>Přenosný disk 3 TB 
CPV KÓD MU 30233130-1-4</t>
  </si>
  <si>
    <t>Přenosný disk 500 GB 
CPV KÓD MU 30233130-1-1</t>
  </si>
  <si>
    <t>Laserová kancelářská tiskárna 
CPV KÓD MU 30232110-8-1</t>
  </si>
  <si>
    <t>Monitor 19" 
CPV KÓD MU 30231000-7-5</t>
  </si>
  <si>
    <t>Monitor 24" 
CPV KÓD MU 30231000-7-2</t>
  </si>
  <si>
    <t>Monitor 27" 
CPV KÓD MU 30231000-7-4</t>
  </si>
  <si>
    <t>Skener 
CPV KÓD MU 30216110-0-1</t>
  </si>
  <si>
    <t>Kancelářské PC 
CPV KÓD MU 30213300-8-1</t>
  </si>
  <si>
    <t>Notebook 11,5"-12" 
CPV KÓD MU 30213100-6-7</t>
  </si>
  <si>
    <t>Windows 7 Professional CZ OEM nebo 
Windows 7 Home Premium CZ OEM nebo 
Windows 8 CZ OEM nebo 
Widnows 8 Pro CZ OEM</t>
  </si>
  <si>
    <t>Microsoft Windows 8, 
Windows 7, 
Windows XP</t>
  </si>
  <si>
    <t xml:space="preserve">min. USB 2.0 (USB kabel musí být součástí dodávky), 
Ethernet 100 Mb, RJ45 </t>
  </si>
  <si>
    <t xml:space="preserve">Microsoft Windows XP, 
Microsoft Windows 7, 
Microsoft Windows 8 </t>
  </si>
  <si>
    <t>černobílá laserová nebo led tiskárna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</si>
  <si>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</si>
  <si>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</si>
  <si>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</si>
  <si>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</si>
  <si>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</si>
  <si>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</si>
  <si>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</si>
  <si>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</si>
  <si>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</si>
  <si>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Identifikace nabízené věci                                      (uchazeč u každé položky - řádku - uvede identifikaci nabízené věci, ve které uvede zejména obchodní označení / nebo odkáže na katalogové číslo elektronického katalogu - jen v případě, je-li soubor(y) s elektronickým katalogem součástí nabídky)</t>
  </si>
  <si>
    <t>Popis předmětu veřejné zakázky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</si>
  <si>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</si>
  <si>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</si>
  <si>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</si>
  <si>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</si>
  <si>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</si>
  <si>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</si>
  <si>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</si>
  <si>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</si>
  <si>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Zodpovědná osoba</t>
  </si>
  <si>
    <t>Poznámka k položce žádanky pro dodavatele</t>
  </si>
  <si>
    <t>30237410-6</t>
  </si>
  <si>
    <t>30237410-6-7</t>
  </si>
  <si>
    <t>Myš počítačová bezdrátová</t>
  </si>
  <si>
    <t>Podrobná specifikace viz katalog počítačů</t>
  </si>
  <si>
    <t>ks</t>
  </si>
  <si>
    <t>Odd.vědy, výzkumu a vněj.vztahů</t>
  </si>
  <si>
    <t>PedF, Poříčí 7, budova B</t>
  </si>
  <si>
    <t>Poříčí 623/7, 60300 Brno</t>
  </si>
  <si>
    <t xml:space="preserve"> </t>
  </si>
  <si>
    <t xml:space="preserve">Viková Lucie Mgr. Bc. </t>
  </si>
  <si>
    <t>179895@mail.muni.cz</t>
  </si>
  <si>
    <t>30234600-4</t>
  </si>
  <si>
    <t>30234600-4-3</t>
  </si>
  <si>
    <t>Flash disk 32 GB</t>
  </si>
  <si>
    <t>Katedra českého jazyka a literatury</t>
  </si>
  <si>
    <t xml:space="preserve">Vrbová Nataša  </t>
  </si>
  <si>
    <t>32236@mail.muni.cz</t>
  </si>
  <si>
    <t>Centrum pro výzkum toxických látek</t>
  </si>
  <si>
    <t>UKB, Kamenice 5, budova A29</t>
  </si>
  <si>
    <t>Kamenice 753/5, 62500 Brno</t>
  </si>
  <si>
    <t>bud. A29/423</t>
  </si>
  <si>
    <t>Bursová Květuše Ing. Ph.D.</t>
  </si>
  <si>
    <t>75834@mail.muni.cz</t>
  </si>
  <si>
    <t>Odd.pro vědu, výzkum a proj.podporu</t>
  </si>
  <si>
    <t>PrF, Veveří 70</t>
  </si>
  <si>
    <t>Veveří 158/70, 61180 Brno</t>
  </si>
  <si>
    <t xml:space="preserve">Jarošová Eva Ing. </t>
  </si>
  <si>
    <t>206641@mail.muni.cz</t>
  </si>
  <si>
    <t>monitor_Dr. Dušková</t>
  </si>
  <si>
    <t>30231000-7</t>
  </si>
  <si>
    <t>30231000-7-5</t>
  </si>
  <si>
    <t>Monitor 19"</t>
  </si>
  <si>
    <t>Ústav experimentální biologie</t>
  </si>
  <si>
    <t>UKB, Kamenice 5, budova A36</t>
  </si>
  <si>
    <t>bud. A36/109</t>
  </si>
  <si>
    <t>Dušková Monika MVDr. Mgr. Ph.D.</t>
  </si>
  <si>
    <t>35892@mail.muni.cz</t>
  </si>
  <si>
    <t>ESF - KPH - LCD</t>
  </si>
  <si>
    <t>30231000-7-4</t>
  </si>
  <si>
    <t>Monitor 27"</t>
  </si>
  <si>
    <t>Ekonomicko-správní fakulta</t>
  </si>
  <si>
    <t>ESF, Lipová 41a</t>
  </si>
  <si>
    <t>Lipová 507/41a, 60200 Brno</t>
  </si>
  <si>
    <t xml:space="preserve">Horňák Roman  </t>
  </si>
  <si>
    <t>168497@mail.muni.cz</t>
  </si>
  <si>
    <t>Avízo na tel. 603157020</t>
  </si>
  <si>
    <t>30231000-7-2</t>
  </si>
  <si>
    <t>Monitor 24"</t>
  </si>
  <si>
    <t>30234600-4-1</t>
  </si>
  <si>
    <t>Flash disk 8 GB</t>
  </si>
  <si>
    <t>Kat.psychologie</t>
  </si>
  <si>
    <t>FSS, Joštova 10</t>
  </si>
  <si>
    <t>Joštova 218/10, 60200 Brno</t>
  </si>
  <si>
    <t xml:space="preserve">Bloudíčková Lenka Bc. </t>
  </si>
  <si>
    <t>7421@mail.muni.cz</t>
  </si>
  <si>
    <t>30234600-4-2</t>
  </si>
  <si>
    <t>Flash disk 16 GB</t>
  </si>
  <si>
    <t>Odd.CJV na FF a FSS</t>
  </si>
  <si>
    <t>FF, Veveří 26, budova L</t>
  </si>
  <si>
    <t>Veveří 468/26, 60200 Brno</t>
  </si>
  <si>
    <t>bud. L/403</t>
  </si>
  <si>
    <t xml:space="preserve">Plíšková Dana Mgr. </t>
  </si>
  <si>
    <t>145364@mail.muni.cz</t>
  </si>
  <si>
    <t>Pouze po domluvě na tel. 733 392 296.</t>
  </si>
  <si>
    <t>30232110-8</t>
  </si>
  <si>
    <t>30232110-8-1</t>
  </si>
  <si>
    <t>Laserová kancelářská tiskárna</t>
  </si>
  <si>
    <t>II. chirurgická klinika</t>
  </si>
  <si>
    <t>LF, FNUSA, Pekařská 53, pavilon A2</t>
  </si>
  <si>
    <t>Pekařská 664/53, 65691 Brno</t>
  </si>
  <si>
    <t>pav. A2/N04001(pas)</t>
  </si>
  <si>
    <t xml:space="preserve">Müllerová Lea  </t>
  </si>
  <si>
    <t>2375@mail.muni.cz</t>
  </si>
  <si>
    <t>30213300-8</t>
  </si>
  <si>
    <t>30213300-8-1</t>
  </si>
  <si>
    <t>Kancelářské PC</t>
  </si>
  <si>
    <t>30216110-0</t>
  </si>
  <si>
    <t>30216110-0-1</t>
  </si>
  <si>
    <t>flesh RC</t>
  </si>
  <si>
    <t>Kat.ruského jazyka a literatury</t>
  </si>
  <si>
    <t>PedF, Poříčí 9, budova A</t>
  </si>
  <si>
    <t>Poříčí 945/9, 60300 Brno</t>
  </si>
  <si>
    <t>bud. A/5003</t>
  </si>
  <si>
    <t xml:space="preserve">Rytířová Helena  </t>
  </si>
  <si>
    <t>71018@mail.muni.cz</t>
  </si>
  <si>
    <t>30233130-1</t>
  </si>
  <si>
    <t>30233130-1-4</t>
  </si>
  <si>
    <t>Přenosný disk 3 TB</t>
  </si>
  <si>
    <t>Kat.sociální pedagogiky</t>
  </si>
  <si>
    <t>PedF, Poříčí 31, budova D</t>
  </si>
  <si>
    <t>Poříčí 538/31, 60300 Brno</t>
  </si>
  <si>
    <t>bud. D/5009</t>
  </si>
  <si>
    <t xml:space="preserve">Štěpařová Kateřina  </t>
  </si>
  <si>
    <t>104835@mail.muni.cz</t>
  </si>
  <si>
    <t>externí disk</t>
  </si>
  <si>
    <t>30233130-1-1</t>
  </si>
  <si>
    <t>Přenosný disk 500 GB</t>
  </si>
  <si>
    <t>Institut výzkumu školy a zdraví</t>
  </si>
  <si>
    <t>PedF, Poříčí 31, Knihovna</t>
  </si>
  <si>
    <t>Dobrovolná Klára Mgr. DiS.</t>
  </si>
  <si>
    <t>84416@mail.muni.cz</t>
  </si>
  <si>
    <t>Děkanát</t>
  </si>
  <si>
    <t>PřF, Kotlářská 2, pavilon 01</t>
  </si>
  <si>
    <t>Kotlářská 267/2, 61137 Brno</t>
  </si>
  <si>
    <t>pav. 01/02011a</t>
  </si>
  <si>
    <t xml:space="preserve">Pakostová Irena  </t>
  </si>
  <si>
    <t>1593@mail.muni.cz</t>
  </si>
  <si>
    <t>DNS - notebook</t>
  </si>
  <si>
    <t>30213100-6</t>
  </si>
  <si>
    <t>30213100-6-7</t>
  </si>
  <si>
    <t>Notebook 11,5"-12"</t>
  </si>
  <si>
    <t>Ekonomické oddělení</t>
  </si>
  <si>
    <t xml:space="preserve">Fajmon Petr Mgr. </t>
  </si>
  <si>
    <t>3913@mail.muni.cz</t>
  </si>
  <si>
    <t>Oddělení zahraničních vztahů</t>
  </si>
  <si>
    <t>Celkem</t>
  </si>
  <si>
    <t>110 mm</t>
  </si>
  <si>
    <t>USB, snímání pohybu optické, připojená kabelem, 3 tlačítka a kolečko, min. délka 120 mm</t>
  </si>
  <si>
    <t>119 mm</t>
  </si>
  <si>
    <t xml:space="preserve"> dva AA články</t>
  </si>
  <si>
    <t>černo-šedá</t>
  </si>
  <si>
    <t>HP Wireless Mouse X3500</t>
  </si>
  <si>
    <t>32 GB</t>
  </si>
  <si>
    <t>USB 3.0</t>
  </si>
  <si>
    <t>plný USB konektor</t>
  </si>
  <si>
    <t>SanDisk Ultra 32 GB Flash disk, USB3.0, 80MB / s</t>
  </si>
  <si>
    <t>DVI a VGA</t>
  </si>
  <si>
    <t>BenQ LCD BL912 Black 19”</t>
  </si>
  <si>
    <t>1920 x 1080</t>
  </si>
  <si>
    <t>178 / 178</t>
  </si>
  <si>
    <t>DVI, VGA, HDMI</t>
  </si>
  <si>
    <t>Acer LCD KA270Hbid</t>
  </si>
  <si>
    <t>24"</t>
  </si>
  <si>
    <t>1920x1080</t>
  </si>
  <si>
    <t>170 / 160</t>
  </si>
  <si>
    <t>DVI-D, VGA</t>
  </si>
  <si>
    <t>Samsung LED LCD 24” S24E450</t>
  </si>
  <si>
    <t>8 GB</t>
  </si>
  <si>
    <t>ADATA USB UV128 8GB blue (USB 3.0)</t>
  </si>
  <si>
    <t>16 GB</t>
  </si>
  <si>
    <t>16GB Kingston USB 3.0 DataTrav. 101 Gen 3 modrý</t>
  </si>
  <si>
    <t xml:space="preserve">černobílá laserová </t>
  </si>
  <si>
    <t>33 str./min</t>
  </si>
  <si>
    <t>128 MB</t>
  </si>
  <si>
    <t>1200 x 1200 dpi</t>
  </si>
  <si>
    <t xml:space="preserve"> 250 listů</t>
  </si>
  <si>
    <t xml:space="preserve">USB 2.0 (USB kabel je být součástí dodávky), 
Ethernet 100 Mb, RJ45 </t>
  </si>
  <si>
    <t xml:space="preserve"> PCL 6, PS 3</t>
  </si>
  <si>
    <t>EPSON WorkForce AL-M200DN - A4 / 30ppm / duplex / Net</t>
  </si>
  <si>
    <t xml:space="preserve"> 4GB</t>
  </si>
  <si>
    <t>500 GB</t>
  </si>
  <si>
    <t>podpora rozlišení  1920x1200, (DVI + D-sub)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</si>
  <si>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</t>
  </si>
  <si>
    <t>Oprávněným zaměstnancům zadavatele budeumožněno i v záruční době  otevření skříně počítače a instalace vlastních pamětí, karet a případně dalších komponent PC. Možnost uzamčení přístupu do BIOSu.</t>
  </si>
  <si>
    <t>CPU Intel® Pentium G3260, PassMark CPU Mark  3195</t>
  </si>
  <si>
    <t>Triline HIT I85</t>
  </si>
  <si>
    <t xml:space="preserve">2400 x 4800 </t>
  </si>
  <si>
    <t>USB 2.0</t>
  </si>
  <si>
    <t>Canon CanoScan Lide120</t>
  </si>
  <si>
    <t>3 TB</t>
  </si>
  <si>
    <t>Ext.HDD 3,5" Samsung D3 Station 3 TB USB3.0</t>
  </si>
  <si>
    <t>141 g</t>
  </si>
  <si>
    <t>Ext.HDD 2,5" Samsung M3 Portable 500GB USB3.0</t>
  </si>
  <si>
    <t>11,6"</t>
  </si>
  <si>
    <t>1366x768</t>
  </si>
  <si>
    <t>4 GB</t>
  </si>
  <si>
    <t>Ethernet 1000 Mb, RJ 45</t>
  </si>
  <si>
    <t>Intel® 802.11/a/g/n + BlueTooth</t>
  </si>
  <si>
    <t>1x USB 3.0, 2x USB 2.0</t>
  </si>
  <si>
    <t>Intel® Celeron® Processor N3150</t>
  </si>
  <si>
    <t>1,3 kg</t>
  </si>
  <si>
    <t xml:space="preserve"> CPU Benchmark  1333 bodů</t>
  </si>
  <si>
    <t>Windows 10 Home, možný  downgrade</t>
  </si>
  <si>
    <t>IP 300S 11,6"HD/N3150/500GB/4G/INT/Win 10 černý</t>
  </si>
  <si>
    <t xml:space="preserve">
        Kategorie: ICT 005-2015 - Počítače, sběr do: 31.10.2015, dodání od: 01.12.2015, vygenerováno: 23.11.2015 09:41</t>
  </si>
  <si>
    <t>Objednávka</t>
  </si>
  <si>
    <t>Zdroj financování objednávky</t>
  </si>
  <si>
    <t>Specifikace předmětu</t>
  </si>
  <si>
    <t>Schválený počet</t>
  </si>
  <si>
    <t>FK stav</t>
  </si>
  <si>
    <t>UČO zodp. osoby</t>
  </si>
  <si>
    <t>Admin. e-mail zodp. osoby</t>
  </si>
  <si>
    <t>Tel. číslo zodp. osoby</t>
  </si>
  <si>
    <t>Zakázka</t>
  </si>
  <si>
    <t>Pracoviště</t>
  </si>
  <si>
    <t>Podzakázka</t>
  </si>
  <si>
    <t>Činnost</t>
  </si>
  <si>
    <t>Fakultní účet</t>
  </si>
  <si>
    <t>Číslo objednávky</t>
  </si>
  <si>
    <t>S</t>
  </si>
  <si>
    <t>1111</t>
  </si>
  <si>
    <t>419917</t>
  </si>
  <si>
    <t xml:space="preserve">   </t>
  </si>
  <si>
    <t xml:space="preserve">      </t>
  </si>
  <si>
    <t>OBJ/4101/1339/15</t>
  </si>
  <si>
    <t>Celkem za objednávku</t>
  </si>
  <si>
    <t>1060</t>
  </si>
  <si>
    <t>412500</t>
  </si>
  <si>
    <t>1532</t>
  </si>
  <si>
    <t>OBJ/4101/1340/15</t>
  </si>
  <si>
    <t>2222</t>
  </si>
  <si>
    <t>313060</t>
  </si>
  <si>
    <t>373</t>
  </si>
  <si>
    <t>2112</t>
  </si>
  <si>
    <t>OBJ/3113/1571/15</t>
  </si>
  <si>
    <t>0912</t>
  </si>
  <si>
    <t>221800</t>
  </si>
  <si>
    <t>1183</t>
  </si>
  <si>
    <t>0000</t>
  </si>
  <si>
    <t>OBJ/2202/0031/15</t>
  </si>
  <si>
    <t>4760</t>
  </si>
  <si>
    <t>314010</t>
  </si>
  <si>
    <t>43</t>
  </si>
  <si>
    <t>OBJ/3124/0643/15</t>
  </si>
  <si>
    <t>2117</t>
  </si>
  <si>
    <t>562000</t>
  </si>
  <si>
    <t>OBJ/5603/0218/15</t>
  </si>
  <si>
    <t>231200</t>
  </si>
  <si>
    <t>OBJ/2303/0142/15</t>
  </si>
  <si>
    <t>9396</t>
  </si>
  <si>
    <t>219396</t>
  </si>
  <si>
    <t>OBJ/2196/0006/15</t>
  </si>
  <si>
    <t>A</t>
  </si>
  <si>
    <t>110121</t>
  </si>
  <si>
    <t>0001</t>
  </si>
  <si>
    <t>OBJ/1182/0001/15</t>
  </si>
  <si>
    <t>4027</t>
  </si>
  <si>
    <t>411400</t>
  </si>
  <si>
    <t>1670</t>
  </si>
  <si>
    <t>OBJ/4101/1341/15</t>
  </si>
  <si>
    <t>2005</t>
  </si>
  <si>
    <t>413400</t>
  </si>
  <si>
    <t>2211</t>
  </si>
  <si>
    <t>OBJ/4101/1342/15</t>
  </si>
  <si>
    <t>2010</t>
  </si>
  <si>
    <t>2212</t>
  </si>
  <si>
    <t>413800</t>
  </si>
  <si>
    <t>OBJ/4101/1343/15</t>
  </si>
  <si>
    <t>7776</t>
  </si>
  <si>
    <t>319396</t>
  </si>
  <si>
    <t>OBJ/3101/0169/15</t>
  </si>
  <si>
    <t>9206</t>
  </si>
  <si>
    <t>239914</t>
  </si>
  <si>
    <t>6003</t>
  </si>
  <si>
    <t>OBJ/2303/0143/15</t>
  </si>
  <si>
    <t>239916</t>
  </si>
  <si>
    <t>OBJ/2303/0144/15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</si>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</sst>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d\.mm\.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3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ourier New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Fill="1">
      <alignment/>
      <protection/>
    </xf>
    <xf numFmtId="0" fontId="2" fillId="33" borderId="10" xfId="47" applyFont="1" applyFill="1" applyBorder="1" applyAlignment="1">
      <alignment horizontal="center" vertical="center" wrapText="1"/>
      <protection/>
    </xf>
    <xf numFmtId="0" fontId="42" fillId="0" borderId="0" xfId="47" applyFont="1" applyFill="1">
      <alignment/>
      <protection/>
    </xf>
    <xf numFmtId="0" fontId="0" fillId="0" borderId="11" xfId="47" applyBorder="1" applyAlignment="1">
      <alignment vertical="center" wrapText="1"/>
      <protection/>
    </xf>
    <xf numFmtId="0" fontId="2" fillId="33" borderId="11" xfId="47" applyFont="1" applyFill="1" applyBorder="1" applyAlignment="1">
      <alignment horizontal="center" vertical="center" wrapText="1"/>
      <protection/>
    </xf>
    <xf numFmtId="0" fontId="0" fillId="34" borderId="11" xfId="47" applyFill="1" applyBorder="1" applyAlignment="1">
      <alignment vertical="center" wrapText="1"/>
      <protection/>
    </xf>
    <xf numFmtId="0" fontId="0" fillId="0" borderId="12" xfId="47" applyBorder="1" applyAlignment="1">
      <alignment vertical="center" wrapText="1"/>
      <protection/>
    </xf>
    <xf numFmtId="0" fontId="0" fillId="0" borderId="0" xfId="47" applyAlignment="1">
      <alignment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 applyProtection="1">
      <alignment horizontal="left" vertical="top" wrapText="1"/>
      <protection locked="0"/>
    </xf>
    <xf numFmtId="0" fontId="3" fillId="37" borderId="16" xfId="0" applyFont="1" applyFill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0" fillId="0" borderId="18" xfId="0" applyBorder="1" applyAlignment="1">
      <alignment/>
    </xf>
    <xf numFmtId="0" fontId="0" fillId="36" borderId="15" xfId="0" applyFont="1" applyFill="1" applyBorder="1" applyAlignment="1" applyProtection="1">
      <alignment horizontal="left" vertical="top" wrapText="1"/>
      <protection locked="0"/>
    </xf>
    <xf numFmtId="0" fontId="0" fillId="34" borderId="11" xfId="47" applyFont="1" applyFill="1" applyBorder="1" applyAlignment="1">
      <alignment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6" borderId="13" xfId="0" applyNumberFormat="1" applyFont="1" applyFill="1" applyBorder="1" applyAlignment="1">
      <alignment horizontal="right" vertical="top"/>
    </xf>
    <xf numFmtId="0" fontId="0" fillId="36" borderId="13" xfId="0" applyFont="1" applyFill="1" applyBorder="1" applyAlignment="1">
      <alignment horizontal="left" vertical="top" wrapText="1"/>
    </xf>
    <xf numFmtId="49" fontId="0" fillId="36" borderId="13" xfId="0" applyNumberFormat="1" applyFont="1" applyFill="1" applyBorder="1" applyAlignment="1">
      <alignment horizontal="left" vertical="top" wrapText="1"/>
    </xf>
    <xf numFmtId="4" fontId="0" fillId="36" borderId="13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3" fillId="37" borderId="16" xfId="0" applyFont="1" applyFill="1" applyBorder="1" applyAlignment="1">
      <alignment horizontal="left" vertical="top"/>
    </xf>
    <xf numFmtId="4" fontId="3" fillId="37" borderId="16" xfId="0" applyNumberFormat="1" applyFont="1" applyFill="1" applyBorder="1" applyAlignment="1">
      <alignment horizontal="right" vertical="top"/>
    </xf>
    <xf numFmtId="0" fontId="3" fillId="0" borderId="17" xfId="0" applyFont="1" applyBorder="1" applyAlignment="1">
      <alignment horizontal="left" vertical="top"/>
    </xf>
    <xf numFmtId="4" fontId="3" fillId="38" borderId="0" xfId="0" applyNumberFormat="1" applyFont="1" applyFill="1" applyAlignment="1">
      <alignment horizontal="right" vertical="top"/>
    </xf>
    <xf numFmtId="0" fontId="3" fillId="37" borderId="16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5" borderId="14" xfId="0" applyFont="1" applyFill="1" applyBorder="1" applyAlignment="1">
      <alignment horizontal="center" vertical="center" textRotation="90" wrapText="1"/>
    </xf>
    <xf numFmtId="9" fontId="0" fillId="34" borderId="11" xfId="47" applyNumberFormat="1" applyFill="1" applyBorder="1" applyAlignment="1">
      <alignment horizontal="left" vertical="center" wrapText="1"/>
      <protection/>
    </xf>
    <xf numFmtId="0" fontId="3" fillId="37" borderId="16" xfId="0" applyFont="1" applyFill="1" applyBorder="1" applyAlignment="1">
      <alignment horizontal="left" vertical="top"/>
    </xf>
    <xf numFmtId="0" fontId="3" fillId="39" borderId="13" xfId="0" applyFont="1" applyFill="1" applyBorder="1" applyAlignment="1">
      <alignment horizontal="left" vertical="top"/>
    </xf>
    <xf numFmtId="0" fontId="3" fillId="40" borderId="13" xfId="0" applyFont="1" applyFill="1" applyBorder="1" applyAlignment="1">
      <alignment horizontal="center" vertical="center" wrapText="1"/>
    </xf>
    <xf numFmtId="0" fontId="3" fillId="41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horizontal="center" vertical="center" wrapText="1"/>
    </xf>
    <xf numFmtId="0" fontId="1" fillId="33" borderId="20" xfId="47" applyFont="1" applyFill="1" applyBorder="1" applyAlignment="1">
      <alignment horizontal="center" vertical="center" wrapText="1"/>
      <protection/>
    </xf>
    <xf numFmtId="0" fontId="1" fillId="33" borderId="21" xfId="47" applyFont="1" applyFill="1" applyBorder="1" applyAlignment="1">
      <alignment horizontal="center" vertical="center" wrapText="1"/>
      <protection/>
    </xf>
    <xf numFmtId="0" fontId="1" fillId="33" borderId="21" xfId="47" applyFont="1" applyFill="1" applyBorder="1" applyAlignment="1">
      <alignment horizontal="center" vertical="center"/>
      <protection/>
    </xf>
    <xf numFmtId="0" fontId="1" fillId="33" borderId="11" xfId="47" applyFont="1" applyFill="1" applyBorder="1" applyAlignment="1">
      <alignment horizontal="center" vertical="center" wrapText="1"/>
      <protection/>
    </xf>
    <xf numFmtId="0" fontId="1" fillId="33" borderId="11" xfId="47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6.57421875" style="0" customWidth="1"/>
    <col min="2" max="2" width="37.421875" style="0" hidden="1" customWidth="1"/>
    <col min="3" max="3" width="7.7109375" style="0" customWidth="1"/>
    <col min="4" max="4" width="18.7109375" style="0" hidden="1" customWidth="1"/>
    <col min="5" max="5" width="13.7109375" style="0" customWidth="1"/>
    <col min="6" max="6" width="26.57421875" style="0" bestFit="1" customWidth="1"/>
    <col min="7" max="7" width="52.7109375" style="0" customWidth="1"/>
    <col min="8" max="8" width="36.421875" style="0" bestFit="1" customWidth="1"/>
    <col min="9" max="9" width="21.140625" style="0" hidden="1" customWidth="1"/>
    <col min="10" max="10" width="5.00390625" style="0" customWidth="1"/>
    <col min="11" max="11" width="7.00390625" style="0" hidden="1" customWidth="1"/>
    <col min="12" max="12" width="4.421875" style="0" customWidth="1"/>
    <col min="13" max="13" width="4.7109375" style="0" hidden="1" customWidth="1"/>
    <col min="14" max="14" width="14.00390625" style="0" hidden="1" customWidth="1"/>
    <col min="15" max="17" width="25.7109375" style="0" customWidth="1"/>
    <col min="18" max="18" width="4.00390625" style="0" customWidth="1"/>
    <col min="19" max="19" width="14.421875" style="0" bestFit="1" customWidth="1"/>
    <col min="20" max="20" width="10.57421875" style="0" hidden="1" customWidth="1"/>
    <col min="21" max="21" width="20.7109375" style="0" bestFit="1" customWidth="1"/>
    <col min="22" max="22" width="19.7109375" style="0" bestFit="1" customWidth="1"/>
    <col min="23" max="23" width="11.8515625" style="0" bestFit="1" customWidth="1"/>
    <col min="24" max="24" width="22.140625" style="0" customWidth="1"/>
    <col min="25" max="25" width="5.8515625" style="0" customWidth="1"/>
    <col min="26" max="26" width="8.00390625" style="0" customWidth="1"/>
    <col min="27" max="27" width="5.00390625" style="0" customWidth="1"/>
    <col min="28" max="29" width="6.00390625" style="0" customWidth="1"/>
    <col min="30" max="30" width="17.421875" style="0" customWidth="1"/>
    <col min="31" max="31" width="22.140625" style="0" bestFit="1" customWidth="1"/>
    <col min="32" max="32" width="11.00390625" style="0" customWidth="1"/>
  </cols>
  <sheetData>
    <row r="1" spans="1:32" ht="16.5" customHeight="1">
      <c r="A1" s="37" t="s">
        <v>327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ht="12.75">
      <c r="A2" s="18"/>
      <c r="B2" s="18"/>
      <c r="C2" s="18"/>
      <c r="D2" s="18"/>
      <c r="E2" s="18"/>
      <c r="F2" s="18"/>
      <c r="G2" s="10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16.5" customHeight="1">
      <c r="A3" s="38" t="s">
        <v>132</v>
      </c>
      <c r="B3" s="38"/>
      <c r="C3" s="38"/>
      <c r="D3" s="38"/>
      <c r="E3" s="38"/>
      <c r="F3" s="38"/>
      <c r="G3" s="38"/>
      <c r="H3" s="38"/>
      <c r="I3" s="39" t="s">
        <v>133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2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1" t="s">
        <v>328</v>
      </c>
      <c r="M4" s="41"/>
      <c r="N4" s="42" t="s">
        <v>134</v>
      </c>
      <c r="O4" s="42"/>
      <c r="P4" s="42"/>
      <c r="Q4" s="42"/>
      <c r="R4" s="42"/>
      <c r="S4" s="42"/>
      <c r="T4" s="40"/>
      <c r="U4" s="40"/>
      <c r="V4" s="40"/>
      <c r="W4" s="40"/>
      <c r="X4" s="40"/>
      <c r="Y4" s="41" t="s">
        <v>329</v>
      </c>
      <c r="Z4" s="41"/>
      <c r="AA4" s="41"/>
      <c r="AB4" s="41"/>
      <c r="AC4" s="41"/>
      <c r="AD4" s="41" t="s">
        <v>328</v>
      </c>
      <c r="AE4" s="41"/>
      <c r="AF4" s="18"/>
    </row>
    <row r="5" spans="1:32" ht="105" customHeight="1">
      <c r="A5" s="34" t="s">
        <v>135</v>
      </c>
      <c r="B5" s="34" t="s">
        <v>136</v>
      </c>
      <c r="C5" s="34" t="s">
        <v>137</v>
      </c>
      <c r="D5" s="19" t="s">
        <v>138</v>
      </c>
      <c r="E5" s="19" t="s">
        <v>139</v>
      </c>
      <c r="F5" s="19" t="s">
        <v>140</v>
      </c>
      <c r="G5" s="11" t="s">
        <v>141</v>
      </c>
      <c r="H5" s="19" t="s">
        <v>142</v>
      </c>
      <c r="I5" s="19" t="s">
        <v>330</v>
      </c>
      <c r="J5" s="34" t="s">
        <v>143</v>
      </c>
      <c r="K5" s="19" t="s">
        <v>144</v>
      </c>
      <c r="L5" s="34" t="s">
        <v>331</v>
      </c>
      <c r="M5" s="19" t="s">
        <v>332</v>
      </c>
      <c r="N5" s="19" t="s">
        <v>145</v>
      </c>
      <c r="O5" s="19" t="s">
        <v>146</v>
      </c>
      <c r="P5" s="19" t="s">
        <v>147</v>
      </c>
      <c r="Q5" s="19" t="s">
        <v>148</v>
      </c>
      <c r="R5" s="34" t="s">
        <v>149</v>
      </c>
      <c r="S5" s="19" t="s">
        <v>150</v>
      </c>
      <c r="T5" s="19" t="s">
        <v>333</v>
      </c>
      <c r="U5" s="19" t="s">
        <v>151</v>
      </c>
      <c r="V5" s="19" t="s">
        <v>334</v>
      </c>
      <c r="W5" s="19" t="s">
        <v>335</v>
      </c>
      <c r="X5" s="19" t="s">
        <v>152</v>
      </c>
      <c r="Y5" s="34" t="s">
        <v>336</v>
      </c>
      <c r="Z5" s="34" t="s">
        <v>337</v>
      </c>
      <c r="AA5" s="34" t="s">
        <v>338</v>
      </c>
      <c r="AB5" s="34" t="s">
        <v>339</v>
      </c>
      <c r="AC5" s="34" t="s">
        <v>340</v>
      </c>
      <c r="AD5" s="19" t="s">
        <v>341</v>
      </c>
      <c r="AE5" s="19" t="s">
        <v>401</v>
      </c>
      <c r="AF5" s="19" t="s">
        <v>400</v>
      </c>
    </row>
    <row r="6" spans="1:32" ht="26.25" thickBot="1">
      <c r="A6" s="20">
        <v>56170</v>
      </c>
      <c r="B6" s="21"/>
      <c r="C6" s="20">
        <v>164009</v>
      </c>
      <c r="D6" s="21" t="s">
        <v>153</v>
      </c>
      <c r="E6" s="21" t="s">
        <v>154</v>
      </c>
      <c r="F6" s="21" t="s">
        <v>155</v>
      </c>
      <c r="G6" s="12" t="s">
        <v>274</v>
      </c>
      <c r="H6" s="21" t="s">
        <v>156</v>
      </c>
      <c r="I6" s="21"/>
      <c r="J6" s="21" t="s">
        <v>157</v>
      </c>
      <c r="K6" s="22">
        <v>1</v>
      </c>
      <c r="L6" s="23">
        <v>1</v>
      </c>
      <c r="M6" s="24" t="s">
        <v>342</v>
      </c>
      <c r="N6" s="21">
        <v>419917</v>
      </c>
      <c r="O6" s="21" t="s">
        <v>158</v>
      </c>
      <c r="P6" s="21" t="s">
        <v>159</v>
      </c>
      <c r="Q6" s="21" t="s">
        <v>160</v>
      </c>
      <c r="R6" s="21"/>
      <c r="S6" s="21" t="s">
        <v>161</v>
      </c>
      <c r="T6" s="21">
        <v>179895</v>
      </c>
      <c r="U6" s="21" t="s">
        <v>162</v>
      </c>
      <c r="V6" s="21" t="s">
        <v>163</v>
      </c>
      <c r="W6" s="21">
        <v>549491606</v>
      </c>
      <c r="X6" s="21"/>
      <c r="Y6" s="25" t="s">
        <v>343</v>
      </c>
      <c r="Z6" s="25" t="s">
        <v>344</v>
      </c>
      <c r="AA6" s="25" t="s">
        <v>345</v>
      </c>
      <c r="AB6" s="25" t="s">
        <v>343</v>
      </c>
      <c r="AC6" s="25" t="s">
        <v>346</v>
      </c>
      <c r="AD6" s="24" t="s">
        <v>347</v>
      </c>
      <c r="AE6" s="26">
        <v>270</v>
      </c>
      <c r="AF6" s="27">
        <f>ROUND($L$6*$AE$6,2)</f>
        <v>270</v>
      </c>
    </row>
    <row r="7" spans="1:32" ht="13.5" thickTop="1">
      <c r="A7" s="36"/>
      <c r="B7" s="36"/>
      <c r="C7" s="36"/>
      <c r="D7" s="28"/>
      <c r="E7" s="28"/>
      <c r="F7" s="28"/>
      <c r="G7" s="13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32" t="s">
        <v>348</v>
      </c>
      <c r="AF7" s="29">
        <f>SUM($AF$6:$AF$6)</f>
        <v>270</v>
      </c>
    </row>
    <row r="8" spans="1:32" ht="12.75">
      <c r="A8" s="30"/>
      <c r="B8" s="30"/>
      <c r="C8" s="30"/>
      <c r="D8" s="30"/>
      <c r="E8" s="30"/>
      <c r="F8" s="30"/>
      <c r="G8" s="14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ht="26.25" thickBot="1">
      <c r="A9" s="20">
        <v>56202</v>
      </c>
      <c r="B9" s="21"/>
      <c r="C9" s="20">
        <v>164110</v>
      </c>
      <c r="D9" s="21" t="s">
        <v>164</v>
      </c>
      <c r="E9" s="21" t="s">
        <v>165</v>
      </c>
      <c r="F9" s="21" t="s">
        <v>166</v>
      </c>
      <c r="G9" s="12" t="s">
        <v>278</v>
      </c>
      <c r="H9" s="21" t="s">
        <v>156</v>
      </c>
      <c r="I9" s="21"/>
      <c r="J9" s="21" t="s">
        <v>157</v>
      </c>
      <c r="K9" s="22">
        <v>5</v>
      </c>
      <c r="L9" s="23">
        <v>5</v>
      </c>
      <c r="M9" s="24" t="s">
        <v>342</v>
      </c>
      <c r="N9" s="21">
        <v>412500</v>
      </c>
      <c r="O9" s="21" t="s">
        <v>167</v>
      </c>
      <c r="P9" s="21" t="s">
        <v>159</v>
      </c>
      <c r="Q9" s="21" t="s">
        <v>160</v>
      </c>
      <c r="R9" s="21"/>
      <c r="S9" s="21" t="s">
        <v>161</v>
      </c>
      <c r="T9" s="21">
        <v>32236</v>
      </c>
      <c r="U9" s="21" t="s">
        <v>168</v>
      </c>
      <c r="V9" s="21" t="s">
        <v>169</v>
      </c>
      <c r="W9" s="21">
        <v>549497759</v>
      </c>
      <c r="X9" s="21"/>
      <c r="Y9" s="25" t="s">
        <v>349</v>
      </c>
      <c r="Z9" s="25" t="s">
        <v>350</v>
      </c>
      <c r="AA9" s="25" t="s">
        <v>345</v>
      </c>
      <c r="AB9" s="25" t="s">
        <v>351</v>
      </c>
      <c r="AC9" s="25" t="s">
        <v>346</v>
      </c>
      <c r="AD9" s="24" t="s">
        <v>352</v>
      </c>
      <c r="AE9" s="26">
        <v>270</v>
      </c>
      <c r="AF9" s="27">
        <f>ROUND($L$9*$AE$9,2)</f>
        <v>1350</v>
      </c>
    </row>
    <row r="10" spans="1:32" ht="13.5" thickTop="1">
      <c r="A10" s="36"/>
      <c r="B10" s="36"/>
      <c r="C10" s="36"/>
      <c r="D10" s="28"/>
      <c r="E10" s="28"/>
      <c r="F10" s="28"/>
      <c r="G10" s="13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32" t="s">
        <v>348</v>
      </c>
      <c r="AF10" s="29">
        <f>SUM($AF$9:$AF$9)</f>
        <v>1350</v>
      </c>
    </row>
    <row r="11" spans="1:32" ht="12.75">
      <c r="A11" s="30"/>
      <c r="B11" s="30"/>
      <c r="C11" s="30"/>
      <c r="D11" s="30"/>
      <c r="E11" s="30"/>
      <c r="F11" s="30"/>
      <c r="G11" s="14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ht="26.25" thickBot="1">
      <c r="A12" s="20">
        <v>56224</v>
      </c>
      <c r="B12" s="21"/>
      <c r="C12" s="20">
        <v>164228</v>
      </c>
      <c r="D12" s="21" t="s">
        <v>164</v>
      </c>
      <c r="E12" s="21" t="s">
        <v>165</v>
      </c>
      <c r="F12" s="21" t="s">
        <v>166</v>
      </c>
      <c r="G12" s="12" t="str">
        <f>G9</f>
        <v>SanDisk Ultra 32 GB Flash disk, USB3.0, 80MB / s</v>
      </c>
      <c r="H12" s="21" t="s">
        <v>156</v>
      </c>
      <c r="I12" s="21"/>
      <c r="J12" s="21" t="s">
        <v>157</v>
      </c>
      <c r="K12" s="22">
        <v>2</v>
      </c>
      <c r="L12" s="23">
        <v>2</v>
      </c>
      <c r="M12" s="24" t="s">
        <v>342</v>
      </c>
      <c r="N12" s="21">
        <v>313060</v>
      </c>
      <c r="O12" s="21" t="s">
        <v>170</v>
      </c>
      <c r="P12" s="21" t="s">
        <v>171</v>
      </c>
      <c r="Q12" s="21" t="s">
        <v>172</v>
      </c>
      <c r="R12" s="21">
        <v>4</v>
      </c>
      <c r="S12" s="21" t="s">
        <v>173</v>
      </c>
      <c r="T12" s="21">
        <v>75834</v>
      </c>
      <c r="U12" s="21" t="s">
        <v>174</v>
      </c>
      <c r="V12" s="21" t="s">
        <v>175</v>
      </c>
      <c r="W12" s="21">
        <v>549497447</v>
      </c>
      <c r="X12" s="21"/>
      <c r="Y12" s="25" t="s">
        <v>353</v>
      </c>
      <c r="Z12" s="25" t="s">
        <v>354</v>
      </c>
      <c r="AA12" s="25" t="s">
        <v>355</v>
      </c>
      <c r="AB12" s="25" t="s">
        <v>356</v>
      </c>
      <c r="AC12" s="25" t="s">
        <v>346</v>
      </c>
      <c r="AD12" s="24" t="s">
        <v>357</v>
      </c>
      <c r="AE12" s="26">
        <v>270</v>
      </c>
      <c r="AF12" s="27">
        <f>ROUND($L$12*$AE$12,2)</f>
        <v>540</v>
      </c>
    </row>
    <row r="13" spans="1:32" ht="13.5" thickTop="1">
      <c r="A13" s="36"/>
      <c r="B13" s="36"/>
      <c r="C13" s="36"/>
      <c r="D13" s="28"/>
      <c r="E13" s="28"/>
      <c r="F13" s="28"/>
      <c r="G13" s="13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2" t="s">
        <v>348</v>
      </c>
      <c r="AF13" s="29">
        <f>SUM($AF$12:$AF$12)</f>
        <v>540</v>
      </c>
    </row>
    <row r="14" spans="1:32" ht="12.75">
      <c r="A14" s="30"/>
      <c r="B14" s="30"/>
      <c r="C14" s="30"/>
      <c r="D14" s="30"/>
      <c r="E14" s="30"/>
      <c r="F14" s="30"/>
      <c r="G14" s="14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ht="26.25" thickBot="1">
      <c r="A15" s="20">
        <v>56252</v>
      </c>
      <c r="B15" s="21"/>
      <c r="C15" s="20">
        <v>164558</v>
      </c>
      <c r="D15" s="21" t="s">
        <v>164</v>
      </c>
      <c r="E15" s="21" t="s">
        <v>165</v>
      </c>
      <c r="F15" s="21" t="s">
        <v>166</v>
      </c>
      <c r="G15" s="12" t="str">
        <f>G9</f>
        <v>SanDisk Ultra 32 GB Flash disk, USB3.0, 80MB / s</v>
      </c>
      <c r="H15" s="21" t="s">
        <v>156</v>
      </c>
      <c r="I15" s="21"/>
      <c r="J15" s="21" t="s">
        <v>157</v>
      </c>
      <c r="K15" s="22">
        <v>1</v>
      </c>
      <c r="L15" s="23">
        <v>1</v>
      </c>
      <c r="M15" s="24" t="s">
        <v>342</v>
      </c>
      <c r="N15" s="21">
        <v>229917</v>
      </c>
      <c r="O15" s="21" t="s">
        <v>176</v>
      </c>
      <c r="P15" s="21" t="s">
        <v>177</v>
      </c>
      <c r="Q15" s="21" t="s">
        <v>178</v>
      </c>
      <c r="R15" s="21">
        <v>1</v>
      </c>
      <c r="S15" s="21">
        <v>19</v>
      </c>
      <c r="T15" s="21">
        <v>206641</v>
      </c>
      <c r="U15" s="21" t="s">
        <v>179</v>
      </c>
      <c r="V15" s="21" t="s">
        <v>180</v>
      </c>
      <c r="W15" s="21">
        <v>549494596</v>
      </c>
      <c r="X15" s="21"/>
      <c r="Y15" s="25" t="s">
        <v>358</v>
      </c>
      <c r="Z15" s="25" t="s">
        <v>359</v>
      </c>
      <c r="AA15" s="25" t="s">
        <v>345</v>
      </c>
      <c r="AB15" s="25" t="s">
        <v>360</v>
      </c>
      <c r="AC15" s="25" t="s">
        <v>361</v>
      </c>
      <c r="AD15" s="24" t="s">
        <v>362</v>
      </c>
      <c r="AE15" s="26">
        <v>270</v>
      </c>
      <c r="AF15" s="27">
        <f>ROUND($L$15*$AE$15,2)</f>
        <v>270</v>
      </c>
    </row>
    <row r="16" spans="1:32" ht="13.5" thickTop="1">
      <c r="A16" s="36"/>
      <c r="B16" s="36"/>
      <c r="C16" s="36"/>
      <c r="D16" s="28"/>
      <c r="E16" s="28"/>
      <c r="F16" s="28"/>
      <c r="G16" s="13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32" t="s">
        <v>348</v>
      </c>
      <c r="AF16" s="29">
        <f>SUM($AF$15:$AF$15)</f>
        <v>270</v>
      </c>
    </row>
    <row r="17" spans="1:32" ht="12.75">
      <c r="A17" s="30"/>
      <c r="B17" s="30"/>
      <c r="C17" s="30"/>
      <c r="D17" s="30"/>
      <c r="E17" s="30"/>
      <c r="F17" s="30"/>
      <c r="G17" s="14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ht="26.25" thickBot="1">
      <c r="A18" s="20">
        <v>56277</v>
      </c>
      <c r="B18" s="21" t="s">
        <v>181</v>
      </c>
      <c r="C18" s="20">
        <v>164589</v>
      </c>
      <c r="D18" s="21" t="s">
        <v>182</v>
      </c>
      <c r="E18" s="21" t="s">
        <v>183</v>
      </c>
      <c r="F18" s="21" t="s">
        <v>184</v>
      </c>
      <c r="G18" s="12" t="s">
        <v>280</v>
      </c>
      <c r="H18" s="21" t="s">
        <v>156</v>
      </c>
      <c r="I18" s="21"/>
      <c r="J18" s="21" t="s">
        <v>157</v>
      </c>
      <c r="K18" s="22">
        <v>1</v>
      </c>
      <c r="L18" s="23">
        <v>1</v>
      </c>
      <c r="M18" s="24" t="s">
        <v>342</v>
      </c>
      <c r="N18" s="21">
        <v>314010</v>
      </c>
      <c r="O18" s="21" t="s">
        <v>185</v>
      </c>
      <c r="P18" s="21" t="s">
        <v>186</v>
      </c>
      <c r="Q18" s="21" t="s">
        <v>172</v>
      </c>
      <c r="R18" s="21">
        <v>1</v>
      </c>
      <c r="S18" s="21" t="s">
        <v>187</v>
      </c>
      <c r="T18" s="21">
        <v>35892</v>
      </c>
      <c r="U18" s="21" t="s">
        <v>188</v>
      </c>
      <c r="V18" s="21" t="s">
        <v>189</v>
      </c>
      <c r="W18" s="21">
        <v>549498585</v>
      </c>
      <c r="X18" s="21"/>
      <c r="Y18" s="25" t="s">
        <v>363</v>
      </c>
      <c r="Z18" s="25" t="s">
        <v>364</v>
      </c>
      <c r="AA18" s="25" t="s">
        <v>365</v>
      </c>
      <c r="AB18" s="25" t="s">
        <v>363</v>
      </c>
      <c r="AC18" s="25" t="s">
        <v>361</v>
      </c>
      <c r="AD18" s="24" t="s">
        <v>366</v>
      </c>
      <c r="AE18" s="26">
        <v>2768</v>
      </c>
      <c r="AF18" s="27">
        <f>ROUND($L$18*$AE$18,2)</f>
        <v>2768</v>
      </c>
    </row>
    <row r="19" spans="1:32" ht="13.5" thickTop="1">
      <c r="A19" s="36"/>
      <c r="B19" s="36"/>
      <c r="C19" s="36"/>
      <c r="D19" s="28"/>
      <c r="E19" s="28"/>
      <c r="F19" s="28"/>
      <c r="G19" s="13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32" t="s">
        <v>348</v>
      </c>
      <c r="AF19" s="29">
        <f>SUM($AF$18:$AF$18)</f>
        <v>2768</v>
      </c>
    </row>
    <row r="20" spans="1:32" ht="12.75">
      <c r="A20" s="30"/>
      <c r="B20" s="30"/>
      <c r="C20" s="30"/>
      <c r="D20" s="30"/>
      <c r="E20" s="30"/>
      <c r="F20" s="30"/>
      <c r="G20" s="14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2" ht="12.75">
      <c r="A21" s="20">
        <v>56366</v>
      </c>
      <c r="B21" s="21" t="s">
        <v>190</v>
      </c>
      <c r="C21" s="20">
        <v>164937</v>
      </c>
      <c r="D21" s="21" t="s">
        <v>182</v>
      </c>
      <c r="E21" s="21" t="s">
        <v>191</v>
      </c>
      <c r="F21" s="21" t="s">
        <v>192</v>
      </c>
      <c r="G21" s="16" t="s">
        <v>284</v>
      </c>
      <c r="H21" s="21" t="s">
        <v>156</v>
      </c>
      <c r="I21" s="21"/>
      <c r="J21" s="21" t="s">
        <v>157</v>
      </c>
      <c r="K21" s="22">
        <v>1</v>
      </c>
      <c r="L21" s="23">
        <v>1</v>
      </c>
      <c r="M21" s="24" t="s">
        <v>342</v>
      </c>
      <c r="N21" s="21">
        <v>560000</v>
      </c>
      <c r="O21" s="21" t="s">
        <v>193</v>
      </c>
      <c r="P21" s="21" t="s">
        <v>194</v>
      </c>
      <c r="Q21" s="21" t="s">
        <v>195</v>
      </c>
      <c r="R21" s="21">
        <v>3</v>
      </c>
      <c r="S21" s="21">
        <v>249</v>
      </c>
      <c r="T21" s="21">
        <v>168497</v>
      </c>
      <c r="U21" s="21" t="s">
        <v>196</v>
      </c>
      <c r="V21" s="21" t="s">
        <v>197</v>
      </c>
      <c r="W21" s="21">
        <v>549494051</v>
      </c>
      <c r="X21" s="21" t="s">
        <v>198</v>
      </c>
      <c r="Y21" s="25" t="s">
        <v>367</v>
      </c>
      <c r="Z21" s="25" t="s">
        <v>368</v>
      </c>
      <c r="AA21" s="25" t="s">
        <v>345</v>
      </c>
      <c r="AB21" s="25" t="s">
        <v>356</v>
      </c>
      <c r="AC21" s="25" t="s">
        <v>361</v>
      </c>
      <c r="AD21" s="24" t="s">
        <v>369</v>
      </c>
      <c r="AE21" s="26">
        <v>5600</v>
      </c>
      <c r="AF21" s="27">
        <f>ROUND($L$21*$AE$21,2)</f>
        <v>5600</v>
      </c>
    </row>
    <row r="22" spans="1:32" ht="13.5" thickBot="1">
      <c r="A22" s="20">
        <v>56366</v>
      </c>
      <c r="B22" s="21" t="s">
        <v>190</v>
      </c>
      <c r="C22" s="20">
        <v>164938</v>
      </c>
      <c r="D22" s="21" t="s">
        <v>182</v>
      </c>
      <c r="E22" s="21" t="s">
        <v>199</v>
      </c>
      <c r="F22" s="21" t="s">
        <v>200</v>
      </c>
      <c r="G22" s="12" t="s">
        <v>289</v>
      </c>
      <c r="H22" s="21" t="s">
        <v>156</v>
      </c>
      <c r="I22" s="21"/>
      <c r="J22" s="21" t="s">
        <v>157</v>
      </c>
      <c r="K22" s="22">
        <v>1</v>
      </c>
      <c r="L22" s="23">
        <v>1</v>
      </c>
      <c r="M22" s="24" t="s">
        <v>342</v>
      </c>
      <c r="N22" s="21">
        <v>560000</v>
      </c>
      <c r="O22" s="21" t="s">
        <v>193</v>
      </c>
      <c r="P22" s="21" t="s">
        <v>194</v>
      </c>
      <c r="Q22" s="21" t="s">
        <v>195</v>
      </c>
      <c r="R22" s="21">
        <v>3</v>
      </c>
      <c r="S22" s="21">
        <v>249</v>
      </c>
      <c r="T22" s="21">
        <v>168497</v>
      </c>
      <c r="U22" s="21" t="s">
        <v>196</v>
      </c>
      <c r="V22" s="21" t="s">
        <v>197</v>
      </c>
      <c r="W22" s="21">
        <v>549494051</v>
      </c>
      <c r="X22" s="21" t="s">
        <v>198</v>
      </c>
      <c r="Y22" s="25" t="s">
        <v>367</v>
      </c>
      <c r="Z22" s="25" t="s">
        <v>368</v>
      </c>
      <c r="AA22" s="25" t="s">
        <v>345</v>
      </c>
      <c r="AB22" s="25" t="s">
        <v>356</v>
      </c>
      <c r="AC22" s="25" t="s">
        <v>361</v>
      </c>
      <c r="AD22" s="24" t="s">
        <v>369</v>
      </c>
      <c r="AE22" s="26">
        <v>4100</v>
      </c>
      <c r="AF22" s="27">
        <f>ROUND($L$22*$AE$22,2)</f>
        <v>4100</v>
      </c>
    </row>
    <row r="23" spans="1:32" ht="13.5" thickTop="1">
      <c r="A23" s="36"/>
      <c r="B23" s="36"/>
      <c r="C23" s="36"/>
      <c r="D23" s="28"/>
      <c r="E23" s="28"/>
      <c r="F23" s="28"/>
      <c r="G23" s="13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32" t="s">
        <v>348</v>
      </c>
      <c r="AF23" s="29">
        <f>SUM($AF$21:$AF$22)</f>
        <v>9700</v>
      </c>
    </row>
    <row r="24" spans="1:32" ht="12.75">
      <c r="A24" s="30"/>
      <c r="B24" s="30"/>
      <c r="C24" s="30"/>
      <c r="D24" s="30"/>
      <c r="E24" s="30"/>
      <c r="F24" s="30"/>
      <c r="G24" s="14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ht="12.75">
      <c r="A25" s="20">
        <v>56577</v>
      </c>
      <c r="B25" s="21"/>
      <c r="C25" s="20">
        <v>166723</v>
      </c>
      <c r="D25" s="21" t="s">
        <v>164</v>
      </c>
      <c r="E25" s="21" t="s">
        <v>201</v>
      </c>
      <c r="F25" s="21" t="s">
        <v>202</v>
      </c>
      <c r="G25" s="12" t="s">
        <v>291</v>
      </c>
      <c r="H25" s="21" t="s">
        <v>156</v>
      </c>
      <c r="I25" s="21"/>
      <c r="J25" s="21" t="s">
        <v>157</v>
      </c>
      <c r="K25" s="22">
        <v>1</v>
      </c>
      <c r="L25" s="23">
        <v>1</v>
      </c>
      <c r="M25" s="24" t="s">
        <v>342</v>
      </c>
      <c r="N25" s="21">
        <v>231200</v>
      </c>
      <c r="O25" s="21" t="s">
        <v>203</v>
      </c>
      <c r="P25" s="21" t="s">
        <v>204</v>
      </c>
      <c r="Q25" s="21" t="s">
        <v>205</v>
      </c>
      <c r="R25" s="21">
        <v>2</v>
      </c>
      <c r="S25" s="21">
        <v>2.59</v>
      </c>
      <c r="T25" s="21">
        <v>7421</v>
      </c>
      <c r="U25" s="21" t="s">
        <v>206</v>
      </c>
      <c r="V25" s="21" t="s">
        <v>207</v>
      </c>
      <c r="W25" s="21">
        <v>549493604</v>
      </c>
      <c r="X25" s="21"/>
      <c r="Y25" s="25" t="s">
        <v>343</v>
      </c>
      <c r="Z25" s="25" t="s">
        <v>370</v>
      </c>
      <c r="AA25" s="25" t="s">
        <v>345</v>
      </c>
      <c r="AB25" s="25" t="s">
        <v>343</v>
      </c>
      <c r="AC25" s="25" t="s">
        <v>346</v>
      </c>
      <c r="AD25" s="24" t="s">
        <v>371</v>
      </c>
      <c r="AE25" s="26">
        <v>90</v>
      </c>
      <c r="AF25" s="27">
        <f>ROUND($L$25*$AE$25,2)</f>
        <v>90</v>
      </c>
    </row>
    <row r="26" spans="1:32" ht="12.75">
      <c r="A26" s="20">
        <v>56577</v>
      </c>
      <c r="B26" s="21"/>
      <c r="C26" s="20">
        <v>166743</v>
      </c>
      <c r="D26" s="21" t="s">
        <v>164</v>
      </c>
      <c r="E26" s="21" t="s">
        <v>208</v>
      </c>
      <c r="F26" s="21" t="s">
        <v>209</v>
      </c>
      <c r="G26" s="12" t="s">
        <v>293</v>
      </c>
      <c r="H26" s="21" t="s">
        <v>156</v>
      </c>
      <c r="I26" s="21"/>
      <c r="J26" s="21" t="s">
        <v>157</v>
      </c>
      <c r="K26" s="22">
        <v>2</v>
      </c>
      <c r="L26" s="23">
        <v>2</v>
      </c>
      <c r="M26" s="24" t="s">
        <v>342</v>
      </c>
      <c r="N26" s="21">
        <v>231200</v>
      </c>
      <c r="O26" s="21" t="s">
        <v>203</v>
      </c>
      <c r="P26" s="21" t="s">
        <v>204</v>
      </c>
      <c r="Q26" s="21" t="s">
        <v>205</v>
      </c>
      <c r="R26" s="21">
        <v>2</v>
      </c>
      <c r="S26" s="21">
        <v>2.59</v>
      </c>
      <c r="T26" s="21">
        <v>7421</v>
      </c>
      <c r="U26" s="21" t="s">
        <v>206</v>
      </c>
      <c r="V26" s="21" t="s">
        <v>207</v>
      </c>
      <c r="W26" s="21">
        <v>549493604</v>
      </c>
      <c r="X26" s="21"/>
      <c r="Y26" s="25" t="s">
        <v>343</v>
      </c>
      <c r="Z26" s="25" t="s">
        <v>370</v>
      </c>
      <c r="AA26" s="25" t="s">
        <v>345</v>
      </c>
      <c r="AB26" s="25" t="s">
        <v>343</v>
      </c>
      <c r="AC26" s="25" t="s">
        <v>346</v>
      </c>
      <c r="AD26" s="24" t="s">
        <v>371</v>
      </c>
      <c r="AE26" s="26">
        <v>150</v>
      </c>
      <c r="AF26" s="27">
        <f>ROUND($L$26*$AE$26,2)</f>
        <v>300</v>
      </c>
    </row>
    <row r="27" spans="1:32" ht="13.5" thickBot="1">
      <c r="A27" s="20">
        <v>56577</v>
      </c>
      <c r="B27" s="21"/>
      <c r="C27" s="20">
        <v>167325</v>
      </c>
      <c r="D27" s="21" t="s">
        <v>164</v>
      </c>
      <c r="E27" s="21" t="s">
        <v>165</v>
      </c>
      <c r="F27" s="21" t="s">
        <v>166</v>
      </c>
      <c r="G27" s="12" t="str">
        <f>G9</f>
        <v>SanDisk Ultra 32 GB Flash disk, USB3.0, 80MB / s</v>
      </c>
      <c r="H27" s="21" t="s">
        <v>156</v>
      </c>
      <c r="I27" s="21"/>
      <c r="J27" s="21" t="s">
        <v>157</v>
      </c>
      <c r="K27" s="22">
        <v>5</v>
      </c>
      <c r="L27" s="23">
        <v>5</v>
      </c>
      <c r="M27" s="24" t="s">
        <v>342</v>
      </c>
      <c r="N27" s="21">
        <v>231200</v>
      </c>
      <c r="O27" s="21" t="s">
        <v>203</v>
      </c>
      <c r="P27" s="21" t="s">
        <v>204</v>
      </c>
      <c r="Q27" s="21" t="s">
        <v>205</v>
      </c>
      <c r="R27" s="21">
        <v>2</v>
      </c>
      <c r="S27" s="21">
        <v>2.59</v>
      </c>
      <c r="T27" s="21">
        <v>7421</v>
      </c>
      <c r="U27" s="21" t="s">
        <v>206</v>
      </c>
      <c r="V27" s="21" t="s">
        <v>207</v>
      </c>
      <c r="W27" s="21">
        <v>549493604</v>
      </c>
      <c r="X27" s="21"/>
      <c r="Y27" s="25" t="s">
        <v>343</v>
      </c>
      <c r="Z27" s="25" t="s">
        <v>370</v>
      </c>
      <c r="AA27" s="25" t="s">
        <v>345</v>
      </c>
      <c r="AB27" s="25" t="s">
        <v>343</v>
      </c>
      <c r="AC27" s="25" t="s">
        <v>346</v>
      </c>
      <c r="AD27" s="24" t="s">
        <v>371</v>
      </c>
      <c r="AE27" s="26">
        <v>270</v>
      </c>
      <c r="AF27" s="27">
        <f>ROUND($L$27*$AE$27,2)</f>
        <v>1350</v>
      </c>
    </row>
    <row r="28" spans="1:32" ht="13.5" thickTop="1">
      <c r="A28" s="36"/>
      <c r="B28" s="36"/>
      <c r="C28" s="36"/>
      <c r="D28" s="28"/>
      <c r="E28" s="28"/>
      <c r="F28" s="28"/>
      <c r="G28" s="13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32" t="s">
        <v>348</v>
      </c>
      <c r="AF28" s="29">
        <f>SUM($AF$25:$AF$27)</f>
        <v>1740</v>
      </c>
    </row>
    <row r="29" spans="1:32" ht="12.75">
      <c r="A29" s="30"/>
      <c r="B29" s="30"/>
      <c r="C29" s="30"/>
      <c r="D29" s="30"/>
      <c r="E29" s="30"/>
      <c r="F29" s="30"/>
      <c r="G29" s="14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 ht="26.25" thickBot="1">
      <c r="A30" s="20">
        <v>56581</v>
      </c>
      <c r="B30" s="21"/>
      <c r="C30" s="20">
        <v>166404</v>
      </c>
      <c r="D30" s="21" t="s">
        <v>164</v>
      </c>
      <c r="E30" s="21" t="s">
        <v>208</v>
      </c>
      <c r="F30" s="21" t="s">
        <v>209</v>
      </c>
      <c r="G30" s="12" t="str">
        <f>G26</f>
        <v>16GB Kingston USB 3.0 DataTrav. 101 Gen 3 modrý</v>
      </c>
      <c r="H30" s="21" t="s">
        <v>156</v>
      </c>
      <c r="I30" s="21"/>
      <c r="J30" s="21" t="s">
        <v>157</v>
      </c>
      <c r="K30" s="22">
        <v>10</v>
      </c>
      <c r="L30" s="23">
        <v>10</v>
      </c>
      <c r="M30" s="24" t="s">
        <v>342</v>
      </c>
      <c r="N30" s="21">
        <v>219396</v>
      </c>
      <c r="O30" s="21" t="s">
        <v>210</v>
      </c>
      <c r="P30" s="21" t="s">
        <v>211</v>
      </c>
      <c r="Q30" s="21" t="s">
        <v>212</v>
      </c>
      <c r="R30" s="21">
        <v>4</v>
      </c>
      <c r="S30" s="21" t="s">
        <v>213</v>
      </c>
      <c r="T30" s="21">
        <v>145364</v>
      </c>
      <c r="U30" s="21" t="s">
        <v>214</v>
      </c>
      <c r="V30" s="21" t="s">
        <v>215</v>
      </c>
      <c r="W30" s="21">
        <v>549496162</v>
      </c>
      <c r="X30" s="21" t="s">
        <v>216</v>
      </c>
      <c r="Y30" s="25" t="s">
        <v>372</v>
      </c>
      <c r="Z30" s="25" t="s">
        <v>373</v>
      </c>
      <c r="AA30" s="25" t="s">
        <v>345</v>
      </c>
      <c r="AB30" s="25" t="s">
        <v>343</v>
      </c>
      <c r="AC30" s="25" t="s">
        <v>346</v>
      </c>
      <c r="AD30" s="24" t="s">
        <v>374</v>
      </c>
      <c r="AE30" s="26">
        <v>150</v>
      </c>
      <c r="AF30" s="27">
        <f>ROUND($L$30*$AE$30,2)</f>
        <v>1500</v>
      </c>
    </row>
    <row r="31" spans="1:32" ht="13.5" thickTop="1">
      <c r="A31" s="36"/>
      <c r="B31" s="36"/>
      <c r="C31" s="36"/>
      <c r="D31" s="28"/>
      <c r="E31" s="28"/>
      <c r="F31" s="28"/>
      <c r="G31" s="13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32" t="s">
        <v>348</v>
      </c>
      <c r="AF31" s="29">
        <f>SUM($AF$30:$AF$30)</f>
        <v>1500</v>
      </c>
    </row>
    <row r="32" spans="1:32" ht="12.75">
      <c r="A32" s="30"/>
      <c r="B32" s="30"/>
      <c r="C32" s="30"/>
      <c r="D32" s="30"/>
      <c r="E32" s="30"/>
      <c r="F32" s="30"/>
      <c r="G32" s="14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1:32" ht="25.5">
      <c r="A33" s="20">
        <v>56882</v>
      </c>
      <c r="B33" s="21"/>
      <c r="C33" s="20">
        <v>167867</v>
      </c>
      <c r="D33" s="21" t="s">
        <v>217</v>
      </c>
      <c r="E33" s="21" t="s">
        <v>218</v>
      </c>
      <c r="F33" s="21" t="s">
        <v>219</v>
      </c>
      <c r="G33" s="12" t="s">
        <v>301</v>
      </c>
      <c r="H33" s="21" t="s">
        <v>156</v>
      </c>
      <c r="I33" s="21"/>
      <c r="J33" s="21" t="s">
        <v>157</v>
      </c>
      <c r="K33" s="22">
        <v>5</v>
      </c>
      <c r="L33" s="23">
        <v>5</v>
      </c>
      <c r="M33" s="24" t="s">
        <v>375</v>
      </c>
      <c r="N33" s="21">
        <v>110121</v>
      </c>
      <c r="O33" s="21" t="s">
        <v>220</v>
      </c>
      <c r="P33" s="21" t="s">
        <v>221</v>
      </c>
      <c r="Q33" s="21" t="s">
        <v>222</v>
      </c>
      <c r="R33" s="21">
        <v>4</v>
      </c>
      <c r="S33" s="21" t="s">
        <v>223</v>
      </c>
      <c r="T33" s="21">
        <v>2375</v>
      </c>
      <c r="U33" s="21" t="s">
        <v>224</v>
      </c>
      <c r="V33" s="21" t="s">
        <v>225</v>
      </c>
      <c r="W33" s="21">
        <v>543182431</v>
      </c>
      <c r="X33" s="21"/>
      <c r="Y33" s="25" t="s">
        <v>343</v>
      </c>
      <c r="Z33" s="25" t="s">
        <v>376</v>
      </c>
      <c r="AA33" s="25" t="s">
        <v>345</v>
      </c>
      <c r="AB33" s="25" t="s">
        <v>343</v>
      </c>
      <c r="AC33" s="25" t="s">
        <v>377</v>
      </c>
      <c r="AD33" s="24" t="s">
        <v>378</v>
      </c>
      <c r="AE33" s="26">
        <v>2500</v>
      </c>
      <c r="AF33" s="27">
        <f>ROUND($L$33*$AE$33,2)</f>
        <v>12500</v>
      </c>
    </row>
    <row r="34" spans="1:32" ht="25.5">
      <c r="A34" s="20">
        <v>56882</v>
      </c>
      <c r="B34" s="21"/>
      <c r="C34" s="20">
        <v>167868</v>
      </c>
      <c r="D34" s="21" t="s">
        <v>226</v>
      </c>
      <c r="E34" s="21" t="s">
        <v>227</v>
      </c>
      <c r="F34" s="21" t="s">
        <v>228</v>
      </c>
      <c r="G34" s="12" t="s">
        <v>308</v>
      </c>
      <c r="H34" s="21" t="s">
        <v>156</v>
      </c>
      <c r="I34" s="21"/>
      <c r="J34" s="21" t="s">
        <v>157</v>
      </c>
      <c r="K34" s="22">
        <v>1</v>
      </c>
      <c r="L34" s="23">
        <v>1</v>
      </c>
      <c r="M34" s="24" t="s">
        <v>375</v>
      </c>
      <c r="N34" s="21">
        <v>110121</v>
      </c>
      <c r="O34" s="21" t="s">
        <v>220</v>
      </c>
      <c r="P34" s="21" t="s">
        <v>221</v>
      </c>
      <c r="Q34" s="21" t="s">
        <v>222</v>
      </c>
      <c r="R34" s="21">
        <v>4</v>
      </c>
      <c r="S34" s="21" t="s">
        <v>223</v>
      </c>
      <c r="T34" s="21">
        <v>2375</v>
      </c>
      <c r="U34" s="21" t="s">
        <v>224</v>
      </c>
      <c r="V34" s="21" t="s">
        <v>225</v>
      </c>
      <c r="W34" s="21">
        <v>543182431</v>
      </c>
      <c r="X34" s="21"/>
      <c r="Y34" s="25" t="s">
        <v>343</v>
      </c>
      <c r="Z34" s="25" t="s">
        <v>376</v>
      </c>
      <c r="AA34" s="25" t="s">
        <v>345</v>
      </c>
      <c r="AB34" s="25" t="s">
        <v>343</v>
      </c>
      <c r="AC34" s="25" t="s">
        <v>377</v>
      </c>
      <c r="AD34" s="24" t="s">
        <v>378</v>
      </c>
      <c r="AE34" s="26">
        <v>9900</v>
      </c>
      <c r="AF34" s="27">
        <f>ROUND($L$34*$AE$34,2)</f>
        <v>9900</v>
      </c>
    </row>
    <row r="35" spans="1:32" ht="26.25" thickBot="1">
      <c r="A35" s="20">
        <v>56882</v>
      </c>
      <c r="B35" s="21"/>
      <c r="C35" s="20">
        <v>167870</v>
      </c>
      <c r="D35" s="21" t="s">
        <v>229</v>
      </c>
      <c r="E35" s="21" t="s">
        <v>230</v>
      </c>
      <c r="F35" s="21" t="s">
        <v>80</v>
      </c>
      <c r="G35" s="12" t="s">
        <v>311</v>
      </c>
      <c r="H35" s="21" t="s">
        <v>156</v>
      </c>
      <c r="I35" s="21"/>
      <c r="J35" s="21" t="s">
        <v>157</v>
      </c>
      <c r="K35" s="22">
        <v>1</v>
      </c>
      <c r="L35" s="23">
        <v>1</v>
      </c>
      <c r="M35" s="24" t="s">
        <v>375</v>
      </c>
      <c r="N35" s="21">
        <v>110121</v>
      </c>
      <c r="O35" s="21" t="s">
        <v>220</v>
      </c>
      <c r="P35" s="21" t="s">
        <v>221</v>
      </c>
      <c r="Q35" s="21" t="s">
        <v>222</v>
      </c>
      <c r="R35" s="21">
        <v>4</v>
      </c>
      <c r="S35" s="21" t="s">
        <v>223</v>
      </c>
      <c r="T35" s="21">
        <v>2375</v>
      </c>
      <c r="U35" s="21" t="s">
        <v>224</v>
      </c>
      <c r="V35" s="21" t="s">
        <v>225</v>
      </c>
      <c r="W35" s="21">
        <v>543182431</v>
      </c>
      <c r="X35" s="21"/>
      <c r="Y35" s="25" t="s">
        <v>343</v>
      </c>
      <c r="Z35" s="25" t="s">
        <v>376</v>
      </c>
      <c r="AA35" s="25" t="s">
        <v>345</v>
      </c>
      <c r="AB35" s="25" t="s">
        <v>343</v>
      </c>
      <c r="AC35" s="25" t="s">
        <v>377</v>
      </c>
      <c r="AD35" s="24" t="s">
        <v>378</v>
      </c>
      <c r="AE35" s="26">
        <v>1400</v>
      </c>
      <c r="AF35" s="27">
        <f>ROUND($L$35*$AE$35,2)</f>
        <v>1400</v>
      </c>
    </row>
    <row r="36" spans="1:32" ht="13.5" thickTop="1">
      <c r="A36" s="36"/>
      <c r="B36" s="36"/>
      <c r="C36" s="36"/>
      <c r="D36" s="28"/>
      <c r="E36" s="28"/>
      <c r="F36" s="28"/>
      <c r="G36" s="13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32" t="s">
        <v>348</v>
      </c>
      <c r="AF36" s="29">
        <f>SUM($AF$33:$AF$35)</f>
        <v>23800</v>
      </c>
    </row>
    <row r="37" spans="1:32" ht="12.75">
      <c r="A37" s="30"/>
      <c r="B37" s="30"/>
      <c r="C37" s="30"/>
      <c r="D37" s="30"/>
      <c r="E37" s="30"/>
      <c r="F37" s="30"/>
      <c r="G37" s="14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ht="26.25" thickBot="1">
      <c r="A38" s="20">
        <v>56959</v>
      </c>
      <c r="B38" s="21" t="s">
        <v>231</v>
      </c>
      <c r="C38" s="20">
        <v>168035</v>
      </c>
      <c r="D38" s="21" t="s">
        <v>164</v>
      </c>
      <c r="E38" s="21" t="s">
        <v>165</v>
      </c>
      <c r="F38" s="21" t="s">
        <v>166</v>
      </c>
      <c r="G38" s="12" t="str">
        <f>G9</f>
        <v>SanDisk Ultra 32 GB Flash disk, USB3.0, 80MB / s</v>
      </c>
      <c r="H38" s="21" t="s">
        <v>156</v>
      </c>
      <c r="I38" s="21"/>
      <c r="J38" s="21" t="s">
        <v>157</v>
      </c>
      <c r="K38" s="22">
        <v>6</v>
      </c>
      <c r="L38" s="23">
        <v>6</v>
      </c>
      <c r="M38" s="24" t="s">
        <v>342</v>
      </c>
      <c r="N38" s="21">
        <v>411400</v>
      </c>
      <c r="O38" s="21" t="s">
        <v>232</v>
      </c>
      <c r="P38" s="21" t="s">
        <v>233</v>
      </c>
      <c r="Q38" s="21" t="s">
        <v>234</v>
      </c>
      <c r="R38" s="21">
        <v>5</v>
      </c>
      <c r="S38" s="21" t="s">
        <v>235</v>
      </c>
      <c r="T38" s="21">
        <v>71018</v>
      </c>
      <c r="U38" s="21" t="s">
        <v>236</v>
      </c>
      <c r="V38" s="21" t="s">
        <v>237</v>
      </c>
      <c r="W38" s="21">
        <v>549496620</v>
      </c>
      <c r="X38" s="21"/>
      <c r="Y38" s="25" t="s">
        <v>379</v>
      </c>
      <c r="Z38" s="25" t="s">
        <v>380</v>
      </c>
      <c r="AA38" s="25" t="s">
        <v>345</v>
      </c>
      <c r="AB38" s="25" t="s">
        <v>381</v>
      </c>
      <c r="AC38" s="25" t="s">
        <v>346</v>
      </c>
      <c r="AD38" s="24" t="s">
        <v>382</v>
      </c>
      <c r="AE38" s="26">
        <v>270</v>
      </c>
      <c r="AF38" s="27">
        <f>ROUND($L$38*$AE$38,2)</f>
        <v>1620</v>
      </c>
    </row>
    <row r="39" spans="1:32" ht="13.5" thickTop="1">
      <c r="A39" s="36"/>
      <c r="B39" s="36"/>
      <c r="C39" s="36"/>
      <c r="D39" s="28"/>
      <c r="E39" s="28"/>
      <c r="F39" s="28"/>
      <c r="G39" s="13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32" t="s">
        <v>348</v>
      </c>
      <c r="AF39" s="29">
        <f>SUM($AF$38:$AF$38)</f>
        <v>1620</v>
      </c>
    </row>
    <row r="40" spans="1:32" ht="12.75">
      <c r="A40" s="30"/>
      <c r="B40" s="30"/>
      <c r="C40" s="30"/>
      <c r="D40" s="30"/>
      <c r="E40" s="30"/>
      <c r="F40" s="30"/>
      <c r="G40" s="14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ht="12.75">
      <c r="A41" s="20">
        <v>56984</v>
      </c>
      <c r="B41" s="21"/>
      <c r="C41" s="20">
        <v>168095</v>
      </c>
      <c r="D41" s="21" t="s">
        <v>238</v>
      </c>
      <c r="E41" s="21" t="s">
        <v>239</v>
      </c>
      <c r="F41" s="21" t="s">
        <v>240</v>
      </c>
      <c r="G41" s="12" t="s">
        <v>313</v>
      </c>
      <c r="H41" s="21" t="s">
        <v>156</v>
      </c>
      <c r="I41" s="21"/>
      <c r="J41" s="21" t="s">
        <v>157</v>
      </c>
      <c r="K41" s="22">
        <v>1</v>
      </c>
      <c r="L41" s="23">
        <v>1</v>
      </c>
      <c r="M41" s="24" t="s">
        <v>342</v>
      </c>
      <c r="N41" s="21">
        <v>413400</v>
      </c>
      <c r="O41" s="21" t="s">
        <v>241</v>
      </c>
      <c r="P41" s="21" t="s">
        <v>242</v>
      </c>
      <c r="Q41" s="21" t="s">
        <v>243</v>
      </c>
      <c r="R41" s="21">
        <v>5</v>
      </c>
      <c r="S41" s="21" t="s">
        <v>244</v>
      </c>
      <c r="T41" s="21">
        <v>104835</v>
      </c>
      <c r="U41" s="21" t="s">
        <v>245</v>
      </c>
      <c r="V41" s="21" t="s">
        <v>246</v>
      </c>
      <c r="W41" s="21">
        <v>549495407</v>
      </c>
      <c r="X41" s="21"/>
      <c r="Y41" s="25" t="s">
        <v>383</v>
      </c>
      <c r="Z41" s="25" t="s">
        <v>384</v>
      </c>
      <c r="AA41" s="25" t="s">
        <v>345</v>
      </c>
      <c r="AB41" s="25" t="s">
        <v>385</v>
      </c>
      <c r="AC41" s="25" t="s">
        <v>346</v>
      </c>
      <c r="AD41" s="24" t="s">
        <v>386</v>
      </c>
      <c r="AE41" s="26">
        <v>2600</v>
      </c>
      <c r="AF41" s="27">
        <f>ROUND($L$41*$AE$41,2)</f>
        <v>2600</v>
      </c>
    </row>
    <row r="42" spans="1:32" ht="13.5" thickBot="1">
      <c r="A42" s="20">
        <v>56984</v>
      </c>
      <c r="B42" s="21"/>
      <c r="C42" s="20">
        <v>168096</v>
      </c>
      <c r="D42" s="21" t="s">
        <v>238</v>
      </c>
      <c r="E42" s="21" t="s">
        <v>239</v>
      </c>
      <c r="F42" s="21" t="s">
        <v>240</v>
      </c>
      <c r="G42" s="12" t="str">
        <f>G41</f>
        <v>Ext.HDD 3,5" Samsung D3 Station 3 TB USB3.0</v>
      </c>
      <c r="H42" s="21" t="s">
        <v>156</v>
      </c>
      <c r="I42" s="21"/>
      <c r="J42" s="21" t="s">
        <v>157</v>
      </c>
      <c r="K42" s="22">
        <v>1</v>
      </c>
      <c r="L42" s="23">
        <v>1</v>
      </c>
      <c r="M42" s="24" t="s">
        <v>342</v>
      </c>
      <c r="N42" s="21">
        <v>413400</v>
      </c>
      <c r="O42" s="21" t="s">
        <v>241</v>
      </c>
      <c r="P42" s="21" t="s">
        <v>242</v>
      </c>
      <c r="Q42" s="21" t="s">
        <v>243</v>
      </c>
      <c r="R42" s="21">
        <v>5</v>
      </c>
      <c r="S42" s="21" t="s">
        <v>244</v>
      </c>
      <c r="T42" s="21">
        <v>104835</v>
      </c>
      <c r="U42" s="21" t="s">
        <v>245</v>
      </c>
      <c r="V42" s="21" t="s">
        <v>246</v>
      </c>
      <c r="W42" s="21">
        <v>549495407</v>
      </c>
      <c r="X42" s="21"/>
      <c r="Y42" s="25" t="s">
        <v>387</v>
      </c>
      <c r="Z42" s="25" t="s">
        <v>384</v>
      </c>
      <c r="AA42" s="25" t="s">
        <v>345</v>
      </c>
      <c r="AB42" s="25" t="s">
        <v>388</v>
      </c>
      <c r="AC42" s="25" t="s">
        <v>346</v>
      </c>
      <c r="AD42" s="24" t="s">
        <v>386</v>
      </c>
      <c r="AE42" s="26">
        <v>2600</v>
      </c>
      <c r="AF42" s="27">
        <f>ROUND($L$42*$AE$42,2)</f>
        <v>2600</v>
      </c>
    </row>
    <row r="43" spans="1:32" ht="13.5" thickTop="1">
      <c r="A43" s="36"/>
      <c r="B43" s="36"/>
      <c r="C43" s="36"/>
      <c r="D43" s="28"/>
      <c r="E43" s="28"/>
      <c r="F43" s="28"/>
      <c r="G43" s="13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32" t="s">
        <v>348</v>
      </c>
      <c r="AF43" s="29">
        <f>SUM($AF$41:$AF$42)</f>
        <v>5200</v>
      </c>
    </row>
    <row r="44" spans="1:32" ht="12.75">
      <c r="A44" s="30"/>
      <c r="B44" s="30"/>
      <c r="C44" s="30"/>
      <c r="D44" s="30"/>
      <c r="E44" s="30"/>
      <c r="F44" s="30"/>
      <c r="G44" s="14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ht="26.25" thickBot="1">
      <c r="A45" s="20">
        <v>57110</v>
      </c>
      <c r="B45" s="21" t="s">
        <v>247</v>
      </c>
      <c r="C45" s="20">
        <v>168684</v>
      </c>
      <c r="D45" s="21" t="s">
        <v>238</v>
      </c>
      <c r="E45" s="21" t="s">
        <v>248</v>
      </c>
      <c r="F45" s="21" t="s">
        <v>249</v>
      </c>
      <c r="G45" s="12" t="s">
        <v>315</v>
      </c>
      <c r="H45" s="21" t="s">
        <v>156</v>
      </c>
      <c r="I45" s="21"/>
      <c r="J45" s="21" t="s">
        <v>157</v>
      </c>
      <c r="K45" s="22">
        <v>2</v>
      </c>
      <c r="L45" s="23">
        <v>2</v>
      </c>
      <c r="M45" s="24" t="s">
        <v>342</v>
      </c>
      <c r="N45" s="21">
        <v>413800</v>
      </c>
      <c r="O45" s="21" t="s">
        <v>250</v>
      </c>
      <c r="P45" s="21" t="s">
        <v>251</v>
      </c>
      <c r="Q45" s="21" t="s">
        <v>243</v>
      </c>
      <c r="R45" s="21">
        <v>4</v>
      </c>
      <c r="S45" s="21">
        <v>4022</v>
      </c>
      <c r="T45" s="21">
        <v>84416</v>
      </c>
      <c r="U45" s="21" t="s">
        <v>252</v>
      </c>
      <c r="V45" s="21" t="s">
        <v>253</v>
      </c>
      <c r="W45" s="21">
        <v>549495473</v>
      </c>
      <c r="X45" s="21"/>
      <c r="Y45" s="25" t="s">
        <v>343</v>
      </c>
      <c r="Z45" s="25" t="s">
        <v>389</v>
      </c>
      <c r="AA45" s="25" t="s">
        <v>345</v>
      </c>
      <c r="AB45" s="25" t="s">
        <v>343</v>
      </c>
      <c r="AC45" s="25" t="s">
        <v>361</v>
      </c>
      <c r="AD45" s="24" t="s">
        <v>390</v>
      </c>
      <c r="AE45" s="26">
        <v>1200</v>
      </c>
      <c r="AF45" s="27">
        <f>ROUND($L$45*$AE$45,2)</f>
        <v>2400</v>
      </c>
    </row>
    <row r="46" spans="1:32" ht="13.5" thickTop="1">
      <c r="A46" s="36"/>
      <c r="B46" s="36"/>
      <c r="C46" s="36"/>
      <c r="D46" s="28"/>
      <c r="E46" s="28"/>
      <c r="F46" s="28"/>
      <c r="G46" s="13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32" t="s">
        <v>348</v>
      </c>
      <c r="AF46" s="29">
        <f>SUM($AF$45:$AF$45)</f>
        <v>2400</v>
      </c>
    </row>
    <row r="47" spans="1:32" ht="12.75">
      <c r="A47" s="30"/>
      <c r="B47" s="30"/>
      <c r="C47" s="30"/>
      <c r="D47" s="30"/>
      <c r="E47" s="30"/>
      <c r="F47" s="30"/>
      <c r="G47" s="14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ht="13.5" thickBot="1">
      <c r="A48" s="20">
        <v>57253</v>
      </c>
      <c r="B48" s="21"/>
      <c r="C48" s="20">
        <v>169640</v>
      </c>
      <c r="D48" s="21" t="s">
        <v>164</v>
      </c>
      <c r="E48" s="21" t="s">
        <v>165</v>
      </c>
      <c r="F48" s="21" t="s">
        <v>166</v>
      </c>
      <c r="G48" s="12" t="str">
        <f>G15</f>
        <v>SanDisk Ultra 32 GB Flash disk, USB3.0, 80MB / s</v>
      </c>
      <c r="H48" s="21" t="s">
        <v>156</v>
      </c>
      <c r="I48" s="21"/>
      <c r="J48" s="21" t="s">
        <v>157</v>
      </c>
      <c r="K48" s="22">
        <v>5</v>
      </c>
      <c r="L48" s="23">
        <v>5</v>
      </c>
      <c r="M48" s="24" t="s">
        <v>342</v>
      </c>
      <c r="N48" s="21">
        <v>319900</v>
      </c>
      <c r="O48" s="21" t="s">
        <v>254</v>
      </c>
      <c r="P48" s="21" t="s">
        <v>255</v>
      </c>
      <c r="Q48" s="21" t="s">
        <v>256</v>
      </c>
      <c r="R48" s="21">
        <v>2</v>
      </c>
      <c r="S48" s="21" t="s">
        <v>257</v>
      </c>
      <c r="T48" s="21">
        <v>1593</v>
      </c>
      <c r="U48" s="21" t="s">
        <v>258</v>
      </c>
      <c r="V48" s="21" t="s">
        <v>259</v>
      </c>
      <c r="W48" s="21">
        <v>549491400</v>
      </c>
      <c r="X48" s="21"/>
      <c r="Y48" s="25" t="s">
        <v>391</v>
      </c>
      <c r="Z48" s="25" t="s">
        <v>392</v>
      </c>
      <c r="AA48" s="25" t="s">
        <v>345</v>
      </c>
      <c r="AB48" s="25" t="s">
        <v>343</v>
      </c>
      <c r="AC48" s="25" t="s">
        <v>346</v>
      </c>
      <c r="AD48" s="24" t="s">
        <v>393</v>
      </c>
      <c r="AE48" s="26">
        <v>270</v>
      </c>
      <c r="AF48" s="27">
        <f>ROUND($L$48*$AE$48,2)</f>
        <v>1350</v>
      </c>
    </row>
    <row r="49" spans="1:32" ht="13.5" thickTop="1">
      <c r="A49" s="36"/>
      <c r="B49" s="36"/>
      <c r="C49" s="36"/>
      <c r="D49" s="28"/>
      <c r="E49" s="28"/>
      <c r="F49" s="28"/>
      <c r="G49" s="13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32" t="s">
        <v>348</v>
      </c>
      <c r="AF49" s="29">
        <f>SUM($AF$48:$AF$48)</f>
        <v>1350</v>
      </c>
    </row>
    <row r="50" spans="1:32" ht="12.75">
      <c r="A50" s="30"/>
      <c r="B50" s="30"/>
      <c r="C50" s="30"/>
      <c r="D50" s="30"/>
      <c r="E50" s="30"/>
      <c r="F50" s="30"/>
      <c r="G50" s="14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2" ht="13.5" thickBot="1">
      <c r="A51" s="20">
        <v>57264</v>
      </c>
      <c r="B51" s="21" t="s">
        <v>260</v>
      </c>
      <c r="C51" s="20">
        <v>169756</v>
      </c>
      <c r="D51" s="21" t="s">
        <v>261</v>
      </c>
      <c r="E51" s="21" t="s">
        <v>262</v>
      </c>
      <c r="F51" s="21" t="s">
        <v>263</v>
      </c>
      <c r="G51" s="12" t="s">
        <v>326</v>
      </c>
      <c r="H51" s="21" t="s">
        <v>156</v>
      </c>
      <c r="I51" s="21"/>
      <c r="J51" s="21" t="s">
        <v>157</v>
      </c>
      <c r="K51" s="22">
        <v>1</v>
      </c>
      <c r="L51" s="23">
        <v>1</v>
      </c>
      <c r="M51" s="24" t="s">
        <v>342</v>
      </c>
      <c r="N51" s="21">
        <v>239914</v>
      </c>
      <c r="O51" s="21" t="s">
        <v>264</v>
      </c>
      <c r="P51" s="21" t="s">
        <v>204</v>
      </c>
      <c r="Q51" s="21" t="s">
        <v>205</v>
      </c>
      <c r="R51" s="21"/>
      <c r="S51" s="21" t="s">
        <v>161</v>
      </c>
      <c r="T51" s="21">
        <v>3913</v>
      </c>
      <c r="U51" s="21" t="s">
        <v>265</v>
      </c>
      <c r="V51" s="21" t="s">
        <v>266</v>
      </c>
      <c r="W51" s="21">
        <v>549493609</v>
      </c>
      <c r="X51" s="21"/>
      <c r="Y51" s="25" t="s">
        <v>394</v>
      </c>
      <c r="Z51" s="25" t="s">
        <v>395</v>
      </c>
      <c r="AA51" s="25" t="s">
        <v>345</v>
      </c>
      <c r="AB51" s="25" t="s">
        <v>363</v>
      </c>
      <c r="AC51" s="25" t="s">
        <v>396</v>
      </c>
      <c r="AD51" s="24" t="s">
        <v>397</v>
      </c>
      <c r="AE51" s="26">
        <v>8100</v>
      </c>
      <c r="AF51" s="27">
        <f>ROUND($L$51*$AE$51,2)</f>
        <v>8100</v>
      </c>
    </row>
    <row r="52" spans="1:32" ht="13.5" thickTop="1">
      <c r="A52" s="36"/>
      <c r="B52" s="36"/>
      <c r="C52" s="36"/>
      <c r="D52" s="28"/>
      <c r="E52" s="28"/>
      <c r="F52" s="28"/>
      <c r="G52" s="13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32" t="s">
        <v>348</v>
      </c>
      <c r="AF52" s="29">
        <f>SUM($AF$51:$AF$51)</f>
        <v>8100</v>
      </c>
    </row>
    <row r="53" spans="1:32" ht="12.75">
      <c r="A53" s="30"/>
      <c r="B53" s="30"/>
      <c r="C53" s="30"/>
      <c r="D53" s="30"/>
      <c r="E53" s="30"/>
      <c r="F53" s="30"/>
      <c r="G53" s="14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2" ht="13.5" thickBot="1">
      <c r="A54" s="20">
        <v>57279</v>
      </c>
      <c r="B54" s="21" t="s">
        <v>260</v>
      </c>
      <c r="C54" s="20">
        <v>169777</v>
      </c>
      <c r="D54" s="21" t="s">
        <v>261</v>
      </c>
      <c r="E54" s="21" t="s">
        <v>262</v>
      </c>
      <c r="F54" s="21" t="s">
        <v>263</v>
      </c>
      <c r="G54" s="12" t="str">
        <f>G51</f>
        <v>IP 300S 11,6"HD/N3150/500GB/4G/INT/Win 10 černý</v>
      </c>
      <c r="H54" s="21" t="s">
        <v>156</v>
      </c>
      <c r="I54" s="21"/>
      <c r="J54" s="21" t="s">
        <v>157</v>
      </c>
      <c r="K54" s="22">
        <v>1</v>
      </c>
      <c r="L54" s="23">
        <v>1</v>
      </c>
      <c r="M54" s="24" t="s">
        <v>342</v>
      </c>
      <c r="N54" s="21">
        <v>239916</v>
      </c>
      <c r="O54" s="21" t="s">
        <v>267</v>
      </c>
      <c r="P54" s="21" t="s">
        <v>204</v>
      </c>
      <c r="Q54" s="21" t="s">
        <v>205</v>
      </c>
      <c r="R54" s="21"/>
      <c r="S54" s="21" t="s">
        <v>161</v>
      </c>
      <c r="T54" s="21">
        <v>3913</v>
      </c>
      <c r="U54" s="21" t="s">
        <v>265</v>
      </c>
      <c r="V54" s="21" t="s">
        <v>266</v>
      </c>
      <c r="W54" s="21">
        <v>549493609</v>
      </c>
      <c r="X54" s="21"/>
      <c r="Y54" s="25" t="s">
        <v>343</v>
      </c>
      <c r="Z54" s="25" t="s">
        <v>398</v>
      </c>
      <c r="AA54" s="25" t="s">
        <v>345</v>
      </c>
      <c r="AB54" s="25" t="s">
        <v>343</v>
      </c>
      <c r="AC54" s="25" t="s">
        <v>396</v>
      </c>
      <c r="AD54" s="24" t="s">
        <v>399</v>
      </c>
      <c r="AE54" s="26">
        <v>8100</v>
      </c>
      <c r="AF54" s="27">
        <f>ROUND($L$54*$AE$54,2)</f>
        <v>8100</v>
      </c>
    </row>
    <row r="55" spans="1:32" ht="13.5" customHeight="1" thickTop="1">
      <c r="A55" s="36"/>
      <c r="B55" s="36"/>
      <c r="C55" s="36"/>
      <c r="D55" s="28"/>
      <c r="E55" s="28"/>
      <c r="F55" s="28"/>
      <c r="G55" s="13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32" t="s">
        <v>348</v>
      </c>
      <c r="AF55" s="29">
        <f>SUM($AF$54:$AF$54)</f>
        <v>8100</v>
      </c>
    </row>
    <row r="56" spans="1:32" ht="12.75">
      <c r="A56" s="30"/>
      <c r="B56" s="30"/>
      <c r="C56" s="30"/>
      <c r="D56" s="30"/>
      <c r="E56" s="30"/>
      <c r="F56" s="30"/>
      <c r="G56" s="14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spans="1:32" ht="19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33" t="s">
        <v>268</v>
      </c>
      <c r="AF57" s="31">
        <f>(0)+SUM($AF$7,$AF$10,$AF$13,$AF$16,$AF$19,$AF$23,$AF$28,$AF$31,$AF$36,$AF$39,$AF$43,$AF$46,$AF$49,$AF$52,$AF$55)</f>
        <v>68708</v>
      </c>
    </row>
    <row r="58" spans="1:32" ht="12.75">
      <c r="A58" s="30"/>
      <c r="B58" s="30"/>
      <c r="C58" s="30"/>
      <c r="D58" s="30"/>
      <c r="E58" s="30"/>
      <c r="F58" s="30"/>
      <c r="G58" s="14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</row>
  </sheetData>
  <sheetProtection/>
  <mergeCells count="24">
    <mergeCell ref="A1:AF1"/>
    <mergeCell ref="A3:H3"/>
    <mergeCell ref="I3:AF3"/>
    <mergeCell ref="A4:K4"/>
    <mergeCell ref="L4:M4"/>
    <mergeCell ref="N4:S4"/>
    <mergeCell ref="T4:X4"/>
    <mergeCell ref="Y4:AC4"/>
    <mergeCell ref="AD4:AE4"/>
    <mergeCell ref="A7:C7"/>
    <mergeCell ref="A10:C10"/>
    <mergeCell ref="A13:C13"/>
    <mergeCell ref="A16:C16"/>
    <mergeCell ref="A19:C19"/>
    <mergeCell ref="A23:C23"/>
    <mergeCell ref="A49:C49"/>
    <mergeCell ref="A52:C52"/>
    <mergeCell ref="A55:C55"/>
    <mergeCell ref="A28:C28"/>
    <mergeCell ref="A31:C31"/>
    <mergeCell ref="A36:C36"/>
    <mergeCell ref="A39:C39"/>
    <mergeCell ref="A43:C43"/>
    <mergeCell ref="A46:C46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4.28125" style="1" customWidth="1"/>
    <col min="2" max="3" width="52.8515625" style="1" customWidth="1"/>
    <col min="4" max="4" width="38.421875" style="1" bestFit="1" customWidth="1"/>
    <col min="5" max="16384" width="9.140625" style="1" customWidth="1"/>
  </cols>
  <sheetData>
    <row r="1" spans="1:3" ht="30" customHeight="1">
      <c r="A1" s="43" t="s">
        <v>125</v>
      </c>
      <c r="B1" s="45"/>
      <c r="C1" s="3" t="s">
        <v>0</v>
      </c>
    </row>
    <row r="2" spans="1:3" ht="15" customHeight="1">
      <c r="A2" s="5" t="s">
        <v>3</v>
      </c>
      <c r="B2" s="5" t="s">
        <v>70</v>
      </c>
      <c r="C2" s="7" t="s">
        <v>307</v>
      </c>
    </row>
    <row r="3" spans="1:3" ht="15" customHeight="1">
      <c r="A3" s="5" t="s">
        <v>5</v>
      </c>
      <c r="B3" s="5" t="s">
        <v>6</v>
      </c>
      <c r="C3" s="7" t="s">
        <v>302</v>
      </c>
    </row>
    <row r="4" spans="1:3" ht="15" customHeight="1">
      <c r="A4" s="5" t="s">
        <v>7</v>
      </c>
      <c r="B4" s="5" t="s">
        <v>8</v>
      </c>
      <c r="C4" s="7" t="s">
        <v>303</v>
      </c>
    </row>
    <row r="5" spans="1:3" ht="15" customHeight="1">
      <c r="A5" s="5" t="s">
        <v>9</v>
      </c>
      <c r="B5" s="5" t="s">
        <v>25</v>
      </c>
      <c r="C5" s="7" t="s">
        <v>25</v>
      </c>
    </row>
    <row r="6" spans="1:3" ht="15" customHeight="1">
      <c r="A6" s="5" t="s">
        <v>26</v>
      </c>
      <c r="B6" s="5" t="s">
        <v>71</v>
      </c>
      <c r="C6" s="7" t="s">
        <v>304</v>
      </c>
    </row>
    <row r="7" spans="1:3" ht="15" customHeight="1">
      <c r="A7" s="5" t="s">
        <v>27</v>
      </c>
      <c r="B7" s="5" t="s">
        <v>13</v>
      </c>
      <c r="C7" s="7" t="s">
        <v>13</v>
      </c>
    </row>
    <row r="8" spans="1:3" ht="15" customHeight="1">
      <c r="A8" s="5" t="s">
        <v>28</v>
      </c>
      <c r="B8" s="5" t="s">
        <v>29</v>
      </c>
      <c r="C8" s="35">
        <v>0.85</v>
      </c>
    </row>
    <row r="9" spans="1:3" ht="15" customHeight="1">
      <c r="A9" s="5" t="s">
        <v>10</v>
      </c>
      <c r="B9" s="5" t="s">
        <v>72</v>
      </c>
      <c r="C9" s="7" t="s">
        <v>72</v>
      </c>
    </row>
    <row r="10" spans="1:3" ht="15" customHeight="1">
      <c r="A10" s="5" t="s">
        <v>30</v>
      </c>
      <c r="B10" s="5" t="s">
        <v>31</v>
      </c>
      <c r="C10" s="7" t="s">
        <v>31</v>
      </c>
    </row>
    <row r="11" spans="1:3" ht="15" customHeight="1">
      <c r="A11" s="5" t="s">
        <v>14</v>
      </c>
      <c r="B11" s="5" t="s">
        <v>73</v>
      </c>
      <c r="C11" s="7" t="s">
        <v>73</v>
      </c>
    </row>
    <row r="12" spans="1:3" ht="15" customHeight="1">
      <c r="A12" s="5" t="s">
        <v>32</v>
      </c>
      <c r="B12" s="5" t="s">
        <v>74</v>
      </c>
      <c r="C12" s="7" t="s">
        <v>74</v>
      </c>
    </row>
    <row r="13" spans="1:3" ht="97.5" customHeight="1">
      <c r="A13" s="5" t="s">
        <v>33</v>
      </c>
      <c r="B13" s="5" t="s">
        <v>34</v>
      </c>
      <c r="C13" s="7" t="s">
        <v>305</v>
      </c>
    </row>
    <row r="14" spans="1:3" ht="26.25" customHeight="1">
      <c r="A14" s="5" t="s">
        <v>35</v>
      </c>
      <c r="B14" s="5" t="s">
        <v>270</v>
      </c>
      <c r="C14" s="7" t="s">
        <v>270</v>
      </c>
    </row>
    <row r="15" spans="1:4" ht="15" customHeight="1">
      <c r="A15" s="5" t="s">
        <v>21</v>
      </c>
      <c r="B15" s="5" t="s">
        <v>36</v>
      </c>
      <c r="C15" s="7" t="s">
        <v>36</v>
      </c>
      <c r="D15" s="2"/>
    </row>
    <row r="16" spans="1:3" ht="15" customHeight="1">
      <c r="A16" s="5" t="s">
        <v>37</v>
      </c>
      <c r="B16" s="5" t="s">
        <v>38</v>
      </c>
      <c r="C16" s="7" t="s">
        <v>38</v>
      </c>
    </row>
    <row r="17" spans="1:3" ht="52.5" customHeight="1">
      <c r="A17" s="5" t="s">
        <v>39</v>
      </c>
      <c r="B17" s="5" t="s">
        <v>40</v>
      </c>
      <c r="C17" s="7" t="s">
        <v>306</v>
      </c>
    </row>
  </sheetData>
  <sheetProtection/>
  <mergeCells count="1">
    <mergeCell ref="A1:B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6" t="s">
        <v>124</v>
      </c>
      <c r="B1" s="47"/>
      <c r="C1" s="3" t="s">
        <v>0</v>
      </c>
    </row>
    <row r="2" spans="1:3" s="9" customFormat="1" ht="15" customHeight="1">
      <c r="A2" s="5" t="s">
        <v>58</v>
      </c>
      <c r="B2" s="5" t="s">
        <v>59</v>
      </c>
      <c r="C2" s="7" t="s">
        <v>59</v>
      </c>
    </row>
    <row r="3" spans="1:3" s="9" customFormat="1" ht="15" customHeight="1">
      <c r="A3" s="5" t="s">
        <v>42</v>
      </c>
      <c r="B3" s="5" t="s">
        <v>60</v>
      </c>
      <c r="C3" s="7" t="s">
        <v>309</v>
      </c>
    </row>
    <row r="4" spans="1:3" s="9" customFormat="1" ht="15" customHeight="1">
      <c r="A4" s="5" t="s">
        <v>56</v>
      </c>
      <c r="B4" s="5" t="s">
        <v>57</v>
      </c>
      <c r="C4" s="7" t="s">
        <v>310</v>
      </c>
    </row>
    <row r="5" spans="1:3" s="9" customFormat="1" ht="15" customHeight="1">
      <c r="A5" s="5" t="s">
        <v>55</v>
      </c>
      <c r="B5" s="5" t="s">
        <v>48</v>
      </c>
      <c r="C5" s="7" t="s">
        <v>48</v>
      </c>
    </row>
    <row r="6" spans="1:3" s="9" customFormat="1" ht="41.25" customHeight="1">
      <c r="A6" s="5" t="s">
        <v>24</v>
      </c>
      <c r="B6" s="5" t="s">
        <v>128</v>
      </c>
      <c r="C6" s="7" t="s">
        <v>128</v>
      </c>
    </row>
    <row r="9" ht="13.5">
      <c r="B9" s="4"/>
    </row>
  </sheetData>
  <sheetProtection/>
  <mergeCells count="1">
    <mergeCell ref="A1:B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6" t="s">
        <v>118</v>
      </c>
      <c r="B1" s="47"/>
      <c r="C1" s="3" t="s">
        <v>0</v>
      </c>
    </row>
    <row r="2" spans="1:3" ht="15" customHeight="1">
      <c r="A2" s="5" t="s">
        <v>91</v>
      </c>
      <c r="B2" s="5" t="s">
        <v>96</v>
      </c>
      <c r="C2" s="7" t="s">
        <v>312</v>
      </c>
    </row>
    <row r="3" spans="1:3" ht="15" customHeight="1">
      <c r="A3" s="5" t="s">
        <v>56</v>
      </c>
      <c r="B3" s="5" t="s">
        <v>94</v>
      </c>
      <c r="C3" s="17" t="s">
        <v>276</v>
      </c>
    </row>
  </sheetData>
  <sheetProtection/>
  <mergeCells count="1">
    <mergeCell ref="A1:B1"/>
  </mergeCells>
  <printOptions/>
  <pageMargins left="0.7874015748031497" right="0.7874015748031497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3" t="s">
        <v>119</v>
      </c>
      <c r="B1" s="45"/>
      <c r="C1" s="3" t="s">
        <v>0</v>
      </c>
    </row>
    <row r="2" spans="1:3" ht="15" customHeight="1">
      <c r="A2" s="5" t="s">
        <v>91</v>
      </c>
      <c r="B2" s="5" t="s">
        <v>8</v>
      </c>
      <c r="C2" s="7" t="s">
        <v>303</v>
      </c>
    </row>
    <row r="3" spans="1:3" ht="15" customHeight="1">
      <c r="A3" s="5" t="s">
        <v>92</v>
      </c>
      <c r="B3" s="5" t="s">
        <v>93</v>
      </c>
      <c r="C3" s="7" t="s">
        <v>93</v>
      </c>
    </row>
    <row r="4" spans="1:3" ht="15" customHeight="1">
      <c r="A4" s="5" t="s">
        <v>56</v>
      </c>
      <c r="B4" s="5" t="s">
        <v>94</v>
      </c>
      <c r="C4" s="7" t="s">
        <v>276</v>
      </c>
    </row>
    <row r="5" spans="1:3" ht="15" customHeight="1">
      <c r="A5" s="5" t="s">
        <v>20</v>
      </c>
      <c r="B5" s="5" t="s">
        <v>95</v>
      </c>
      <c r="C5" s="7" t="s">
        <v>314</v>
      </c>
    </row>
    <row r="6" ht="12" customHeight="1"/>
  </sheetData>
  <sheetProtection/>
  <mergeCells count="1">
    <mergeCell ref="A1:B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4" width="29.28125" style="1" customWidth="1"/>
    <col min="5" max="16384" width="9.140625" style="1" customWidth="1"/>
  </cols>
  <sheetData>
    <row r="1" spans="1:3" ht="30" customHeight="1">
      <c r="A1" s="46" t="s">
        <v>126</v>
      </c>
      <c r="B1" s="47"/>
      <c r="C1" s="6" t="s">
        <v>0</v>
      </c>
    </row>
    <row r="2" spans="1:3" ht="15" customHeight="1">
      <c r="A2" s="5" t="s">
        <v>1</v>
      </c>
      <c r="B2" s="5" t="s">
        <v>50</v>
      </c>
      <c r="C2" s="7" t="s">
        <v>316</v>
      </c>
    </row>
    <row r="3" spans="1:3" ht="15" customHeight="1">
      <c r="A3" s="5" t="s">
        <v>2</v>
      </c>
      <c r="B3" s="5" t="s">
        <v>51</v>
      </c>
      <c r="C3" s="7" t="s">
        <v>317</v>
      </c>
    </row>
    <row r="4" spans="1:3" ht="12.75">
      <c r="A4" s="5" t="s">
        <v>3</v>
      </c>
      <c r="B4" s="5" t="s">
        <v>4</v>
      </c>
      <c r="C4" s="7" t="s">
        <v>322</v>
      </c>
    </row>
    <row r="5" spans="1:3" ht="15" customHeight="1">
      <c r="A5" s="5" t="s">
        <v>5</v>
      </c>
      <c r="B5" s="5" t="s">
        <v>6</v>
      </c>
      <c r="C5" s="7" t="s">
        <v>318</v>
      </c>
    </row>
    <row r="6" spans="1:3" ht="15" customHeight="1">
      <c r="A6" s="5" t="s">
        <v>7</v>
      </c>
      <c r="B6" s="5" t="s">
        <v>8</v>
      </c>
      <c r="C6" s="7" t="s">
        <v>303</v>
      </c>
    </row>
    <row r="7" spans="1:3" ht="15" customHeight="1">
      <c r="A7" s="5" t="s">
        <v>10</v>
      </c>
      <c r="B7" s="5" t="s">
        <v>52</v>
      </c>
      <c r="C7" s="7" t="s">
        <v>319</v>
      </c>
    </row>
    <row r="8" spans="1:3" ht="15" customHeight="1">
      <c r="A8" s="5" t="s">
        <v>11</v>
      </c>
      <c r="B8" s="5" t="s">
        <v>62</v>
      </c>
      <c r="C8" s="7" t="s">
        <v>320</v>
      </c>
    </row>
    <row r="9" spans="1:3" ht="15" customHeight="1">
      <c r="A9" s="5" t="s">
        <v>12</v>
      </c>
      <c r="B9" s="5" t="s">
        <v>13</v>
      </c>
      <c r="C9" s="7" t="s">
        <v>13</v>
      </c>
    </row>
    <row r="10" spans="1:3" ht="26.25" customHeight="1">
      <c r="A10" s="5" t="s">
        <v>14</v>
      </c>
      <c r="B10" s="5" t="s">
        <v>63</v>
      </c>
      <c r="C10" s="7" t="s">
        <v>321</v>
      </c>
    </row>
    <row r="11" spans="1:3" ht="15" customHeight="1">
      <c r="A11" s="5" t="s">
        <v>15</v>
      </c>
      <c r="B11" s="5" t="s">
        <v>13</v>
      </c>
      <c r="C11" s="7" t="s">
        <v>13</v>
      </c>
    </row>
    <row r="12" spans="1:3" ht="15" customHeight="1">
      <c r="A12" s="5" t="s">
        <v>16</v>
      </c>
      <c r="B12" s="5" t="s">
        <v>13</v>
      </c>
      <c r="C12" s="7" t="s">
        <v>13</v>
      </c>
    </row>
    <row r="13" spans="1:3" ht="15" customHeight="1">
      <c r="A13" s="5" t="s">
        <v>17</v>
      </c>
      <c r="B13" s="5" t="s">
        <v>13</v>
      </c>
      <c r="C13" s="7" t="s">
        <v>13</v>
      </c>
    </row>
    <row r="14" spans="1:3" ht="15" customHeight="1">
      <c r="A14" s="5" t="s">
        <v>18</v>
      </c>
      <c r="B14" s="5" t="s">
        <v>13</v>
      </c>
      <c r="C14" s="7" t="s">
        <v>13</v>
      </c>
    </row>
    <row r="15" spans="1:3" ht="15" customHeight="1">
      <c r="A15" s="5" t="s">
        <v>19</v>
      </c>
      <c r="B15" s="5" t="s">
        <v>53</v>
      </c>
      <c r="C15" s="7" t="s">
        <v>324</v>
      </c>
    </row>
    <row r="16" spans="1:3" ht="15" customHeight="1">
      <c r="A16" s="5" t="s">
        <v>20</v>
      </c>
      <c r="B16" s="5" t="s">
        <v>54</v>
      </c>
      <c r="C16" s="7" t="s">
        <v>323</v>
      </c>
    </row>
    <row r="17" spans="1:3" ht="52.5" customHeight="1">
      <c r="A17" s="5" t="s">
        <v>21</v>
      </c>
      <c r="B17" s="5" t="s">
        <v>127</v>
      </c>
      <c r="C17" s="7" t="s">
        <v>325</v>
      </c>
    </row>
  </sheetData>
  <sheetProtection/>
  <mergeCells count="1">
    <mergeCell ref="A1:B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8.57421875" style="0" customWidth="1"/>
    <col min="2" max="3" width="49.7109375" style="0" customWidth="1"/>
  </cols>
  <sheetData>
    <row r="1" spans="1:3" ht="30" customHeight="1">
      <c r="A1" s="43" t="s">
        <v>110</v>
      </c>
      <c r="B1" s="44"/>
      <c r="C1" s="3" t="s">
        <v>0</v>
      </c>
    </row>
    <row r="2" spans="1:3" ht="15" customHeight="1">
      <c r="A2" s="5" t="s">
        <v>102</v>
      </c>
      <c r="B2" s="8" t="s">
        <v>103</v>
      </c>
      <c r="C2" s="7" t="s">
        <v>103</v>
      </c>
    </row>
    <row r="3" spans="1:3" ht="26.25" customHeight="1">
      <c r="A3" s="5" t="s">
        <v>111</v>
      </c>
      <c r="B3" s="8" t="s">
        <v>106</v>
      </c>
      <c r="C3" s="7" t="s">
        <v>13</v>
      </c>
    </row>
    <row r="4" spans="1:3" ht="15" customHeight="1">
      <c r="A4" s="5" t="s">
        <v>105</v>
      </c>
      <c r="B4" s="8" t="s">
        <v>69</v>
      </c>
      <c r="C4" s="7" t="s">
        <v>69</v>
      </c>
    </row>
    <row r="5" spans="1:3" ht="15" customHeight="1">
      <c r="A5" s="5" t="s">
        <v>104</v>
      </c>
      <c r="B5" s="8" t="s">
        <v>68</v>
      </c>
      <c r="C5" s="7" t="s">
        <v>68</v>
      </c>
    </row>
    <row r="6" spans="1:3" ht="15" customHeight="1">
      <c r="A6" s="5" t="s">
        <v>112</v>
      </c>
      <c r="B6" s="8" t="s">
        <v>107</v>
      </c>
      <c r="C6" s="7" t="s">
        <v>107</v>
      </c>
    </row>
    <row r="7" spans="1:3" ht="15" customHeight="1">
      <c r="A7" s="5" t="s">
        <v>101</v>
      </c>
      <c r="B7" s="8" t="s">
        <v>269</v>
      </c>
      <c r="C7" s="7" t="s">
        <v>271</v>
      </c>
    </row>
    <row r="8" spans="1:3" ht="15" customHeight="1">
      <c r="A8" s="5" t="s">
        <v>92</v>
      </c>
      <c r="B8" s="8" t="s">
        <v>108</v>
      </c>
      <c r="C8" s="7" t="s">
        <v>272</v>
      </c>
    </row>
    <row r="9" spans="1:3" ht="15" customHeight="1">
      <c r="A9" s="5" t="s">
        <v>113</v>
      </c>
      <c r="B9" s="8" t="s">
        <v>13</v>
      </c>
      <c r="C9" s="7" t="s">
        <v>13</v>
      </c>
    </row>
    <row r="10" spans="1:3" ht="15" customHeight="1">
      <c r="A10" s="5" t="s">
        <v>114</v>
      </c>
      <c r="B10" s="8" t="s">
        <v>109</v>
      </c>
      <c r="C10" s="7" t="s">
        <v>273</v>
      </c>
    </row>
  </sheetData>
  <sheetProtection/>
  <mergeCells count="1">
    <mergeCell ref="A1:B1"/>
  </mergeCells>
  <printOptions/>
  <pageMargins left="0.7874015748031497" right="0.7874015748031497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3" t="s">
        <v>115</v>
      </c>
      <c r="B1" s="45"/>
      <c r="C1" s="3" t="s">
        <v>0</v>
      </c>
    </row>
    <row r="2" spans="1:3" ht="15" customHeight="1">
      <c r="A2" s="5" t="s">
        <v>91</v>
      </c>
      <c r="B2" s="5" t="s">
        <v>100</v>
      </c>
      <c r="C2" s="7" t="s">
        <v>275</v>
      </c>
    </row>
    <row r="3" spans="1:3" ht="15" customHeight="1">
      <c r="A3" s="5" t="s">
        <v>56</v>
      </c>
      <c r="B3" s="5" t="s">
        <v>94</v>
      </c>
      <c r="C3" s="7" t="s">
        <v>276</v>
      </c>
    </row>
    <row r="4" spans="1:3" ht="15" customHeight="1">
      <c r="A4" s="5" t="s">
        <v>39</v>
      </c>
      <c r="B4" s="5" t="s">
        <v>98</v>
      </c>
      <c r="C4" s="7" t="s">
        <v>277</v>
      </c>
    </row>
  </sheetData>
  <sheetProtection/>
  <mergeCells count="1">
    <mergeCell ref="A1:B1"/>
  </mergeCells>
  <printOptions/>
  <pageMargins left="0.7874015748031497" right="0.7874015748031497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3" t="s">
        <v>121</v>
      </c>
      <c r="B1" s="45"/>
      <c r="C1" s="3" t="s">
        <v>0</v>
      </c>
    </row>
    <row r="2" spans="1:3" s="9" customFormat="1" ht="15" customHeight="1">
      <c r="A2" s="5" t="s">
        <v>41</v>
      </c>
      <c r="B2" s="5" t="s">
        <v>65</v>
      </c>
      <c r="C2" s="7" t="s">
        <v>65</v>
      </c>
    </row>
    <row r="3" spans="1:3" s="9" customFormat="1" ht="15" customHeight="1">
      <c r="A3" s="5" t="s">
        <v>42</v>
      </c>
      <c r="B3" s="9" t="s">
        <v>66</v>
      </c>
      <c r="C3" s="7" t="s">
        <v>66</v>
      </c>
    </row>
    <row r="4" spans="1:3" s="9" customFormat="1" ht="15" customHeight="1">
      <c r="A4" s="5" t="s">
        <v>22</v>
      </c>
      <c r="B4" s="5" t="s">
        <v>23</v>
      </c>
      <c r="C4" s="7" t="s">
        <v>23</v>
      </c>
    </row>
    <row r="5" spans="1:3" s="9" customFormat="1" ht="15" customHeight="1">
      <c r="A5" s="5" t="s">
        <v>45</v>
      </c>
      <c r="B5" s="9" t="s">
        <v>67</v>
      </c>
      <c r="C5" s="7" t="s">
        <v>279</v>
      </c>
    </row>
    <row r="6" spans="1:3" s="9" customFormat="1" ht="15" customHeight="1">
      <c r="A6" s="5" t="s">
        <v>47</v>
      </c>
      <c r="B6" s="5" t="s">
        <v>13</v>
      </c>
      <c r="C6" s="7" t="s">
        <v>13</v>
      </c>
    </row>
  </sheetData>
  <sheetProtection/>
  <mergeCells count="1">
    <mergeCell ref="A1:B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3" t="s">
        <v>123</v>
      </c>
      <c r="B1" s="45"/>
      <c r="C1" s="3" t="s">
        <v>0</v>
      </c>
    </row>
    <row r="2" spans="1:3" s="9" customFormat="1" ht="15" customHeight="1">
      <c r="A2" s="5" t="s">
        <v>41</v>
      </c>
      <c r="B2" s="5" t="s">
        <v>61</v>
      </c>
      <c r="C2" s="7" t="s">
        <v>61</v>
      </c>
    </row>
    <row r="3" spans="1:3" s="9" customFormat="1" ht="15" customHeight="1">
      <c r="A3" s="5" t="s">
        <v>42</v>
      </c>
      <c r="B3" s="9" t="s">
        <v>49</v>
      </c>
      <c r="C3" s="7" t="s">
        <v>281</v>
      </c>
    </row>
    <row r="4" spans="1:3" s="9" customFormat="1" ht="15" customHeight="1">
      <c r="A4" s="5" t="s">
        <v>22</v>
      </c>
      <c r="B4" s="5" t="s">
        <v>23</v>
      </c>
      <c r="C4" s="7" t="s">
        <v>23</v>
      </c>
    </row>
    <row r="5" spans="1:3" s="9" customFormat="1" ht="15" customHeight="1">
      <c r="A5" s="5" t="s">
        <v>43</v>
      </c>
      <c r="B5" s="5" t="s">
        <v>44</v>
      </c>
      <c r="C5" s="7" t="s">
        <v>282</v>
      </c>
    </row>
    <row r="6" spans="1:3" s="9" customFormat="1" ht="15" customHeight="1">
      <c r="A6" s="5" t="s">
        <v>45</v>
      </c>
      <c r="B6" s="9" t="s">
        <v>64</v>
      </c>
      <c r="C6" s="7" t="s">
        <v>283</v>
      </c>
    </row>
    <row r="7" spans="1:3" s="9" customFormat="1" ht="15" customHeight="1">
      <c r="A7" s="5" t="s">
        <v>47</v>
      </c>
      <c r="B7" s="5" t="s">
        <v>13</v>
      </c>
      <c r="C7" s="7" t="s">
        <v>13</v>
      </c>
    </row>
  </sheetData>
  <sheetProtection/>
  <mergeCells count="1">
    <mergeCell ref="A1:B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3" t="s">
        <v>122</v>
      </c>
      <c r="B1" s="45"/>
      <c r="C1" s="3" t="s">
        <v>0</v>
      </c>
    </row>
    <row r="2" spans="1:3" s="9" customFormat="1" ht="15" customHeight="1">
      <c r="A2" s="5" t="s">
        <v>41</v>
      </c>
      <c r="B2" s="5" t="s">
        <v>84</v>
      </c>
      <c r="C2" s="7" t="s">
        <v>285</v>
      </c>
    </row>
    <row r="3" spans="1:3" s="9" customFormat="1" ht="15" customHeight="1">
      <c r="A3" s="5" t="s">
        <v>42</v>
      </c>
      <c r="B3" s="9" t="s">
        <v>49</v>
      </c>
      <c r="C3" s="7" t="s">
        <v>286</v>
      </c>
    </row>
    <row r="4" spans="1:3" s="9" customFormat="1" ht="15" customHeight="1">
      <c r="A4" s="5" t="s">
        <v>22</v>
      </c>
      <c r="B4" s="5" t="s">
        <v>23</v>
      </c>
      <c r="C4" s="7" t="s">
        <v>23</v>
      </c>
    </row>
    <row r="5" spans="1:3" s="9" customFormat="1" ht="15" customHeight="1">
      <c r="A5" s="5" t="s">
        <v>43</v>
      </c>
      <c r="B5" s="5" t="s">
        <v>44</v>
      </c>
      <c r="C5" s="7" t="s">
        <v>287</v>
      </c>
    </row>
    <row r="6" spans="1:3" s="9" customFormat="1" ht="15" customHeight="1">
      <c r="A6" s="5" t="s">
        <v>45</v>
      </c>
      <c r="B6" s="5" t="s">
        <v>83</v>
      </c>
      <c r="C6" s="7" t="s">
        <v>288</v>
      </c>
    </row>
    <row r="7" spans="1:3" s="9" customFormat="1" ht="15" customHeight="1">
      <c r="A7" s="5" t="s">
        <v>46</v>
      </c>
      <c r="B7" s="5" t="s">
        <v>13</v>
      </c>
      <c r="C7" s="7" t="s">
        <v>13</v>
      </c>
    </row>
    <row r="8" spans="1:3" s="9" customFormat="1" ht="15" customHeight="1">
      <c r="A8" s="5" t="s">
        <v>47</v>
      </c>
      <c r="B8" s="5" t="s">
        <v>13</v>
      </c>
      <c r="C8" s="7" t="s">
        <v>13</v>
      </c>
    </row>
  </sheetData>
  <sheetProtection/>
  <mergeCells count="1">
    <mergeCell ref="A1:B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3" t="s">
        <v>117</v>
      </c>
      <c r="B1" s="45"/>
      <c r="C1" s="3" t="s">
        <v>0</v>
      </c>
    </row>
    <row r="2" spans="1:3" ht="15" customHeight="1">
      <c r="A2" s="5" t="s">
        <v>91</v>
      </c>
      <c r="B2" s="5" t="s">
        <v>97</v>
      </c>
      <c r="C2" s="7" t="s">
        <v>290</v>
      </c>
    </row>
    <row r="3" spans="1:3" ht="15" customHeight="1">
      <c r="A3" s="5" t="s">
        <v>56</v>
      </c>
      <c r="B3" s="5" t="s">
        <v>94</v>
      </c>
      <c r="C3" s="7" t="s">
        <v>276</v>
      </c>
    </row>
    <row r="4" spans="1:3" ht="15" customHeight="1">
      <c r="A4" s="5" t="s">
        <v>39</v>
      </c>
      <c r="B4" s="5" t="s">
        <v>98</v>
      </c>
      <c r="C4" s="7" t="s">
        <v>277</v>
      </c>
    </row>
  </sheetData>
  <sheetProtection/>
  <mergeCells count="1">
    <mergeCell ref="A1:B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3" t="s">
        <v>116</v>
      </c>
      <c r="B1" s="45"/>
      <c r="C1" s="3" t="s">
        <v>0</v>
      </c>
    </row>
    <row r="2" spans="1:3" ht="15" customHeight="1">
      <c r="A2" s="5" t="s">
        <v>91</v>
      </c>
      <c r="B2" s="5" t="s">
        <v>99</v>
      </c>
      <c r="C2" s="7" t="s">
        <v>292</v>
      </c>
    </row>
    <row r="3" spans="1:3" ht="15" customHeight="1">
      <c r="A3" s="5" t="s">
        <v>56</v>
      </c>
      <c r="B3" s="5" t="s">
        <v>94</v>
      </c>
      <c r="C3" s="7" t="s">
        <v>276</v>
      </c>
    </row>
    <row r="4" spans="1:3" ht="15" customHeight="1">
      <c r="A4" s="5" t="s">
        <v>39</v>
      </c>
      <c r="B4" s="5" t="s">
        <v>98</v>
      </c>
      <c r="C4" s="7" t="s">
        <v>277</v>
      </c>
    </row>
  </sheetData>
  <sheetProtection/>
  <mergeCells count="1">
    <mergeCell ref="A1:B1"/>
  </mergeCells>
  <printOptions/>
  <pageMargins left="0.7874015748031497" right="0.7874015748031497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3" t="s">
        <v>120</v>
      </c>
      <c r="B1" s="45"/>
      <c r="C1" s="3" t="s">
        <v>0</v>
      </c>
    </row>
    <row r="2" spans="1:3" ht="15" customHeight="1">
      <c r="A2" s="5" t="s">
        <v>75</v>
      </c>
      <c r="B2" s="5" t="s">
        <v>131</v>
      </c>
      <c r="C2" s="7" t="s">
        <v>294</v>
      </c>
    </row>
    <row r="3" spans="1:3" ht="15" customHeight="1">
      <c r="A3" s="5" t="s">
        <v>55</v>
      </c>
      <c r="B3" s="5" t="s">
        <v>48</v>
      </c>
      <c r="C3" s="7" t="s">
        <v>48</v>
      </c>
    </row>
    <row r="4" spans="1:3" ht="15" customHeight="1">
      <c r="A4" s="5" t="s">
        <v>85</v>
      </c>
      <c r="B4" s="5" t="s">
        <v>86</v>
      </c>
      <c r="C4" s="7" t="s">
        <v>295</v>
      </c>
    </row>
    <row r="5" spans="1:3" ht="15" customHeight="1">
      <c r="A5" s="5" t="s">
        <v>87</v>
      </c>
      <c r="B5" s="5" t="s">
        <v>88</v>
      </c>
      <c r="C5" s="7" t="s">
        <v>296</v>
      </c>
    </row>
    <row r="6" spans="1:3" ht="15" customHeight="1">
      <c r="A6" s="5" t="s">
        <v>42</v>
      </c>
      <c r="B6" s="5" t="s">
        <v>76</v>
      </c>
      <c r="C6" s="7" t="s">
        <v>297</v>
      </c>
    </row>
    <row r="7" spans="1:3" ht="15" customHeight="1">
      <c r="A7" s="5" t="s">
        <v>77</v>
      </c>
      <c r="B7" s="5" t="s">
        <v>78</v>
      </c>
      <c r="C7" s="7" t="s">
        <v>298</v>
      </c>
    </row>
    <row r="8" spans="1:3" ht="15" customHeight="1">
      <c r="A8" s="5" t="s">
        <v>79</v>
      </c>
      <c r="B8" s="5" t="s">
        <v>89</v>
      </c>
      <c r="C8" s="7" t="s">
        <v>89</v>
      </c>
    </row>
    <row r="9" spans="1:3" ht="25.5">
      <c r="A9" s="5" t="s">
        <v>56</v>
      </c>
      <c r="B9" s="5" t="s">
        <v>129</v>
      </c>
      <c r="C9" s="7" t="s">
        <v>299</v>
      </c>
    </row>
    <row r="10" spans="1:3" ht="41.25" customHeight="1">
      <c r="A10" s="5" t="s">
        <v>81</v>
      </c>
      <c r="B10" s="5" t="s">
        <v>130</v>
      </c>
      <c r="C10" s="7" t="s">
        <v>130</v>
      </c>
    </row>
    <row r="11" spans="1:3" ht="15" customHeight="1">
      <c r="A11" s="5" t="s">
        <v>82</v>
      </c>
      <c r="B11" s="5" t="s">
        <v>90</v>
      </c>
      <c r="C11" s="7" t="s">
        <v>300</v>
      </c>
    </row>
  </sheetData>
  <sheetProtection/>
  <mergeCells count="1">
    <mergeCell ref="A1:B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dobrovolny</dc:creator>
  <cp:keywords/>
  <dc:description/>
  <cp:lastModifiedBy>Stohanzlova</cp:lastModifiedBy>
  <cp:lastPrinted>2015-11-23T08:54:15Z</cp:lastPrinted>
  <dcterms:created xsi:type="dcterms:W3CDTF">2013-06-26T07:25:01Z</dcterms:created>
  <dcterms:modified xsi:type="dcterms:W3CDTF">2015-11-23T08:57:58Z</dcterms:modified>
  <cp:category/>
  <cp:version/>
  <cp:contentType/>
  <cp:contentStatus/>
</cp:coreProperties>
</file>