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<sst xmlns="http://schemas.openxmlformats.org/spreadsheetml/2006/main" count="204" uniqueCount="111">
  <si>
    <t xml:space="preserve">
        Kategorie: TS 010-2015 - Tiskařské služby, sběr do: 31.10.2015, dodání od: 01.12.2015, vygenerováno: 23.11.2015 08:49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</si>
  <si>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</si>
  <si>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</si>
  <si>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</si>
  <si>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</si>
  <si>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</si>
  <si>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</si>
  <si>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</si>
  <si>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</si>
  <si>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</si>
  <si>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</si>
  <si>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</si>
  <si>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</si>
  <si>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</si>
  <si>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</si>
  <si>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</si>
  <si>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</si>
  <si>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</si>
  <si>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</si>
  <si>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</si>
  <si>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</si>
  <si>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</si>
  <si>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</si>
  <si>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</si>
  <si>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</si>
  <si>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</si>
  <si>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</si>
  <si>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</si>
  <si>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</si>
  <si>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</si>
  <si>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</si>
  <si>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</si>
  <si>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</si>
  <si>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</si>
  <si>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</si>
  <si>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</si>
  <si>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</si>
  <si>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</si>
  <si>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</si>
  <si>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</si>
  <si>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79810000-5</t>
  </si>
  <si>
    <t>79810000-5-1</t>
  </si>
  <si>
    <t>Vizitka</t>
  </si>
  <si>
    <t>Obecná položka, konkrétní specifikace (barevnost, materiál, formát, ...) se uvádí do předepsané šablony.</t>
  </si>
  <si>
    <t>Dodání podkladů: ano-oboustranná vizitka, jedna strana česky, druhá anglicky
Zajištění sazby (dodavatel/zadavatel): dodavatel
Formát (rozměr): 5x 9 cm
 Materiál: grafický papír 300 g/m2
 Barevnost:4/4 
Tisková technologie: expresní tisk
Počet druhů: 1
Úprava materiálu: ano(modrý proužek je přes celou šíři vizitky)
Spadávka (ano/ne):ano</t>
  </si>
  <si>
    <t>ks</t>
  </si>
  <si>
    <t>S</t>
  </si>
  <si>
    <t>Centrum pro výzkum toxických látek</t>
  </si>
  <si>
    <t>UKB, Kamenice 5, budova A29</t>
  </si>
  <si>
    <t>Kamenice 753/5, 62500 Brno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</si>
  <si>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</si>
  <si>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</si>
  <si>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</si>
  <si>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</si>
  <si>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</si>
  <si>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</si>
  <si>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</si>
  <si>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 xml:space="preserve">      </t>
  </si>
  <si>
    <t>OBJ/3113/1560/15</t>
  </si>
  <si>
    <t>Celkem za objednávku</t>
  </si>
  <si>
    <t>Bulletin Moje fakulta</t>
  </si>
  <si>
    <t>79810000-5-6</t>
  </si>
  <si>
    <t>Jednoduchá brožura</t>
  </si>
  <si>
    <t>Dodání podkladů: e-mailem ve formátu PDF, předpoklad polovina ledna 2016
Zajištění sazby (dodavatel/zadavatel): zadavatel
Formát (rozměr): Katalog B5
Materiál (obálka, text): obálka křída lesk 160 g /m2, text papír křída 90g/m2
Barevnost (obálka, text): CMYK (4/4), na spad
Počet stran: 24-32 stran
Vazba: V1
poznámka - brožura bude obsahovat řadu grafů, tabulek, fotografií
Archovou montáž elektronicky v PDF zaslat kontaktní osobě pro převzetí ke kontrole</t>
  </si>
  <si>
    <t>A</t>
  </si>
  <si>
    <t>Sekretariát</t>
  </si>
  <si>
    <t>UKB, Kamenice 5, budova A15</t>
  </si>
  <si>
    <t>bud. A15/321</t>
  </si>
  <si>
    <t xml:space="preserve">Wernerová Irena Mgr. </t>
  </si>
  <si>
    <t>117989@mail.muni.cz</t>
  </si>
  <si>
    <t>Mobil: 725914825</t>
  </si>
  <si>
    <t>1012</t>
  </si>
  <si>
    <t>119911</t>
  </si>
  <si>
    <t xml:space="preserve">   </t>
  </si>
  <si>
    <t>1111</t>
  </si>
  <si>
    <t>6002</t>
  </si>
  <si>
    <t>OBJ/1101/0535/15</t>
  </si>
  <si>
    <t>373</t>
  </si>
  <si>
    <t>OBJ/3113/1561/15</t>
  </si>
  <si>
    <t>Brožura anglické programy</t>
  </si>
  <si>
    <t>Zajištění sazby: zadavatel 
Formát: 145 x 145 mm
Materiál: 
obálka 240g, křída mat, barevnost 4/4
vnitřek  140g, křída mat, barevnost 4/4
vazba V1
Tisková technologie: ofset
Počet stran: 28 včetně obálky
Úprava materiálu: obálka lamino mat</t>
  </si>
  <si>
    <t>Ústředí fakulty</t>
  </si>
  <si>
    <t>FSS, Joštova 10</t>
  </si>
  <si>
    <t>Joštova 218/10, 60200 Brno</t>
  </si>
  <si>
    <t xml:space="preserve">Burgr Magdalena Mgr. </t>
  </si>
  <si>
    <t>239705@mail.muni.cz</t>
  </si>
  <si>
    <t>1120</t>
  </si>
  <si>
    <t>230001</t>
  </si>
  <si>
    <t>1182</t>
  </si>
  <si>
    <t>0000</t>
  </si>
  <si>
    <t>OBJ/2301/0513/15</t>
  </si>
  <si>
    <t>Tiskoviny OVM</t>
  </si>
  <si>
    <t>Odbor vnějších vztahů a marketingu</t>
  </si>
  <si>
    <t>RMU, Žerotínovo nám. 9</t>
  </si>
  <si>
    <t>Žerotínovo nám. 617/9, 60177 Brno</t>
  </si>
  <si>
    <t xml:space="preserve"> </t>
  </si>
  <si>
    <t xml:space="preserve">Dohnal Vítězslav Mgr. </t>
  </si>
  <si>
    <t>16104@mail.muni.cz</t>
  </si>
  <si>
    <t>data budou dodána cca 20. 11. 2015</t>
  </si>
  <si>
    <t>1830</t>
  </si>
  <si>
    <t>994200</t>
  </si>
  <si>
    <t>03</t>
  </si>
  <si>
    <t>OBJ/9901/0774/15</t>
  </si>
  <si>
    <t>Dodání podkladů: 3 dny před dodáním vizitek, Vizitka (90x50 mm); materiál karton 300g/m, 40 různých druhů po 100 totožných kusech, barevnost 4/4
V příloze připojen jeden druh vizitky jako vzor</t>
  </si>
  <si>
    <t xml:space="preserve">Hudcová Pavla Mgr. </t>
  </si>
  <si>
    <t>168771@mail.muni.cz</t>
  </si>
  <si>
    <t>1113</t>
  </si>
  <si>
    <t>Celkem</t>
  </si>
  <si>
    <t>Celková cena za položku (bez DPH) v Kč</t>
  </si>
  <si>
    <t>Jednotková cena bez DPH v Kč</t>
  </si>
  <si>
    <t>Dodání podkladů: tiskové PDF
Text: 
stran: 16
formát výsledný: 230 x 193 mm
formát rozložený: 460 x 193 mm
matný krídový bílý 170 gr
CMYK/CMYK
lak matný 1/1
ofsetový tisk
Obálka: 
stran: 4 + klopa
formát výsledný: 230 x 193 mm
formát rozložený: 510 x 193 mm
matný krídový bílý 300 gr
CMYK/CMYK
lak matný 1/1,
ofsetový tisk
Dokoncovací zpracování: šitá vazba (V1)
Balení: 300 ks do smrštovací folie, 25 ks / balík
Místo spedice: Žerotínovo nám . 617/9, Brno, CZ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</si>
</sst>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6" borderId="0" xfId="0" applyFont="1" applyFill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7109375" style="0" customWidth="1"/>
    <col min="2" max="2" width="37.421875" style="0" hidden="1" customWidth="1"/>
    <col min="3" max="3" width="7.8515625" style="0" customWidth="1"/>
    <col min="4" max="4" width="18.7109375" style="0" hidden="1" customWidth="1"/>
    <col min="5" max="5" width="14.28125" style="0" customWidth="1"/>
    <col min="6" max="6" width="11.421875" style="0" customWidth="1"/>
    <col min="7" max="7" width="32.57421875" style="0" customWidth="1"/>
    <col min="8" max="8" width="51.57421875" style="0" customWidth="1"/>
    <col min="9" max="9" width="4.28125" style="0" customWidth="1"/>
    <col min="10" max="10" width="7.00390625" style="0" hidden="1" customWidth="1"/>
    <col min="11" max="11" width="6.57421875" style="0" customWidth="1"/>
    <col min="12" max="12" width="4.7109375" style="0" hidden="1" customWidth="1"/>
    <col min="13" max="13" width="14.00390625" style="0" hidden="1" customWidth="1"/>
    <col min="14" max="16" width="21.421875" style="0" customWidth="1"/>
    <col min="17" max="17" width="4.28125" style="0" customWidth="1"/>
    <col min="18" max="18" width="14.140625" style="0" bestFit="1" customWidth="1"/>
    <col min="19" max="19" width="10.57421875" style="0" hidden="1" customWidth="1"/>
    <col min="20" max="20" width="18.28125" style="0" customWidth="1"/>
    <col min="21" max="21" width="19.8515625" style="0" customWidth="1"/>
    <col min="22" max="22" width="10.7109375" style="0" customWidth="1"/>
    <col min="23" max="23" width="28.8515625" style="0" customWidth="1"/>
    <col min="24" max="24" width="5.8515625" style="0" customWidth="1"/>
    <col min="25" max="25" width="8.00390625" style="0" customWidth="1"/>
    <col min="26" max="26" width="5.57421875" style="0" customWidth="1"/>
    <col min="27" max="28" width="6.28125" style="0" customWidth="1"/>
    <col min="29" max="29" width="17.7109375" style="0" customWidth="1"/>
    <col min="30" max="30" width="11.7109375" style="0" customWidth="1"/>
    <col min="31" max="31" width="22.140625" style="0" bestFit="1" customWidth="1"/>
    <col min="32" max="32" width="10.7109375" style="0" customWidth="1"/>
  </cols>
  <sheetData>
    <row r="1" spans="1:32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customHeight="1">
      <c r="A3" s="17" t="s">
        <v>1</v>
      </c>
      <c r="B3" s="17"/>
      <c r="C3" s="17"/>
      <c r="D3" s="17"/>
      <c r="E3" s="17"/>
      <c r="F3" s="17"/>
      <c r="G3" s="17"/>
      <c r="H3" s="18" t="s">
        <v>2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20" t="s">
        <v>3</v>
      </c>
      <c r="L4" s="20"/>
      <c r="M4" s="21" t="s">
        <v>4</v>
      </c>
      <c r="N4" s="21"/>
      <c r="O4" s="21"/>
      <c r="P4" s="21"/>
      <c r="Q4" s="21"/>
      <c r="R4" s="21"/>
      <c r="S4" s="19"/>
      <c r="T4" s="19"/>
      <c r="U4" s="19"/>
      <c r="V4" s="19"/>
      <c r="W4" s="19"/>
      <c r="X4" s="20" t="s">
        <v>5</v>
      </c>
      <c r="Y4" s="20"/>
      <c r="Z4" s="20"/>
      <c r="AA4" s="20"/>
      <c r="AB4" s="20"/>
      <c r="AC4" s="20" t="s">
        <v>3</v>
      </c>
      <c r="AD4" s="20"/>
      <c r="AE4" s="20"/>
      <c r="AF4" s="1"/>
    </row>
    <row r="5" spans="1:32" ht="103.5" customHeight="1">
      <c r="A5" s="24" t="s">
        <v>6</v>
      </c>
      <c r="B5" s="24" t="s">
        <v>7</v>
      </c>
      <c r="C5" s="24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4" t="s">
        <v>14</v>
      </c>
      <c r="J5" s="2" t="s">
        <v>15</v>
      </c>
      <c r="K5" s="24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4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4" t="s">
        <v>29</v>
      </c>
      <c r="Y5" s="24" t="s">
        <v>30</v>
      </c>
      <c r="Z5" s="24" t="s">
        <v>31</v>
      </c>
      <c r="AA5" s="24" t="s">
        <v>32</v>
      </c>
      <c r="AB5" s="24" t="s">
        <v>33</v>
      </c>
      <c r="AC5" s="2" t="s">
        <v>34</v>
      </c>
      <c r="AD5" s="2" t="s">
        <v>109</v>
      </c>
      <c r="AE5" s="2" t="s">
        <v>36</v>
      </c>
      <c r="AF5" s="2" t="s">
        <v>108</v>
      </c>
    </row>
    <row r="6" spans="1:32" ht="141" thickBot="1">
      <c r="A6" s="3">
        <v>57131</v>
      </c>
      <c r="B6" s="4"/>
      <c r="C6" s="3">
        <v>169595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100</v>
      </c>
      <c r="K6" s="6">
        <v>100</v>
      </c>
      <c r="L6" s="7" t="s">
        <v>46</v>
      </c>
      <c r="M6" s="4">
        <v>313060</v>
      </c>
      <c r="N6" s="4" t="s">
        <v>47</v>
      </c>
      <c r="O6" s="4" t="s">
        <v>48</v>
      </c>
      <c r="P6" s="4" t="s">
        <v>49</v>
      </c>
      <c r="Q6" s="4">
        <v>4</v>
      </c>
      <c r="R6" s="4" t="s">
        <v>50</v>
      </c>
      <c r="S6" s="4">
        <v>75834</v>
      </c>
      <c r="T6" s="4" t="s">
        <v>51</v>
      </c>
      <c r="U6" s="4" t="s">
        <v>52</v>
      </c>
      <c r="V6" s="4">
        <v>549497447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4.2</v>
      </c>
      <c r="AE6" s="6">
        <v>21</v>
      </c>
      <c r="AF6" s="10">
        <f>ROUND($K$6*$AD$6,2)</f>
        <v>420</v>
      </c>
    </row>
    <row r="7" spans="1:32" ht="13.5" thickTop="1">
      <c r="A7" s="22"/>
      <c r="B7" s="22"/>
      <c r="C7" s="2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 t="s">
        <v>59</v>
      </c>
      <c r="AF7" s="12">
        <f>SUM($AF$6:$AF$6)</f>
        <v>420</v>
      </c>
    </row>
    <row r="8" spans="1:32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66.5" thickBot="1">
      <c r="A9" s="3">
        <v>57217</v>
      </c>
      <c r="B9" s="4" t="s">
        <v>60</v>
      </c>
      <c r="C9" s="3">
        <v>169580</v>
      </c>
      <c r="D9" s="4" t="s">
        <v>40</v>
      </c>
      <c r="E9" s="4" t="s">
        <v>61</v>
      </c>
      <c r="F9" s="4" t="s">
        <v>62</v>
      </c>
      <c r="G9" s="4" t="s">
        <v>43</v>
      </c>
      <c r="H9" s="4" t="s">
        <v>63</v>
      </c>
      <c r="I9" s="4" t="s">
        <v>45</v>
      </c>
      <c r="J9" s="5">
        <v>50</v>
      </c>
      <c r="K9" s="6">
        <v>50</v>
      </c>
      <c r="L9" s="7" t="s">
        <v>64</v>
      </c>
      <c r="M9" s="4">
        <v>119911</v>
      </c>
      <c r="N9" s="4" t="s">
        <v>65</v>
      </c>
      <c r="O9" s="4" t="s">
        <v>66</v>
      </c>
      <c r="P9" s="4" t="s">
        <v>49</v>
      </c>
      <c r="Q9" s="4">
        <v>3</v>
      </c>
      <c r="R9" s="4" t="s">
        <v>67</v>
      </c>
      <c r="S9" s="4">
        <v>117989</v>
      </c>
      <c r="T9" s="4" t="s">
        <v>68</v>
      </c>
      <c r="U9" s="4" t="s">
        <v>69</v>
      </c>
      <c r="V9" s="4">
        <v>549497331</v>
      </c>
      <c r="W9" s="4" t="s">
        <v>70</v>
      </c>
      <c r="X9" s="8" t="s">
        <v>71</v>
      </c>
      <c r="Y9" s="8" t="s">
        <v>72</v>
      </c>
      <c r="Z9" s="8" t="s">
        <v>73</v>
      </c>
      <c r="AA9" s="8" t="s">
        <v>74</v>
      </c>
      <c r="AB9" s="8" t="s">
        <v>75</v>
      </c>
      <c r="AC9" s="7" t="s">
        <v>76</v>
      </c>
      <c r="AD9" s="9">
        <v>41</v>
      </c>
      <c r="AE9" s="6">
        <v>15</v>
      </c>
      <c r="AF9" s="10">
        <f>ROUND($K$9*$AD$9,2)</f>
        <v>2050</v>
      </c>
    </row>
    <row r="10" spans="1:32" ht="13.5" thickTop="1">
      <c r="A10" s="22"/>
      <c r="B10" s="22"/>
      <c r="C10" s="2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 t="s">
        <v>59</v>
      </c>
      <c r="AF10" s="12">
        <f>SUM($AF$9:$AF$9)</f>
        <v>2050</v>
      </c>
    </row>
    <row r="11" spans="1:32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41" thickBot="1">
      <c r="A12" s="3">
        <v>57250</v>
      </c>
      <c r="B12" s="4"/>
      <c r="C12" s="3">
        <v>169596</v>
      </c>
      <c r="D12" s="4" t="s">
        <v>40</v>
      </c>
      <c r="E12" s="4" t="s">
        <v>41</v>
      </c>
      <c r="F12" s="4" t="s">
        <v>42</v>
      </c>
      <c r="G12" s="4" t="s">
        <v>43</v>
      </c>
      <c r="H12" s="4" t="s">
        <v>44</v>
      </c>
      <c r="I12" s="4" t="s">
        <v>45</v>
      </c>
      <c r="J12" s="5">
        <v>100</v>
      </c>
      <c r="K12" s="6">
        <v>100</v>
      </c>
      <c r="L12" s="7" t="s">
        <v>46</v>
      </c>
      <c r="M12" s="4">
        <v>313060</v>
      </c>
      <c r="N12" s="4" t="s">
        <v>47</v>
      </c>
      <c r="O12" s="4" t="s">
        <v>48</v>
      </c>
      <c r="P12" s="4" t="s">
        <v>49</v>
      </c>
      <c r="Q12" s="4">
        <v>4</v>
      </c>
      <c r="R12" s="4" t="s">
        <v>50</v>
      </c>
      <c r="S12" s="4">
        <v>75834</v>
      </c>
      <c r="T12" s="4" t="s">
        <v>51</v>
      </c>
      <c r="U12" s="4" t="s">
        <v>52</v>
      </c>
      <c r="V12" s="4">
        <v>549497447</v>
      </c>
      <c r="W12" s="4"/>
      <c r="X12" s="8" t="s">
        <v>53</v>
      </c>
      <c r="Y12" s="8" t="s">
        <v>54</v>
      </c>
      <c r="Z12" s="8" t="s">
        <v>77</v>
      </c>
      <c r="AA12" s="8" t="s">
        <v>56</v>
      </c>
      <c r="AB12" s="8" t="s">
        <v>57</v>
      </c>
      <c r="AC12" s="7" t="s">
        <v>78</v>
      </c>
      <c r="AD12" s="9">
        <v>4.2</v>
      </c>
      <c r="AE12" s="6">
        <v>21</v>
      </c>
      <c r="AF12" s="10">
        <f>ROUND($K$12*$AD$12,2)</f>
        <v>420</v>
      </c>
    </row>
    <row r="13" spans="1:32" ht="13.5" thickTop="1">
      <c r="A13" s="22"/>
      <c r="B13" s="22"/>
      <c r="C13" s="2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 t="s">
        <v>59</v>
      </c>
      <c r="AF13" s="12">
        <f>SUM($AF$12:$AF$12)</f>
        <v>420</v>
      </c>
    </row>
    <row r="14" spans="1:3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115.5" thickBot="1">
      <c r="A15" s="3">
        <v>57265</v>
      </c>
      <c r="B15" s="4" t="s">
        <v>79</v>
      </c>
      <c r="C15" s="3">
        <v>169775</v>
      </c>
      <c r="D15" s="4" t="s">
        <v>40</v>
      </c>
      <c r="E15" s="4" t="s">
        <v>61</v>
      </c>
      <c r="F15" s="4" t="s">
        <v>62</v>
      </c>
      <c r="G15" s="4" t="s">
        <v>43</v>
      </c>
      <c r="H15" s="4" t="s">
        <v>80</v>
      </c>
      <c r="I15" s="4" t="s">
        <v>45</v>
      </c>
      <c r="J15" s="5">
        <v>1000</v>
      </c>
      <c r="K15" s="6">
        <v>1000</v>
      </c>
      <c r="L15" s="7" t="s">
        <v>46</v>
      </c>
      <c r="M15" s="4">
        <v>230001</v>
      </c>
      <c r="N15" s="4" t="s">
        <v>81</v>
      </c>
      <c r="O15" s="4" t="s">
        <v>82</v>
      </c>
      <c r="P15" s="4" t="s">
        <v>83</v>
      </c>
      <c r="Q15" s="4">
        <v>1</v>
      </c>
      <c r="R15" s="4">
        <v>1.14</v>
      </c>
      <c r="S15" s="4">
        <v>239705</v>
      </c>
      <c r="T15" s="4" t="s">
        <v>84</v>
      </c>
      <c r="U15" s="4" t="s">
        <v>85</v>
      </c>
      <c r="V15" s="4">
        <v>549494173</v>
      </c>
      <c r="W15" s="4"/>
      <c r="X15" s="8" t="s">
        <v>86</v>
      </c>
      <c r="Y15" s="8" t="s">
        <v>87</v>
      </c>
      <c r="Z15" s="8" t="s">
        <v>73</v>
      </c>
      <c r="AA15" s="8" t="s">
        <v>88</v>
      </c>
      <c r="AB15" s="8" t="s">
        <v>89</v>
      </c>
      <c r="AC15" s="7" t="s">
        <v>90</v>
      </c>
      <c r="AD15" s="9">
        <v>9</v>
      </c>
      <c r="AE15" s="6">
        <v>21</v>
      </c>
      <c r="AF15" s="10">
        <f>ROUND($K$15*$AD$15,2)</f>
        <v>9000</v>
      </c>
    </row>
    <row r="16" spans="1:32" ht="13.5" thickTop="1">
      <c r="A16" s="22"/>
      <c r="B16" s="22"/>
      <c r="C16" s="2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 t="s">
        <v>59</v>
      </c>
      <c r="AF16" s="12">
        <f>SUM($AF$15:$AF$15)</f>
        <v>9000</v>
      </c>
    </row>
    <row r="17" spans="1:32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280.5">
      <c r="A18" s="3">
        <v>57385</v>
      </c>
      <c r="B18" s="4" t="s">
        <v>91</v>
      </c>
      <c r="C18" s="3">
        <v>169987</v>
      </c>
      <c r="D18" s="4" t="s">
        <v>40</v>
      </c>
      <c r="E18" s="4" t="s">
        <v>61</v>
      </c>
      <c r="F18" s="4" t="s">
        <v>62</v>
      </c>
      <c r="G18" s="4" t="s">
        <v>43</v>
      </c>
      <c r="H18" s="25" t="s">
        <v>110</v>
      </c>
      <c r="I18" s="4" t="s">
        <v>45</v>
      </c>
      <c r="J18" s="5">
        <v>300</v>
      </c>
      <c r="K18" s="6">
        <v>300</v>
      </c>
      <c r="L18" s="7" t="s">
        <v>46</v>
      </c>
      <c r="M18" s="4">
        <v>994200</v>
      </c>
      <c r="N18" s="4" t="s">
        <v>92</v>
      </c>
      <c r="O18" s="4" t="s">
        <v>93</v>
      </c>
      <c r="P18" s="4" t="s">
        <v>94</v>
      </c>
      <c r="Q18" s="4">
        <v>0</v>
      </c>
      <c r="R18" s="4" t="s">
        <v>95</v>
      </c>
      <c r="S18" s="4">
        <v>16104</v>
      </c>
      <c r="T18" s="4" t="s">
        <v>96</v>
      </c>
      <c r="U18" s="4" t="s">
        <v>97</v>
      </c>
      <c r="V18" s="4">
        <v>549493566</v>
      </c>
      <c r="W18" s="4" t="s">
        <v>98</v>
      </c>
      <c r="X18" s="8" t="s">
        <v>99</v>
      </c>
      <c r="Y18" s="8" t="s">
        <v>100</v>
      </c>
      <c r="Z18" s="8" t="s">
        <v>101</v>
      </c>
      <c r="AA18" s="8" t="s">
        <v>88</v>
      </c>
      <c r="AB18" s="8" t="s">
        <v>89</v>
      </c>
      <c r="AC18" s="7" t="s">
        <v>102</v>
      </c>
      <c r="AD18" s="9">
        <v>35</v>
      </c>
      <c r="AE18" s="6">
        <v>21</v>
      </c>
      <c r="AF18" s="10">
        <f>ROUND($K$18*$AD$18,2)</f>
        <v>10500</v>
      </c>
    </row>
    <row r="19" spans="1:32" ht="51.75" thickBot="1">
      <c r="A19" s="3">
        <v>57385</v>
      </c>
      <c r="B19" s="4" t="s">
        <v>91</v>
      </c>
      <c r="C19" s="3">
        <v>170009</v>
      </c>
      <c r="D19" s="4" t="s">
        <v>40</v>
      </c>
      <c r="E19" s="4" t="s">
        <v>41</v>
      </c>
      <c r="F19" s="4" t="s">
        <v>42</v>
      </c>
      <c r="G19" s="4" t="s">
        <v>43</v>
      </c>
      <c r="H19" s="4" t="s">
        <v>103</v>
      </c>
      <c r="I19" s="4" t="s">
        <v>45</v>
      </c>
      <c r="J19" s="5">
        <v>4000</v>
      </c>
      <c r="K19" s="6">
        <v>4000</v>
      </c>
      <c r="L19" s="7" t="s">
        <v>46</v>
      </c>
      <c r="M19" s="4">
        <v>994200</v>
      </c>
      <c r="N19" s="4" t="s">
        <v>92</v>
      </c>
      <c r="O19" s="4" t="s">
        <v>93</v>
      </c>
      <c r="P19" s="4" t="s">
        <v>94</v>
      </c>
      <c r="Q19" s="4">
        <v>1</v>
      </c>
      <c r="R19" s="4">
        <v>121</v>
      </c>
      <c r="S19" s="4">
        <v>168771</v>
      </c>
      <c r="T19" s="4" t="s">
        <v>104</v>
      </c>
      <c r="U19" s="4" t="s">
        <v>105</v>
      </c>
      <c r="V19" s="4">
        <v>549498036</v>
      </c>
      <c r="W19" s="4"/>
      <c r="X19" s="8" t="s">
        <v>106</v>
      </c>
      <c r="Y19" s="8" t="s">
        <v>100</v>
      </c>
      <c r="Z19" s="8" t="s">
        <v>73</v>
      </c>
      <c r="AA19" s="8" t="s">
        <v>74</v>
      </c>
      <c r="AB19" s="8" t="s">
        <v>89</v>
      </c>
      <c r="AC19" s="7" t="s">
        <v>102</v>
      </c>
      <c r="AD19" s="9">
        <v>0.35</v>
      </c>
      <c r="AE19" s="6">
        <v>21</v>
      </c>
      <c r="AF19" s="10">
        <f>ROUND($K$19*$AD$19,2)</f>
        <v>1400</v>
      </c>
    </row>
    <row r="20" spans="1:32" ht="13.5" customHeight="1" thickTop="1">
      <c r="A20" s="22"/>
      <c r="B20" s="22"/>
      <c r="C20" s="2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 t="s">
        <v>59</v>
      </c>
      <c r="AF20" s="12">
        <f>SUM($AF$18:$AF$19)</f>
        <v>11900</v>
      </c>
    </row>
    <row r="21" spans="1:3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15" t="s">
        <v>107</v>
      </c>
      <c r="AF22" s="14">
        <f>(0)+SUM($AF$7,$AF$10,$AF$13,$AF$16,$AF$20)</f>
        <v>23790</v>
      </c>
    </row>
    <row r="23" spans="1:3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</sheetData>
  <sheetProtection/>
  <mergeCells count="15">
    <mergeCell ref="A7:C7"/>
    <mergeCell ref="A10:C10"/>
    <mergeCell ref="A13:C13"/>
    <mergeCell ref="A16:C16"/>
    <mergeCell ref="A20:C20"/>
    <mergeCell ref="A22:AD22"/>
    <mergeCell ref="A1:AF1"/>
    <mergeCell ref="A3:G3"/>
    <mergeCell ref="H3:AF3"/>
    <mergeCell ref="A4:J4"/>
    <mergeCell ref="K4:L4"/>
    <mergeCell ref="M4:R4"/>
    <mergeCell ref="S4:W4"/>
    <mergeCell ref="X4:AB4"/>
    <mergeCell ref="AC4:AE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7" t="s">
        <v>1</v>
      </c>
      <c r="B3" s="17"/>
      <c r="C3" s="17"/>
      <c r="D3" s="17"/>
      <c r="E3" s="17"/>
      <c r="F3" s="17"/>
      <c r="G3" s="17"/>
      <c r="H3" s="18" t="s">
        <v>2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4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20" t="s">
        <v>3</v>
      </c>
      <c r="L4" s="20"/>
      <c r="M4" s="21" t="s">
        <v>4</v>
      </c>
      <c r="N4" s="21"/>
      <c r="O4" s="21"/>
      <c r="P4" s="21"/>
      <c r="Q4" s="21"/>
      <c r="R4" s="21"/>
      <c r="S4" s="19"/>
      <c r="T4" s="19"/>
      <c r="U4" s="19"/>
      <c r="V4" s="19"/>
      <c r="W4" s="19"/>
      <c r="X4" s="20" t="s">
        <v>5</v>
      </c>
      <c r="Y4" s="20"/>
      <c r="Z4" s="20"/>
      <c r="AA4" s="20"/>
      <c r="AB4" s="20"/>
      <c r="AC4" s="20" t="s">
        <v>3</v>
      </c>
      <c r="AD4" s="20"/>
      <c r="AE4" s="20"/>
      <c r="AF4" s="20"/>
      <c r="AG4" s="19"/>
      <c r="AH4" s="19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2015-11-23T08:05:04Z</cp:lastPrinted>
  <dcterms:modified xsi:type="dcterms:W3CDTF">2015-11-23T08:09:16Z</dcterms:modified>
  <cp:category/>
  <cp:version/>
  <cp:contentType/>
  <cp:contentStatus/>
</cp:coreProperties>
</file>