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4020" windowWidth="19320" windowHeight="4080" activeTab="0"/>
  </bookViews>
  <sheets>
    <sheet name="Souhrn" sheetId="6" r:id="rId1"/>
    <sheet name="Struktura ceny" sheetId="10" r:id="rId2"/>
  </sheets>
  <definedNames>
    <definedName name="_xlnm.Print_Area" localSheetId="0">'Souhrn'!$B$1:$I$75</definedName>
    <definedName name="_xlnm.Print_Area" localSheetId="1">'Struktura ceny'!$A$1:$I$27</definedName>
  </definedNames>
  <calcPr calcId="145621"/>
</workbook>
</file>

<file path=xl/sharedStrings.xml><?xml version="1.0" encoding="utf-8"?>
<sst xmlns="http://schemas.openxmlformats.org/spreadsheetml/2006/main" count="208" uniqueCount="174">
  <si>
    <t>Typ povrchu</t>
  </si>
  <si>
    <t>Standard úklidu</t>
  </si>
  <si>
    <t>koberec</t>
  </si>
  <si>
    <t>PVC</t>
  </si>
  <si>
    <t>keramická dlažba</t>
  </si>
  <si>
    <t>kamenná dlažba</t>
  </si>
  <si>
    <t>betonová mazanina</t>
  </si>
  <si>
    <t>CELKEM</t>
  </si>
  <si>
    <t>S1K</t>
  </si>
  <si>
    <t>S1P</t>
  </si>
  <si>
    <t>S2K</t>
  </si>
  <si>
    <t>S3P</t>
  </si>
  <si>
    <t>S4E</t>
  </si>
  <si>
    <t>S4P</t>
  </si>
  <si>
    <t>S5K</t>
  </si>
  <si>
    <t>S5P</t>
  </si>
  <si>
    <t>S6A</t>
  </si>
  <si>
    <t>S6E</t>
  </si>
  <si>
    <t>S6P</t>
  </si>
  <si>
    <t>S7K</t>
  </si>
  <si>
    <t>S7P</t>
  </si>
  <si>
    <t>S8K</t>
  </si>
  <si>
    <t>S8E</t>
  </si>
  <si>
    <t>S8P</t>
  </si>
  <si>
    <t>S8B</t>
  </si>
  <si>
    <t>S7A</t>
  </si>
  <si>
    <t>ks</t>
  </si>
  <si>
    <t>Další úklidové práce</t>
  </si>
  <si>
    <t>Měrná jednotka</t>
  </si>
  <si>
    <t>V</t>
  </si>
  <si>
    <t>Typ nákladu</t>
  </si>
  <si>
    <t>litr</t>
  </si>
  <si>
    <t>HYGIENICKÝ SERVIS ZA ROK CELKEM</t>
  </si>
  <si>
    <t>S2 - K</t>
  </si>
  <si>
    <t>S6 - P</t>
  </si>
  <si>
    <t>S8 - B</t>
  </si>
  <si>
    <t>Popis</t>
  </si>
  <si>
    <t>Navýšení jednotkové ceny za nepravidelný úklid v %</t>
  </si>
  <si>
    <t>mimořádný úklid</t>
  </si>
  <si>
    <t>sáčky do odpadkového koše, 30 - 35 l, HDPE, 8 -10 mic</t>
  </si>
  <si>
    <t>sáčky do odpadkového koše v roli, nezatahovací, objem 30-35 l, rozměr (š x v): 50x60 cm, materiál: HDPE folie (mikroten), síla materiálu: 8-10 mic, barva černá, 50 ks v trhací roličce</t>
  </si>
  <si>
    <t>sáčky do odpadkového koše, 60 - 70 l, HDPE, 10 -15 mic</t>
  </si>
  <si>
    <t>sáčky do odpadkového koše v roli, nezatahovací, objem 60-70 l, rozměr (š x v): 60-65 x 74-80 cm, materiál: HDPE folie (mikroten), síla materiálu: 10-15 mic, barva transparentní, 50 ks v trhací roličce</t>
  </si>
  <si>
    <t>role (50 ks)</t>
  </si>
  <si>
    <t>pytle na odpad, 120 l, LDPE, 40-50 mic, černé</t>
  </si>
  <si>
    <t>role (25 ks)</t>
  </si>
  <si>
    <t>pytel na odpad v roli, nezatahovací, objem: 120 l, rozměr (3 x v): 70 x 110 cm, materiál: LDPE folie (igelit), síla materiálu: 40-50 mic., barva: černá, 25 ks v trhací roličce</t>
  </si>
  <si>
    <t>hygienické sáčky na dámské WC, materiál: HDPE folie (mikroten), výměna balení do zásobníku, v papírové krabičce s výřezem na čelní straně, krabička obsahuje 25 ks sáčků</t>
  </si>
  <si>
    <t>krabička (25 ks)</t>
  </si>
  <si>
    <t>tekuté mýdlo obsahující substance na bázi kolagenu, příznivě působící na pokožku</t>
  </si>
  <si>
    <t>ks (5 l)</t>
  </si>
  <si>
    <t>houbičky na nádobí s abrazivní vrstvou</t>
  </si>
  <si>
    <t>houbičky na mytí nádobí, s abrazivní vrstvou, rozměr cca. 8 x 5 x 2,5 cm</t>
  </si>
  <si>
    <t>balení (10 ks)</t>
  </si>
  <si>
    <t>čistící prostředek na mytí nádobí</t>
  </si>
  <si>
    <t>tekutý čistící pěnivý prostředek na ruční mytí nádobí s velmi vysokou odmašťující schopností; složení: 5-15% aniontové povrchově aktivní látky, méně než 5% neiontové povrchové aktivní látky, vonné složky, bez obsahu octa</t>
  </si>
  <si>
    <t>síto do pisoárů vonné</t>
  </si>
  <si>
    <t>síto do pisoáru, vonné, barva oranžová</t>
  </si>
  <si>
    <t>toaletní papír, materiál: 100% celulóza, počet vrstev: 2-vrstvý, průměr role: 22,5-23,5 cm, šířka role: 9,5 cm, průměr dutinky: 6 cm</t>
  </si>
  <si>
    <t>toaletní papír, materiál: 100% celulóza, počet vrstev: 2-vrstvý, průměr role: 27,5-28,5 cm, šířka role: 9,5 cm,průměr dutinky: 6 cm</t>
  </si>
  <si>
    <t>karton (6 rolí)</t>
  </si>
  <si>
    <t>papírové ručníky, skládaný, Z/Z, 2-vrstvé, bílé</t>
  </si>
  <si>
    <t>papírové ručníky, skládané, Z/Z, materiál: 100% celulóza, barva: bílá, počet vrstev: 2-vrstvé, rozměr ručníku: 25 x 23 cm, balení obsahuje 200 ks</t>
  </si>
  <si>
    <t>balení (200 ks)</t>
  </si>
  <si>
    <t>hodiny</t>
  </si>
  <si>
    <t>pisoárové tablety 3v1</t>
  </si>
  <si>
    <t>pisoárové tablety 3v1, s dezodorujícími a sanituzujícími účinky, zabraňující ucpávání odpadů, s dlouhou výdrží, bez paradichlorbenzenu</t>
  </si>
  <si>
    <t>balení (40 ks)</t>
  </si>
  <si>
    <t>CELKEM DALŠÍ ÚKLIDOVÉ PRÁCE V PŘEDPOKLÁDANÉM ROČNÍM OBJEMU</t>
  </si>
  <si>
    <t>Předpoklad spotřeby za rok</t>
  </si>
  <si>
    <t>CELKOVÁ NABÍDKOVÁ CENA BEZ DPH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</si>
  <si>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</si>
  <si>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Struktura nabídkové ceny pravidelného úklidu</t>
  </si>
  <si>
    <t>Výše dotací na osoby se zdravotním postižením (uchazeč uvede výši dotaci jako kladnou hodnotu)</t>
  </si>
  <si>
    <t>Náklady na materiál (úklidové a čistící prostředky a stroje, ochranné pomůcky, apod.), s výjimkou ceny za dodávky materiálu hygienického servisu</t>
  </si>
  <si>
    <t>Další náklady uchazeče související s plněním předmětu veřejné zakázky</t>
  </si>
  <si>
    <t>Zisk</t>
  </si>
  <si>
    <t>Náklady celkem</t>
  </si>
  <si>
    <t>podpis</t>
  </si>
  <si>
    <t>jméno a příjmení:</t>
  </si>
  <si>
    <t>Dne</t>
  </si>
  <si>
    <t>. . . . . . . . . . . . . . . . . . . . . . . .</t>
  </si>
  <si>
    <t>. . . . . . . . . . . . . . . . . . . . . . . . . .</t>
  </si>
  <si>
    <t>. . . . . . . . . . . . . . . . . . . . . . . . . . . .</t>
  </si>
  <si>
    <t>mýdlo tekuté na ruce obsahující substance na bázi kolagenu</t>
  </si>
  <si>
    <t>hygienické sáčky, HDPE, do zásobníku</t>
  </si>
  <si>
    <t>čištění koberců suchou metodou</t>
  </si>
  <si>
    <r>
      <t xml:space="preserve">Celkové osobní náklady pracovníků </t>
    </r>
    <r>
      <rPr>
        <sz val="11"/>
        <color rgb="FFFF0000"/>
        <rFont val="Calibri"/>
        <family val="2"/>
        <scheme val="minor"/>
      </rPr>
      <t>pravidelného úklidu</t>
    </r>
    <r>
      <rPr>
        <sz val="11"/>
        <color theme="1"/>
        <rFont val="Calibri"/>
        <family val="2"/>
        <scheme val="minor"/>
      </rPr>
      <t xml:space="preserve"> (vč. odvodů, fondu dovolené, zákonem stanovených příplatků, státních svátků, atd.)</t>
    </r>
  </si>
  <si>
    <r>
      <t xml:space="preserve">Celkové osobní náklady </t>
    </r>
    <r>
      <rPr>
        <sz val="11"/>
        <color rgb="FF00B0F0"/>
        <rFont val="Calibri"/>
        <family val="2"/>
        <scheme val="minor"/>
      </rPr>
      <t>vedoucích</t>
    </r>
    <r>
      <rPr>
        <sz val="11"/>
        <color theme="1"/>
        <rFont val="Calibri"/>
        <family val="2"/>
        <scheme val="minor"/>
      </rPr>
      <t xml:space="preserve"> pracovníků podílejících se na plnění veřejné zakázky (vč. odvodů, fondu dovolené, zákonem stanovených příplatků, státních svátků, atd.)</t>
    </r>
  </si>
  <si>
    <t>Předpokládaný roční objem prací</t>
  </si>
  <si>
    <r>
      <rPr>
        <b/>
        <sz val="10"/>
        <rFont val="Calibri"/>
        <family val="2"/>
        <scheme val="minor"/>
      </rPr>
      <t>Cena předpoklá- daného množství za rok</t>
    </r>
    <r>
      <rPr>
        <b/>
        <sz val="11"/>
        <rFont val="Calibri"/>
        <family val="2"/>
        <scheme val="minor"/>
      </rPr>
      <t xml:space="preserve">                                </t>
    </r>
    <r>
      <rPr>
        <b/>
        <sz val="8"/>
        <color theme="3" tint="0.39998000860214233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(zaokrouhleno na haléře)</t>
    </r>
  </si>
  <si>
    <r>
      <rPr>
        <b/>
        <sz val="10"/>
        <rFont val="Calibri"/>
        <family val="2"/>
        <scheme val="minor"/>
      </rPr>
      <t>Celková cena úklidu pro uvedené celkové plochy</t>
    </r>
    <r>
      <rPr>
        <b/>
        <sz val="11"/>
        <rFont val="Calibri"/>
        <family val="2"/>
        <scheme val="minor"/>
      </rPr>
      <t xml:space="preserve">   </t>
    </r>
    <r>
      <rPr>
        <b/>
        <sz val="9"/>
        <color rgb="FFFF0000"/>
        <rFont val="Calibri"/>
        <family val="2"/>
        <scheme val="minor"/>
      </rPr>
      <t>(zaokrouhleno na haléře)</t>
    </r>
  </si>
  <si>
    <t>čištění koberců mokrou metodou</t>
  </si>
  <si>
    <r>
      <t>Cena za měrnou jednotku</t>
    </r>
    <r>
      <rPr>
        <b/>
        <sz val="8"/>
        <color rgb="FFFF0000"/>
        <rFont val="Calibri"/>
        <family val="2"/>
        <scheme val="minor"/>
      </rPr>
      <t xml:space="preserve">                          (na dvě desetinná místa)</t>
    </r>
  </si>
  <si>
    <t>Částka v Kč bez DPH za 1 měsíc (= 21 pracovních dnů)</t>
  </si>
  <si>
    <t>funkce (titul) opravňující osobu jednat za uchazeče:</t>
  </si>
  <si>
    <r>
      <t xml:space="preserve">Celkové odpracované hodiny pracovníků </t>
    </r>
    <r>
      <rPr>
        <sz val="11"/>
        <color rgb="FFFF0000"/>
        <rFont val="Calibri"/>
        <family val="2"/>
        <scheme val="minor"/>
      </rPr>
      <t>pravidelného úklidu</t>
    </r>
    <r>
      <rPr>
        <sz val="11"/>
        <color theme="1"/>
        <rFont val="Calibri"/>
        <family val="2"/>
        <scheme val="minor"/>
      </rPr>
      <t xml:space="preserve"> za měsíc </t>
    </r>
    <r>
      <rPr>
        <vertAlign val="superscript"/>
        <sz val="11"/>
        <color theme="1"/>
        <rFont val="Calibri"/>
        <family val="2"/>
        <scheme val="minor"/>
      </rPr>
      <t>*)</t>
    </r>
  </si>
  <si>
    <r>
      <t xml:space="preserve">z toho: odpracované hodiny osob se zdravotním postižením, které se budou podílet na plnění veřejné zakázky </t>
    </r>
    <r>
      <rPr>
        <vertAlign val="superscript"/>
        <sz val="11"/>
        <color theme="1"/>
        <rFont val="Calibri"/>
        <family val="2"/>
        <scheme val="minor"/>
      </rPr>
      <t>*)</t>
    </r>
  </si>
  <si>
    <r>
      <t xml:space="preserve">               odpracované hodiny </t>
    </r>
    <r>
      <rPr>
        <sz val="11"/>
        <color rgb="FF00B0F0"/>
        <rFont val="Calibri"/>
        <family val="2"/>
        <scheme val="minor"/>
      </rPr>
      <t>vedoucích</t>
    </r>
    <r>
      <rPr>
        <sz val="11"/>
        <color theme="1"/>
        <rFont val="Calibri"/>
        <family val="2"/>
        <scheme val="minor"/>
      </rPr>
      <t xml:space="preserve"> pracovníků, kteří se budou podílet na plnění veřejné zakázky </t>
    </r>
    <r>
      <rPr>
        <vertAlign val="superscript"/>
        <sz val="11"/>
        <color theme="1"/>
        <rFont val="Calibri"/>
        <family val="2"/>
        <scheme val="minor"/>
      </rPr>
      <t>*)</t>
    </r>
  </si>
  <si>
    <r>
      <rPr>
        <vertAlign val="superscript"/>
        <sz val="11"/>
        <color theme="1"/>
        <rFont val="Calibri"/>
        <family val="2"/>
        <scheme val="minor"/>
      </rPr>
      <t>*)</t>
    </r>
    <r>
      <rPr>
        <sz val="11"/>
        <color theme="1"/>
        <rFont val="Calibri"/>
        <family val="2"/>
        <scheme val="minor"/>
      </rPr>
      <t xml:space="preserve"> Uchazeč je povinen při stanovení počtu pracovníků a počtu hodin respektovat požadavky zadavatele stanovené zejména v článku IV. bod 4.6 návrhu rámcové smlouvy.</t>
    </r>
  </si>
  <si>
    <r>
      <t xml:space="preserve">Počet zaměstnanců podílejících se na plnění předmětu veřejné zakázky </t>
    </r>
    <r>
      <rPr>
        <vertAlign val="superscript"/>
        <sz val="11"/>
        <color theme="1"/>
        <rFont val="Calibri"/>
        <family val="2"/>
        <scheme val="minor"/>
      </rPr>
      <t>*)</t>
    </r>
  </si>
  <si>
    <r>
      <t xml:space="preserve">z toho počet osob se zdravotním postižením </t>
    </r>
    <r>
      <rPr>
        <vertAlign val="superscript"/>
        <sz val="11"/>
        <color theme="1"/>
        <rFont val="Calibri"/>
        <family val="2"/>
        <scheme val="minor"/>
      </rPr>
      <t>*)</t>
    </r>
  </si>
  <si>
    <t>S1 - PVC</t>
  </si>
  <si>
    <t>S1 - KF</t>
  </si>
  <si>
    <t>S1 - PP</t>
  </si>
  <si>
    <t>S1 - DP</t>
  </si>
  <si>
    <t>S1 - KD</t>
  </si>
  <si>
    <t>S2 - KF</t>
  </si>
  <si>
    <t>S2 - DP</t>
  </si>
  <si>
    <t>S2 - PVC</t>
  </si>
  <si>
    <t>S2 - GP</t>
  </si>
  <si>
    <t>S2 - KD</t>
  </si>
  <si>
    <t>koberec Flotex</t>
  </si>
  <si>
    <t>plovoucí podlaha</t>
  </si>
  <si>
    <t>dřevěná podlaha/parkety</t>
  </si>
  <si>
    <t>parkety</t>
  </si>
  <si>
    <t>gumový povrch</t>
  </si>
  <si>
    <t>marmoleum</t>
  </si>
  <si>
    <t>S2 - M</t>
  </si>
  <si>
    <t>S3 - K</t>
  </si>
  <si>
    <t>S3 - PVC</t>
  </si>
  <si>
    <t>S3 - KD</t>
  </si>
  <si>
    <t>S4 - KD</t>
  </si>
  <si>
    <t>S4 - PVC</t>
  </si>
  <si>
    <t>S5 - PVC</t>
  </si>
  <si>
    <t>S5 - KD</t>
  </si>
  <si>
    <t>terazzo</t>
  </si>
  <si>
    <t>polyuretan</t>
  </si>
  <si>
    <t>kov</t>
  </si>
  <si>
    <t>zámková dlažby</t>
  </si>
  <si>
    <t>mramor</t>
  </si>
  <si>
    <t>S6 - KD</t>
  </si>
  <si>
    <t>S6 - PVC</t>
  </si>
  <si>
    <t>S6 - T</t>
  </si>
  <si>
    <t>S6 - B</t>
  </si>
  <si>
    <t>S6 - KF</t>
  </si>
  <si>
    <t>S6 - ZD</t>
  </si>
  <si>
    <t>S6 - Mr</t>
  </si>
  <si>
    <t>S7 - KF</t>
  </si>
  <si>
    <t>S7 - DP</t>
  </si>
  <si>
    <t>epoxidová stěrka</t>
  </si>
  <si>
    <t>S8 - KD</t>
  </si>
  <si>
    <t>S8 - PVC</t>
  </si>
  <si>
    <t>S8 - ES</t>
  </si>
  <si>
    <t xml:space="preserve">čištění čalouněného nábytku </t>
  </si>
  <si>
    <t>hloubkové čištění podlahových krytin na bázi PVC a marmolea s následnou aplikací impregnací, uzavíracích nátěrů a lesků</t>
  </si>
  <si>
    <t>hloubkové čištění keramické dlažby s následnou aplikací impregnací, uzavíracích nátěrů a lesků</t>
  </si>
  <si>
    <t>mýdlo pěnové 800 ml</t>
  </si>
  <si>
    <t>karton (6 ks)</t>
  </si>
  <si>
    <t>pěnové mýdlo v uzavřené patroně, typ EnMOTION, patrona obsahuje pěnový regenerátor</t>
  </si>
  <si>
    <t>toaletní papír 2-vrstvý,  Ø 19 cm, šíře 9,5 cm, 100 % celulóza</t>
  </si>
  <si>
    <t>toaletní papír 2-vrstvý,  Ø 23 cm, šíře 9,5 cm, 100 % celulóza</t>
  </si>
  <si>
    <t>toaletní papír 2-vrstvý,  Ø 27 cm, šíře 9,5 cm, 100 % celulóza</t>
  </si>
  <si>
    <t>toaletní papír, materiál: 100% celulóza, počet vrstev: 2-vrstvý, průměr role: 18,5-19 cm, šířka role: 9,5 cm, průměr dutinky: 6 cm</t>
  </si>
  <si>
    <t>m2</t>
  </si>
  <si>
    <r>
      <t>Celková plocha pravidelný úklid/ den [m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]</t>
    </r>
  </si>
  <si>
    <r>
      <t>Celkem za pravidelný úklid/den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(zaokrouhleno          na haléře)</t>
    </r>
  </si>
  <si>
    <r>
      <t>Celková plocha nepravidelný úklid/den [m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]</t>
    </r>
  </si>
  <si>
    <r>
      <t xml:space="preserve">Celkem za nepravidelný úklid/den </t>
    </r>
    <r>
      <rPr>
        <b/>
        <sz val="8"/>
        <color theme="3" tint="0.39998000860214233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(zaokrouhleno na haléře)</t>
    </r>
  </si>
  <si>
    <t>CELKEM ROČNÍ PRAVIDELNÝ ÚKLID VČ. LETNÍ "VÝLUKY" V ÚKLIDU POSLUCHÁREN (standard S2, S3 a S7)</t>
  </si>
  <si>
    <t>Celkem roční nepravidelný úklid (1 den za dva měsíce)</t>
  </si>
  <si>
    <t>jednostranné mytí oken včetně okenních rámů (+ parapetů), prosklených částí fasád, opláštění výtahů, spojovacího krčku mezi budovami a jiných prosklených částí budov včetně jejich konstrukcí</t>
  </si>
  <si>
    <t>jednostranné výškové mytí oken vč. okenních rámů (+ parapetů), prosklený dveří, prosklených částí fasád vč. slunolamů, protipožární zástěny budovy, opláštění výtahů, prosklených příček, spojovacího krčku mezi budovami a jiných prosklených částí budov včetně jejich konstrukcí s použitím horolezecké techniky</t>
  </si>
  <si>
    <r>
      <t>Jednotková cena pravidelný úklid/den            v Kč bez DPH / m</t>
    </r>
    <r>
      <rPr>
        <b/>
        <vertAlign val="superscript"/>
        <sz val="11"/>
        <rFont val="Calibri"/>
        <family val="2"/>
        <scheme val="minor"/>
      </rPr>
      <t xml:space="preserve">2                                                                           </t>
    </r>
    <r>
      <rPr>
        <b/>
        <sz val="9"/>
        <color rgb="FFFF0000"/>
        <rFont val="Calibri"/>
        <family val="2"/>
        <scheme val="minor"/>
      </rPr>
      <t>(na čtyři desetinná místa)</t>
    </r>
  </si>
  <si>
    <r>
      <t>Jednotková cena úklidu za hod /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/ ks                </t>
    </r>
    <r>
      <rPr>
        <b/>
        <sz val="9"/>
        <color rgb="FFFF0000"/>
        <rFont val="Calibri"/>
        <family val="2"/>
        <scheme val="minor"/>
      </rPr>
      <t>(na čtyři desetinná místa)</t>
    </r>
  </si>
  <si>
    <r>
      <t>hloubkové čištění kamenné dlažby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vč. terazzo s následnou aplikací impregnací, uzavíracích nátěrů a lesků</t>
    </r>
  </si>
  <si>
    <t>Náklady celkem - musí odpovídat hodnotě CELKEM ROČNÍ PRAVIDELNÝ ÚKLID VČ. LETNÍ "VÝLUKY" V ÚKLIDU POSLUCHÁREN (standard S2, S3 a S7) vydělený 12 měsíci. Konkrétně buňka I 42 v listu s označením "Souhrn" vydělená 12 měsíci.</t>
  </si>
  <si>
    <t>Kompletní hygienický servis</t>
  </si>
  <si>
    <t>S1 - K</t>
  </si>
  <si>
    <t>S6 - K</t>
  </si>
  <si>
    <t>S6 - M</t>
  </si>
  <si>
    <t>S7 - PVC</t>
  </si>
  <si>
    <t>S6 - Ko</t>
  </si>
  <si>
    <t>oboustranné mytí oken včetně okenních rámů (+ parapetů), prosklených dveří, prosklených automatických dveří vč. jejich pevných částí, prosklených příček atd. (uvedená výměra představuje výměru jedné strany oken)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</si>
</sst>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00\ &quot;Kč&quot;"/>
    <numFmt numFmtId="167" formatCode="_-* #,##0.0000\ &quot;Kč&quot;_-;\-* #,##0.0000\ &quot;Kč&quot;_-;_-* &quot;-&quot;??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8"/>
      <color theme="3" tint="0.3999800086021423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 style="medium"/>
      <top style="thin"/>
      <bottom style="thin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164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4" fontId="10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4" fontId="10" fillId="0" borderId="3" xfId="0" applyNumberFormat="1" applyFont="1" applyBorder="1" applyAlignment="1" applyProtection="1">
      <alignment horizontal="center" vertical="center"/>
      <protection hidden="1"/>
    </xf>
    <xf numFmtId="4" fontId="10" fillId="0" borderId="4" xfId="0" applyNumberFormat="1" applyFont="1" applyBorder="1" applyAlignment="1" applyProtection="1">
      <alignment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4" fontId="10" fillId="0" borderId="6" xfId="0" applyNumberFormat="1" applyFont="1" applyBorder="1" applyAlignment="1" applyProtection="1">
      <alignment horizontal="center" vertical="center"/>
      <protection hidden="1"/>
    </xf>
    <xf numFmtId="4" fontId="10" fillId="0" borderId="7" xfId="0" applyNumberFormat="1" applyFont="1" applyBorder="1" applyAlignment="1" applyProtection="1">
      <alignment vertical="center"/>
      <protection hidden="1"/>
    </xf>
    <xf numFmtId="4" fontId="10" fillId="0" borderId="8" xfId="0" applyNumberFormat="1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4" fontId="10" fillId="0" borderId="7" xfId="0" applyNumberFormat="1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4" fontId="10" fillId="0" borderId="12" xfId="0" applyNumberFormat="1" applyFont="1" applyBorder="1" applyAlignment="1" applyProtection="1">
      <alignment horizontal="center" vertical="center"/>
      <protection hidden="1"/>
    </xf>
    <xf numFmtId="4" fontId="8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vertical="center"/>
      <protection hidden="1"/>
    </xf>
    <xf numFmtId="0" fontId="10" fillId="2" borderId="13" xfId="0" applyFont="1" applyFill="1" applyBorder="1" applyAlignment="1" applyProtection="1">
      <alignment horizontal="center" vertical="center"/>
      <protection hidden="1"/>
    </xf>
    <xf numFmtId="4" fontId="8" fillId="2" borderId="13" xfId="0" applyNumberFormat="1" applyFont="1" applyFill="1" applyBorder="1" applyAlignment="1" applyProtection="1">
      <alignment vertical="center"/>
      <protection hidden="1"/>
    </xf>
    <xf numFmtId="4" fontId="8" fillId="2" borderId="16" xfId="0" applyNumberFormat="1" applyFont="1" applyFill="1" applyBorder="1" applyAlignment="1" applyProtection="1">
      <alignment vertical="center"/>
      <protection hidden="1"/>
    </xf>
    <xf numFmtId="4" fontId="10" fillId="0" borderId="1" xfId="0" applyNumberFormat="1" applyFont="1" applyBorder="1" applyAlignment="1" applyProtection="1">
      <alignment vertical="center"/>
      <protection hidden="1"/>
    </xf>
    <xf numFmtId="4" fontId="10" fillId="0" borderId="3" xfId="0" applyNumberFormat="1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" fontId="4" fillId="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4" fontId="10" fillId="0" borderId="17" xfId="0" applyNumberFormat="1" applyFont="1" applyBorder="1" applyAlignment="1" applyProtection="1">
      <alignment horizontal="center" vertical="center"/>
      <protection hidden="1"/>
    </xf>
    <xf numFmtId="4" fontId="10" fillId="0" borderId="18" xfId="0" applyNumberFormat="1" applyFont="1" applyBorder="1" applyAlignment="1" applyProtection="1">
      <alignment horizontal="center" vertical="center"/>
      <protection hidden="1"/>
    </xf>
    <xf numFmtId="0" fontId="5" fillId="4" borderId="14" xfId="0" applyFont="1" applyFill="1" applyBorder="1" applyAlignment="1" applyProtection="1">
      <alignment vertical="center"/>
      <protection hidden="1"/>
    </xf>
    <xf numFmtId="0" fontId="5" fillId="4" borderId="19" xfId="0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 vertical="center"/>
      <protection hidden="1"/>
    </xf>
    <xf numFmtId="14" fontId="0" fillId="0" borderId="0" xfId="0" applyNumberFormat="1" applyAlignment="1" applyProtection="1">
      <alignment horizontal="right"/>
      <protection hidden="1"/>
    </xf>
    <xf numFmtId="14" fontId="0" fillId="5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hidden="1"/>
    </xf>
    <xf numFmtId="44" fontId="10" fillId="0" borderId="0" xfId="0" applyNumberFormat="1" applyFont="1" applyAlignment="1" applyProtection="1">
      <alignment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4" fontId="10" fillId="0" borderId="21" xfId="0" applyNumberFormat="1" applyFont="1" applyBorder="1" applyAlignment="1" applyProtection="1">
      <alignment horizontal="center" vertical="center"/>
      <protection hidden="1"/>
    </xf>
    <xf numFmtId="4" fontId="10" fillId="0" borderId="21" xfId="0" applyNumberFormat="1" applyFont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4" fontId="10" fillId="0" borderId="4" xfId="0" applyNumberFormat="1" applyFont="1" applyBorder="1" applyAlignment="1" applyProtection="1">
      <alignment horizontal="center" vertical="center"/>
      <protection hidden="1"/>
    </xf>
    <xf numFmtId="3" fontId="8" fillId="0" borderId="18" xfId="0" applyNumberFormat="1" applyFont="1" applyFill="1" applyBorder="1" applyAlignment="1" applyProtection="1">
      <alignment horizontal="center" vertical="center"/>
      <protection hidden="1"/>
    </xf>
    <xf numFmtId="3" fontId="8" fillId="0" borderId="8" xfId="0" applyNumberFormat="1" applyFont="1" applyFill="1" applyBorder="1" applyAlignment="1" applyProtection="1">
      <alignment horizontal="center" vertical="center"/>
      <protection hidden="1"/>
    </xf>
    <xf numFmtId="3" fontId="8" fillId="0" borderId="17" xfId="0" applyNumberFormat="1" applyFont="1" applyFill="1" applyBorder="1" applyAlignment="1" applyProtection="1">
      <alignment horizontal="center" vertical="center"/>
      <protection hidden="1"/>
    </xf>
    <xf numFmtId="3" fontId="8" fillId="0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3" fontId="0" fillId="0" borderId="17" xfId="0" applyNumberFormat="1" applyFont="1" applyBorder="1" applyAlignment="1" applyProtection="1">
      <alignment horizontal="center" vertical="center"/>
      <protection hidden="1"/>
    </xf>
    <xf numFmtId="4" fontId="0" fillId="0" borderId="8" xfId="0" applyNumberFormat="1" applyFont="1" applyBorder="1" applyAlignment="1" applyProtection="1">
      <alignment horizontal="center" vertical="center"/>
      <protection hidden="1"/>
    </xf>
    <xf numFmtId="3" fontId="0" fillId="0" borderId="8" xfId="0" applyNumberFormat="1" applyFont="1" applyBorder="1" applyAlignment="1" applyProtection="1">
      <alignment horizontal="center" vertical="center"/>
      <protection hidden="1"/>
    </xf>
    <xf numFmtId="4" fontId="0" fillId="0" borderId="18" xfId="0" applyNumberFormat="1" applyFont="1" applyBorder="1" applyAlignment="1" applyProtection="1">
      <alignment horizontal="center" vertical="center"/>
      <protection hidden="1"/>
    </xf>
    <xf numFmtId="3" fontId="0" fillId="5" borderId="0" xfId="0" applyNumberFormat="1" applyFill="1" applyBorder="1" applyAlignment="1" applyProtection="1">
      <alignment horizontal="left" vertical="center"/>
      <protection locked="0"/>
    </xf>
    <xf numFmtId="164" fontId="10" fillId="5" borderId="22" xfId="0" applyNumberFormat="1" applyFont="1" applyFill="1" applyBorder="1" applyAlignment="1" applyProtection="1">
      <alignment vertical="center"/>
      <protection locked="0"/>
    </xf>
    <xf numFmtId="164" fontId="10" fillId="5" borderId="23" xfId="0" applyNumberFormat="1" applyFont="1" applyFill="1" applyBorder="1" applyAlignment="1" applyProtection="1">
      <alignment vertical="center"/>
      <protection locked="0"/>
    </xf>
    <xf numFmtId="164" fontId="10" fillId="5" borderId="24" xfId="0" applyNumberFormat="1" applyFont="1" applyFill="1" applyBorder="1" applyAlignment="1" applyProtection="1">
      <alignment vertical="center"/>
      <protection locked="0"/>
    </xf>
    <xf numFmtId="167" fontId="10" fillId="5" borderId="25" xfId="20" applyNumberFormat="1" applyFont="1" applyFill="1" applyBorder="1" applyAlignment="1" applyProtection="1">
      <alignment horizontal="center" vertical="center"/>
      <protection locked="0"/>
    </xf>
    <xf numFmtId="167" fontId="10" fillId="5" borderId="1" xfId="20" applyNumberFormat="1" applyFont="1" applyFill="1" applyBorder="1" applyAlignment="1" applyProtection="1">
      <alignment horizontal="center" vertical="center"/>
      <protection locked="0"/>
    </xf>
    <xf numFmtId="167" fontId="10" fillId="5" borderId="3" xfId="20" applyNumberFormat="1" applyFont="1" applyFill="1" applyBorder="1" applyAlignment="1" applyProtection="1">
      <alignment horizontal="center" vertical="center"/>
      <protection locked="0"/>
    </xf>
    <xf numFmtId="167" fontId="10" fillId="5" borderId="6" xfId="20" applyNumberFormat="1" applyFont="1" applyFill="1" applyBorder="1" applyAlignment="1" applyProtection="1">
      <alignment horizontal="center" vertical="center"/>
      <protection locked="0"/>
    </xf>
    <xf numFmtId="167" fontId="10" fillId="5" borderId="9" xfId="20" applyNumberFormat="1" applyFont="1" applyFill="1" applyBorder="1" applyAlignment="1" applyProtection="1">
      <alignment horizontal="center" vertical="center"/>
      <protection locked="0"/>
    </xf>
    <xf numFmtId="167" fontId="10" fillId="5" borderId="21" xfId="20" applyNumberFormat="1" applyFont="1" applyFill="1" applyBorder="1" applyAlignment="1" applyProtection="1">
      <alignment horizontal="center" vertical="center"/>
      <protection locked="0"/>
    </xf>
    <xf numFmtId="167" fontId="10" fillId="5" borderId="7" xfId="20" applyNumberFormat="1" applyFont="1" applyFill="1" applyBorder="1" applyAlignment="1" applyProtection="1">
      <alignment horizontal="center" vertical="center"/>
      <protection locked="0"/>
    </xf>
    <xf numFmtId="167" fontId="10" fillId="5" borderId="10" xfId="20" applyNumberFormat="1" applyFont="1" applyFill="1" applyBorder="1" applyAlignment="1" applyProtection="1">
      <alignment horizontal="center" vertical="center"/>
      <protection locked="0"/>
    </xf>
    <xf numFmtId="10" fontId="10" fillId="5" borderId="7" xfId="0" applyNumberFormat="1" applyFont="1" applyFill="1" applyBorder="1" applyAlignment="1" applyProtection="1">
      <alignment horizontal="center" vertical="center"/>
      <protection locked="0"/>
    </xf>
    <xf numFmtId="10" fontId="10" fillId="5" borderId="1" xfId="0" applyNumberFormat="1" applyFont="1" applyFill="1" applyBorder="1" applyAlignment="1" applyProtection="1">
      <alignment horizontal="center" vertical="center"/>
      <protection locked="0"/>
    </xf>
    <xf numFmtId="10" fontId="10" fillId="5" borderId="3" xfId="0" applyNumberFormat="1" applyFont="1" applyFill="1" applyBorder="1" applyAlignment="1" applyProtection="1">
      <alignment horizontal="center" vertical="center"/>
      <protection locked="0"/>
    </xf>
    <xf numFmtId="10" fontId="10" fillId="5" borderId="12" xfId="0" applyNumberFormat="1" applyFont="1" applyFill="1" applyBorder="1" applyAlignment="1" applyProtection="1">
      <alignment horizontal="center" vertical="center"/>
      <protection locked="0"/>
    </xf>
    <xf numFmtId="10" fontId="10" fillId="5" borderId="6" xfId="0" applyNumberFormat="1" applyFont="1" applyFill="1" applyBorder="1" applyAlignment="1" applyProtection="1">
      <alignment horizontal="center" vertical="center"/>
      <protection locked="0"/>
    </xf>
    <xf numFmtId="10" fontId="10" fillId="5" borderId="26" xfId="0" applyNumberFormat="1" applyFont="1" applyFill="1" applyBorder="1" applyAlignment="1" applyProtection="1">
      <alignment horizontal="center" vertical="center"/>
      <protection locked="0"/>
    </xf>
    <xf numFmtId="167" fontId="3" fillId="5" borderId="17" xfId="20" applyNumberFormat="1" applyFont="1" applyFill="1" applyBorder="1" applyAlignment="1" applyProtection="1">
      <alignment horizontal="right" vertical="center"/>
      <protection locked="0"/>
    </xf>
    <xf numFmtId="167" fontId="3" fillId="5" borderId="8" xfId="20" applyNumberFormat="1" applyFont="1" applyFill="1" applyBorder="1" applyAlignment="1" applyProtection="1">
      <alignment horizontal="right" vertical="center"/>
      <protection locked="0"/>
    </xf>
    <xf numFmtId="167" fontId="3" fillId="5" borderId="18" xfId="20" applyNumberFormat="1" applyFont="1" applyFill="1" applyBorder="1" applyAlignment="1" applyProtection="1">
      <alignment horizontal="right" vertical="center"/>
      <protection locked="0"/>
    </xf>
    <xf numFmtId="165" fontId="0" fillId="5" borderId="27" xfId="0" applyNumberFormat="1" applyFill="1" applyBorder="1" applyAlignment="1" applyProtection="1">
      <alignment horizontal="center" vertical="center"/>
      <protection locked="0"/>
    </xf>
    <xf numFmtId="165" fontId="0" fillId="5" borderId="28" xfId="0" applyNumberFormat="1" applyFill="1" applyBorder="1" applyAlignment="1" applyProtection="1">
      <alignment horizontal="center" vertical="center"/>
      <protection locked="0"/>
    </xf>
    <xf numFmtId="165" fontId="0" fillId="5" borderId="29" xfId="0" applyNumberFormat="1" applyFill="1" applyBorder="1" applyAlignment="1" applyProtection="1">
      <alignment horizontal="center" vertical="center"/>
      <protection locked="0"/>
    </xf>
    <xf numFmtId="3" fontId="0" fillId="5" borderId="30" xfId="0" applyNumberFormat="1" applyFill="1" applyBorder="1" applyAlignment="1" applyProtection="1">
      <alignment horizontal="center" vertical="center"/>
      <protection locked="0"/>
    </xf>
    <xf numFmtId="3" fontId="0" fillId="5" borderId="28" xfId="0" applyNumberFormat="1" applyFill="1" applyBorder="1" applyAlignment="1" applyProtection="1">
      <alignment horizontal="center" vertical="center"/>
      <protection locked="0"/>
    </xf>
    <xf numFmtId="3" fontId="0" fillId="5" borderId="29" xfId="0" applyNumberFormat="1" applyFill="1" applyBorder="1" applyAlignment="1" applyProtection="1">
      <alignment horizontal="center" vertical="center"/>
      <protection locked="0"/>
    </xf>
    <xf numFmtId="3" fontId="0" fillId="5" borderId="31" xfId="0" applyNumberFormat="1" applyFill="1" applyBorder="1" applyAlignment="1" applyProtection="1">
      <alignment horizontal="center" vertical="center"/>
      <protection locked="0"/>
    </xf>
    <xf numFmtId="164" fontId="10" fillId="5" borderId="32" xfId="0" applyNumberFormat="1" applyFont="1" applyFill="1" applyBorder="1" applyAlignment="1" applyProtection="1">
      <alignment vertical="center"/>
      <protection locked="0"/>
    </xf>
    <xf numFmtId="164" fontId="10" fillId="2" borderId="17" xfId="0" applyNumberFormat="1" applyFont="1" applyFill="1" applyBorder="1" applyAlignment="1" applyProtection="1">
      <alignment vertical="center"/>
      <protection/>
    </xf>
    <xf numFmtId="164" fontId="10" fillId="2" borderId="8" xfId="0" applyNumberFormat="1" applyFont="1" applyFill="1" applyBorder="1" applyAlignment="1" applyProtection="1">
      <alignment vertical="center"/>
      <protection/>
    </xf>
    <xf numFmtId="164" fontId="10" fillId="2" borderId="17" xfId="0" applyNumberFormat="1" applyFont="1" applyFill="1" applyBorder="1" applyAlignment="1" applyProtection="1">
      <alignment horizontal="right" vertical="center"/>
      <protection/>
    </xf>
    <xf numFmtId="164" fontId="10" fillId="2" borderId="8" xfId="0" applyNumberFormat="1" applyFont="1" applyFill="1" applyBorder="1" applyAlignment="1" applyProtection="1">
      <alignment horizontal="right" vertical="center"/>
      <protection/>
    </xf>
    <xf numFmtId="164" fontId="10" fillId="2" borderId="18" xfId="0" applyNumberFormat="1" applyFont="1" applyFill="1" applyBorder="1" applyAlignment="1" applyProtection="1">
      <alignment horizontal="right" vertical="center"/>
      <protection/>
    </xf>
    <xf numFmtId="44" fontId="5" fillId="4" borderId="13" xfId="20" applyFont="1" applyFill="1" applyBorder="1" applyAlignment="1" applyProtection="1">
      <alignment vertical="center"/>
      <protection/>
    </xf>
    <xf numFmtId="164" fontId="5" fillId="4" borderId="13" xfId="20" applyNumberFormat="1" applyFont="1" applyFill="1" applyBorder="1" applyAlignment="1" applyProtection="1">
      <alignment vertical="center"/>
      <protection/>
    </xf>
    <xf numFmtId="4" fontId="8" fillId="2" borderId="13" xfId="0" applyNumberFormat="1" applyFont="1" applyFill="1" applyBorder="1" applyAlignment="1" applyProtection="1">
      <alignment vertical="center"/>
      <protection/>
    </xf>
    <xf numFmtId="164" fontId="8" fillId="2" borderId="13" xfId="20" applyNumberFormat="1" applyFont="1" applyFill="1" applyBorder="1" applyAlignment="1" applyProtection="1">
      <alignment vertical="center"/>
      <protection/>
    </xf>
    <xf numFmtId="164" fontId="10" fillId="2" borderId="7" xfId="0" applyNumberFormat="1" applyFont="1" applyFill="1" applyBorder="1" applyAlignment="1" applyProtection="1">
      <alignment vertical="center"/>
      <protection/>
    </xf>
    <xf numFmtId="164" fontId="10" fillId="2" borderId="3" xfId="0" applyNumberFormat="1" applyFont="1" applyFill="1" applyBorder="1" applyAlignment="1" applyProtection="1">
      <alignment vertical="center"/>
      <protection/>
    </xf>
    <xf numFmtId="164" fontId="10" fillId="2" borderId="12" xfId="0" applyNumberFormat="1" applyFont="1" applyFill="1" applyBorder="1" applyAlignment="1" applyProtection="1">
      <alignment vertical="center"/>
      <protection/>
    </xf>
    <xf numFmtId="164" fontId="10" fillId="2" borderId="25" xfId="0" applyNumberFormat="1" applyFont="1" applyFill="1" applyBorder="1" applyAlignment="1" applyProtection="1">
      <alignment vertical="center"/>
      <protection/>
    </xf>
    <xf numFmtId="164" fontId="10" fillId="2" borderId="1" xfId="0" applyNumberFormat="1" applyFont="1" applyFill="1" applyBorder="1" applyAlignment="1" applyProtection="1">
      <alignment vertical="center"/>
      <protection/>
    </xf>
    <xf numFmtId="164" fontId="10" fillId="2" borderId="4" xfId="0" applyNumberFormat="1" applyFont="1" applyFill="1" applyBorder="1" applyAlignment="1" applyProtection="1">
      <alignment vertical="center"/>
      <protection/>
    </xf>
    <xf numFmtId="164" fontId="10" fillId="2" borderId="6" xfId="0" applyNumberFormat="1" applyFont="1" applyFill="1" applyBorder="1" applyAlignment="1" applyProtection="1">
      <alignment vertical="center"/>
      <protection/>
    </xf>
    <xf numFmtId="164" fontId="10" fillId="2" borderId="21" xfId="0" applyNumberFormat="1" applyFont="1" applyFill="1" applyBorder="1" applyAlignment="1" applyProtection="1">
      <alignment vertical="center"/>
      <protection/>
    </xf>
    <xf numFmtId="165" fontId="5" fillId="4" borderId="13" xfId="0" applyNumberFormat="1" applyFont="1" applyFill="1" applyBorder="1" applyAlignment="1" applyProtection="1">
      <alignment horizontal="center" vertical="center"/>
      <protection/>
    </xf>
    <xf numFmtId="44" fontId="8" fillId="2" borderId="13" xfId="20" applyFont="1" applyFill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horizontal="left" vertical="center" wrapText="1"/>
      <protection hidden="1"/>
    </xf>
    <xf numFmtId="0" fontId="10" fillId="0" borderId="28" xfId="0" applyFont="1" applyBorder="1" applyAlignment="1" applyProtection="1">
      <alignment horizontal="left" vertical="center" wrapText="1"/>
      <protection hidden="1"/>
    </xf>
    <xf numFmtId="0" fontId="11" fillId="0" borderId="23" xfId="0" applyFont="1" applyBorder="1" applyAlignment="1" applyProtection="1">
      <alignment horizontal="left" vertical="center" wrapText="1"/>
      <protection hidden="1"/>
    </xf>
    <xf numFmtId="0" fontId="11" fillId="0" borderId="28" xfId="0" applyFont="1" applyBorder="1" applyAlignment="1" applyProtection="1">
      <alignment horizontal="left" vertical="center" wrapText="1"/>
      <protection hidden="1"/>
    </xf>
    <xf numFmtId="0" fontId="11" fillId="0" borderId="22" xfId="0" applyFont="1" applyBorder="1" applyAlignment="1" applyProtection="1">
      <alignment horizontal="left" vertical="center" wrapText="1"/>
      <protection hidden="1"/>
    </xf>
    <xf numFmtId="0" fontId="11" fillId="0" borderId="30" xfId="0" applyFont="1" applyBorder="1" applyAlignment="1" applyProtection="1">
      <alignment horizontal="left" vertical="center" wrapText="1"/>
      <protection hidden="1"/>
    </xf>
    <xf numFmtId="0" fontId="8" fillId="2" borderId="14" xfId="0" applyFont="1" applyFill="1" applyBorder="1" applyAlignment="1" applyProtection="1">
      <alignment horizontal="left" vertical="center" wrapText="1"/>
      <protection hidden="1"/>
    </xf>
    <xf numFmtId="0" fontId="8" fillId="2" borderId="33" xfId="0" applyFont="1" applyFill="1" applyBorder="1" applyAlignment="1" applyProtection="1">
      <alignment horizontal="left" vertical="center" wrapText="1"/>
      <protection hidden="1"/>
    </xf>
    <xf numFmtId="0" fontId="10" fillId="0" borderId="22" xfId="0" applyFont="1" applyBorder="1" applyAlignment="1" applyProtection="1">
      <alignment horizontal="left" vertical="center" wrapText="1"/>
      <protection hidden="1"/>
    </xf>
    <xf numFmtId="0" fontId="10" fillId="0" borderId="30" xfId="0" applyFont="1" applyBorder="1" applyAlignment="1" applyProtection="1">
      <alignment horizontal="left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33" xfId="0" applyFont="1" applyFill="1" applyBorder="1" applyAlignment="1" applyProtection="1">
      <alignment horizontal="center" vertical="center" wrapText="1"/>
      <protection hidden="1"/>
    </xf>
    <xf numFmtId="164" fontId="8" fillId="4" borderId="34" xfId="20" applyNumberFormat="1" applyFont="1" applyFill="1" applyBorder="1" applyAlignment="1" applyProtection="1">
      <alignment horizontal="right" vertical="center"/>
      <protection/>
    </xf>
    <xf numFmtId="44" fontId="8" fillId="4" borderId="35" xfId="20" applyFont="1" applyFill="1" applyBorder="1" applyAlignment="1" applyProtection="1">
      <alignment horizontal="right" vertical="center"/>
      <protection/>
    </xf>
    <xf numFmtId="0" fontId="10" fillId="0" borderId="23" xfId="0" applyFont="1" applyFill="1" applyBorder="1" applyAlignment="1" applyProtection="1">
      <alignment horizontal="left" vertical="center" wrapText="1"/>
      <protection hidden="1"/>
    </xf>
    <xf numFmtId="0" fontId="10" fillId="0" borderId="36" xfId="0" applyFont="1" applyFill="1" applyBorder="1" applyAlignment="1" applyProtection="1">
      <alignment horizontal="left" vertical="center" wrapText="1"/>
      <protection hidden="1"/>
    </xf>
    <xf numFmtId="0" fontId="10" fillId="0" borderId="28" xfId="0" applyFont="1" applyFill="1" applyBorder="1" applyAlignment="1" applyProtection="1">
      <alignment horizontal="left" vertical="center" wrapText="1"/>
      <protection hidden="1"/>
    </xf>
    <xf numFmtId="0" fontId="10" fillId="0" borderId="36" xfId="0" applyFont="1" applyBorder="1" applyAlignment="1" applyProtection="1">
      <alignment horizontal="left" vertical="center" wrapText="1"/>
      <protection hidden="1"/>
    </xf>
    <xf numFmtId="0" fontId="8" fillId="4" borderId="34" xfId="0" applyFont="1" applyFill="1" applyBorder="1" applyAlignment="1" applyProtection="1">
      <alignment horizontal="left" vertical="center"/>
      <protection hidden="1"/>
    </xf>
    <xf numFmtId="0" fontId="8" fillId="4" borderId="37" xfId="0" applyFont="1" applyFill="1" applyBorder="1" applyAlignment="1" applyProtection="1">
      <alignment horizontal="left" vertical="center"/>
      <protection hidden="1"/>
    </xf>
    <xf numFmtId="0" fontId="8" fillId="4" borderId="35" xfId="0" applyFont="1" applyFill="1" applyBorder="1" applyAlignment="1" applyProtection="1">
      <alignment horizontal="left" vertical="center"/>
      <protection hidden="1"/>
    </xf>
    <xf numFmtId="0" fontId="0" fillId="0" borderId="36" xfId="0" applyFill="1" applyBorder="1" applyAlignment="1" applyProtection="1">
      <alignment horizontal="left" vertical="center" wrapText="1"/>
      <protection hidden="1"/>
    </xf>
    <xf numFmtId="0" fontId="0" fillId="0" borderId="28" xfId="0" applyFill="1" applyBorder="1" applyAlignment="1" applyProtection="1">
      <alignment horizontal="left" vertical="center" wrapText="1"/>
      <protection hidden="1"/>
    </xf>
    <xf numFmtId="0" fontId="10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38" xfId="0" applyFill="1" applyBorder="1" applyAlignment="1" applyProtection="1">
      <alignment horizontal="left" vertical="center" wrapText="1"/>
      <protection hidden="1"/>
    </xf>
    <xf numFmtId="0" fontId="0" fillId="0" borderId="31" xfId="0" applyFill="1" applyBorder="1" applyAlignment="1" applyProtection="1">
      <alignment horizontal="left" vertical="center" wrapText="1"/>
      <protection hidden="1"/>
    </xf>
    <xf numFmtId="0" fontId="8" fillId="2" borderId="19" xfId="0" applyFont="1" applyFill="1" applyBorder="1" applyAlignment="1" applyProtection="1">
      <alignment horizontal="left" vertical="center" wrapText="1"/>
      <protection hidden="1"/>
    </xf>
    <xf numFmtId="0" fontId="10" fillId="0" borderId="39" xfId="0" applyFont="1" applyBorder="1" applyAlignment="1" applyProtection="1">
      <alignment horizontal="left" vertical="center" wrapText="1"/>
      <protection hidden="1"/>
    </xf>
    <xf numFmtId="0" fontId="5" fillId="0" borderId="20" xfId="0" applyFont="1" applyBorder="1" applyAlignment="1" applyProtection="1">
      <alignment vertical="center" wrapText="1"/>
      <protection hidden="1"/>
    </xf>
    <xf numFmtId="44" fontId="8" fillId="4" borderId="14" xfId="20" applyFont="1" applyFill="1" applyBorder="1" applyAlignment="1" applyProtection="1">
      <alignment horizontal="right" vertical="center"/>
      <protection/>
    </xf>
    <xf numFmtId="44" fontId="8" fillId="4" borderId="33" xfId="20" applyFont="1" applyFill="1" applyBorder="1" applyAlignment="1" applyProtection="1">
      <alignment horizontal="right" vertical="center"/>
      <protection/>
    </xf>
    <xf numFmtId="0" fontId="12" fillId="4" borderId="14" xfId="0" applyFont="1" applyFill="1" applyBorder="1" applyAlignment="1" applyProtection="1">
      <alignment horizontal="left" vertical="center"/>
      <protection hidden="1"/>
    </xf>
    <xf numFmtId="0" fontId="12" fillId="4" borderId="19" xfId="0" applyFont="1" applyFill="1" applyBorder="1" applyAlignment="1" applyProtection="1">
      <alignment horizontal="left" vertical="center"/>
      <protection hidden="1"/>
    </xf>
    <xf numFmtId="0" fontId="12" fillId="4" borderId="33" xfId="0" applyFont="1" applyFill="1" applyBorder="1" applyAlignment="1" applyProtection="1">
      <alignment horizontal="left" vertical="center"/>
      <protection hidden="1"/>
    </xf>
    <xf numFmtId="44" fontId="12" fillId="4" borderId="14" xfId="20" applyFont="1" applyFill="1" applyBorder="1" applyAlignment="1" applyProtection="1">
      <alignment horizontal="right" vertical="center"/>
      <protection/>
    </xf>
    <xf numFmtId="44" fontId="12" fillId="4" borderId="33" xfId="20" applyFont="1" applyFill="1" applyBorder="1" applyAlignment="1" applyProtection="1">
      <alignment horizontal="right" vertical="center"/>
      <protection/>
    </xf>
    <xf numFmtId="0" fontId="11" fillId="0" borderId="24" xfId="0" applyFont="1" applyBorder="1" applyAlignment="1" applyProtection="1">
      <alignment horizontal="left" vertical="center" wrapText="1"/>
      <protection hidden="1"/>
    </xf>
    <xf numFmtId="0" fontId="11" fillId="0" borderId="31" xfId="0" applyFont="1" applyBorder="1" applyAlignment="1" applyProtection="1">
      <alignment horizontal="left" vertical="center" wrapText="1"/>
      <protection hidden="1"/>
    </xf>
    <xf numFmtId="0" fontId="10" fillId="0" borderId="24" xfId="0" applyFont="1" applyBorder="1" applyAlignment="1" applyProtection="1">
      <alignment horizontal="left" vertical="center" wrapText="1"/>
      <protection hidden="1"/>
    </xf>
    <xf numFmtId="0" fontId="10" fillId="0" borderId="31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0" fontId="8" fillId="4" borderId="14" xfId="0" applyFont="1" applyFill="1" applyBorder="1" applyAlignment="1" applyProtection="1">
      <alignment horizontal="left" vertical="center"/>
      <protection hidden="1"/>
    </xf>
    <xf numFmtId="0" fontId="8" fillId="4" borderId="19" xfId="0" applyFont="1" applyFill="1" applyBorder="1" applyAlignment="1" applyProtection="1">
      <alignment horizontal="left" vertical="center"/>
      <protection hidden="1"/>
    </xf>
    <xf numFmtId="0" fontId="8" fillId="4" borderId="33" xfId="0" applyFont="1" applyFill="1" applyBorder="1" applyAlignment="1" applyProtection="1">
      <alignment horizontal="left" vertical="center"/>
      <protection hidden="1"/>
    </xf>
    <xf numFmtId="4" fontId="1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166" fontId="0" fillId="0" borderId="20" xfId="0" applyNumberFormat="1" applyFont="1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0" fillId="0" borderId="40" xfId="0" applyBorder="1" applyAlignment="1" applyProtection="1">
      <alignment horizontal="left" vertical="center" wrapText="1"/>
      <protection hidden="1"/>
    </xf>
    <xf numFmtId="0" fontId="0" fillId="0" borderId="41" xfId="0" applyBorder="1" applyAlignment="1" applyProtection="1">
      <alignment horizontal="left" vertical="center" wrapText="1"/>
      <protection hidden="1"/>
    </xf>
    <xf numFmtId="0" fontId="5" fillId="2" borderId="42" xfId="0" applyFont="1" applyFill="1" applyBorder="1" applyAlignment="1" applyProtection="1">
      <alignment horizontal="left" vertical="center"/>
      <protection hidden="1"/>
    </xf>
    <xf numFmtId="0" fontId="5" fillId="2" borderId="43" xfId="0" applyFont="1" applyFill="1" applyBorder="1" applyAlignment="1" applyProtection="1">
      <alignment horizontal="left" vertical="center"/>
      <protection hidden="1"/>
    </xf>
    <xf numFmtId="0" fontId="5" fillId="2" borderId="44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4" borderId="34" xfId="0" applyFill="1" applyBorder="1" applyAlignment="1" applyProtection="1">
      <alignment horizontal="left" vertical="center" wrapText="1"/>
      <protection hidden="1"/>
    </xf>
    <xf numFmtId="0" fontId="0" fillId="4" borderId="37" xfId="0" applyFill="1" applyBorder="1" applyAlignment="1" applyProtection="1">
      <alignment horizontal="left" vertical="center" wrapText="1"/>
      <protection hidden="1"/>
    </xf>
    <xf numFmtId="0" fontId="0" fillId="4" borderId="35" xfId="0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left" vertical="center" wrapText="1"/>
      <protection hidden="1"/>
    </xf>
    <xf numFmtId="0" fontId="0" fillId="0" borderId="46" xfId="0" applyFill="1" applyBorder="1" applyAlignment="1" applyProtection="1">
      <alignment horizontal="left" vertical="center" wrapText="1"/>
      <protection hidden="1"/>
    </xf>
    <xf numFmtId="0" fontId="0" fillId="0" borderId="40" xfId="0" applyFill="1" applyBorder="1" applyAlignment="1" applyProtection="1">
      <alignment horizontal="left" vertical="center" wrapText="1"/>
      <protection hidden="1"/>
    </xf>
    <xf numFmtId="0" fontId="0" fillId="0" borderId="41" xfId="0" applyFill="1" applyBorder="1" applyAlignment="1" applyProtection="1">
      <alignment horizontal="left" vertical="center" wrapText="1"/>
      <protection hidden="1"/>
    </xf>
    <xf numFmtId="0" fontId="0" fillId="0" borderId="47" xfId="0" applyFill="1" applyBorder="1" applyAlignment="1" applyProtection="1">
      <alignment horizontal="left" vertical="center" wrapText="1"/>
      <protection hidden="1"/>
    </xf>
    <xf numFmtId="0" fontId="0" fillId="0" borderId="48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3" fontId="0" fillId="5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SheetLayoutView="100" workbookViewId="0" topLeftCell="A46">
      <selection activeCell="I40" sqref="I40"/>
    </sheetView>
  </sheetViews>
  <sheetFormatPr defaultColWidth="9.140625" defaultRowHeight="15"/>
  <cols>
    <col min="1" max="1" width="4.57421875" style="38" customWidth="1"/>
    <col min="2" max="2" width="23.57421875" style="2" customWidth="1"/>
    <col min="3" max="3" width="9.8515625" style="2" customWidth="1"/>
    <col min="4" max="4" width="20.7109375" style="2" customWidth="1"/>
    <col min="5" max="5" width="24.57421875" style="2" customWidth="1"/>
    <col min="6" max="8" width="14.7109375" style="2" customWidth="1"/>
    <col min="9" max="9" width="15.8515625" style="2" bestFit="1" customWidth="1"/>
    <col min="10" max="10" width="29.421875" style="2" customWidth="1"/>
    <col min="11" max="11" width="62.7109375" style="2" customWidth="1"/>
    <col min="12" max="16384" width="9.140625" style="2" customWidth="1"/>
  </cols>
  <sheetData>
    <row r="1" spans="1:11" s="4" customFormat="1" ht="74.1" customHeight="1" thickBot="1">
      <c r="A1" s="35"/>
      <c r="B1" s="23" t="s">
        <v>0</v>
      </c>
      <c r="C1" s="24" t="s">
        <v>1</v>
      </c>
      <c r="D1" s="24" t="s">
        <v>155</v>
      </c>
      <c r="E1" s="24" t="s">
        <v>163</v>
      </c>
      <c r="F1" s="24" t="s">
        <v>156</v>
      </c>
      <c r="G1" s="24" t="s">
        <v>157</v>
      </c>
      <c r="H1" s="24" t="s">
        <v>37</v>
      </c>
      <c r="I1" s="24" t="s">
        <v>158</v>
      </c>
      <c r="K1" s="6"/>
    </row>
    <row r="2" spans="1:11" s="4" customFormat="1" ht="15" customHeight="1">
      <c r="A2" s="36" t="s">
        <v>8</v>
      </c>
      <c r="B2" s="15" t="s">
        <v>3</v>
      </c>
      <c r="C2" s="16" t="s">
        <v>102</v>
      </c>
      <c r="D2" s="12">
        <v>2889.73</v>
      </c>
      <c r="E2" s="76"/>
      <c r="F2" s="113">
        <f aca="true" t="shared" si="0" ref="F2:F39">ROUND(D2*ROUND(E2,2),2)</f>
        <v>0</v>
      </c>
      <c r="G2" s="12">
        <v>0</v>
      </c>
      <c r="H2" s="84">
        <v>0</v>
      </c>
      <c r="I2" s="110">
        <f aca="true" t="shared" si="1" ref="I2:I39">ROUND(G2*ROUND(E2,2)*(1+H2),2)</f>
        <v>0</v>
      </c>
      <c r="J2" s="167"/>
      <c r="K2" s="165"/>
    </row>
    <row r="3" spans="1:11" s="4" customFormat="1" ht="15" customHeight="1">
      <c r="A3" s="36"/>
      <c r="B3" s="14" t="s">
        <v>2</v>
      </c>
      <c r="C3" s="5" t="s">
        <v>168</v>
      </c>
      <c r="D3" s="12">
        <v>1404.58</v>
      </c>
      <c r="E3" s="77"/>
      <c r="F3" s="114">
        <f aca="true" t="shared" si="2" ref="F3:F6">ROUND(D3*ROUND(E3,2),2)</f>
        <v>0</v>
      </c>
      <c r="G3" s="30">
        <v>0</v>
      </c>
      <c r="H3" s="85">
        <v>0</v>
      </c>
      <c r="I3" s="110">
        <f t="shared" si="1"/>
        <v>0</v>
      </c>
      <c r="J3" s="168"/>
      <c r="K3" s="166"/>
    </row>
    <row r="4" spans="1:11" s="4" customFormat="1" ht="15" customHeight="1">
      <c r="A4" s="36"/>
      <c r="B4" s="14" t="s">
        <v>112</v>
      </c>
      <c r="C4" s="5" t="s">
        <v>103</v>
      </c>
      <c r="D4" s="12">
        <v>41.28</v>
      </c>
      <c r="E4" s="77"/>
      <c r="F4" s="114">
        <f t="shared" si="2"/>
        <v>0</v>
      </c>
      <c r="G4" s="30">
        <v>0</v>
      </c>
      <c r="H4" s="85">
        <v>0</v>
      </c>
      <c r="I4" s="110">
        <f t="shared" si="1"/>
        <v>0</v>
      </c>
      <c r="J4" s="168"/>
      <c r="K4" s="166"/>
    </row>
    <row r="5" spans="1:11" s="4" customFormat="1" ht="15" customHeight="1">
      <c r="A5" s="36"/>
      <c r="B5" s="14" t="s">
        <v>113</v>
      </c>
      <c r="C5" s="5" t="s">
        <v>104</v>
      </c>
      <c r="D5" s="12">
        <v>98.56</v>
      </c>
      <c r="E5" s="77"/>
      <c r="F5" s="114">
        <f t="shared" si="2"/>
        <v>0</v>
      </c>
      <c r="G5" s="30">
        <v>0</v>
      </c>
      <c r="H5" s="85">
        <v>0</v>
      </c>
      <c r="I5" s="110">
        <f t="shared" si="1"/>
        <v>0</v>
      </c>
      <c r="J5" s="168"/>
      <c r="K5" s="166"/>
    </row>
    <row r="6" spans="1:11" s="4" customFormat="1" ht="15" customHeight="1">
      <c r="A6" s="36"/>
      <c r="B6" s="14" t="s">
        <v>114</v>
      </c>
      <c r="C6" s="5" t="s">
        <v>105</v>
      </c>
      <c r="D6" s="12">
        <v>148.28</v>
      </c>
      <c r="E6" s="77"/>
      <c r="F6" s="114">
        <f t="shared" si="2"/>
        <v>0</v>
      </c>
      <c r="G6" s="30">
        <v>0</v>
      </c>
      <c r="H6" s="85">
        <v>0</v>
      </c>
      <c r="I6" s="110">
        <f t="shared" si="1"/>
        <v>0</v>
      </c>
      <c r="J6" s="168"/>
      <c r="K6" s="166"/>
    </row>
    <row r="7" spans="1:11" s="4" customFormat="1" ht="15" customHeight="1">
      <c r="A7" s="36" t="s">
        <v>9</v>
      </c>
      <c r="B7" s="7" t="s">
        <v>4</v>
      </c>
      <c r="C7" s="8" t="s">
        <v>106</v>
      </c>
      <c r="D7" s="9">
        <v>42.37</v>
      </c>
      <c r="E7" s="78"/>
      <c r="F7" s="115">
        <f t="shared" si="0"/>
        <v>0</v>
      </c>
      <c r="G7" s="31">
        <v>0</v>
      </c>
      <c r="H7" s="86">
        <v>0</v>
      </c>
      <c r="I7" s="111">
        <f t="shared" si="1"/>
        <v>0</v>
      </c>
      <c r="J7" s="168"/>
      <c r="K7" s="166"/>
    </row>
    <row r="8" spans="1:11" s="4" customFormat="1" ht="15" customHeight="1">
      <c r="A8" s="36" t="s">
        <v>10</v>
      </c>
      <c r="B8" s="10" t="s">
        <v>2</v>
      </c>
      <c r="C8" s="11" t="s">
        <v>33</v>
      </c>
      <c r="D8" s="12">
        <v>291.28</v>
      </c>
      <c r="E8" s="79"/>
      <c r="F8" s="116">
        <f t="shared" si="0"/>
        <v>0</v>
      </c>
      <c r="G8" s="12">
        <v>150</v>
      </c>
      <c r="H8" s="84">
        <v>0</v>
      </c>
      <c r="I8" s="110">
        <f t="shared" si="1"/>
        <v>0</v>
      </c>
      <c r="J8" s="148"/>
      <c r="K8" s="165"/>
    </row>
    <row r="9" spans="1:11" s="4" customFormat="1" ht="15" customHeight="1">
      <c r="A9" s="36"/>
      <c r="B9" s="14" t="s">
        <v>112</v>
      </c>
      <c r="C9" s="5" t="s">
        <v>107</v>
      </c>
      <c r="D9" s="12">
        <v>215.31</v>
      </c>
      <c r="E9" s="77"/>
      <c r="F9" s="114">
        <f t="shared" si="0"/>
        <v>0</v>
      </c>
      <c r="G9" s="12">
        <v>100</v>
      </c>
      <c r="H9" s="85">
        <v>0</v>
      </c>
      <c r="I9" s="110">
        <f t="shared" si="1"/>
        <v>0</v>
      </c>
      <c r="J9" s="148"/>
      <c r="K9" s="166"/>
    </row>
    <row r="10" spans="1:11" s="4" customFormat="1" ht="15" customHeight="1">
      <c r="A10" s="36"/>
      <c r="B10" s="14" t="s">
        <v>115</v>
      </c>
      <c r="C10" s="5" t="s">
        <v>108</v>
      </c>
      <c r="D10" s="12">
        <v>595.8</v>
      </c>
      <c r="E10" s="77"/>
      <c r="F10" s="114">
        <f t="shared" si="0"/>
        <v>0</v>
      </c>
      <c r="G10" s="12">
        <v>150</v>
      </c>
      <c r="H10" s="85">
        <v>0</v>
      </c>
      <c r="I10" s="110">
        <f t="shared" si="1"/>
        <v>0</v>
      </c>
      <c r="J10" s="148"/>
      <c r="K10" s="166"/>
    </row>
    <row r="11" spans="1:11" s="4" customFormat="1" ht="15" customHeight="1">
      <c r="A11" s="36"/>
      <c r="B11" s="14" t="s">
        <v>3</v>
      </c>
      <c r="C11" s="5" t="s">
        <v>109</v>
      </c>
      <c r="D11" s="12">
        <v>2989.75</v>
      </c>
      <c r="E11" s="77"/>
      <c r="F11" s="114">
        <f t="shared" si="0"/>
        <v>0</v>
      </c>
      <c r="G11" s="12">
        <v>1500</v>
      </c>
      <c r="H11" s="85">
        <v>0</v>
      </c>
      <c r="I11" s="110">
        <f t="shared" si="1"/>
        <v>0</v>
      </c>
      <c r="J11" s="148"/>
      <c r="K11" s="166"/>
    </row>
    <row r="12" spans="1:11" s="4" customFormat="1" ht="15" customHeight="1">
      <c r="A12" s="36"/>
      <c r="B12" s="14" t="s">
        <v>116</v>
      </c>
      <c r="C12" s="5" t="s">
        <v>110</v>
      </c>
      <c r="D12" s="12">
        <v>66.75</v>
      </c>
      <c r="E12" s="77"/>
      <c r="F12" s="114">
        <f t="shared" si="0"/>
        <v>0</v>
      </c>
      <c r="G12" s="12">
        <v>0</v>
      </c>
      <c r="H12" s="85">
        <v>0</v>
      </c>
      <c r="I12" s="110">
        <f t="shared" si="1"/>
        <v>0</v>
      </c>
      <c r="J12" s="148"/>
      <c r="K12" s="166"/>
    </row>
    <row r="13" spans="1:11" s="4" customFormat="1" ht="15" customHeight="1">
      <c r="A13" s="36"/>
      <c r="B13" s="14" t="s">
        <v>4</v>
      </c>
      <c r="C13" s="5" t="s">
        <v>111</v>
      </c>
      <c r="D13" s="12">
        <v>69.82</v>
      </c>
      <c r="E13" s="77"/>
      <c r="F13" s="114">
        <f t="shared" si="0"/>
        <v>0</v>
      </c>
      <c r="G13" s="12">
        <v>20</v>
      </c>
      <c r="H13" s="85">
        <v>0</v>
      </c>
      <c r="I13" s="110">
        <f t="shared" si="1"/>
        <v>0</v>
      </c>
      <c r="J13" s="148"/>
      <c r="K13" s="166"/>
    </row>
    <row r="14" spans="1:11" s="4" customFormat="1" ht="15" customHeight="1">
      <c r="A14" s="36"/>
      <c r="B14" s="14" t="s">
        <v>117</v>
      </c>
      <c r="C14" s="5" t="s">
        <v>118</v>
      </c>
      <c r="D14" s="31">
        <v>504.49</v>
      </c>
      <c r="E14" s="80"/>
      <c r="F14" s="115">
        <f t="shared" si="0"/>
        <v>0</v>
      </c>
      <c r="G14" s="31">
        <v>504.49</v>
      </c>
      <c r="H14" s="87">
        <v>0</v>
      </c>
      <c r="I14" s="111">
        <f aca="true" t="shared" si="3" ref="I14">ROUND(G14*ROUND(E14,2)*(1+H14),2)</f>
        <v>0</v>
      </c>
      <c r="J14" s="148"/>
      <c r="K14" s="166"/>
    </row>
    <row r="15" spans="1:11" s="4" customFormat="1" ht="15" customHeight="1">
      <c r="A15" s="36"/>
      <c r="B15" s="10" t="s">
        <v>2</v>
      </c>
      <c r="C15" s="11" t="s">
        <v>119</v>
      </c>
      <c r="D15" s="12">
        <v>32.72</v>
      </c>
      <c r="E15" s="79"/>
      <c r="F15" s="110">
        <f t="shared" si="0"/>
        <v>0</v>
      </c>
      <c r="G15" s="12">
        <v>0</v>
      </c>
      <c r="H15" s="88">
        <v>0</v>
      </c>
      <c r="I15" s="110">
        <f t="shared" si="1"/>
        <v>0</v>
      </c>
      <c r="J15" s="148"/>
      <c r="K15" s="165"/>
    </row>
    <row r="16" spans="1:11" s="4" customFormat="1" ht="15" customHeight="1">
      <c r="A16" s="36"/>
      <c r="B16" s="53" t="s">
        <v>3</v>
      </c>
      <c r="C16" s="54" t="s">
        <v>120</v>
      </c>
      <c r="D16" s="55">
        <v>665.61</v>
      </c>
      <c r="E16" s="81"/>
      <c r="F16" s="114">
        <f t="shared" si="0"/>
        <v>0</v>
      </c>
      <c r="G16" s="55">
        <v>0</v>
      </c>
      <c r="H16" s="85">
        <v>0</v>
      </c>
      <c r="I16" s="110">
        <f t="shared" si="1"/>
        <v>0</v>
      </c>
      <c r="J16" s="148"/>
      <c r="K16" s="166"/>
    </row>
    <row r="17" spans="1:11" s="4" customFormat="1" ht="15" customHeight="1">
      <c r="A17" s="36" t="s">
        <v>11</v>
      </c>
      <c r="B17" s="7" t="s">
        <v>4</v>
      </c>
      <c r="C17" s="8" t="s">
        <v>121</v>
      </c>
      <c r="D17" s="9">
        <v>123.83</v>
      </c>
      <c r="E17" s="78"/>
      <c r="F17" s="114">
        <f t="shared" si="0"/>
        <v>0</v>
      </c>
      <c r="G17" s="9">
        <v>0</v>
      </c>
      <c r="H17" s="86">
        <v>0</v>
      </c>
      <c r="I17" s="111">
        <f t="shared" si="1"/>
        <v>0</v>
      </c>
      <c r="J17" s="148"/>
      <c r="K17" s="166"/>
    </row>
    <row r="18" spans="1:11" s="4" customFormat="1" ht="15" customHeight="1">
      <c r="A18" s="36" t="s">
        <v>12</v>
      </c>
      <c r="B18" s="10" t="s">
        <v>4</v>
      </c>
      <c r="C18" s="11" t="s">
        <v>122</v>
      </c>
      <c r="D18" s="12">
        <v>797.18</v>
      </c>
      <c r="E18" s="79"/>
      <c r="F18" s="116">
        <f t="shared" si="0"/>
        <v>0</v>
      </c>
      <c r="G18" s="12">
        <v>200</v>
      </c>
      <c r="H18" s="84">
        <v>0</v>
      </c>
      <c r="I18" s="110">
        <f t="shared" si="1"/>
        <v>0</v>
      </c>
      <c r="J18" s="148"/>
      <c r="K18" s="165"/>
    </row>
    <row r="19" spans="1:11" s="4" customFormat="1" ht="15" customHeight="1">
      <c r="A19" s="36" t="s">
        <v>13</v>
      </c>
      <c r="B19" s="7" t="s">
        <v>3</v>
      </c>
      <c r="C19" s="8" t="s">
        <v>123</v>
      </c>
      <c r="D19" s="9">
        <v>143.7</v>
      </c>
      <c r="E19" s="78"/>
      <c r="F19" s="115">
        <f t="shared" si="0"/>
        <v>0</v>
      </c>
      <c r="G19" s="9">
        <v>50</v>
      </c>
      <c r="H19" s="86">
        <v>0</v>
      </c>
      <c r="I19" s="111">
        <f t="shared" si="1"/>
        <v>0</v>
      </c>
      <c r="J19" s="148"/>
      <c r="K19" s="166"/>
    </row>
    <row r="20" spans="1:11" s="4" customFormat="1" ht="15" customHeight="1">
      <c r="A20" s="36" t="s">
        <v>14</v>
      </c>
      <c r="B20" s="10" t="s">
        <v>3</v>
      </c>
      <c r="C20" s="11" t="s">
        <v>124</v>
      </c>
      <c r="D20" s="12">
        <v>85.02</v>
      </c>
      <c r="E20" s="79"/>
      <c r="F20" s="116">
        <f t="shared" si="0"/>
        <v>0</v>
      </c>
      <c r="G20" s="12">
        <v>0</v>
      </c>
      <c r="H20" s="84">
        <v>0</v>
      </c>
      <c r="I20" s="110">
        <f t="shared" si="1"/>
        <v>0</v>
      </c>
      <c r="J20" s="148"/>
      <c r="K20" s="165"/>
    </row>
    <row r="21" spans="1:11" s="4" customFormat="1" ht="15" customHeight="1">
      <c r="A21" s="36" t="s">
        <v>15</v>
      </c>
      <c r="B21" s="7" t="s">
        <v>4</v>
      </c>
      <c r="C21" s="8" t="s">
        <v>125</v>
      </c>
      <c r="D21" s="9">
        <v>1.2</v>
      </c>
      <c r="E21" s="78"/>
      <c r="F21" s="115">
        <f t="shared" si="0"/>
        <v>0</v>
      </c>
      <c r="G21" s="31">
        <v>0</v>
      </c>
      <c r="H21" s="86">
        <v>0</v>
      </c>
      <c r="I21" s="111">
        <f t="shared" si="1"/>
        <v>0</v>
      </c>
      <c r="J21" s="148"/>
      <c r="K21" s="166"/>
    </row>
    <row r="22" spans="1:11" s="4" customFormat="1" ht="15" customHeight="1">
      <c r="A22" s="36" t="s">
        <v>16</v>
      </c>
      <c r="B22" s="10" t="s">
        <v>5</v>
      </c>
      <c r="C22" s="11" t="s">
        <v>131</v>
      </c>
      <c r="D22" s="12">
        <v>2069.08</v>
      </c>
      <c r="E22" s="79"/>
      <c r="F22" s="116">
        <f t="shared" si="0"/>
        <v>0</v>
      </c>
      <c r="G22" s="12">
        <v>1000</v>
      </c>
      <c r="H22" s="84">
        <v>0</v>
      </c>
      <c r="I22" s="110">
        <f t="shared" si="1"/>
        <v>0</v>
      </c>
      <c r="J22" s="148"/>
      <c r="K22" s="165"/>
    </row>
    <row r="23" spans="1:11" s="4" customFormat="1" ht="15" customHeight="1">
      <c r="A23" s="36"/>
      <c r="B23" s="15" t="s">
        <v>3</v>
      </c>
      <c r="C23" s="16" t="s">
        <v>132</v>
      </c>
      <c r="D23" s="12">
        <v>1591.94</v>
      </c>
      <c r="E23" s="82"/>
      <c r="F23" s="110">
        <f t="shared" si="0"/>
        <v>0</v>
      </c>
      <c r="G23" s="30">
        <v>0</v>
      </c>
      <c r="H23" s="85">
        <v>0</v>
      </c>
      <c r="I23" s="110">
        <f t="shared" si="1"/>
        <v>0</v>
      </c>
      <c r="J23" s="148"/>
      <c r="K23" s="166"/>
    </row>
    <row r="24" spans="1:11" s="4" customFormat="1" ht="15" customHeight="1">
      <c r="A24" s="36"/>
      <c r="B24" s="15" t="s">
        <v>126</v>
      </c>
      <c r="C24" s="16" t="s">
        <v>133</v>
      </c>
      <c r="D24" s="12">
        <v>1215.35</v>
      </c>
      <c r="E24" s="82"/>
      <c r="F24" s="110">
        <f t="shared" si="0"/>
        <v>0</v>
      </c>
      <c r="G24" s="30">
        <v>1000</v>
      </c>
      <c r="H24" s="85">
        <v>0</v>
      </c>
      <c r="I24" s="110">
        <f t="shared" si="1"/>
        <v>0</v>
      </c>
      <c r="J24" s="148"/>
      <c r="K24" s="166"/>
    </row>
    <row r="25" spans="1:11" s="4" customFormat="1" ht="15" customHeight="1">
      <c r="A25" s="36"/>
      <c r="B25" s="15" t="s">
        <v>2</v>
      </c>
      <c r="C25" s="16" t="s">
        <v>169</v>
      </c>
      <c r="D25" s="12">
        <v>155.9</v>
      </c>
      <c r="E25" s="82"/>
      <c r="F25" s="110">
        <f t="shared" si="0"/>
        <v>0</v>
      </c>
      <c r="G25" s="30">
        <v>0</v>
      </c>
      <c r="H25" s="85">
        <v>0</v>
      </c>
      <c r="I25" s="110">
        <f t="shared" si="1"/>
        <v>0</v>
      </c>
      <c r="J25" s="148"/>
      <c r="K25" s="166"/>
    </row>
    <row r="26" spans="1:11" s="4" customFormat="1" ht="15" customHeight="1">
      <c r="A26" s="36"/>
      <c r="B26" s="15" t="s">
        <v>127</v>
      </c>
      <c r="C26" s="16" t="s">
        <v>34</v>
      </c>
      <c r="D26" s="12">
        <v>24.29</v>
      </c>
      <c r="E26" s="82"/>
      <c r="F26" s="110">
        <f t="shared" si="0"/>
        <v>0</v>
      </c>
      <c r="G26" s="30">
        <v>0</v>
      </c>
      <c r="H26" s="85">
        <v>0</v>
      </c>
      <c r="I26" s="110">
        <f t="shared" si="1"/>
        <v>0</v>
      </c>
      <c r="J26" s="148"/>
      <c r="K26" s="166"/>
    </row>
    <row r="27" spans="1:11" s="4" customFormat="1" ht="15" customHeight="1">
      <c r="A27" s="36"/>
      <c r="B27" s="15" t="s">
        <v>6</v>
      </c>
      <c r="C27" s="16" t="s">
        <v>134</v>
      </c>
      <c r="D27" s="12">
        <v>11.17</v>
      </c>
      <c r="E27" s="82"/>
      <c r="F27" s="110">
        <f t="shared" si="0"/>
        <v>0</v>
      </c>
      <c r="G27" s="30">
        <v>0</v>
      </c>
      <c r="H27" s="85">
        <v>0</v>
      </c>
      <c r="I27" s="110">
        <f t="shared" si="1"/>
        <v>0</v>
      </c>
      <c r="J27" s="148"/>
      <c r="K27" s="166"/>
    </row>
    <row r="28" spans="1:11" s="4" customFormat="1" ht="15" customHeight="1">
      <c r="A28" s="36"/>
      <c r="B28" s="15" t="s">
        <v>128</v>
      </c>
      <c r="C28" s="16" t="s">
        <v>172</v>
      </c>
      <c r="D28" s="12">
        <v>18.56</v>
      </c>
      <c r="E28" s="82"/>
      <c r="F28" s="110">
        <f t="shared" si="0"/>
        <v>0</v>
      </c>
      <c r="G28" s="30">
        <v>0</v>
      </c>
      <c r="H28" s="85">
        <v>0</v>
      </c>
      <c r="I28" s="110">
        <f t="shared" si="1"/>
        <v>0</v>
      </c>
      <c r="J28" s="148"/>
      <c r="K28" s="166"/>
    </row>
    <row r="29" spans="1:11" s="4" customFormat="1" ht="15" customHeight="1">
      <c r="A29" s="36"/>
      <c r="B29" s="15" t="s">
        <v>112</v>
      </c>
      <c r="C29" s="16" t="s">
        <v>135</v>
      </c>
      <c r="D29" s="12">
        <v>41.27</v>
      </c>
      <c r="E29" s="82"/>
      <c r="F29" s="110">
        <f t="shared" si="0"/>
        <v>0</v>
      </c>
      <c r="G29" s="30">
        <v>41.27</v>
      </c>
      <c r="H29" s="85">
        <v>0</v>
      </c>
      <c r="I29" s="110">
        <f t="shared" si="1"/>
        <v>0</v>
      </c>
      <c r="J29" s="148"/>
      <c r="K29" s="166"/>
    </row>
    <row r="30" spans="1:11" s="4" customFormat="1" ht="15" customHeight="1">
      <c r="A30" s="36"/>
      <c r="B30" s="15" t="s">
        <v>129</v>
      </c>
      <c r="C30" s="16" t="s">
        <v>136</v>
      </c>
      <c r="D30" s="12">
        <v>9.82</v>
      </c>
      <c r="E30" s="82"/>
      <c r="F30" s="110">
        <f t="shared" si="0"/>
        <v>0</v>
      </c>
      <c r="G30" s="30">
        <v>0</v>
      </c>
      <c r="H30" s="85">
        <v>0</v>
      </c>
      <c r="I30" s="110">
        <f t="shared" si="1"/>
        <v>0</v>
      </c>
      <c r="J30" s="148"/>
      <c r="K30" s="166"/>
    </row>
    <row r="31" spans="1:11" s="4" customFormat="1" ht="15" customHeight="1">
      <c r="A31" s="36" t="s">
        <v>17</v>
      </c>
      <c r="B31" s="14" t="s">
        <v>130</v>
      </c>
      <c r="C31" s="5" t="s">
        <v>137</v>
      </c>
      <c r="D31" s="12">
        <v>222.86</v>
      </c>
      <c r="E31" s="77"/>
      <c r="F31" s="114">
        <f t="shared" si="0"/>
        <v>0</v>
      </c>
      <c r="G31" s="30">
        <v>222.86</v>
      </c>
      <c r="H31" s="85">
        <v>0</v>
      </c>
      <c r="I31" s="110">
        <f t="shared" si="1"/>
        <v>0</v>
      </c>
      <c r="J31" s="148"/>
      <c r="K31" s="166"/>
    </row>
    <row r="32" spans="1:11" s="4" customFormat="1" ht="15" customHeight="1">
      <c r="A32" s="36" t="s">
        <v>18</v>
      </c>
      <c r="B32" s="7" t="s">
        <v>117</v>
      </c>
      <c r="C32" s="8" t="s">
        <v>170</v>
      </c>
      <c r="D32" s="9">
        <v>6.41</v>
      </c>
      <c r="E32" s="78"/>
      <c r="F32" s="115">
        <f t="shared" si="0"/>
        <v>0</v>
      </c>
      <c r="G32" s="31">
        <v>0</v>
      </c>
      <c r="H32" s="86">
        <v>0</v>
      </c>
      <c r="I32" s="111">
        <f t="shared" si="1"/>
        <v>0</v>
      </c>
      <c r="J32" s="148"/>
      <c r="K32" s="166"/>
    </row>
    <row r="33" spans="1:11" s="4" customFormat="1" ht="15" customHeight="1">
      <c r="A33" s="36" t="s">
        <v>19</v>
      </c>
      <c r="B33" s="10" t="s">
        <v>112</v>
      </c>
      <c r="C33" s="11" t="s">
        <v>138</v>
      </c>
      <c r="D33" s="12">
        <v>1484.54</v>
      </c>
      <c r="E33" s="79"/>
      <c r="F33" s="116">
        <f t="shared" si="0"/>
        <v>0</v>
      </c>
      <c r="G33" s="12">
        <v>1000</v>
      </c>
      <c r="H33" s="84">
        <v>0</v>
      </c>
      <c r="I33" s="110">
        <f t="shared" si="1"/>
        <v>0</v>
      </c>
      <c r="J33" s="148"/>
      <c r="K33" s="165"/>
    </row>
    <row r="34" spans="1:11" s="4" customFormat="1" ht="15" customHeight="1">
      <c r="A34" s="36" t="s">
        <v>25</v>
      </c>
      <c r="B34" s="14" t="s">
        <v>115</v>
      </c>
      <c r="C34" s="5" t="s">
        <v>139</v>
      </c>
      <c r="D34" s="12">
        <v>54.8</v>
      </c>
      <c r="E34" s="77"/>
      <c r="F34" s="114">
        <f t="shared" si="0"/>
        <v>0</v>
      </c>
      <c r="G34" s="30">
        <v>0</v>
      </c>
      <c r="H34" s="85">
        <v>0</v>
      </c>
      <c r="I34" s="110">
        <f t="shared" si="1"/>
        <v>0</v>
      </c>
      <c r="J34" s="148"/>
      <c r="K34" s="166"/>
    </row>
    <row r="35" spans="1:11" s="4" customFormat="1" ht="15" customHeight="1">
      <c r="A35" s="36" t="s">
        <v>20</v>
      </c>
      <c r="B35" s="7" t="s">
        <v>3</v>
      </c>
      <c r="C35" s="8" t="s">
        <v>171</v>
      </c>
      <c r="D35" s="9">
        <v>10.61</v>
      </c>
      <c r="E35" s="78"/>
      <c r="F35" s="115">
        <f t="shared" si="0"/>
        <v>0</v>
      </c>
      <c r="G35" s="31">
        <v>0</v>
      </c>
      <c r="H35" s="86">
        <v>0</v>
      </c>
      <c r="I35" s="111">
        <f t="shared" si="1"/>
        <v>0</v>
      </c>
      <c r="J35" s="148"/>
      <c r="K35" s="166"/>
    </row>
    <row r="36" spans="1:11" s="4" customFormat="1" ht="15" customHeight="1">
      <c r="A36" s="36" t="s">
        <v>21</v>
      </c>
      <c r="B36" s="15" t="s">
        <v>4</v>
      </c>
      <c r="C36" s="16" t="s">
        <v>141</v>
      </c>
      <c r="D36" s="12">
        <v>9.53</v>
      </c>
      <c r="E36" s="79"/>
      <c r="F36" s="116">
        <f t="shared" si="0"/>
        <v>0</v>
      </c>
      <c r="G36" s="12">
        <v>0</v>
      </c>
      <c r="H36" s="84">
        <v>0</v>
      </c>
      <c r="I36" s="110">
        <f t="shared" si="1"/>
        <v>0</v>
      </c>
      <c r="J36" s="148"/>
      <c r="K36" s="165"/>
    </row>
    <row r="37" spans="1:11" s="4" customFormat="1" ht="15" customHeight="1">
      <c r="A37" s="36" t="s">
        <v>22</v>
      </c>
      <c r="B37" s="14" t="s">
        <v>3</v>
      </c>
      <c r="C37" s="5" t="s">
        <v>142</v>
      </c>
      <c r="D37" s="12">
        <v>64.37</v>
      </c>
      <c r="E37" s="77"/>
      <c r="F37" s="114">
        <f t="shared" si="0"/>
        <v>0</v>
      </c>
      <c r="G37" s="30">
        <v>0</v>
      </c>
      <c r="H37" s="85">
        <v>0</v>
      </c>
      <c r="I37" s="110">
        <f t="shared" si="1"/>
        <v>0</v>
      </c>
      <c r="J37" s="148"/>
      <c r="K37" s="166"/>
    </row>
    <row r="38" spans="1:11" s="4" customFormat="1" ht="15" customHeight="1">
      <c r="A38" s="36" t="s">
        <v>23</v>
      </c>
      <c r="B38" s="14" t="s">
        <v>6</v>
      </c>
      <c r="C38" s="5" t="s">
        <v>35</v>
      </c>
      <c r="D38" s="12">
        <v>27.64</v>
      </c>
      <c r="E38" s="77"/>
      <c r="F38" s="114">
        <f t="shared" si="0"/>
        <v>0</v>
      </c>
      <c r="G38" s="30">
        <v>0</v>
      </c>
      <c r="H38" s="85">
        <v>0</v>
      </c>
      <c r="I38" s="110">
        <f t="shared" si="1"/>
        <v>0</v>
      </c>
      <c r="J38" s="148"/>
      <c r="K38" s="166"/>
    </row>
    <row r="39" spans="1:11" s="4" customFormat="1" ht="15" customHeight="1" thickBot="1">
      <c r="A39" s="36" t="s">
        <v>24</v>
      </c>
      <c r="B39" s="17" t="s">
        <v>140</v>
      </c>
      <c r="C39" s="18" t="s">
        <v>143</v>
      </c>
      <c r="D39" s="12">
        <v>207.23</v>
      </c>
      <c r="E39" s="83"/>
      <c r="F39" s="117">
        <f t="shared" si="0"/>
        <v>0</v>
      </c>
      <c r="G39" s="12">
        <v>0</v>
      </c>
      <c r="H39" s="89">
        <v>0</v>
      </c>
      <c r="I39" s="112">
        <f t="shared" si="1"/>
        <v>0</v>
      </c>
      <c r="J39" s="148"/>
      <c r="K39" s="166"/>
    </row>
    <row r="40" spans="1:11" s="4" customFormat="1" ht="15" customHeight="1" thickBot="1">
      <c r="A40" s="35"/>
      <c r="B40" s="26" t="s">
        <v>7</v>
      </c>
      <c r="C40" s="27"/>
      <c r="D40" s="28">
        <f>SUM(D2:D39)</f>
        <v>18432.629999999997</v>
      </c>
      <c r="E40" s="28"/>
      <c r="F40" s="119">
        <f>SUM(F2:F39)</f>
        <v>0</v>
      </c>
      <c r="G40" s="108">
        <f>SUM(G2:G39)</f>
        <v>5938.62</v>
      </c>
      <c r="H40" s="29"/>
      <c r="I40" s="109">
        <f>SUM(I2:I39)</f>
        <v>0</v>
      </c>
      <c r="K40" s="19"/>
    </row>
    <row r="41" spans="1:11" s="34" customFormat="1" ht="5.1" customHeight="1" thickBot="1">
      <c r="A41" s="37"/>
      <c r="B41" s="32"/>
      <c r="C41" s="33"/>
      <c r="D41" s="19"/>
      <c r="E41" s="19"/>
      <c r="F41" s="19"/>
      <c r="G41" s="19"/>
      <c r="H41" s="19"/>
      <c r="I41" s="19"/>
      <c r="K41" s="19"/>
    </row>
    <row r="42" spans="1:9" s="4" customFormat="1" ht="20.1" customHeight="1" thickBot="1">
      <c r="A42" s="35"/>
      <c r="B42" s="44" t="s">
        <v>159</v>
      </c>
      <c r="C42" s="45"/>
      <c r="D42" s="45"/>
      <c r="E42" s="45"/>
      <c r="F42" s="45"/>
      <c r="G42" s="45"/>
      <c r="H42" s="45"/>
      <c r="I42" s="107">
        <f>252*F40-50*(SUM(F8:F17)+SUM(F33:F35))</f>
        <v>0</v>
      </c>
    </row>
    <row r="43" spans="1:11" s="4" customFormat="1" ht="65.25" customHeight="1" thickBot="1">
      <c r="A43" s="35"/>
      <c r="B43" s="44" t="s">
        <v>160</v>
      </c>
      <c r="C43" s="45"/>
      <c r="D43" s="45"/>
      <c r="E43" s="45"/>
      <c r="F43" s="45"/>
      <c r="G43" s="45"/>
      <c r="H43" s="45"/>
      <c r="I43" s="106">
        <f>I40*6</f>
        <v>0</v>
      </c>
      <c r="K43" s="57"/>
    </row>
    <row r="44" ht="15" customHeight="1" thickBot="1">
      <c r="I44" s="3"/>
    </row>
    <row r="45" spans="1:9" s="4" customFormat="1" ht="78" thickBot="1">
      <c r="A45" s="35"/>
      <c r="B45" s="126" t="s">
        <v>27</v>
      </c>
      <c r="C45" s="146"/>
      <c r="D45" s="146"/>
      <c r="E45" s="127"/>
      <c r="F45" s="24" t="s">
        <v>28</v>
      </c>
      <c r="G45" s="22" t="s">
        <v>89</v>
      </c>
      <c r="H45" s="24" t="s">
        <v>164</v>
      </c>
      <c r="I45" s="24" t="s">
        <v>91</v>
      </c>
    </row>
    <row r="46" spans="1:11" s="21" customFormat="1" ht="28.5" customHeight="1">
      <c r="A46" s="35">
        <v>0</v>
      </c>
      <c r="B46" s="128" t="s">
        <v>38</v>
      </c>
      <c r="C46" s="147"/>
      <c r="D46" s="147"/>
      <c r="E46" s="129"/>
      <c r="F46" s="65" t="s">
        <v>64</v>
      </c>
      <c r="G46" s="68">
        <v>250</v>
      </c>
      <c r="H46" s="90"/>
      <c r="I46" s="103">
        <f aca="true" t="shared" si="4" ref="I46:I55">ROUND(G46*ROUND(H46,2),2)</f>
        <v>0</v>
      </c>
      <c r="K46" s="58"/>
    </row>
    <row r="47" spans="1:9" s="21" customFormat="1" ht="28.5" customHeight="1">
      <c r="A47" s="35"/>
      <c r="B47" s="120" t="s">
        <v>92</v>
      </c>
      <c r="C47" s="137"/>
      <c r="D47" s="137"/>
      <c r="E47" s="121"/>
      <c r="F47" s="66" t="s">
        <v>71</v>
      </c>
      <c r="G47" s="69">
        <v>2000</v>
      </c>
      <c r="H47" s="91"/>
      <c r="I47" s="104">
        <f t="shared" si="4"/>
        <v>0</v>
      </c>
    </row>
    <row r="48" spans="1:11" s="21" customFormat="1" ht="28.5" customHeight="1">
      <c r="A48" s="35"/>
      <c r="B48" s="120" t="s">
        <v>86</v>
      </c>
      <c r="C48" s="137"/>
      <c r="D48" s="137"/>
      <c r="E48" s="121"/>
      <c r="F48" s="66" t="s">
        <v>71</v>
      </c>
      <c r="G48" s="69">
        <v>1000</v>
      </c>
      <c r="H48" s="91"/>
      <c r="I48" s="104">
        <f t="shared" si="4"/>
        <v>0</v>
      </c>
      <c r="K48" s="52"/>
    </row>
    <row r="49" spans="1:9" s="21" customFormat="1" ht="28.5" customHeight="1">
      <c r="A49" s="35">
        <v>0</v>
      </c>
      <c r="B49" s="120" t="s">
        <v>144</v>
      </c>
      <c r="C49" s="137"/>
      <c r="D49" s="137"/>
      <c r="E49" s="121"/>
      <c r="F49" s="66" t="s">
        <v>26</v>
      </c>
      <c r="G49" s="70">
        <v>300</v>
      </c>
      <c r="H49" s="91"/>
      <c r="I49" s="104">
        <f t="shared" si="4"/>
        <v>0</v>
      </c>
    </row>
    <row r="50" spans="1:9" s="21" customFormat="1" ht="28.5" customHeight="1">
      <c r="A50" s="35">
        <v>0</v>
      </c>
      <c r="B50" s="120" t="s">
        <v>145</v>
      </c>
      <c r="C50" s="137"/>
      <c r="D50" s="137"/>
      <c r="E50" s="121"/>
      <c r="F50" s="66" t="s">
        <v>71</v>
      </c>
      <c r="G50" s="69">
        <v>1000</v>
      </c>
      <c r="H50" s="91"/>
      <c r="I50" s="104">
        <f t="shared" si="4"/>
        <v>0</v>
      </c>
    </row>
    <row r="51" spans="1:9" s="21" customFormat="1" ht="28.5" customHeight="1">
      <c r="A51" s="35">
        <v>0</v>
      </c>
      <c r="B51" s="120" t="s">
        <v>146</v>
      </c>
      <c r="C51" s="137"/>
      <c r="D51" s="137"/>
      <c r="E51" s="121"/>
      <c r="F51" s="66" t="s">
        <v>71</v>
      </c>
      <c r="G51" s="69">
        <v>3113.01</v>
      </c>
      <c r="H51" s="91"/>
      <c r="I51" s="104">
        <f t="shared" si="4"/>
        <v>0</v>
      </c>
    </row>
    <row r="52" spans="1:11" s="21" customFormat="1" ht="28.5" customHeight="1">
      <c r="A52" s="35">
        <v>0</v>
      </c>
      <c r="B52" s="120" t="s">
        <v>165</v>
      </c>
      <c r="C52" s="137"/>
      <c r="D52" s="137"/>
      <c r="E52" s="121"/>
      <c r="F52" s="66" t="s">
        <v>71</v>
      </c>
      <c r="G52" s="69">
        <v>500</v>
      </c>
      <c r="H52" s="91"/>
      <c r="I52" s="104">
        <f t="shared" si="4"/>
        <v>0</v>
      </c>
      <c r="K52" s="58"/>
    </row>
    <row r="53" spans="1:11" s="21" customFormat="1" ht="72" customHeight="1">
      <c r="A53" s="35" t="s">
        <v>29</v>
      </c>
      <c r="B53" s="134" t="s">
        <v>173</v>
      </c>
      <c r="C53" s="135"/>
      <c r="D53" s="135"/>
      <c r="E53" s="136"/>
      <c r="F53" s="66" t="s">
        <v>71</v>
      </c>
      <c r="G53" s="69">
        <v>4664.18</v>
      </c>
      <c r="H53" s="91"/>
      <c r="I53" s="104">
        <f t="shared" si="4"/>
        <v>0</v>
      </c>
      <c r="K53" s="58"/>
    </row>
    <row r="54" spans="1:11" s="21" customFormat="1" ht="69" customHeight="1">
      <c r="A54" s="35"/>
      <c r="B54" s="134" t="s">
        <v>161</v>
      </c>
      <c r="C54" s="141"/>
      <c r="D54" s="141"/>
      <c r="E54" s="142"/>
      <c r="F54" s="66" t="s">
        <v>154</v>
      </c>
      <c r="G54" s="69">
        <v>445.37</v>
      </c>
      <c r="H54" s="91"/>
      <c r="I54" s="104">
        <f t="shared" si="4"/>
        <v>0</v>
      </c>
      <c r="K54" s="58"/>
    </row>
    <row r="55" spans="1:11" s="21" customFormat="1" ht="69.75" customHeight="1" thickBot="1">
      <c r="A55" s="35"/>
      <c r="B55" s="143" t="s">
        <v>162</v>
      </c>
      <c r="C55" s="144"/>
      <c r="D55" s="144"/>
      <c r="E55" s="145"/>
      <c r="F55" s="67" t="s">
        <v>154</v>
      </c>
      <c r="G55" s="71">
        <v>511.66</v>
      </c>
      <c r="H55" s="92"/>
      <c r="I55" s="105">
        <f t="shared" si="4"/>
        <v>0</v>
      </c>
      <c r="K55" s="58"/>
    </row>
    <row r="56" spans="1:9" s="4" customFormat="1" ht="20.1" customHeight="1" thickBot="1">
      <c r="A56" s="35"/>
      <c r="B56" s="138" t="s">
        <v>68</v>
      </c>
      <c r="C56" s="139"/>
      <c r="D56" s="139"/>
      <c r="E56" s="139"/>
      <c r="F56" s="139"/>
      <c r="G56" s="140"/>
      <c r="H56" s="132">
        <f>SUM(I46:I55)</f>
        <v>0</v>
      </c>
      <c r="I56" s="133"/>
    </row>
    <row r="57" spans="1:11" s="4" customFormat="1" ht="15" customHeight="1" thickBot="1">
      <c r="A57" s="35"/>
      <c r="K57" s="6"/>
    </row>
    <row r="58" spans="1:9" s="4" customFormat="1" ht="63.75" thickBot="1">
      <c r="A58" s="35"/>
      <c r="B58" s="126" t="s">
        <v>167</v>
      </c>
      <c r="C58" s="127"/>
      <c r="D58" s="130" t="s">
        <v>36</v>
      </c>
      <c r="E58" s="131"/>
      <c r="F58" s="24" t="s">
        <v>28</v>
      </c>
      <c r="G58" s="24" t="s">
        <v>69</v>
      </c>
      <c r="H58" s="22" t="s">
        <v>93</v>
      </c>
      <c r="I58" s="25" t="s">
        <v>90</v>
      </c>
    </row>
    <row r="59" spans="1:9" s="21" customFormat="1" ht="43.5" customHeight="1" thickBot="1">
      <c r="A59" s="35"/>
      <c r="B59" s="128" t="s">
        <v>84</v>
      </c>
      <c r="C59" s="129"/>
      <c r="D59" s="124" t="s">
        <v>49</v>
      </c>
      <c r="E59" s="125"/>
      <c r="F59" s="42" t="s">
        <v>50</v>
      </c>
      <c r="G59" s="62">
        <v>105</v>
      </c>
      <c r="H59" s="73"/>
      <c r="I59" s="101">
        <f aca="true" t="shared" si="5" ref="I59:I72">ROUND(G59*ROUND(H59,2),2)</f>
        <v>0</v>
      </c>
    </row>
    <row r="60" spans="1:11" s="21" customFormat="1" ht="43.5" customHeight="1">
      <c r="A60" s="35"/>
      <c r="B60" s="120" t="s">
        <v>147</v>
      </c>
      <c r="C60" s="121"/>
      <c r="D60" s="122" t="s">
        <v>149</v>
      </c>
      <c r="E60" s="123"/>
      <c r="F60" s="59" t="s">
        <v>148</v>
      </c>
      <c r="G60" s="63">
        <v>140</v>
      </c>
      <c r="H60" s="100"/>
      <c r="I60" s="101">
        <f t="shared" si="5"/>
        <v>0</v>
      </c>
      <c r="K60" s="20"/>
    </row>
    <row r="61" spans="1:11" s="20" customFormat="1" ht="43.5" customHeight="1">
      <c r="A61" s="35"/>
      <c r="B61" s="120" t="s">
        <v>152</v>
      </c>
      <c r="C61" s="121"/>
      <c r="D61" s="122" t="s">
        <v>59</v>
      </c>
      <c r="E61" s="123"/>
      <c r="F61" s="13" t="s">
        <v>60</v>
      </c>
      <c r="G61" s="61">
        <v>400</v>
      </c>
      <c r="H61" s="74"/>
      <c r="I61" s="102">
        <f t="shared" si="5"/>
        <v>0</v>
      </c>
      <c r="K61" s="64"/>
    </row>
    <row r="62" spans="1:11" s="20" customFormat="1" ht="43.5" customHeight="1">
      <c r="A62" s="35"/>
      <c r="B62" s="120" t="s">
        <v>151</v>
      </c>
      <c r="C62" s="121"/>
      <c r="D62" s="122" t="s">
        <v>58</v>
      </c>
      <c r="E62" s="123"/>
      <c r="F62" s="13" t="s">
        <v>60</v>
      </c>
      <c r="G62" s="61">
        <v>580</v>
      </c>
      <c r="H62" s="74"/>
      <c r="I62" s="102">
        <f t="shared" si="5"/>
        <v>0</v>
      </c>
      <c r="K62" s="64"/>
    </row>
    <row r="63" spans="1:11" s="20" customFormat="1" ht="43.5" customHeight="1">
      <c r="A63" s="35"/>
      <c r="B63" s="120" t="s">
        <v>150</v>
      </c>
      <c r="C63" s="121"/>
      <c r="D63" s="122" t="s">
        <v>153</v>
      </c>
      <c r="E63" s="123"/>
      <c r="F63" s="13" t="s">
        <v>60</v>
      </c>
      <c r="G63" s="61">
        <v>500</v>
      </c>
      <c r="H63" s="74"/>
      <c r="I63" s="102">
        <f t="shared" si="5"/>
        <v>0</v>
      </c>
      <c r="K63" s="64"/>
    </row>
    <row r="64" spans="1:11" s="20" customFormat="1" ht="43.5" customHeight="1">
      <c r="A64" s="35"/>
      <c r="B64" s="120" t="s">
        <v>61</v>
      </c>
      <c r="C64" s="121"/>
      <c r="D64" s="122" t="s">
        <v>62</v>
      </c>
      <c r="E64" s="123"/>
      <c r="F64" s="13" t="s">
        <v>63</v>
      </c>
      <c r="G64" s="61">
        <v>6300</v>
      </c>
      <c r="H64" s="74"/>
      <c r="I64" s="102">
        <f t="shared" si="5"/>
        <v>0</v>
      </c>
      <c r="K64" s="64"/>
    </row>
    <row r="65" spans="1:9" s="4" customFormat="1" ht="43.5" customHeight="1">
      <c r="A65" s="35"/>
      <c r="B65" s="120" t="s">
        <v>44</v>
      </c>
      <c r="C65" s="121"/>
      <c r="D65" s="122" t="s">
        <v>46</v>
      </c>
      <c r="E65" s="123"/>
      <c r="F65" s="13" t="s">
        <v>45</v>
      </c>
      <c r="G65" s="61">
        <v>300</v>
      </c>
      <c r="H65" s="74"/>
      <c r="I65" s="102">
        <f t="shared" si="5"/>
        <v>0</v>
      </c>
    </row>
    <row r="66" spans="1:9" s="4" customFormat="1" ht="43.5" customHeight="1">
      <c r="A66" s="35"/>
      <c r="B66" s="120" t="s">
        <v>41</v>
      </c>
      <c r="C66" s="121"/>
      <c r="D66" s="122" t="s">
        <v>42</v>
      </c>
      <c r="E66" s="123"/>
      <c r="F66" s="13" t="s">
        <v>43</v>
      </c>
      <c r="G66" s="61">
        <v>665</v>
      </c>
      <c r="H66" s="74"/>
      <c r="I66" s="102">
        <f t="shared" si="5"/>
        <v>0</v>
      </c>
    </row>
    <row r="67" spans="1:9" s="4" customFormat="1" ht="43.5" customHeight="1">
      <c r="A67" s="35"/>
      <c r="B67" s="120" t="s">
        <v>39</v>
      </c>
      <c r="C67" s="121"/>
      <c r="D67" s="122" t="s">
        <v>40</v>
      </c>
      <c r="E67" s="123"/>
      <c r="F67" s="13" t="s">
        <v>43</v>
      </c>
      <c r="G67" s="61">
        <v>600</v>
      </c>
      <c r="H67" s="74"/>
      <c r="I67" s="102">
        <f t="shared" si="5"/>
        <v>0</v>
      </c>
    </row>
    <row r="68" spans="1:9" s="20" customFormat="1" ht="43.5" customHeight="1">
      <c r="A68" s="35"/>
      <c r="B68" s="120" t="s">
        <v>51</v>
      </c>
      <c r="C68" s="121"/>
      <c r="D68" s="122" t="s">
        <v>52</v>
      </c>
      <c r="E68" s="123"/>
      <c r="F68" s="13" t="s">
        <v>53</v>
      </c>
      <c r="G68" s="61">
        <v>15</v>
      </c>
      <c r="H68" s="74"/>
      <c r="I68" s="102">
        <f t="shared" si="5"/>
        <v>0</v>
      </c>
    </row>
    <row r="69" spans="1:9" s="20" customFormat="1" ht="43.5" customHeight="1">
      <c r="A69" s="35"/>
      <c r="B69" s="120" t="s">
        <v>54</v>
      </c>
      <c r="C69" s="121"/>
      <c r="D69" s="122" t="s">
        <v>55</v>
      </c>
      <c r="E69" s="123"/>
      <c r="F69" s="13" t="s">
        <v>31</v>
      </c>
      <c r="G69" s="61">
        <v>10</v>
      </c>
      <c r="H69" s="74"/>
      <c r="I69" s="102">
        <f t="shared" si="5"/>
        <v>0</v>
      </c>
    </row>
    <row r="70" spans="1:9" s="21" customFormat="1" ht="43.5" customHeight="1">
      <c r="A70" s="35"/>
      <c r="B70" s="120" t="s">
        <v>56</v>
      </c>
      <c r="C70" s="121"/>
      <c r="D70" s="122" t="s">
        <v>57</v>
      </c>
      <c r="E70" s="123"/>
      <c r="F70" s="13" t="s">
        <v>26</v>
      </c>
      <c r="G70" s="61">
        <v>400</v>
      </c>
      <c r="H70" s="74"/>
      <c r="I70" s="102">
        <f t="shared" si="5"/>
        <v>0</v>
      </c>
    </row>
    <row r="71" spans="1:9" s="21" customFormat="1" ht="43.5" customHeight="1">
      <c r="A71" s="39"/>
      <c r="B71" s="120" t="s">
        <v>65</v>
      </c>
      <c r="C71" s="121"/>
      <c r="D71" s="160" t="s">
        <v>66</v>
      </c>
      <c r="E71" s="161"/>
      <c r="F71" s="13" t="s">
        <v>67</v>
      </c>
      <c r="G71" s="61">
        <v>5</v>
      </c>
      <c r="H71" s="74"/>
      <c r="I71" s="102">
        <f t="shared" si="5"/>
        <v>0</v>
      </c>
    </row>
    <row r="72" spans="1:9" s="21" customFormat="1" ht="43.5" customHeight="1" thickBot="1">
      <c r="A72" s="35"/>
      <c r="B72" s="158" t="s">
        <v>85</v>
      </c>
      <c r="C72" s="159"/>
      <c r="D72" s="156" t="s">
        <v>47</v>
      </c>
      <c r="E72" s="157"/>
      <c r="F72" s="43" t="s">
        <v>48</v>
      </c>
      <c r="G72" s="60">
        <v>840</v>
      </c>
      <c r="H72" s="75"/>
      <c r="I72" s="102">
        <f t="shared" si="5"/>
        <v>0</v>
      </c>
    </row>
    <row r="73" spans="1:9" s="4" customFormat="1" ht="20.1" customHeight="1" thickBot="1">
      <c r="A73" s="35"/>
      <c r="B73" s="162" t="s">
        <v>32</v>
      </c>
      <c r="C73" s="163"/>
      <c r="D73" s="163"/>
      <c r="E73" s="163"/>
      <c r="F73" s="163"/>
      <c r="G73" s="164"/>
      <c r="H73" s="149">
        <f>SUM(I59:I72)</f>
        <v>0</v>
      </c>
      <c r="I73" s="150"/>
    </row>
    <row r="74" ht="15.75" thickBot="1"/>
    <row r="75" spans="1:9" s="41" customFormat="1" ht="30" customHeight="1" thickBot="1">
      <c r="A75" s="40"/>
      <c r="B75" s="151" t="s">
        <v>70</v>
      </c>
      <c r="C75" s="152"/>
      <c r="D75" s="152"/>
      <c r="E75" s="152"/>
      <c r="F75" s="152"/>
      <c r="G75" s="153"/>
      <c r="H75" s="154">
        <f>H73+H56+I43+I42</f>
        <v>0</v>
      </c>
      <c r="I75" s="155"/>
    </row>
  </sheetData>
  <sheetProtection password="C678" sheet="1" objects="1" scenarios="1"/>
  <mergeCells count="63">
    <mergeCell ref="B63:C63"/>
    <mergeCell ref="D63:E63"/>
    <mergeCell ref="K2:K7"/>
    <mergeCell ref="K18:K19"/>
    <mergeCell ref="K20:K21"/>
    <mergeCell ref="K22:K32"/>
    <mergeCell ref="K33:K35"/>
    <mergeCell ref="J22:J32"/>
    <mergeCell ref="J33:J35"/>
    <mergeCell ref="J36:J39"/>
    <mergeCell ref="K8:K14"/>
    <mergeCell ref="K15:K17"/>
    <mergeCell ref="K36:K39"/>
    <mergeCell ref="J2:J7"/>
    <mergeCell ref="J8:J14"/>
    <mergeCell ref="J15:J17"/>
    <mergeCell ref="J18:J19"/>
    <mergeCell ref="J20:J21"/>
    <mergeCell ref="H73:I73"/>
    <mergeCell ref="B75:G75"/>
    <mergeCell ref="H75:I75"/>
    <mergeCell ref="D68:E68"/>
    <mergeCell ref="D69:E69"/>
    <mergeCell ref="D70:E70"/>
    <mergeCell ref="D72:E72"/>
    <mergeCell ref="B72:C72"/>
    <mergeCell ref="B70:C70"/>
    <mergeCell ref="B68:C68"/>
    <mergeCell ref="B69:C69"/>
    <mergeCell ref="B71:C71"/>
    <mergeCell ref="D71:E71"/>
    <mergeCell ref="B73:G73"/>
    <mergeCell ref="B64:C64"/>
    <mergeCell ref="B65:C65"/>
    <mergeCell ref="B66:C66"/>
    <mergeCell ref="B67:C67"/>
    <mergeCell ref="D64:E64"/>
    <mergeCell ref="D65:E65"/>
    <mergeCell ref="D66:E66"/>
    <mergeCell ref="D67:E67"/>
    <mergeCell ref="B45:E45"/>
    <mergeCell ref="B46:E46"/>
    <mergeCell ref="B47:E47"/>
    <mergeCell ref="B48:E48"/>
    <mergeCell ref="B49:E49"/>
    <mergeCell ref="H56:I56"/>
    <mergeCell ref="B53:E53"/>
    <mergeCell ref="B50:E50"/>
    <mergeCell ref="B51:E51"/>
    <mergeCell ref="B52:E52"/>
    <mergeCell ref="B56:G56"/>
    <mergeCell ref="B54:E54"/>
    <mergeCell ref="B55:E55"/>
    <mergeCell ref="B62:C62"/>
    <mergeCell ref="D62:E62"/>
    <mergeCell ref="D59:E59"/>
    <mergeCell ref="D61:E61"/>
    <mergeCell ref="B58:C58"/>
    <mergeCell ref="B59:C59"/>
    <mergeCell ref="B61:C61"/>
    <mergeCell ref="D58:E58"/>
    <mergeCell ref="B60:C60"/>
    <mergeCell ref="D60:E60"/>
  </mergeCells>
  <printOptions horizontalCentered="1"/>
  <pageMargins left="0.2362204724409449" right="0.2362204724409449" top="0.35433070866141736" bottom="0.5511811023622047" header="0" footer="0.31496062992125984"/>
  <pageSetup horizontalDpi="600" verticalDpi="600" orientation="landscape" paperSize="9" r:id="rId1"/>
  <headerFooter>
    <oddFooter>&amp;L&amp;10Souhrn&amp;R&amp;10strana &amp;P z &amp;N stran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K14" sqref="K14"/>
    </sheetView>
  </sheetViews>
  <sheetFormatPr defaultColWidth="9.140625" defaultRowHeight="15"/>
  <cols>
    <col min="1" max="1" width="6.28125" style="1" customWidth="1"/>
    <col min="2" max="2" width="16.140625" style="1" customWidth="1"/>
    <col min="3" max="3" width="25.140625" style="1" customWidth="1"/>
    <col min="4" max="4" width="15.00390625" style="1" customWidth="1"/>
    <col min="5" max="5" width="20.7109375" style="1" customWidth="1"/>
    <col min="6" max="8" width="9.140625" style="1" customWidth="1"/>
    <col min="9" max="9" width="27.57421875" style="1" customWidth="1"/>
    <col min="10" max="16384" width="9.140625" style="1" customWidth="1"/>
  </cols>
  <sheetData>
    <row r="1" spans="1:9" ht="18.75">
      <c r="A1" s="175" t="s">
        <v>72</v>
      </c>
      <c r="B1" s="175"/>
      <c r="C1" s="175"/>
      <c r="D1" s="175"/>
      <c r="E1" s="175"/>
      <c r="F1" s="175"/>
      <c r="G1" s="175"/>
      <c r="H1" s="175"/>
      <c r="I1" s="175"/>
    </row>
    <row r="2" spans="1:9" ht="8.1" customHeight="1" thickBot="1">
      <c r="A2" s="176"/>
      <c r="B2" s="176"/>
      <c r="C2" s="176"/>
      <c r="D2" s="176"/>
      <c r="E2" s="176"/>
      <c r="F2" s="176"/>
      <c r="G2" s="176"/>
      <c r="H2" s="176"/>
      <c r="I2" s="176"/>
    </row>
    <row r="3" spans="1:9" ht="30" customHeight="1" thickBot="1">
      <c r="A3" s="172" t="s">
        <v>30</v>
      </c>
      <c r="B3" s="173"/>
      <c r="C3" s="173"/>
      <c r="D3" s="173"/>
      <c r="E3" s="173"/>
      <c r="F3" s="173"/>
      <c r="G3" s="173"/>
      <c r="H3" s="174"/>
      <c r="I3" s="24" t="s">
        <v>94</v>
      </c>
    </row>
    <row r="4" spans="1:9" ht="36" customHeight="1">
      <c r="A4" s="170" t="s">
        <v>87</v>
      </c>
      <c r="B4" s="171"/>
      <c r="C4" s="171"/>
      <c r="D4" s="171"/>
      <c r="E4" s="171"/>
      <c r="F4" s="171"/>
      <c r="G4" s="171"/>
      <c r="H4" s="171"/>
      <c r="I4" s="93"/>
    </row>
    <row r="5" spans="1:9" ht="36" customHeight="1">
      <c r="A5" s="170" t="s">
        <v>88</v>
      </c>
      <c r="B5" s="171"/>
      <c r="C5" s="171"/>
      <c r="D5" s="171"/>
      <c r="E5" s="171"/>
      <c r="F5" s="171"/>
      <c r="G5" s="171"/>
      <c r="H5" s="171"/>
      <c r="I5" s="93"/>
    </row>
    <row r="6" spans="1:9" ht="18" customHeight="1">
      <c r="A6" s="170" t="s">
        <v>73</v>
      </c>
      <c r="B6" s="171"/>
      <c r="C6" s="171"/>
      <c r="D6" s="171"/>
      <c r="E6" s="171"/>
      <c r="F6" s="171"/>
      <c r="G6" s="171"/>
      <c r="H6" s="171"/>
      <c r="I6" s="93"/>
    </row>
    <row r="7" spans="1:9" ht="36" customHeight="1">
      <c r="A7" s="170" t="s">
        <v>74</v>
      </c>
      <c r="B7" s="171"/>
      <c r="C7" s="171"/>
      <c r="D7" s="171"/>
      <c r="E7" s="171"/>
      <c r="F7" s="171"/>
      <c r="G7" s="171"/>
      <c r="H7" s="171"/>
      <c r="I7" s="94"/>
    </row>
    <row r="8" spans="1:9" ht="18" customHeight="1">
      <c r="A8" s="170" t="s">
        <v>75</v>
      </c>
      <c r="B8" s="171"/>
      <c r="C8" s="171"/>
      <c r="D8" s="171"/>
      <c r="E8" s="171"/>
      <c r="F8" s="171"/>
      <c r="G8" s="171"/>
      <c r="H8" s="171"/>
      <c r="I8" s="95"/>
    </row>
    <row r="9" spans="1:9" ht="18" customHeight="1" thickBot="1">
      <c r="A9" s="170" t="s">
        <v>76</v>
      </c>
      <c r="B9" s="171"/>
      <c r="C9" s="171"/>
      <c r="D9" s="171"/>
      <c r="E9" s="171"/>
      <c r="F9" s="171"/>
      <c r="G9" s="171"/>
      <c r="H9" s="171"/>
      <c r="I9" s="95"/>
    </row>
    <row r="10" spans="1:9" ht="18" customHeight="1" thickBot="1">
      <c r="A10" s="177" t="s">
        <v>77</v>
      </c>
      <c r="B10" s="178"/>
      <c r="C10" s="178"/>
      <c r="D10" s="178"/>
      <c r="E10" s="178"/>
      <c r="F10" s="178"/>
      <c r="G10" s="178"/>
      <c r="H10" s="179"/>
      <c r="I10" s="118">
        <f>I4+I5-I6+I7+I8+I9</f>
        <v>0</v>
      </c>
    </row>
    <row r="11" ht="8.1" customHeight="1" thickBot="1"/>
    <row r="12" spans="1:9" ht="18" customHeight="1">
      <c r="A12" s="181" t="s">
        <v>100</v>
      </c>
      <c r="B12" s="182"/>
      <c r="C12" s="182"/>
      <c r="D12" s="182"/>
      <c r="E12" s="182"/>
      <c r="F12" s="182"/>
      <c r="G12" s="182"/>
      <c r="H12" s="182"/>
      <c r="I12" s="96"/>
    </row>
    <row r="13" spans="1:9" ht="18" customHeight="1">
      <c r="A13" s="183" t="s">
        <v>101</v>
      </c>
      <c r="B13" s="184"/>
      <c r="C13" s="184"/>
      <c r="D13" s="184"/>
      <c r="E13" s="184"/>
      <c r="F13" s="184"/>
      <c r="G13" s="184"/>
      <c r="H13" s="184"/>
      <c r="I13" s="97"/>
    </row>
    <row r="14" spans="1:9" ht="18" customHeight="1">
      <c r="A14" s="183" t="s">
        <v>96</v>
      </c>
      <c r="B14" s="184"/>
      <c r="C14" s="184"/>
      <c r="D14" s="184"/>
      <c r="E14" s="184"/>
      <c r="F14" s="184"/>
      <c r="G14" s="184"/>
      <c r="H14" s="184"/>
      <c r="I14" s="97"/>
    </row>
    <row r="15" spans="1:9" ht="18" customHeight="1">
      <c r="A15" s="183" t="s">
        <v>97</v>
      </c>
      <c r="B15" s="184"/>
      <c r="C15" s="184"/>
      <c r="D15" s="184"/>
      <c r="E15" s="184"/>
      <c r="F15" s="184"/>
      <c r="G15" s="184"/>
      <c r="H15" s="184"/>
      <c r="I15" s="98"/>
    </row>
    <row r="16" spans="1:9" ht="18" customHeight="1" thickBot="1">
      <c r="A16" s="185" t="s">
        <v>98</v>
      </c>
      <c r="B16" s="186"/>
      <c r="C16" s="186"/>
      <c r="D16" s="186"/>
      <c r="E16" s="186"/>
      <c r="F16" s="186"/>
      <c r="G16" s="186"/>
      <c r="H16" s="186"/>
      <c r="I16" s="99"/>
    </row>
    <row r="18" spans="4:9" ht="15">
      <c r="D18" s="46"/>
      <c r="E18" s="46"/>
      <c r="F18" s="46"/>
      <c r="G18" s="46"/>
      <c r="H18" s="46"/>
      <c r="I18" s="46"/>
    </row>
    <row r="19" spans="2:9" ht="15">
      <c r="B19" s="47" t="s">
        <v>29</v>
      </c>
      <c r="C19" s="72" t="s">
        <v>81</v>
      </c>
      <c r="D19" s="46"/>
      <c r="E19" s="46"/>
      <c r="F19" s="46"/>
      <c r="G19" s="46"/>
      <c r="H19" s="46"/>
      <c r="I19" s="46"/>
    </row>
    <row r="20" spans="3:9" ht="15">
      <c r="C20" s="46"/>
      <c r="D20" s="46"/>
      <c r="E20" s="46"/>
      <c r="F20" s="48"/>
      <c r="G20" s="46"/>
      <c r="H20" s="180"/>
      <c r="I20" s="180"/>
    </row>
    <row r="21" spans="2:10" ht="15">
      <c r="B21" s="49" t="s">
        <v>80</v>
      </c>
      <c r="C21" s="50">
        <f ca="1">TODAY()</f>
        <v>42355</v>
      </c>
      <c r="D21" s="46"/>
      <c r="E21" s="46"/>
      <c r="F21" s="189" t="s">
        <v>83</v>
      </c>
      <c r="G21" s="189"/>
      <c r="H21" s="189"/>
      <c r="I21" s="46"/>
      <c r="J21" s="46"/>
    </row>
    <row r="22" spans="3:10" ht="15">
      <c r="C22" s="46"/>
      <c r="D22" s="46"/>
      <c r="E22" s="46"/>
      <c r="F22" s="189" t="s">
        <v>78</v>
      </c>
      <c r="G22" s="189"/>
      <c r="H22" s="189"/>
      <c r="I22" s="46"/>
      <c r="J22" s="46"/>
    </row>
    <row r="23" spans="3:9" ht="15">
      <c r="C23" s="46"/>
      <c r="D23" s="46"/>
      <c r="E23" s="46"/>
      <c r="F23" s="46"/>
      <c r="G23" s="46"/>
      <c r="H23" s="46"/>
      <c r="I23" s="46"/>
    </row>
    <row r="24" spans="3:9" ht="15">
      <c r="C24" s="46"/>
      <c r="D24" s="46"/>
      <c r="E24" s="51" t="s">
        <v>79</v>
      </c>
      <c r="F24" s="188" t="s">
        <v>82</v>
      </c>
      <c r="G24" s="188"/>
      <c r="H24" s="188"/>
      <c r="I24" s="48"/>
    </row>
    <row r="25" spans="3:9" ht="15">
      <c r="C25" s="46"/>
      <c r="D25" s="46"/>
      <c r="E25" s="51" t="s">
        <v>95</v>
      </c>
      <c r="F25" s="188" t="s">
        <v>82</v>
      </c>
      <c r="G25" s="188"/>
      <c r="H25" s="188"/>
      <c r="I25" s="48"/>
    </row>
    <row r="27" spans="1:9" ht="30" customHeight="1">
      <c r="A27" s="187" t="s">
        <v>99</v>
      </c>
      <c r="B27" s="187"/>
      <c r="C27" s="187"/>
      <c r="D27" s="187"/>
      <c r="E27" s="187"/>
      <c r="F27" s="187"/>
      <c r="G27" s="187"/>
      <c r="H27" s="187"/>
      <c r="I27" s="187"/>
    </row>
    <row r="29" spans="1:13" ht="15" customHeight="1">
      <c r="A29" s="169" t="s">
        <v>166</v>
      </c>
      <c r="B29" s="169"/>
      <c r="C29" s="169"/>
      <c r="D29" s="169"/>
      <c r="E29" s="169"/>
      <c r="F29" s="169"/>
      <c r="G29" s="169"/>
      <c r="H29" s="169"/>
      <c r="I29" s="169"/>
      <c r="J29" s="56"/>
      <c r="K29" s="56"/>
      <c r="L29" s="56"/>
      <c r="M29" s="56"/>
    </row>
    <row r="30" spans="1:9" ht="15">
      <c r="A30" s="169"/>
      <c r="B30" s="169"/>
      <c r="C30" s="169"/>
      <c r="D30" s="169"/>
      <c r="E30" s="169"/>
      <c r="F30" s="169"/>
      <c r="G30" s="169"/>
      <c r="H30" s="169"/>
      <c r="I30" s="169"/>
    </row>
  </sheetData>
  <sheetProtection algorithmName="SHA-512" hashValue="R23wKZoql/PogpPHPHoQZAmQ23rwdvedsiDjzDlviNs8RY4VZB0K1XJbPHyClKB8dXsuVco5Cf7emoE6N0ZiTg==" saltValue="qYLq9Cd5lKKUKLB6FXchsA==" spinCount="100000" sheet="1" objects="1" scenarios="1"/>
  <mergeCells count="22">
    <mergeCell ref="A15:H15"/>
    <mergeCell ref="A27:I27"/>
    <mergeCell ref="F24:H24"/>
    <mergeCell ref="F25:H25"/>
    <mergeCell ref="F22:H22"/>
    <mergeCell ref="F21:H21"/>
    <mergeCell ref="A29:I30"/>
    <mergeCell ref="A4:H4"/>
    <mergeCell ref="A3:H3"/>
    <mergeCell ref="A1:I1"/>
    <mergeCell ref="A2:I2"/>
    <mergeCell ref="A10:H10"/>
    <mergeCell ref="A9:H9"/>
    <mergeCell ref="A8:H8"/>
    <mergeCell ref="A7:H7"/>
    <mergeCell ref="A6:H6"/>
    <mergeCell ref="A5:H5"/>
    <mergeCell ref="H20:I20"/>
    <mergeCell ref="A12:H12"/>
    <mergeCell ref="A13:H13"/>
    <mergeCell ref="A14:H14"/>
    <mergeCell ref="A16:H16"/>
  </mergeCells>
  <printOptions/>
  <pageMargins left="0.25" right="0.25" top="0.75" bottom="0.4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Komjaty</cp:lastModifiedBy>
  <cp:lastPrinted>2015-11-26T10:39:15Z</cp:lastPrinted>
  <dcterms:created xsi:type="dcterms:W3CDTF">2015-06-30T10:28:43Z</dcterms:created>
  <dcterms:modified xsi:type="dcterms:W3CDTF">2015-12-17T08:09:32Z</dcterms:modified>
  <cp:category/>
  <cp:version/>
  <cp:contentType/>
  <cp:contentStatus/>
</cp:coreProperties>
</file>