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5\19 FF MU Arne Nováka\rozpočet 2016_06_12\EF\"/>
    </mc:Choice>
  </mc:AlternateContent>
  <bookViews>
    <workbookView xWindow="0" yWindow="0" windowWidth="19200" windowHeight="11280" tabRatio="932" activeTab="2"/>
  </bookViews>
  <sheets>
    <sheet name="Krycí list" sheetId="11" r:id="rId1"/>
    <sheet name="přehled položek" sheetId="10" r:id="rId2"/>
    <sheet name="Elektroinstalace + jímací sous" sheetId="27" r:id="rId3"/>
  </sheets>
  <externalReferences>
    <externalReference r:id="rId4"/>
    <externalReference r:id="rId5"/>
    <externalReference r:id="rId6"/>
    <externalReference r:id="rId7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2">'Elektroinstalace + jímací sous'!$A$1:$G$76</definedName>
    <definedName name="_xlnm.Print_Area" localSheetId="0">'Krycí list'!$A$1:$G$46</definedName>
    <definedName name="_xlnm.Print_Area" localSheetId="1">'přehled položek'!$A$1:$F$23</definedName>
    <definedName name="PocetMJ" localSheetId="1">'[3]Krycí list-el.obj.19'!$G$6</definedName>
    <definedName name="PocetMJ">'[2]Krycí list'!$G$6</definedName>
    <definedName name="Poznamka">'[2]Krycí list'!$B$38</definedName>
    <definedName name="Projektant" localSheetId="1">'[3]Krycí list-el.obj.19'!$C$8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'[3]Krycí list-el.obj.19'!$C$30</definedName>
    <definedName name="SazbaDPH1">'[2]Krycí list'!$C$31</definedName>
    <definedName name="SazbaDPH2" localSheetId="1">'[3]Krycí list-el.obj.19'!$C$32</definedName>
    <definedName name="SazbaDPH2">'[2]Krycí list'!$C$33</definedName>
    <definedName name="sBc">'[4]Hlavní rozvaděč RH'!#REF!</definedName>
    <definedName name="sHc">'[4]Hlavní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>'[4]Hlavní rozvaděč RH'!#REF!</definedName>
    <definedName name="sOc">'[4]Hlavní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 localSheetId="1">'[3]Krycí list-el.obj.19'!$F$30</definedName>
    <definedName name="Zaklad5">'[2]Krycí list'!$F$31</definedName>
    <definedName name="Zhotovitel">'[2]Krycí list'!$C$11:$E$11</definedName>
  </definedNames>
  <calcPr calcId="152511"/>
</workbook>
</file>

<file path=xl/calcChain.xml><?xml version="1.0" encoding="utf-8"?>
<calcChain xmlns="http://schemas.openxmlformats.org/spreadsheetml/2006/main">
  <c r="G73" i="27" l="1"/>
  <c r="G72" i="27"/>
  <c r="G69" i="27"/>
  <c r="G68" i="27"/>
  <c r="G67" i="27"/>
  <c r="G66" i="27"/>
  <c r="G65" i="27"/>
  <c r="G64" i="27"/>
  <c r="G63" i="27"/>
  <c r="G60" i="27"/>
  <c r="G61" i="27" s="1"/>
  <c r="G57" i="27"/>
  <c r="G56" i="27"/>
  <c r="G55" i="27"/>
  <c r="G54" i="27"/>
  <c r="G51" i="27"/>
  <c r="G50" i="27"/>
  <c r="G49" i="27"/>
  <c r="G48" i="27"/>
  <c r="G47" i="27"/>
  <c r="G46" i="27"/>
  <c r="G45" i="27"/>
  <c r="G44" i="27"/>
  <c r="G43" i="27"/>
  <c r="G41" i="27"/>
  <c r="G40" i="27"/>
  <c r="G38" i="27"/>
  <c r="G37" i="27"/>
  <c r="G36" i="27"/>
  <c r="G28" i="27"/>
  <c r="G27" i="27"/>
  <c r="G26" i="27"/>
  <c r="G25" i="27"/>
  <c r="G24" i="27"/>
  <c r="G23" i="27"/>
  <c r="G22" i="27"/>
  <c r="G21" i="27"/>
  <c r="G20" i="27"/>
  <c r="G19" i="27"/>
  <c r="G18" i="27"/>
  <c r="G15" i="27"/>
  <c r="G16" i="27" s="1"/>
  <c r="G14" i="27"/>
  <c r="G10" i="27"/>
  <c r="G12" i="27" s="1"/>
  <c r="G7" i="27"/>
  <c r="G8" i="27" s="1"/>
  <c r="G70" i="27" l="1"/>
  <c r="G58" i="27"/>
  <c r="G52" i="27"/>
  <c r="G30" i="27"/>
  <c r="G31" i="27"/>
  <c r="G74" i="27" l="1"/>
  <c r="D8" i="10" s="1"/>
  <c r="C8" i="10"/>
  <c r="C34" i="11"/>
  <c r="F34" i="11" s="1"/>
  <c r="C32" i="11"/>
  <c r="C9" i="11"/>
  <c r="G7" i="11"/>
  <c r="G76" i="27" l="1"/>
  <c r="E8" i="10"/>
  <c r="E21" i="10" s="1"/>
  <c r="C19" i="11" l="1"/>
  <c r="C20" i="11" s="1"/>
  <c r="C23" i="11" s="1"/>
  <c r="C24" i="11" s="1"/>
  <c r="F31" i="11" s="1"/>
  <c r="F32" i="11" s="1"/>
  <c r="F35" i="11" s="1"/>
</calcChain>
</file>

<file path=xl/sharedStrings.xml><?xml version="1.0" encoding="utf-8"?>
<sst xmlns="http://schemas.openxmlformats.org/spreadsheetml/2006/main" count="225" uniqueCount="138">
  <si>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</si>
  <si>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</si>
  <si>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</si>
  <si>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</si>
  <si>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</si>
  <si>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</si>
  <si>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</si>
  <si>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</si>
  <si>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</si>
  <si>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Celkem za :</t>
  </si>
  <si>
    <t>ks</t>
  </si>
  <si>
    <t>Nosné prvky pro uložení vodičů (CPV 284 223 00-9)</t>
  </si>
  <si>
    <t>m</t>
  </si>
  <si>
    <t>Vodiče (CPV 313 000 00-9)</t>
  </si>
  <si>
    <t>KABEL CYKY 5C x 4</t>
  </si>
  <si>
    <t>VODIC HO7 V-U 16 ZL/Z (CY)</t>
  </si>
  <si>
    <t>Montáž (CPV 453 100 00-3)</t>
  </si>
  <si>
    <t>Hodinové zúčtovací sazby</t>
  </si>
  <si>
    <t>hod</t>
  </si>
  <si>
    <t>Konzultace s projektantem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</si>
  <si>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</si>
  <si>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</si>
  <si>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Nepředvídatelné náklady a práce spojené s rekonstrukcí</t>
  </si>
  <si>
    <t>Položku možno četpat pouze se souhlasem investora nebo TDI</t>
  </si>
  <si>
    <t>Pomocné práce,kompletace</t>
  </si>
  <si>
    <t>Převzetí pracoviště</t>
  </si>
  <si>
    <t>Spolupráce s investorem</t>
  </si>
  <si>
    <t>Spolupráce s revizním technikem</t>
  </si>
  <si>
    <t>Výchozí revize s vypracováním revizní zprávy</t>
  </si>
  <si>
    <t>Zakreslení skutečného provedení</t>
  </si>
  <si>
    <t>Montáž přístrojů</t>
  </si>
  <si>
    <t>Montáže</t>
  </si>
  <si>
    <t>Demontovaný elektromateriál - odvoz,likvidace,poplatek za skládku</t>
  </si>
  <si>
    <t>t</t>
  </si>
  <si>
    <t>Manipulace s materiálem</t>
  </si>
  <si>
    <t>Manipulace s odpadem</t>
  </si>
  <si>
    <t>210010084 </t>
  </si>
  <si>
    <t>210810042 </t>
  </si>
  <si>
    <t>Položení kabelu pevně</t>
  </si>
  <si>
    <t>Zapojení venkovní klimatizační jednotky</t>
  </si>
  <si>
    <t>Stavební práce</t>
  </si>
  <si>
    <t>Vrtání železobetonu prům. 31mm l=20cm</t>
  </si>
  <si>
    <t>Cenová kalkulace celkem bez DPH:</t>
  </si>
  <si>
    <t>Přístrojová náplň</t>
  </si>
  <si>
    <t>sada</t>
  </si>
  <si>
    <t>(přípojnice,propojovací vodiče,spojovací materiál,kryty,montážní lišty a pod.)</t>
  </si>
  <si>
    <t>Montáž jističe 3-pól.</t>
  </si>
  <si>
    <t>S 203 M-C 16 </t>
  </si>
  <si>
    <t>Jistič, řada S200M (Icn=10kA),char.C,3pól,In=16A</t>
  </si>
  <si>
    <t>MATERIÁL A MONTÁŽ</t>
  </si>
  <si>
    <t>cena bez DPH</t>
  </si>
  <si>
    <t>materiál bez DPH</t>
  </si>
  <si>
    <t>montáž bez DPH</t>
  </si>
  <si>
    <t>ELEKTROINSTALACE</t>
  </si>
  <si>
    <t>DODÁVKA  ELEKTROINSTALACE CELKEM - bez DPH</t>
  </si>
  <si>
    <t>Rozpočet</t>
  </si>
  <si>
    <t>0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</si>
  <si>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</si>
  <si>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</si>
  <si>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</si>
  <si>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</si>
  <si>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</si>
  <si>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</si>
  <si>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</si>
  <si>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Náklady na m.j.</t>
  </si>
  <si>
    <t>Projektant</t>
  </si>
  <si>
    <t>Ing. Zdeněk ILLEK</t>
  </si>
  <si>
    <t>Typ rozpočtu</t>
  </si>
  <si>
    <t>Zpracovatel projektu</t>
  </si>
  <si>
    <t>Objednatel</t>
  </si>
  <si>
    <t>Dodavatel</t>
  </si>
  <si>
    <t xml:space="preserve">Zakázkové číslo </t>
  </si>
  <si>
    <t>20194011-4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</si>
  <si>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</si>
  <si>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</si>
  <si>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</si>
  <si>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</si>
  <si>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</si>
  <si>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</si>
  <si>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</si>
  <si>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</si>
  <si>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</si>
  <si>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</si>
  <si>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</si>
  <si>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</si>
  <si>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</si>
  <si>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</si>
  <si>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</si>
  <si>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</si>
  <si>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</si>
  <si>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</si>
  <si>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</si>
  <si>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</si>
  <si>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</si>
  <si>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</si>
  <si>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</si>
  <si>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</si>
  <si>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</si>
  <si>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</si>
  <si>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</si>
  <si>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</si>
  <si>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</si>
  <si>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</si>
  <si>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</si>
  <si>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Zemnění, hromosvod (CPV 312 162 00-5)</t>
  </si>
  <si>
    <t>DRAT ZEMNICI AlMgSi 8mm</t>
  </si>
  <si>
    <t>SVOD IZOL . vč. montáže</t>
  </si>
  <si>
    <t>připojovací deska pro izolovaný svod, pro připojení 2 vodiců</t>
  </si>
  <si>
    <t>STOŽÁR JÍMACÍ IZOL . vč. montáže</t>
  </si>
  <si>
    <t>svorka pro připojení</t>
  </si>
  <si>
    <t>Systémový pomocný materiál pro jímací a zemnící soustavu</t>
  </si>
  <si>
    <t>Revize hromosvodní instalace</t>
  </si>
  <si>
    <t>Napojení kovových konstrukcí na jímací soustavu</t>
  </si>
  <si>
    <t>Montáž hromosvodu a uzemnění</t>
  </si>
  <si>
    <t>210220101 </t>
  </si>
  <si>
    <t>Položení svodového vodiče FeZn do 10mm</t>
  </si>
  <si>
    <t>210220002 </t>
  </si>
  <si>
    <t>Práce na uzemnění na povrchu FeZn 10 mm bez nátěr.ochr.posp.</t>
  </si>
  <si>
    <t>Položkový rozpočet: Elektroinstalace + jímací soustava</t>
  </si>
  <si>
    <t>Elektroinstalace + jímací soustava</t>
  </si>
  <si>
    <t>KO TRUBKA PR. 63 KOPOFLEX</t>
  </si>
  <si>
    <t>doplněn do hlavního rozvaděče</t>
  </si>
  <si>
    <t>H SVORKA SO</t>
  </si>
  <si>
    <t>H SVORKA SS</t>
  </si>
  <si>
    <t>PODPERA NA PLECHOVÉ STŘECHY PV 23</t>
  </si>
  <si>
    <t>PODPERA NA PLOCHÉ STŘECHY LITINOVÁ PV 21b</t>
  </si>
  <si>
    <t>Práce v kabelovém kanále, ztížené pracovní podmínky</t>
  </si>
  <si>
    <t>Úprava stávajícího hromosvodu, napojení na stávající svody</t>
  </si>
  <si>
    <t>Úprava stávajícího rozvaděče</t>
  </si>
  <si>
    <t>210220302 </t>
  </si>
  <si>
    <t>Montáž svorky hromosvodové nad 2 šrouby(ST;SJ;SK;SZ;SR01;02)</t>
  </si>
  <si>
    <t>Demontáže stávajícího hromosvodu</t>
  </si>
  <si>
    <t>Montáž trubky instalační pancéřové z PH typ 8029 O 29mm (pu)</t>
  </si>
  <si>
    <t>FF Arne Nováka</t>
  </si>
  <si>
    <t>Brno</t>
  </si>
  <si>
    <t>budova EF</t>
  </si>
  <si>
    <t>FF Arne Nováka - budova EF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</si>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</sst>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1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44" fontId="34" fillId="0" borderId="0" applyFont="0" applyFill="0" applyBorder="0" applyAlignment="0" applyProtection="0"/>
    <xf numFmtId="0" fontId="36" fillId="0" borderId="0"/>
    <xf numFmtId="0" fontId="28" fillId="0" borderId="0"/>
  </cellStyleXfs>
  <cellXfs count="188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3" borderId="15" xfId="0" applyFont="1" applyFill="1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top"/>
    </xf>
    <xf numFmtId="42" fontId="27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8" fillId="0" borderId="0" xfId="43" applyBorder="1"/>
    <xf numFmtId="0" fontId="28" fillId="0" borderId="0" xfId="43"/>
    <xf numFmtId="0" fontId="33" fillId="0" borderId="15" xfId="43" applyFont="1" applyBorder="1" applyAlignment="1">
      <alignment horizontal="center" vertical="center" wrapText="1"/>
    </xf>
    <xf numFmtId="0" fontId="33" fillId="0" borderId="15" xfId="43" applyFont="1" applyBorder="1" applyAlignment="1">
      <alignment horizontal="center" vertical="center"/>
    </xf>
    <xf numFmtId="2" fontId="33" fillId="0" borderId="15" xfId="43" applyNumberFormat="1" applyFont="1" applyBorder="1" applyAlignment="1">
      <alignment horizontal="right" vertical="center"/>
    </xf>
    <xf numFmtId="0" fontId="33" fillId="0" borderId="15" xfId="43" applyFont="1" applyBorder="1" applyAlignment="1">
      <alignment horizontal="left" vertical="center" wrapText="1"/>
    </xf>
    <xf numFmtId="44" fontId="33" fillId="0" borderId="15" xfId="1" applyFont="1" applyBorder="1" applyAlignment="1">
      <alignment horizontal="left" vertical="center" wrapText="1"/>
    </xf>
    <xf numFmtId="164" fontId="31" fillId="0" borderId="15" xfId="44" applyNumberFormat="1" applyFont="1" applyBorder="1" applyAlignment="1">
      <alignment horizontal="right" vertical="center"/>
    </xf>
    <xf numFmtId="44" fontId="28" fillId="0" borderId="0" xfId="43" applyNumberFormat="1" applyBorder="1"/>
    <xf numFmtId="0" fontId="35" fillId="39" borderId="15" xfId="43" applyFont="1" applyFill="1" applyBorder="1" applyAlignment="1">
      <alignment horizontal="left" vertical="center" wrapText="1"/>
    </xf>
    <xf numFmtId="0" fontId="33" fillId="39" borderId="15" xfId="43" applyFont="1" applyFill="1" applyBorder="1" applyAlignment="1">
      <alignment horizontal="left" vertical="center" wrapText="1"/>
    </xf>
    <xf numFmtId="42" fontId="33" fillId="39" borderId="15" xfId="1" applyNumberFormat="1" applyFont="1" applyFill="1" applyBorder="1" applyAlignment="1">
      <alignment horizontal="center" vertical="center" wrapText="1"/>
    </xf>
    <xf numFmtId="164" fontId="35" fillId="39" borderId="15" xfId="44" applyNumberFormat="1" applyFont="1" applyFill="1" applyBorder="1" applyAlignment="1">
      <alignment horizontal="center" vertical="center"/>
    </xf>
    <xf numFmtId="164" fontId="35" fillId="0" borderId="15" xfId="44" applyNumberFormat="1" applyFont="1" applyBorder="1" applyAlignment="1">
      <alignment horizontal="right" vertical="center"/>
    </xf>
    <xf numFmtId="44" fontId="33" fillId="0" borderId="15" xfId="1" applyFont="1" applyBorder="1" applyAlignment="1">
      <alignment horizontal="center" vertical="center" wrapText="1"/>
    </xf>
    <xf numFmtId="164" fontId="33" fillId="0" borderId="15" xfId="44" applyNumberFormat="1" applyFont="1" applyBorder="1" applyAlignment="1">
      <alignment horizontal="right" vertical="center"/>
    </xf>
    <xf numFmtId="42" fontId="33" fillId="0" borderId="15" xfId="1" applyNumberFormat="1" applyFont="1" applyBorder="1" applyAlignment="1">
      <alignment horizontal="center" vertical="center" wrapText="1"/>
    </xf>
    <xf numFmtId="42" fontId="33" fillId="0" borderId="15" xfId="1" applyNumberFormat="1" applyFont="1" applyBorder="1" applyAlignment="1">
      <alignment horizontal="left" vertical="center" wrapText="1"/>
    </xf>
    <xf numFmtId="0" fontId="33" fillId="0" borderId="15" xfId="43" applyFont="1" applyFill="1" applyBorder="1" applyAlignment="1">
      <alignment horizontal="center" vertical="center"/>
    </xf>
    <xf numFmtId="0" fontId="28" fillId="0" borderId="15" xfId="43" applyBorder="1" applyAlignment="1">
      <alignment horizontal="center" vertical="center"/>
    </xf>
    <xf numFmtId="2" fontId="28" fillId="0" borderId="0" xfId="43" applyNumberFormat="1" applyBorder="1" applyAlignment="1">
      <alignment horizontal="right"/>
    </xf>
    <xf numFmtId="2" fontId="28" fillId="0" borderId="0" xfId="43" applyNumberFormat="1" applyFill="1" applyBorder="1" applyAlignment="1">
      <alignment horizontal="right"/>
    </xf>
    <xf numFmtId="42" fontId="28" fillId="0" borderId="15" xfId="43" applyNumberFormat="1" applyBorder="1" applyAlignment="1">
      <alignment horizontal="center" vertical="center"/>
    </xf>
    <xf numFmtId="0" fontId="28" fillId="0" borderId="15" xfId="43" applyBorder="1" applyAlignment="1">
      <alignment vertical="center"/>
    </xf>
    <xf numFmtId="0" fontId="33" fillId="0" borderId="15" xfId="43" applyFont="1" applyFill="1" applyBorder="1" applyAlignment="1">
      <alignment wrapText="1"/>
    </xf>
    <xf numFmtId="0" fontId="28" fillId="0" borderId="15" xfId="43" applyBorder="1"/>
    <xf numFmtId="0" fontId="28" fillId="0" borderId="15" xfId="43" applyBorder="1" applyAlignment="1">
      <alignment horizontal="center"/>
    </xf>
    <xf numFmtId="164" fontId="33" fillId="0" borderId="15" xfId="44" applyNumberFormat="1" applyFont="1" applyBorder="1" applyAlignment="1">
      <alignment horizontal="right"/>
    </xf>
    <xf numFmtId="164" fontId="31" fillId="36" borderId="15" xfId="44" applyNumberFormat="1" applyFont="1" applyFill="1" applyBorder="1" applyAlignment="1">
      <alignment horizontal="right"/>
    </xf>
    <xf numFmtId="0" fontId="28" fillId="0" borderId="0" xfId="43" applyFont="1" applyBorder="1"/>
    <xf numFmtId="0" fontId="28" fillId="0" borderId="0" xfId="43" applyFont="1"/>
    <xf numFmtId="2" fontId="28" fillId="0" borderId="0" xfId="43" applyNumberFormat="1" applyFont="1" applyBorder="1" applyAlignment="1">
      <alignment horizontal="right"/>
    </xf>
    <xf numFmtId="0" fontId="33" fillId="0" borderId="15" xfId="43" applyFont="1" applyBorder="1" applyAlignment="1">
      <alignment horizontal="center"/>
    </xf>
    <xf numFmtId="44" fontId="33" fillId="0" borderId="15" xfId="43" applyNumberFormat="1" applyFont="1" applyBorder="1" applyAlignment="1">
      <alignment horizontal="right"/>
    </xf>
    <xf numFmtId="9" fontId="33" fillId="0" borderId="15" xfId="43" applyNumberFormat="1" applyFont="1" applyBorder="1" applyAlignment="1">
      <alignment horizontal="center"/>
    </xf>
    <xf numFmtId="0" fontId="33" fillId="0" borderId="15" xfId="43" applyFont="1" applyBorder="1" applyAlignment="1">
      <alignment horizontal="right"/>
    </xf>
    <xf numFmtId="0" fontId="28" fillId="0" borderId="0" xfId="43" applyAlignment="1">
      <alignment horizontal="center"/>
    </xf>
    <xf numFmtId="0" fontId="28" fillId="0" borderId="0" xfId="43" applyBorder="1" applyAlignment="1">
      <alignment horizontal="center"/>
    </xf>
    <xf numFmtId="0" fontId="37" fillId="0" borderId="24" xfId="45" applyFont="1" applyBorder="1" applyAlignment="1">
      <alignment horizontal="centerContinuous" vertical="top"/>
    </xf>
    <xf numFmtId="0" fontId="38" fillId="0" borderId="24" xfId="45" applyFont="1" applyBorder="1" applyAlignment="1">
      <alignment horizontal="centerContinuous"/>
    </xf>
    <xf numFmtId="0" fontId="36" fillId="0" borderId="0" xfId="45"/>
    <xf numFmtId="0" fontId="39" fillId="40" borderId="25" xfId="45" applyFont="1" applyFill="1" applyBorder="1" applyAlignment="1">
      <alignment horizontal="left"/>
    </xf>
    <xf numFmtId="0" fontId="40" fillId="40" borderId="26" xfId="45" applyFont="1" applyFill="1" applyBorder="1" applyAlignment="1">
      <alignment horizontal="centerContinuous"/>
    </xf>
    <xf numFmtId="49" fontId="41" fillId="40" borderId="27" xfId="45" applyNumberFormat="1" applyFont="1" applyFill="1" applyBorder="1" applyAlignment="1">
      <alignment horizontal="left"/>
    </xf>
    <xf numFmtId="49" fontId="40" fillId="40" borderId="26" xfId="45" applyNumberFormat="1" applyFont="1" applyFill="1" applyBorder="1" applyAlignment="1">
      <alignment horizontal="centerContinuous"/>
    </xf>
    <xf numFmtId="0" fontId="40" fillId="0" borderId="28" xfId="45" applyFont="1" applyBorder="1"/>
    <xf numFmtId="49" fontId="40" fillId="0" borderId="29" xfId="45" applyNumberFormat="1" applyFont="1" applyBorder="1" applyAlignment="1">
      <alignment horizontal="left"/>
    </xf>
    <xf numFmtId="0" fontId="38" fillId="0" borderId="30" xfId="45" applyFont="1" applyBorder="1"/>
    <xf numFmtId="0" fontId="40" fillId="0" borderId="16" xfId="45" applyFont="1" applyBorder="1"/>
    <xf numFmtId="49" fontId="40" fillId="0" borderId="14" xfId="45" applyNumberFormat="1" applyFont="1" applyBorder="1"/>
    <xf numFmtId="49" fontId="40" fillId="0" borderId="16" xfId="45" applyNumberFormat="1" applyFont="1" applyBorder="1"/>
    <xf numFmtId="0" fontId="40" fillId="0" borderId="15" xfId="45" applyFont="1" applyBorder="1"/>
    <xf numFmtId="0" fontId="40" fillId="0" borderId="23" xfId="45" applyFont="1" applyBorder="1" applyAlignment="1">
      <alignment horizontal="left"/>
    </xf>
    <xf numFmtId="0" fontId="39" fillId="0" borderId="30" xfId="45" applyFont="1" applyBorder="1"/>
    <xf numFmtId="49" fontId="40" fillId="0" borderId="23" xfId="45" applyNumberFormat="1" applyFont="1" applyBorder="1" applyAlignment="1">
      <alignment horizontal="left"/>
    </xf>
    <xf numFmtId="49" fontId="39" fillId="40" borderId="30" xfId="45" applyNumberFormat="1" applyFont="1" applyFill="1" applyBorder="1"/>
    <xf numFmtId="49" fontId="38" fillId="40" borderId="16" xfId="45" applyNumberFormat="1" applyFont="1" applyFill="1" applyBorder="1"/>
    <xf numFmtId="49" fontId="39" fillId="40" borderId="14" xfId="45" applyNumberFormat="1" applyFont="1" applyFill="1" applyBorder="1"/>
    <xf numFmtId="49" fontId="38" fillId="40" borderId="14" xfId="45" applyNumberFormat="1" applyFont="1" applyFill="1" applyBorder="1"/>
    <xf numFmtId="49" fontId="40" fillId="0" borderId="14" xfId="46" applyNumberFormat="1" applyFont="1" applyBorder="1"/>
    <xf numFmtId="0" fontId="40" fillId="0" borderId="15" xfId="45" applyFont="1" applyFill="1" applyBorder="1"/>
    <xf numFmtId="3" fontId="40" fillId="0" borderId="23" xfId="45" applyNumberFormat="1" applyFont="1" applyBorder="1" applyAlignment="1">
      <alignment horizontal="left"/>
    </xf>
    <xf numFmtId="0" fontId="36" fillId="0" borderId="0" xfId="45" applyFill="1"/>
    <xf numFmtId="49" fontId="39" fillId="40" borderId="31" xfId="45" applyNumberFormat="1" applyFont="1" applyFill="1" applyBorder="1"/>
    <xf numFmtId="49" fontId="38" fillId="40" borderId="32" xfId="45" applyNumberFormat="1" applyFont="1" applyFill="1" applyBorder="1"/>
    <xf numFmtId="49" fontId="39" fillId="40" borderId="0" xfId="45" applyNumberFormat="1" applyFont="1" applyFill="1" applyBorder="1"/>
    <xf numFmtId="49" fontId="38" fillId="40" borderId="0" xfId="45" applyNumberFormat="1" applyFont="1" applyFill="1" applyBorder="1"/>
    <xf numFmtId="49" fontId="40" fillId="0" borderId="15" xfId="45" applyNumberFormat="1" applyFont="1" applyBorder="1" applyAlignment="1">
      <alignment horizontal="left"/>
    </xf>
    <xf numFmtId="0" fontId="40" fillId="0" borderId="22" xfId="45" applyFont="1" applyBorder="1"/>
    <xf numFmtId="0" fontId="40" fillId="0" borderId="15" xfId="45" applyNumberFormat="1" applyFont="1" applyBorder="1"/>
    <xf numFmtId="0" fontId="40" fillId="0" borderId="33" xfId="45" applyNumberFormat="1" applyFont="1" applyBorder="1" applyAlignment="1">
      <alignment horizontal="left"/>
    </xf>
    <xf numFmtId="0" fontId="36" fillId="0" borderId="0" xfId="45" applyNumberFormat="1" applyBorder="1"/>
    <xf numFmtId="0" fontId="36" fillId="0" borderId="0" xfId="45" applyNumberFormat="1"/>
    <xf numFmtId="0" fontId="40" fillId="0" borderId="33" xfId="45" applyFont="1" applyBorder="1" applyAlignment="1">
      <alignment horizontal="left"/>
    </xf>
    <xf numFmtId="0" fontId="36" fillId="0" borderId="0" xfId="45" applyBorder="1"/>
    <xf numFmtId="0" fontId="40" fillId="0" borderId="15" xfId="45" applyFont="1" applyFill="1" applyBorder="1" applyAlignment="1"/>
    <xf numFmtId="0" fontId="40" fillId="0" borderId="33" xfId="45" applyFont="1" applyFill="1" applyBorder="1" applyAlignment="1"/>
    <xf numFmtId="0" fontId="36" fillId="0" borderId="0" xfId="45" applyFont="1" applyFill="1" applyBorder="1" applyAlignment="1"/>
    <xf numFmtId="0" fontId="40" fillId="0" borderId="15" xfId="45" applyFont="1" applyBorder="1" applyAlignment="1"/>
    <xf numFmtId="0" fontId="40" fillId="0" borderId="33" xfId="45" applyFont="1" applyBorder="1" applyAlignment="1"/>
    <xf numFmtId="3" fontId="36" fillId="0" borderId="0" xfId="45" applyNumberFormat="1"/>
    <xf numFmtId="0" fontId="40" fillId="0" borderId="30" xfId="45" applyFont="1" applyBorder="1"/>
    <xf numFmtId="0" fontId="40" fillId="0" borderId="28" xfId="45" applyFont="1" applyBorder="1" applyAlignment="1">
      <alignment horizontal="left"/>
    </xf>
    <xf numFmtId="0" fontId="40" fillId="0" borderId="34" xfId="45" applyFont="1" applyBorder="1" applyAlignment="1">
      <alignment horizontal="left"/>
    </xf>
    <xf numFmtId="0" fontId="37" fillId="0" borderId="35" xfId="45" applyFont="1" applyBorder="1" applyAlignment="1">
      <alignment horizontal="centerContinuous" vertical="center"/>
    </xf>
    <xf numFmtId="0" fontId="42" fillId="0" borderId="36" xfId="45" applyFont="1" applyBorder="1" applyAlignment="1">
      <alignment horizontal="centerContinuous" vertical="center"/>
    </xf>
    <xf numFmtId="0" fontId="38" fillId="0" borderId="36" xfId="45" applyFont="1" applyBorder="1" applyAlignment="1">
      <alignment horizontal="centerContinuous" vertical="center"/>
    </xf>
    <xf numFmtId="0" fontId="38" fillId="0" borderId="37" xfId="45" applyFont="1" applyBorder="1" applyAlignment="1">
      <alignment horizontal="centerContinuous" vertical="center"/>
    </xf>
    <xf numFmtId="0" fontId="39" fillId="40" borderId="38" xfId="45" applyFont="1" applyFill="1" applyBorder="1" applyAlignment="1">
      <alignment horizontal="left"/>
    </xf>
    <xf numFmtId="0" fontId="38" fillId="40" borderId="39" xfId="45" applyFont="1" applyFill="1" applyBorder="1" applyAlignment="1">
      <alignment horizontal="left"/>
    </xf>
    <xf numFmtId="0" fontId="38" fillId="40" borderId="40" xfId="45" applyFont="1" applyFill="1" applyBorder="1" applyAlignment="1">
      <alignment horizontal="centerContinuous"/>
    </xf>
    <xf numFmtId="0" fontId="39" fillId="40" borderId="39" xfId="45" applyFont="1" applyFill="1" applyBorder="1" applyAlignment="1">
      <alignment horizontal="centerContinuous"/>
    </xf>
    <xf numFmtId="0" fontId="38" fillId="40" borderId="39" xfId="45" applyFont="1" applyFill="1" applyBorder="1" applyAlignment="1">
      <alignment horizontal="centerContinuous"/>
    </xf>
    <xf numFmtId="0" fontId="38" fillId="0" borderId="41" xfId="45" applyFont="1" applyBorder="1"/>
    <xf numFmtId="0" fontId="38" fillId="0" borderId="42" xfId="45" applyFont="1" applyBorder="1"/>
    <xf numFmtId="3" fontId="38" fillId="0" borderId="29" xfId="45" applyNumberFormat="1" applyFont="1" applyBorder="1"/>
    <xf numFmtId="0" fontId="38" fillId="0" borderId="25" xfId="45" applyFont="1" applyBorder="1"/>
    <xf numFmtId="3" fontId="38" fillId="0" borderId="27" xfId="45" applyNumberFormat="1" applyFont="1" applyBorder="1"/>
    <xf numFmtId="0" fontId="38" fillId="0" borderId="26" xfId="45" applyFont="1" applyBorder="1"/>
    <xf numFmtId="3" fontId="38" fillId="0" borderId="14" xfId="45" applyNumberFormat="1" applyFont="1" applyBorder="1"/>
    <xf numFmtId="0" fontId="38" fillId="0" borderId="16" xfId="45" applyFont="1" applyBorder="1"/>
    <xf numFmtId="3" fontId="38" fillId="0" borderId="0" xfId="45" applyNumberFormat="1" applyFont="1" applyBorder="1"/>
    <xf numFmtId="0" fontId="38" fillId="0" borderId="43" xfId="45" applyFont="1" applyBorder="1"/>
    <xf numFmtId="0" fontId="38" fillId="0" borderId="42" xfId="45" applyFont="1" applyBorder="1" applyAlignment="1">
      <alignment shrinkToFit="1"/>
    </xf>
    <xf numFmtId="3" fontId="36" fillId="0" borderId="0" xfId="45" applyNumberFormat="1" applyBorder="1"/>
    <xf numFmtId="0" fontId="38" fillId="0" borderId="44" xfId="45" applyFont="1" applyBorder="1"/>
    <xf numFmtId="0" fontId="38" fillId="0" borderId="31" xfId="45" applyFont="1" applyBorder="1"/>
    <xf numFmtId="0" fontId="38" fillId="0" borderId="0" xfId="45" applyFont="1" applyBorder="1"/>
    <xf numFmtId="3" fontId="38" fillId="0" borderId="47" xfId="45" applyNumberFormat="1" applyFont="1" applyBorder="1"/>
    <xf numFmtId="0" fontId="38" fillId="0" borderId="45" xfId="45" applyFont="1" applyBorder="1"/>
    <xf numFmtId="3" fontId="38" fillId="0" borderId="48" xfId="45" applyNumberFormat="1" applyFont="1" applyBorder="1"/>
    <xf numFmtId="0" fontId="38" fillId="0" borderId="46" xfId="45" applyFont="1" applyBorder="1"/>
    <xf numFmtId="0" fontId="39" fillId="40" borderId="25" xfId="45" applyFont="1" applyFill="1" applyBorder="1"/>
    <xf numFmtId="0" fontId="39" fillId="40" borderId="27" xfId="45" applyFont="1" applyFill="1" applyBorder="1"/>
    <xf numFmtId="0" fontId="39" fillId="40" borderId="26" xfId="45" applyFont="1" applyFill="1" applyBorder="1"/>
    <xf numFmtId="0" fontId="39" fillId="40" borderId="49" xfId="45" applyFont="1" applyFill="1" applyBorder="1"/>
    <xf numFmtId="0" fontId="39" fillId="40" borderId="50" xfId="45" applyFont="1" applyFill="1" applyBorder="1"/>
    <xf numFmtId="0" fontId="38" fillId="0" borderId="32" xfId="45" applyFont="1" applyBorder="1"/>
    <xf numFmtId="0" fontId="38" fillId="0" borderId="0" xfId="45" applyFont="1"/>
    <xf numFmtId="0" fontId="38" fillId="0" borderId="10" xfId="45" applyFont="1" applyBorder="1"/>
    <xf numFmtId="0" fontId="38" fillId="0" borderId="51" xfId="45" applyFont="1" applyBorder="1"/>
    <xf numFmtId="0" fontId="38" fillId="0" borderId="0" xfId="45" applyFont="1" applyBorder="1" applyAlignment="1">
      <alignment horizontal="right"/>
    </xf>
    <xf numFmtId="165" fontId="38" fillId="0" borderId="0" xfId="45" applyNumberFormat="1" applyFont="1" applyBorder="1"/>
    <xf numFmtId="0" fontId="38" fillId="0" borderId="0" xfId="45" applyFont="1" applyFill="1" applyBorder="1"/>
    <xf numFmtId="0" fontId="38" fillId="0" borderId="52" xfId="45" applyFont="1" applyBorder="1"/>
    <xf numFmtId="0" fontId="38" fillId="0" borderId="53" xfId="45" applyFont="1" applyBorder="1"/>
    <xf numFmtId="0" fontId="38" fillId="0" borderId="54" xfId="45" applyFont="1" applyBorder="1"/>
    <xf numFmtId="0" fontId="38" fillId="0" borderId="12" xfId="45" applyFont="1" applyBorder="1"/>
    <xf numFmtId="166" fontId="38" fillId="0" borderId="18" xfId="45" applyNumberFormat="1" applyFont="1" applyBorder="1" applyAlignment="1">
      <alignment horizontal="right"/>
    </xf>
    <xf numFmtId="0" fontId="38" fillId="0" borderId="18" xfId="45" applyFont="1" applyBorder="1"/>
    <xf numFmtId="0" fontId="38" fillId="0" borderId="14" xfId="45" applyFont="1" applyBorder="1"/>
    <xf numFmtId="166" fontId="38" fillId="0" borderId="16" xfId="45" applyNumberFormat="1" applyFont="1" applyBorder="1" applyAlignment="1">
      <alignment horizontal="right"/>
    </xf>
    <xf numFmtId="0" fontId="42" fillId="40" borderId="45" xfId="45" applyFont="1" applyFill="1" applyBorder="1"/>
    <xf numFmtId="0" fontId="42" fillId="40" borderId="48" xfId="45" applyFont="1" applyFill="1" applyBorder="1"/>
    <xf numFmtId="0" fontId="42" fillId="40" borderId="46" xfId="45" applyFont="1" applyFill="1" applyBorder="1"/>
    <xf numFmtId="0" fontId="32" fillId="0" borderId="0" xfId="45" applyFont="1"/>
    <xf numFmtId="0" fontId="36" fillId="0" borderId="0" xfId="45" applyAlignment="1"/>
    <xf numFmtId="0" fontId="36" fillId="0" borderId="0" xfId="45" applyAlignment="1">
      <alignment vertical="justify"/>
    </xf>
    <xf numFmtId="0" fontId="43" fillId="0" borderId="0" xfId="45" applyFont="1" applyAlignment="1">
      <alignment horizontal="left" vertical="top" wrapText="1"/>
    </xf>
    <xf numFmtId="0" fontId="40" fillId="0" borderId="15" xfId="45" applyFont="1" applyBorder="1" applyAlignment="1">
      <alignment horizontal="left"/>
    </xf>
    <xf numFmtId="0" fontId="40" fillId="0" borderId="13" xfId="45" applyFont="1" applyBorder="1" applyAlignment="1">
      <alignment horizontal="left"/>
    </xf>
    <xf numFmtId="0" fontId="38" fillId="0" borderId="45" xfId="45" applyFont="1" applyBorder="1" applyAlignment="1">
      <alignment horizontal="center" shrinkToFit="1"/>
    </xf>
    <xf numFmtId="0" fontId="38" fillId="0" borderId="46" xfId="45" applyFont="1" applyBorder="1" applyAlignment="1">
      <alignment horizontal="center" shrinkToFit="1"/>
    </xf>
    <xf numFmtId="167" fontId="38" fillId="0" borderId="13" xfId="45" applyNumberFormat="1" applyFont="1" applyBorder="1" applyAlignment="1">
      <alignment horizontal="right" indent="2"/>
    </xf>
    <xf numFmtId="167" fontId="38" fillId="0" borderId="33" xfId="45" applyNumberFormat="1" applyFont="1" applyBorder="1" applyAlignment="1">
      <alignment horizontal="right" indent="2"/>
    </xf>
    <xf numFmtId="167" fontId="42" fillId="40" borderId="55" xfId="45" applyNumberFormat="1" applyFont="1" applyFill="1" applyBorder="1" applyAlignment="1">
      <alignment horizontal="right" indent="2"/>
    </xf>
    <xf numFmtId="167" fontId="42" fillId="40" borderId="56" xfId="45" applyNumberFormat="1" applyFont="1" applyFill="1" applyBorder="1" applyAlignment="1">
      <alignment horizontal="right" indent="2"/>
    </xf>
    <xf numFmtId="0" fontId="36" fillId="0" borderId="0" xfId="45" applyAlignment="1">
      <alignment horizontal="left" wrapText="1"/>
    </xf>
    <xf numFmtId="0" fontId="32" fillId="36" borderId="15" xfId="43" applyFont="1" applyFill="1" applyBorder="1" applyAlignment="1">
      <alignment horizontal="left"/>
    </xf>
    <xf numFmtId="0" fontId="33" fillId="0" borderId="15" xfId="43" applyFont="1" applyBorder="1" applyAlignment="1">
      <alignment horizontal="center"/>
    </xf>
    <xf numFmtId="0" fontId="29" fillId="0" borderId="19" xfId="43" applyFont="1" applyBorder="1" applyAlignment="1">
      <alignment horizontal="center"/>
    </xf>
    <xf numFmtId="0" fontId="0" fillId="0" borderId="20" xfId="0" applyBorder="1" applyAlignment="1"/>
    <xf numFmtId="0" fontId="0" fillId="0" borderId="21" xfId="0" applyBorder="1" applyAlignment="1"/>
    <xf numFmtId="0" fontId="29" fillId="0" borderId="22" xfId="43" applyFont="1" applyBorder="1" applyAlignment="1">
      <alignment horizontal="center" wrapText="1"/>
    </xf>
    <xf numFmtId="0" fontId="30" fillId="0" borderId="15" xfId="0" applyFont="1" applyBorder="1" applyAlignment="1"/>
    <xf numFmtId="0" fontId="30" fillId="0" borderId="23" xfId="0" applyFont="1" applyBorder="1" applyAlignment="1"/>
    <xf numFmtId="0" fontId="0" fillId="0" borderId="15" xfId="0" applyBorder="1" applyAlignment="1"/>
    <xf numFmtId="0" fontId="0" fillId="0" borderId="23" xfId="0" applyBorder="1" applyAlignment="1"/>
    <xf numFmtId="0" fontId="31" fillId="38" borderId="22" xfId="43" applyFont="1" applyFill="1" applyBorder="1" applyAlignment="1"/>
    <xf numFmtId="0" fontId="32" fillId="0" borderId="15" xfId="43" applyFont="1" applyBorder="1" applyAlignment="1">
      <alignment horizontal="center" vertical="center"/>
    </xf>
    <xf numFmtId="0" fontId="31" fillId="0" borderId="15" xfId="43" applyFont="1" applyBorder="1" applyAlignment="1">
      <alignment horizontal="center" vertical="center"/>
    </xf>
    <xf numFmtId="0" fontId="27" fillId="35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6"/>
    <cellStyle name="Normální 2 2" xfId="45"/>
    <cellStyle name="normální_P1 rozpočet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IO04%20-%20ROZVODY%20NN+VO\opraveno%20dle%20pripominek\ROZPO&#268;ET\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%20AKCE%202014\17%20STAR&#193;%20VES\02%20REALIZACE\01%20REVIZE%20po%20p&#345;ipom&#237;nk&#225;ch\A-REVIZE%20stavebn&#237;%20objekty\01%20ROZPO&#268;ET%20stavebn&#237;%20objekty\old%20rozpo&#269;et\D.1.4.2-EL-SO01-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PS03%20-%20ROZVODNA%20NN\opraveno%20dle%20pripominek\PS%2003%20ROZPO&#268;ET\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opLeftCell="A29" zoomScaleNormal="100" workbookViewId="0">
      <selection activeCell="L13" sqref="L13"/>
    </sheetView>
  </sheetViews>
  <sheetFormatPr defaultRowHeight="12.75" x14ac:dyDescent="0.2"/>
  <cols>
    <col min="1" max="1" width="2" style="55" customWidth="1"/>
    <col min="2" max="2" width="16.5703125" style="55" bestFit="1" customWidth="1"/>
    <col min="3" max="3" width="15.85546875" style="55" customWidth="1"/>
    <col min="4" max="4" width="14.5703125" style="55" customWidth="1"/>
    <col min="5" max="5" width="13.5703125" style="55" customWidth="1"/>
    <col min="6" max="6" width="16.5703125" style="55" customWidth="1"/>
    <col min="7" max="7" width="15.28515625" style="55" customWidth="1"/>
    <col min="8" max="16384" width="9.140625" style="55"/>
  </cols>
  <sheetData>
    <row r="1" spans="1:57" ht="24.75" customHeight="1" thickBot="1" x14ac:dyDescent="0.25">
      <c r="A1" s="53" t="s">
        <v>137</v>
      </c>
      <c r="B1" s="54"/>
      <c r="C1" s="54"/>
      <c r="D1" s="54"/>
      <c r="E1" s="54"/>
      <c r="F1" s="54"/>
      <c r="G1" s="54"/>
    </row>
    <row r="2" spans="1:57" ht="12.75" customHeight="1" x14ac:dyDescent="0.2">
      <c r="A2" s="56" t="s">
        <v>55</v>
      </c>
      <c r="B2" s="57"/>
      <c r="C2" s="58" t="s">
        <v>56</v>
      </c>
      <c r="D2" s="58"/>
      <c r="E2" s="59"/>
      <c r="F2" s="60" t="s">
        <v>57</v>
      </c>
      <c r="G2" s="61"/>
    </row>
    <row r="3" spans="1:57" ht="3" hidden="1" customHeight="1" x14ac:dyDescent="0.2">
      <c r="A3" s="62"/>
      <c r="B3" s="63"/>
      <c r="C3" s="64"/>
      <c r="D3" s="64"/>
      <c r="E3" s="65"/>
      <c r="F3" s="66"/>
      <c r="G3" s="67"/>
    </row>
    <row r="4" spans="1:57" ht="12" customHeight="1" x14ac:dyDescent="0.2">
      <c r="A4" s="68" t="s">
        <v>58</v>
      </c>
      <c r="B4" s="63"/>
      <c r="C4" s="64" t="s">
        <v>133</v>
      </c>
      <c r="D4" s="64"/>
      <c r="E4" s="65"/>
      <c r="F4" s="66" t="s">
        <v>59</v>
      </c>
      <c r="G4" s="69"/>
    </row>
    <row r="5" spans="1:57" ht="12.95" customHeight="1" x14ac:dyDescent="0.2">
      <c r="A5" s="70"/>
      <c r="B5" s="71"/>
      <c r="C5" s="72" t="s">
        <v>135</v>
      </c>
      <c r="D5" s="73"/>
      <c r="E5" s="71"/>
      <c r="F5" s="66" t="s">
        <v>60</v>
      </c>
      <c r="G5" s="67"/>
    </row>
    <row r="6" spans="1:57" ht="12.95" customHeight="1" x14ac:dyDescent="0.2">
      <c r="A6" s="68" t="s">
        <v>61</v>
      </c>
      <c r="B6" s="63"/>
      <c r="C6" s="74" t="s">
        <v>134</v>
      </c>
      <c r="D6" s="64"/>
      <c r="E6" s="65"/>
      <c r="F6" s="75" t="s">
        <v>62</v>
      </c>
      <c r="G6" s="76">
        <v>0</v>
      </c>
      <c r="O6" s="77"/>
    </row>
    <row r="7" spans="1:57" ht="12.95" customHeight="1" x14ac:dyDescent="0.2">
      <c r="A7" s="78" t="s">
        <v>63</v>
      </c>
      <c r="B7" s="79"/>
      <c r="C7" s="80" t="s">
        <v>53</v>
      </c>
      <c r="D7" s="81"/>
      <c r="E7" s="81"/>
      <c r="F7" s="82" t="s">
        <v>64</v>
      </c>
      <c r="G7" s="76">
        <f>IF(PocetMJ=0,,ROUND((F31+F33)/PocetMJ,1))</f>
        <v>0</v>
      </c>
    </row>
    <row r="8" spans="1:57" x14ac:dyDescent="0.2">
      <c r="A8" s="83" t="s">
        <v>65</v>
      </c>
      <c r="B8" s="66"/>
      <c r="C8" s="154" t="s">
        <v>66</v>
      </c>
      <c r="D8" s="154"/>
      <c r="E8" s="155"/>
      <c r="F8" s="84" t="s">
        <v>67</v>
      </c>
      <c r="G8" s="85"/>
      <c r="H8" s="86"/>
      <c r="I8" s="87"/>
    </row>
    <row r="9" spans="1:57" x14ac:dyDescent="0.2">
      <c r="A9" s="83" t="s">
        <v>68</v>
      </c>
      <c r="B9" s="66"/>
      <c r="C9" s="154" t="str">
        <f>Projektant</f>
        <v>Ing. Zdeněk ILLEK</v>
      </c>
      <c r="D9" s="154"/>
      <c r="E9" s="155"/>
      <c r="F9" s="66"/>
      <c r="G9" s="88"/>
      <c r="H9" s="89"/>
    </row>
    <row r="10" spans="1:57" x14ac:dyDescent="0.2">
      <c r="A10" s="83" t="s">
        <v>69</v>
      </c>
      <c r="B10" s="66"/>
      <c r="C10" s="154"/>
      <c r="D10" s="154"/>
      <c r="E10" s="154"/>
      <c r="F10" s="90"/>
      <c r="G10" s="91"/>
      <c r="H10" s="92"/>
    </row>
    <row r="11" spans="1:57" ht="13.5" customHeight="1" x14ac:dyDescent="0.2">
      <c r="A11" s="83" t="s">
        <v>70</v>
      </c>
      <c r="B11" s="66"/>
      <c r="C11" s="154"/>
      <c r="D11" s="154"/>
      <c r="E11" s="154"/>
      <c r="F11" s="93" t="s">
        <v>71</v>
      </c>
      <c r="G11" s="94" t="s">
        <v>72</v>
      </c>
      <c r="H11" s="89"/>
      <c r="BA11" s="95"/>
      <c r="BB11" s="95"/>
      <c r="BC11" s="95"/>
      <c r="BD11" s="95"/>
      <c r="BE11" s="95"/>
    </row>
    <row r="12" spans="1:57" ht="12.75" customHeight="1" x14ac:dyDescent="0.2">
      <c r="A12" s="96" t="s">
        <v>73</v>
      </c>
      <c r="B12" s="63"/>
      <c r="C12" s="154"/>
      <c r="D12" s="154"/>
      <c r="E12" s="154"/>
      <c r="F12" s="97" t="s">
        <v>74</v>
      </c>
      <c r="G12" s="98"/>
      <c r="H12" s="89"/>
    </row>
    <row r="13" spans="1:57" ht="28.5" customHeight="1" thickBot="1" x14ac:dyDescent="0.25">
      <c r="A13" s="99" t="s">
        <v>75</v>
      </c>
      <c r="B13" s="100"/>
      <c r="C13" s="100"/>
      <c r="D13" s="100"/>
      <c r="E13" s="101"/>
      <c r="F13" s="101"/>
      <c r="G13" s="102"/>
      <c r="H13" s="89"/>
    </row>
    <row r="14" spans="1:57" ht="17.25" customHeight="1" thickBot="1" x14ac:dyDescent="0.25">
      <c r="A14" s="103" t="s">
        <v>76</v>
      </c>
      <c r="B14" s="104"/>
      <c r="C14" s="105"/>
      <c r="D14" s="106" t="s">
        <v>77</v>
      </c>
      <c r="E14" s="107"/>
      <c r="F14" s="107"/>
      <c r="G14" s="105"/>
    </row>
    <row r="15" spans="1:57" ht="15.95" customHeight="1" x14ac:dyDescent="0.2">
      <c r="A15" s="108"/>
      <c r="B15" s="109" t="s">
        <v>78</v>
      </c>
      <c r="C15" s="110"/>
      <c r="D15" s="111"/>
      <c r="E15" s="112"/>
      <c r="F15" s="113"/>
      <c r="G15" s="110"/>
    </row>
    <row r="16" spans="1:57" ht="15.95" customHeight="1" x14ac:dyDescent="0.2">
      <c r="A16" s="108" t="s">
        <v>79</v>
      </c>
      <c r="B16" s="109" t="s">
        <v>80</v>
      </c>
      <c r="C16" s="110"/>
      <c r="D16" s="62"/>
      <c r="E16" s="114"/>
      <c r="F16" s="115"/>
      <c r="G16" s="110"/>
    </row>
    <row r="17" spans="1:14" ht="15.95" customHeight="1" x14ac:dyDescent="0.2">
      <c r="A17" s="108" t="s">
        <v>81</v>
      </c>
      <c r="B17" s="109" t="s">
        <v>82</v>
      </c>
      <c r="C17" s="110"/>
      <c r="D17" s="62"/>
      <c r="E17" s="114"/>
      <c r="F17" s="115"/>
      <c r="G17" s="110"/>
      <c r="I17" s="89"/>
      <c r="J17" s="116"/>
      <c r="K17" s="89"/>
      <c r="L17" s="89"/>
      <c r="M17" s="89"/>
      <c r="N17" s="89"/>
    </row>
    <row r="18" spans="1:14" ht="15.95" customHeight="1" x14ac:dyDescent="0.2">
      <c r="A18" s="108"/>
      <c r="B18" s="109" t="s">
        <v>83</v>
      </c>
      <c r="C18" s="110"/>
      <c r="D18" s="62"/>
      <c r="E18" s="114"/>
      <c r="F18" s="115"/>
      <c r="G18" s="110"/>
      <c r="I18" s="89"/>
      <c r="J18" s="116"/>
      <c r="K18" s="89"/>
      <c r="L18" s="89"/>
      <c r="M18" s="89"/>
      <c r="N18" s="89"/>
    </row>
    <row r="19" spans="1:14" ht="15.95" customHeight="1" x14ac:dyDescent="0.2">
      <c r="A19" s="117" t="s">
        <v>84</v>
      </c>
      <c r="B19" s="118" t="s">
        <v>85</v>
      </c>
      <c r="C19" s="110">
        <f>'přehled položek'!E21</f>
        <v>0</v>
      </c>
      <c r="D19" s="62"/>
      <c r="E19" s="114"/>
      <c r="F19" s="115"/>
      <c r="G19" s="110"/>
      <c r="I19" s="89"/>
      <c r="J19" s="119"/>
      <c r="K19" s="89"/>
      <c r="L19" s="89"/>
      <c r="M19" s="89"/>
      <c r="N19" s="89"/>
    </row>
    <row r="20" spans="1:14" ht="15.95" customHeight="1" x14ac:dyDescent="0.2">
      <c r="A20" s="120" t="s">
        <v>86</v>
      </c>
      <c r="B20" s="109"/>
      <c r="C20" s="110">
        <f>SUM(C15:C19)</f>
        <v>0</v>
      </c>
      <c r="D20" s="62"/>
      <c r="E20" s="114"/>
      <c r="F20" s="115"/>
      <c r="G20" s="110"/>
      <c r="I20" s="89"/>
      <c r="J20" s="89"/>
      <c r="K20" s="89"/>
      <c r="L20" s="89"/>
      <c r="M20" s="89"/>
      <c r="N20" s="89"/>
    </row>
    <row r="21" spans="1:14" ht="15.95" customHeight="1" x14ac:dyDescent="0.2">
      <c r="A21" s="120"/>
      <c r="B21" s="109"/>
      <c r="C21" s="110"/>
      <c r="D21" s="62"/>
      <c r="E21" s="114"/>
      <c r="F21" s="115"/>
      <c r="G21" s="110"/>
      <c r="I21" s="89"/>
      <c r="J21" s="89"/>
      <c r="K21" s="89"/>
      <c r="L21" s="89"/>
      <c r="M21" s="89"/>
      <c r="N21" s="89"/>
    </row>
    <row r="22" spans="1:14" ht="15.95" customHeight="1" x14ac:dyDescent="0.2">
      <c r="A22" s="120" t="s">
        <v>87</v>
      </c>
      <c r="B22" s="109"/>
      <c r="C22" s="110"/>
      <c r="D22" s="62"/>
      <c r="E22" s="114"/>
      <c r="F22" s="115"/>
      <c r="G22" s="110"/>
      <c r="I22" s="89"/>
      <c r="J22" s="89"/>
      <c r="K22" s="89"/>
      <c r="L22" s="116"/>
      <c r="M22" s="89"/>
      <c r="N22" s="89"/>
    </row>
    <row r="23" spans="1:14" ht="15.95" customHeight="1" x14ac:dyDescent="0.2">
      <c r="A23" s="121" t="s">
        <v>88</v>
      </c>
      <c r="B23" s="122"/>
      <c r="C23" s="110">
        <f>C20+C22</f>
        <v>0</v>
      </c>
      <c r="D23" s="62"/>
      <c r="E23" s="114"/>
      <c r="F23" s="115"/>
      <c r="G23" s="110"/>
      <c r="I23" s="89"/>
      <c r="J23" s="89"/>
      <c r="K23" s="89"/>
      <c r="L23" s="116"/>
      <c r="M23" s="89"/>
      <c r="N23" s="89"/>
    </row>
    <row r="24" spans="1:14" ht="15.95" customHeight="1" thickBot="1" x14ac:dyDescent="0.25">
      <c r="A24" s="156" t="s">
        <v>89</v>
      </c>
      <c r="B24" s="157"/>
      <c r="C24" s="123">
        <f>C23+G24</f>
        <v>0</v>
      </c>
      <c r="D24" s="124"/>
      <c r="E24" s="125"/>
      <c r="F24" s="126"/>
      <c r="G24" s="110"/>
      <c r="I24" s="89"/>
      <c r="J24" s="89"/>
      <c r="K24" s="89"/>
      <c r="L24" s="119"/>
      <c r="M24" s="89"/>
      <c r="N24" s="89"/>
    </row>
    <row r="25" spans="1:14" x14ac:dyDescent="0.2">
      <c r="A25" s="127" t="s">
        <v>90</v>
      </c>
      <c r="B25" s="128"/>
      <c r="C25" s="129"/>
      <c r="D25" s="128" t="s">
        <v>91</v>
      </c>
      <c r="E25" s="128"/>
      <c r="F25" s="130" t="s">
        <v>92</v>
      </c>
      <c r="G25" s="131"/>
      <c r="I25" s="89"/>
      <c r="J25" s="89"/>
      <c r="K25" s="89"/>
      <c r="L25" s="89"/>
      <c r="M25" s="89"/>
      <c r="N25" s="89"/>
    </row>
    <row r="26" spans="1:14" x14ac:dyDescent="0.2">
      <c r="A26" s="121" t="s">
        <v>93</v>
      </c>
      <c r="B26" s="122"/>
      <c r="C26" s="132"/>
      <c r="D26" s="122" t="s">
        <v>93</v>
      </c>
      <c r="E26" s="133"/>
      <c r="F26" s="134" t="s">
        <v>93</v>
      </c>
      <c r="G26" s="135"/>
      <c r="I26" s="89"/>
      <c r="J26" s="89"/>
      <c r="K26" s="89"/>
      <c r="L26" s="89"/>
      <c r="M26" s="89"/>
      <c r="N26" s="89"/>
    </row>
    <row r="27" spans="1:14" ht="37.5" customHeight="1" x14ac:dyDescent="0.2">
      <c r="A27" s="121" t="s">
        <v>94</v>
      </c>
      <c r="B27" s="136"/>
      <c r="C27" s="132"/>
      <c r="D27" s="122" t="s">
        <v>94</v>
      </c>
      <c r="E27" s="133"/>
      <c r="F27" s="134" t="s">
        <v>94</v>
      </c>
      <c r="G27" s="135"/>
      <c r="I27" s="89"/>
      <c r="J27" s="89"/>
      <c r="K27" s="89"/>
      <c r="L27" s="89"/>
      <c r="M27" s="89"/>
      <c r="N27" s="89"/>
    </row>
    <row r="28" spans="1:14" x14ac:dyDescent="0.2">
      <c r="A28" s="121"/>
      <c r="B28" s="137"/>
      <c r="C28" s="132"/>
      <c r="D28" s="122"/>
      <c r="E28" s="133"/>
      <c r="F28" s="134"/>
      <c r="G28" s="135"/>
    </row>
    <row r="29" spans="1:14" x14ac:dyDescent="0.2">
      <c r="A29" s="121" t="s">
        <v>95</v>
      </c>
      <c r="B29" s="122"/>
      <c r="C29" s="132"/>
      <c r="D29" s="134" t="s">
        <v>96</v>
      </c>
      <c r="E29" s="132"/>
      <c r="F29" s="138" t="s">
        <v>96</v>
      </c>
      <c r="G29" s="135"/>
    </row>
    <row r="30" spans="1:14" ht="69" customHeight="1" x14ac:dyDescent="0.2">
      <c r="A30" s="121"/>
      <c r="B30" s="122"/>
      <c r="C30" s="139"/>
      <c r="D30" s="140"/>
      <c r="E30" s="139"/>
      <c r="F30" s="122"/>
      <c r="G30" s="135"/>
    </row>
    <row r="31" spans="1:14" x14ac:dyDescent="0.2">
      <c r="A31" s="141" t="s">
        <v>97</v>
      </c>
      <c r="B31" s="142"/>
      <c r="C31" s="143">
        <v>21</v>
      </c>
      <c r="D31" s="142" t="s">
        <v>98</v>
      </c>
      <c r="E31" s="144"/>
      <c r="F31" s="158">
        <f>C24-F33</f>
        <v>0</v>
      </c>
      <c r="G31" s="159"/>
    </row>
    <row r="32" spans="1:14" x14ac:dyDescent="0.2">
      <c r="A32" s="141" t="s">
        <v>99</v>
      </c>
      <c r="B32" s="142"/>
      <c r="C32" s="143">
        <f>SazbaDPH1</f>
        <v>21</v>
      </c>
      <c r="D32" s="142" t="s">
        <v>100</v>
      </c>
      <c r="E32" s="144"/>
      <c r="F32" s="158">
        <f>ROUND(PRODUCT(F31,C32/100),0)</f>
        <v>0</v>
      </c>
      <c r="G32" s="159"/>
    </row>
    <row r="33" spans="1:8" x14ac:dyDescent="0.2">
      <c r="A33" s="141" t="s">
        <v>97</v>
      </c>
      <c r="B33" s="142"/>
      <c r="C33" s="143">
        <v>0</v>
      </c>
      <c r="D33" s="142" t="s">
        <v>100</v>
      </c>
      <c r="E33" s="144"/>
      <c r="F33" s="158">
        <v>0</v>
      </c>
      <c r="G33" s="159"/>
    </row>
    <row r="34" spans="1:8" x14ac:dyDescent="0.2">
      <c r="A34" s="141" t="s">
        <v>99</v>
      </c>
      <c r="B34" s="145"/>
      <c r="C34" s="146">
        <f>SazbaDPH2</f>
        <v>0</v>
      </c>
      <c r="D34" s="142" t="s">
        <v>100</v>
      </c>
      <c r="E34" s="115"/>
      <c r="F34" s="158">
        <f>ROUND(PRODUCT(F33,C34/100),0)</f>
        <v>0</v>
      </c>
      <c r="G34" s="159"/>
    </row>
    <row r="35" spans="1:8" s="150" customFormat="1" ht="19.5" customHeight="1" thickBot="1" x14ac:dyDescent="0.3">
      <c r="A35" s="147" t="s">
        <v>101</v>
      </c>
      <c r="B35" s="148"/>
      <c r="C35" s="148"/>
      <c r="D35" s="148"/>
      <c r="E35" s="149"/>
      <c r="F35" s="160">
        <f>ROUND(SUM(F31:F34),0)</f>
        <v>0</v>
      </c>
      <c r="G35" s="161"/>
    </row>
    <row r="37" spans="1:8" x14ac:dyDescent="0.2">
      <c r="A37" s="151" t="s">
        <v>102</v>
      </c>
      <c r="B37" s="151"/>
      <c r="C37" s="151"/>
      <c r="D37" s="151"/>
      <c r="E37" s="151"/>
      <c r="F37" s="151"/>
      <c r="G37" s="151"/>
      <c r="H37" s="55" t="s">
        <v>103</v>
      </c>
    </row>
    <row r="38" spans="1:8" ht="14.25" customHeight="1" x14ac:dyDescent="0.2">
      <c r="A38" s="151"/>
      <c r="B38" s="153"/>
      <c r="C38" s="153"/>
      <c r="D38" s="153"/>
      <c r="E38" s="153"/>
      <c r="F38" s="153"/>
      <c r="G38" s="153"/>
      <c r="H38" s="55" t="s">
        <v>103</v>
      </c>
    </row>
    <row r="39" spans="1:8" ht="12.75" customHeight="1" x14ac:dyDescent="0.2">
      <c r="A39" s="152"/>
      <c r="B39" s="153"/>
      <c r="C39" s="153"/>
      <c r="D39" s="153"/>
      <c r="E39" s="153"/>
      <c r="F39" s="153"/>
      <c r="G39" s="153"/>
      <c r="H39" s="55" t="s">
        <v>103</v>
      </c>
    </row>
    <row r="40" spans="1:8" x14ac:dyDescent="0.2">
      <c r="A40" s="152"/>
      <c r="B40" s="153"/>
      <c r="C40" s="153"/>
      <c r="D40" s="153"/>
      <c r="E40" s="153"/>
      <c r="F40" s="153"/>
      <c r="G40" s="153"/>
      <c r="H40" s="55" t="s">
        <v>103</v>
      </c>
    </row>
    <row r="41" spans="1:8" x14ac:dyDescent="0.2">
      <c r="A41" s="152"/>
      <c r="B41" s="153"/>
      <c r="C41" s="153"/>
      <c r="D41" s="153"/>
      <c r="E41" s="153"/>
      <c r="F41" s="153"/>
      <c r="G41" s="153"/>
      <c r="H41" s="55" t="s">
        <v>103</v>
      </c>
    </row>
    <row r="42" spans="1:8" x14ac:dyDescent="0.2">
      <c r="A42" s="152"/>
      <c r="B42" s="153"/>
      <c r="C42" s="153"/>
      <c r="D42" s="153"/>
      <c r="E42" s="153"/>
      <c r="F42" s="153"/>
      <c r="G42" s="153"/>
      <c r="H42" s="55" t="s">
        <v>103</v>
      </c>
    </row>
    <row r="43" spans="1:8" x14ac:dyDescent="0.2">
      <c r="A43" s="152"/>
      <c r="B43" s="153"/>
      <c r="C43" s="153"/>
      <c r="D43" s="153"/>
      <c r="E43" s="153"/>
      <c r="F43" s="153"/>
      <c r="G43" s="153"/>
      <c r="H43" s="55" t="s">
        <v>103</v>
      </c>
    </row>
    <row r="44" spans="1:8" x14ac:dyDescent="0.2">
      <c r="A44" s="152"/>
      <c r="B44" s="153"/>
      <c r="C44" s="153"/>
      <c r="D44" s="153"/>
      <c r="E44" s="153"/>
      <c r="F44" s="153"/>
      <c r="G44" s="153"/>
      <c r="H44" s="55" t="s">
        <v>103</v>
      </c>
    </row>
    <row r="45" spans="1:8" x14ac:dyDescent="0.2">
      <c r="A45" s="152"/>
      <c r="B45" s="153"/>
      <c r="C45" s="153"/>
      <c r="D45" s="153"/>
      <c r="E45" s="153"/>
      <c r="F45" s="153"/>
      <c r="G45" s="153"/>
      <c r="H45" s="55" t="s">
        <v>103</v>
      </c>
    </row>
    <row r="46" spans="1:8" ht="0.75" customHeight="1" x14ac:dyDescent="0.2">
      <c r="A46" s="152"/>
      <c r="B46" s="153"/>
      <c r="C46" s="153"/>
      <c r="D46" s="153"/>
      <c r="E46" s="153"/>
      <c r="F46" s="153"/>
      <c r="G46" s="153"/>
      <c r="H46" s="55" t="s">
        <v>103</v>
      </c>
    </row>
    <row r="47" spans="1:8" x14ac:dyDescent="0.2">
      <c r="B47" s="162"/>
      <c r="C47" s="162"/>
      <c r="D47" s="162"/>
      <c r="E47" s="162"/>
      <c r="F47" s="162"/>
      <c r="G47" s="162"/>
    </row>
    <row r="48" spans="1:8" x14ac:dyDescent="0.2">
      <c r="B48" s="162"/>
      <c r="C48" s="162"/>
      <c r="D48" s="162"/>
      <c r="E48" s="162"/>
      <c r="F48" s="162"/>
      <c r="G48" s="162"/>
    </row>
    <row r="49" spans="2:7" x14ac:dyDescent="0.2">
      <c r="B49" s="162"/>
      <c r="C49" s="162"/>
      <c r="D49" s="162"/>
      <c r="E49" s="162"/>
      <c r="F49" s="162"/>
      <c r="G49" s="162"/>
    </row>
    <row r="50" spans="2:7" x14ac:dyDescent="0.2">
      <c r="B50" s="162"/>
      <c r="C50" s="162"/>
      <c r="D50" s="162"/>
      <c r="E50" s="162"/>
      <c r="F50" s="162"/>
      <c r="G50" s="162"/>
    </row>
    <row r="51" spans="2:7" x14ac:dyDescent="0.2">
      <c r="B51" s="162"/>
      <c r="C51" s="162"/>
      <c r="D51" s="162"/>
      <c r="E51" s="162"/>
      <c r="F51" s="162"/>
      <c r="G51" s="162"/>
    </row>
    <row r="52" spans="2:7" x14ac:dyDescent="0.2">
      <c r="B52" s="162"/>
      <c r="C52" s="162"/>
      <c r="D52" s="162"/>
      <c r="E52" s="162"/>
      <c r="F52" s="162"/>
      <c r="G52" s="162"/>
    </row>
    <row r="53" spans="2:7" x14ac:dyDescent="0.2">
      <c r="B53" s="162"/>
      <c r="C53" s="162"/>
      <c r="D53" s="162"/>
      <c r="E53" s="162"/>
      <c r="F53" s="162"/>
      <c r="G53" s="162"/>
    </row>
    <row r="54" spans="2:7" x14ac:dyDescent="0.2">
      <c r="B54" s="162"/>
      <c r="C54" s="162"/>
      <c r="D54" s="162"/>
      <c r="E54" s="162"/>
      <c r="F54" s="162"/>
      <c r="G54" s="162"/>
    </row>
    <row r="55" spans="2:7" x14ac:dyDescent="0.2">
      <c r="B55" s="162"/>
      <c r="C55" s="162"/>
      <c r="D55" s="162"/>
      <c r="E55" s="162"/>
      <c r="F55" s="162"/>
      <c r="G55" s="162"/>
    </row>
    <row r="56" spans="2:7" x14ac:dyDescent="0.2">
      <c r="B56" s="162"/>
      <c r="C56" s="162"/>
      <c r="D56" s="162"/>
      <c r="E56" s="162"/>
      <c r="F56" s="162"/>
      <c r="G56" s="162"/>
    </row>
  </sheetData>
  <mergeCells count="22"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view="pageBreakPreview" zoomScaleNormal="100" zoomScaleSheetLayoutView="100" workbookViewId="0">
      <selection activeCell="E12" sqref="E12"/>
    </sheetView>
  </sheetViews>
  <sheetFormatPr defaultRowHeight="12.75" x14ac:dyDescent="0.2"/>
  <cols>
    <col min="1" max="1" width="32.42578125" style="16" customWidth="1"/>
    <col min="2" max="2" width="1.5703125" style="16" customWidth="1"/>
    <col min="3" max="3" width="19.140625" style="51" customWidth="1"/>
    <col min="4" max="4" width="20.140625" style="51" customWidth="1"/>
    <col min="5" max="5" width="16.7109375" style="16" customWidth="1"/>
    <col min="6" max="6" width="17.85546875" style="16" customWidth="1"/>
    <col min="7" max="7" width="9.140625" style="16"/>
    <col min="8" max="8" width="17.140625" style="16" customWidth="1"/>
    <col min="9" max="9" width="14.28515625" style="16" bestFit="1" customWidth="1"/>
    <col min="10" max="10" width="18.7109375" style="16" customWidth="1"/>
    <col min="11" max="16384" width="9.140625" style="16"/>
  </cols>
  <sheetData>
    <row r="1" spans="1:12" ht="27" customHeight="1" x14ac:dyDescent="0.3">
      <c r="A1" s="165"/>
      <c r="B1" s="166"/>
      <c r="C1" s="166"/>
      <c r="D1" s="166"/>
      <c r="E1" s="166"/>
      <c r="F1" s="167"/>
      <c r="G1" s="15"/>
    </row>
    <row r="2" spans="1:12" ht="39" customHeight="1" x14ac:dyDescent="0.3">
      <c r="A2" s="168" t="s">
        <v>136</v>
      </c>
      <c r="B2" s="169"/>
      <c r="C2" s="169"/>
      <c r="D2" s="169"/>
      <c r="E2" s="169"/>
      <c r="F2" s="170"/>
      <c r="G2" s="15"/>
    </row>
    <row r="3" spans="1:12" ht="24" customHeight="1" x14ac:dyDescent="0.3">
      <c r="A3" s="168"/>
      <c r="B3" s="171"/>
      <c r="C3" s="171"/>
      <c r="D3" s="171"/>
      <c r="E3" s="171"/>
      <c r="F3" s="172"/>
      <c r="G3" s="15"/>
    </row>
    <row r="4" spans="1:12" ht="15" x14ac:dyDescent="0.25">
      <c r="A4" s="173"/>
      <c r="B4" s="171"/>
      <c r="C4" s="171"/>
      <c r="D4" s="171"/>
      <c r="E4" s="171"/>
      <c r="F4" s="172"/>
      <c r="G4" s="15"/>
    </row>
    <row r="5" spans="1:12" ht="24.95" customHeight="1" x14ac:dyDescent="0.2">
      <c r="A5" s="174" t="s">
        <v>49</v>
      </c>
      <c r="B5" s="174"/>
      <c r="C5" s="174"/>
      <c r="D5" s="174"/>
      <c r="E5" s="17" t="s">
        <v>50</v>
      </c>
      <c r="F5" s="17"/>
      <c r="G5" s="15"/>
      <c r="I5" s="15"/>
      <c r="J5" s="15"/>
      <c r="K5" s="15"/>
    </row>
    <row r="6" spans="1:12" ht="24.95" customHeight="1" x14ac:dyDescent="0.2">
      <c r="A6" s="175"/>
      <c r="B6" s="175"/>
      <c r="C6" s="175"/>
      <c r="D6" s="175"/>
      <c r="E6" s="18"/>
      <c r="F6" s="19"/>
      <c r="G6" s="15"/>
      <c r="I6" s="15"/>
      <c r="J6" s="15"/>
      <c r="K6" s="15"/>
    </row>
    <row r="7" spans="1:12" ht="24.95" customHeight="1" x14ac:dyDescent="0.2">
      <c r="A7" s="20"/>
      <c r="B7" s="20"/>
      <c r="C7" s="21" t="s">
        <v>51</v>
      </c>
      <c r="D7" s="20" t="s">
        <v>52</v>
      </c>
      <c r="E7" s="22"/>
      <c r="F7" s="22"/>
      <c r="G7" s="15"/>
      <c r="I7" s="23"/>
      <c r="J7" s="15"/>
      <c r="K7" s="15"/>
    </row>
    <row r="8" spans="1:12" ht="24.95" customHeight="1" x14ac:dyDescent="0.2">
      <c r="A8" s="24" t="s">
        <v>53</v>
      </c>
      <c r="B8" s="25"/>
      <c r="C8" s="26">
        <f>'Elektroinstalace + jímací sous'!G31</f>
        <v>0</v>
      </c>
      <c r="D8" s="26">
        <f>'Elektroinstalace + jímací sous'!G74</f>
        <v>0</v>
      </c>
      <c r="E8" s="27">
        <f>SUM(C8:D8)</f>
        <v>0</v>
      </c>
      <c r="F8" s="28"/>
      <c r="G8" s="15"/>
      <c r="I8" s="23"/>
      <c r="J8" s="15"/>
      <c r="K8" s="15"/>
    </row>
    <row r="9" spans="1:12" ht="24.95" customHeight="1" x14ac:dyDescent="0.2">
      <c r="A9" s="20"/>
      <c r="B9" s="17"/>
      <c r="C9" s="29"/>
      <c r="D9" s="29"/>
      <c r="E9" s="30"/>
      <c r="F9" s="22"/>
      <c r="G9" s="15"/>
      <c r="I9" s="23"/>
      <c r="J9" s="15"/>
      <c r="K9" s="15"/>
    </row>
    <row r="10" spans="1:12" ht="24.95" customHeight="1" x14ac:dyDescent="0.2">
      <c r="A10" s="18"/>
      <c r="B10" s="18"/>
      <c r="C10" s="18"/>
      <c r="D10" s="31"/>
      <c r="E10" s="31"/>
      <c r="F10" s="32"/>
      <c r="G10" s="15"/>
      <c r="I10" s="15"/>
      <c r="J10" s="15"/>
      <c r="K10" s="15"/>
    </row>
    <row r="11" spans="1:12" ht="24.95" customHeight="1" x14ac:dyDescent="0.2">
      <c r="A11" s="33"/>
      <c r="B11" s="34"/>
      <c r="C11" s="18"/>
      <c r="D11" s="31"/>
      <c r="E11" s="31"/>
      <c r="F11" s="32"/>
      <c r="G11" s="15"/>
      <c r="I11" s="15"/>
      <c r="J11" s="15"/>
      <c r="K11" s="15"/>
    </row>
    <row r="12" spans="1:12" ht="24.95" customHeight="1" x14ac:dyDescent="0.2">
      <c r="A12" s="33"/>
      <c r="B12" s="33"/>
      <c r="C12" s="18"/>
      <c r="D12" s="31"/>
      <c r="E12" s="31"/>
      <c r="F12" s="32"/>
      <c r="G12" s="15"/>
      <c r="I12" s="15"/>
      <c r="J12" s="15"/>
      <c r="K12" s="15"/>
    </row>
    <row r="13" spans="1:12" ht="24.95" customHeight="1" x14ac:dyDescent="0.2">
      <c r="A13" s="33"/>
      <c r="B13" s="33"/>
      <c r="C13" s="18"/>
      <c r="D13" s="31"/>
      <c r="E13" s="31"/>
      <c r="F13" s="32"/>
      <c r="G13" s="15"/>
      <c r="H13" s="15"/>
      <c r="I13" s="15"/>
      <c r="J13" s="35"/>
      <c r="K13" s="15"/>
      <c r="L13" s="15"/>
    </row>
    <row r="14" spans="1:12" ht="24.95" customHeight="1" x14ac:dyDescent="0.2">
      <c r="A14" s="33"/>
      <c r="B14" s="33"/>
      <c r="C14" s="18"/>
      <c r="D14" s="31"/>
      <c r="E14" s="31"/>
      <c r="F14" s="32"/>
      <c r="G14" s="15"/>
      <c r="J14" s="36"/>
      <c r="K14" s="15"/>
      <c r="L14" s="15"/>
    </row>
    <row r="15" spans="1:12" ht="24.95" customHeight="1" x14ac:dyDescent="0.2">
      <c r="A15" s="33"/>
      <c r="B15" s="34"/>
      <c r="C15" s="18"/>
      <c r="D15" s="31"/>
      <c r="E15" s="31"/>
      <c r="F15" s="32"/>
      <c r="G15" s="15"/>
      <c r="J15" s="36"/>
      <c r="K15" s="15"/>
      <c r="L15" s="15"/>
    </row>
    <row r="16" spans="1:12" ht="24.95" customHeight="1" x14ac:dyDescent="0.2">
      <c r="A16" s="33"/>
      <c r="B16" s="34"/>
      <c r="C16" s="18"/>
      <c r="D16" s="31"/>
      <c r="E16" s="31"/>
      <c r="F16" s="32"/>
      <c r="G16" s="15"/>
      <c r="J16" s="36"/>
      <c r="K16" s="15"/>
      <c r="L16" s="15"/>
    </row>
    <row r="17" spans="1:12" ht="24.95" customHeight="1" x14ac:dyDescent="0.2">
      <c r="A17" s="33"/>
      <c r="B17" s="34"/>
      <c r="C17" s="18"/>
      <c r="D17" s="31"/>
      <c r="E17" s="31"/>
      <c r="F17" s="32"/>
      <c r="G17" s="15"/>
      <c r="J17" s="36"/>
      <c r="K17" s="15"/>
      <c r="L17" s="15"/>
    </row>
    <row r="18" spans="1:12" ht="24.95" customHeight="1" x14ac:dyDescent="0.2">
      <c r="A18" s="33"/>
      <c r="B18" s="34"/>
      <c r="C18" s="18"/>
      <c r="D18" s="31"/>
      <c r="E18" s="31"/>
      <c r="F18" s="32"/>
      <c r="G18" s="15"/>
      <c r="J18" s="36"/>
      <c r="K18" s="15"/>
      <c r="L18" s="15"/>
    </row>
    <row r="19" spans="1:12" ht="24.95" customHeight="1" x14ac:dyDescent="0.2">
      <c r="A19" s="33"/>
      <c r="B19" s="34"/>
      <c r="C19" s="34"/>
      <c r="D19" s="34"/>
      <c r="E19" s="37"/>
      <c r="F19" s="38"/>
      <c r="G19" s="15"/>
      <c r="J19" s="36"/>
      <c r="K19" s="15"/>
      <c r="L19" s="15"/>
    </row>
    <row r="20" spans="1:12" ht="24.95" customHeight="1" x14ac:dyDescent="0.2">
      <c r="A20" s="39"/>
      <c r="B20" s="40"/>
      <c r="C20" s="41"/>
      <c r="D20" s="41"/>
      <c r="E20" s="42"/>
      <c r="F20" s="42"/>
      <c r="G20" s="15"/>
      <c r="J20" s="35"/>
      <c r="K20" s="15"/>
      <c r="L20" s="15"/>
    </row>
    <row r="21" spans="1:12" s="45" customFormat="1" ht="24.95" customHeight="1" x14ac:dyDescent="0.25">
      <c r="A21" s="163" t="s">
        <v>54</v>
      </c>
      <c r="B21" s="163"/>
      <c r="C21" s="163"/>
      <c r="D21" s="163"/>
      <c r="E21" s="43">
        <f>E8</f>
        <v>0</v>
      </c>
      <c r="F21" s="43"/>
      <c r="G21" s="44"/>
      <c r="J21" s="46"/>
      <c r="K21" s="44"/>
      <c r="L21" s="44"/>
    </row>
    <row r="22" spans="1:12" ht="14.25" x14ac:dyDescent="0.2">
      <c r="A22" s="164"/>
      <c r="B22" s="164"/>
      <c r="C22" s="164"/>
      <c r="D22" s="164"/>
      <c r="E22" s="47"/>
      <c r="F22" s="48"/>
      <c r="G22" s="15"/>
      <c r="J22" s="35"/>
      <c r="K22" s="15"/>
      <c r="L22" s="15"/>
    </row>
    <row r="23" spans="1:12" ht="12" customHeight="1" x14ac:dyDescent="0.2">
      <c r="A23" s="164"/>
      <c r="B23" s="164"/>
      <c r="C23" s="164"/>
      <c r="D23" s="164"/>
      <c r="E23" s="49"/>
      <c r="F23" s="50"/>
      <c r="G23" s="15"/>
    </row>
    <row r="24" spans="1:12" x14ac:dyDescent="0.2">
      <c r="J24" s="15"/>
    </row>
    <row r="25" spans="1:12" x14ac:dyDescent="0.2">
      <c r="A25" s="15"/>
      <c r="B25" s="15"/>
      <c r="C25" s="52"/>
      <c r="D25" s="52"/>
      <c r="E25" s="15"/>
      <c r="F25" s="15"/>
    </row>
    <row r="26" spans="1:12" x14ac:dyDescent="0.2">
      <c r="A26" s="15"/>
      <c r="B26" s="15"/>
      <c r="C26" s="52"/>
      <c r="D26" s="52"/>
      <c r="E26" s="15"/>
      <c r="F26" s="15"/>
    </row>
    <row r="27" spans="1:12" x14ac:dyDescent="0.2">
      <c r="A27" s="15"/>
      <c r="B27" s="15"/>
      <c r="C27" s="52"/>
      <c r="D27" s="52"/>
      <c r="E27" s="15"/>
      <c r="F27" s="15"/>
    </row>
    <row r="28" spans="1:12" x14ac:dyDescent="0.2">
      <c r="A28" s="15"/>
      <c r="B28" s="15"/>
      <c r="C28" s="52"/>
      <c r="D28" s="52"/>
      <c r="E28" s="15"/>
      <c r="F28" s="15"/>
    </row>
    <row r="29" spans="1:12" x14ac:dyDescent="0.2">
      <c r="A29" s="15"/>
      <c r="B29" s="15"/>
      <c r="C29" s="52"/>
      <c r="D29" s="52"/>
      <c r="E29" s="15"/>
      <c r="F29" s="15"/>
    </row>
    <row r="30" spans="1:12" x14ac:dyDescent="0.2">
      <c r="A30" s="15"/>
      <c r="B30" s="15"/>
      <c r="C30" s="52"/>
      <c r="D30" s="52"/>
      <c r="E30" s="15"/>
      <c r="F30" s="15"/>
    </row>
    <row r="31" spans="1:12" x14ac:dyDescent="0.2">
      <c r="A31" s="15"/>
      <c r="B31" s="15"/>
      <c r="C31" s="52"/>
      <c r="D31" s="52"/>
      <c r="E31" s="15"/>
      <c r="F31" s="15"/>
    </row>
    <row r="32" spans="1:12" x14ac:dyDescent="0.2">
      <c r="A32" s="15"/>
      <c r="B32" s="15"/>
      <c r="C32" s="52"/>
      <c r="D32" s="52"/>
      <c r="E32" s="15"/>
      <c r="F32" s="15"/>
    </row>
    <row r="33" spans="1:6" x14ac:dyDescent="0.2">
      <c r="A33" s="15"/>
      <c r="B33" s="15"/>
      <c r="C33" s="52"/>
      <c r="D33" s="52"/>
      <c r="E33" s="15"/>
      <c r="F33" s="15"/>
    </row>
    <row r="34" spans="1:6" x14ac:dyDescent="0.2">
      <c r="A34" s="15"/>
      <c r="B34" s="15"/>
      <c r="C34" s="52"/>
      <c r="D34" s="52"/>
      <c r="E34" s="15"/>
      <c r="F34" s="15"/>
    </row>
    <row r="35" spans="1:6" x14ac:dyDescent="0.2">
      <c r="A35" s="15"/>
      <c r="B35" s="15"/>
      <c r="C35" s="52"/>
      <c r="D35" s="52"/>
      <c r="E35" s="15"/>
      <c r="F35" s="15"/>
    </row>
    <row r="36" spans="1:6" x14ac:dyDescent="0.2">
      <c r="A36" s="15"/>
      <c r="B36" s="15"/>
      <c r="C36" s="52"/>
      <c r="D36" s="52"/>
      <c r="E36" s="15"/>
      <c r="F36" s="15"/>
    </row>
    <row r="37" spans="1:6" x14ac:dyDescent="0.2">
      <c r="A37" s="15"/>
      <c r="B37" s="15"/>
      <c r="C37" s="52"/>
      <c r="D37" s="52"/>
      <c r="E37" s="15"/>
      <c r="F37" s="15"/>
    </row>
    <row r="38" spans="1:6" x14ac:dyDescent="0.2">
      <c r="A38" s="15"/>
      <c r="B38" s="15"/>
      <c r="C38" s="52"/>
      <c r="D38" s="52"/>
      <c r="E38" s="15"/>
      <c r="F38" s="15"/>
    </row>
    <row r="39" spans="1:6" x14ac:dyDescent="0.2">
      <c r="A39" s="15"/>
      <c r="B39" s="15"/>
      <c r="C39" s="52"/>
      <c r="D39" s="52"/>
      <c r="E39" s="15"/>
      <c r="F39" s="15"/>
    </row>
    <row r="40" spans="1:6" x14ac:dyDescent="0.2">
      <c r="A40" s="15"/>
      <c r="B40" s="15"/>
      <c r="C40" s="52"/>
      <c r="D40" s="52"/>
      <c r="E40" s="15"/>
      <c r="F40" s="15"/>
    </row>
    <row r="41" spans="1:6" x14ac:dyDescent="0.2">
      <c r="A41" s="15"/>
      <c r="B41" s="15"/>
      <c r="C41" s="52"/>
      <c r="D41" s="52"/>
      <c r="E41" s="15"/>
      <c r="F41" s="15"/>
    </row>
    <row r="42" spans="1:6" x14ac:dyDescent="0.2">
      <c r="A42" s="15"/>
      <c r="B42" s="15"/>
      <c r="C42" s="52"/>
      <c r="D42" s="52"/>
      <c r="E42" s="15"/>
      <c r="F42" s="15"/>
    </row>
    <row r="43" spans="1:6" x14ac:dyDescent="0.2">
      <c r="A43" s="15"/>
      <c r="B43" s="15"/>
      <c r="C43" s="52"/>
      <c r="D43" s="52"/>
      <c r="E43" s="15"/>
      <c r="F43" s="15"/>
    </row>
    <row r="44" spans="1:6" x14ac:dyDescent="0.2">
      <c r="A44" s="15"/>
      <c r="B44" s="15"/>
      <c r="C44" s="52"/>
      <c r="D44" s="52"/>
      <c r="E44" s="15"/>
      <c r="F44" s="15"/>
    </row>
    <row r="45" spans="1:6" x14ac:dyDescent="0.2">
      <c r="A45" s="15"/>
      <c r="B45" s="15"/>
      <c r="C45" s="52"/>
      <c r="D45" s="52"/>
      <c r="E45" s="15"/>
      <c r="F45" s="15"/>
    </row>
    <row r="46" spans="1:6" x14ac:dyDescent="0.2">
      <c r="A46" s="15"/>
      <c r="B46" s="15"/>
      <c r="C46" s="52"/>
      <c r="D46" s="52"/>
      <c r="E46" s="15"/>
      <c r="F46" s="15"/>
    </row>
    <row r="47" spans="1:6" x14ac:dyDescent="0.2">
      <c r="A47" s="15"/>
      <c r="B47" s="15"/>
      <c r="C47" s="52"/>
      <c r="D47" s="52"/>
      <c r="E47" s="15"/>
      <c r="F47" s="15"/>
    </row>
    <row r="48" spans="1:6" x14ac:dyDescent="0.2">
      <c r="A48" s="15"/>
      <c r="B48" s="15"/>
      <c r="C48" s="52"/>
      <c r="D48" s="52"/>
      <c r="E48" s="15"/>
      <c r="F48" s="15"/>
    </row>
    <row r="49" spans="1:6" x14ac:dyDescent="0.2">
      <c r="A49" s="15"/>
      <c r="B49" s="15"/>
      <c r="C49" s="52"/>
      <c r="D49" s="52"/>
      <c r="E49" s="15"/>
      <c r="F49" s="15"/>
    </row>
    <row r="50" spans="1:6" x14ac:dyDescent="0.2">
      <c r="A50" s="15"/>
      <c r="B50" s="15"/>
      <c r="C50" s="52"/>
      <c r="D50" s="52"/>
      <c r="E50" s="15"/>
      <c r="F50" s="15"/>
    </row>
    <row r="51" spans="1:6" x14ac:dyDescent="0.2">
      <c r="A51" s="15"/>
      <c r="B51" s="15"/>
      <c r="C51" s="52"/>
      <c r="D51" s="52"/>
      <c r="E51" s="15"/>
      <c r="F51" s="15"/>
    </row>
    <row r="52" spans="1:6" x14ac:dyDescent="0.2">
      <c r="A52" s="15"/>
      <c r="B52" s="15"/>
      <c r="C52" s="52"/>
      <c r="D52" s="52"/>
      <c r="E52" s="15"/>
      <c r="F52" s="15"/>
    </row>
    <row r="53" spans="1:6" x14ac:dyDescent="0.2">
      <c r="A53" s="15"/>
      <c r="B53" s="15"/>
      <c r="C53" s="52"/>
      <c r="D53" s="52"/>
      <c r="E53" s="15"/>
      <c r="F53" s="15"/>
    </row>
    <row r="54" spans="1:6" x14ac:dyDescent="0.2">
      <c r="A54" s="15"/>
      <c r="B54" s="15"/>
      <c r="C54" s="52"/>
      <c r="D54" s="52"/>
      <c r="E54" s="15"/>
      <c r="F54" s="15"/>
    </row>
    <row r="55" spans="1:6" x14ac:dyDescent="0.2">
      <c r="A55" s="15"/>
      <c r="B55" s="15"/>
      <c r="C55" s="52"/>
      <c r="D55" s="52"/>
      <c r="E55" s="15"/>
      <c r="F55" s="15"/>
    </row>
  </sheetData>
  <mergeCells count="9">
    <mergeCell ref="A21:D21"/>
    <mergeCell ref="A22:D22"/>
    <mergeCell ref="A23:D23"/>
    <mergeCell ref="A1:F1"/>
    <mergeCell ref="A2:F2"/>
    <mergeCell ref="A3:F3"/>
    <mergeCell ref="A4:F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showGridLines="0" tabSelected="1" topLeftCell="A61" workbookViewId="0">
      <selection activeCell="G76" sqref="A1:G76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85">
        <v>17261</v>
      </c>
      <c r="B1" s="185"/>
      <c r="C1" s="185" t="s">
        <v>118</v>
      </c>
      <c r="D1" s="185"/>
      <c r="E1" s="185"/>
      <c r="F1" s="185"/>
      <c r="G1" s="185"/>
      <c r="H1" s="2"/>
      <c r="I1" s="2"/>
      <c r="J1" s="2"/>
      <c r="K1" s="2"/>
    </row>
    <row r="2" spans="1:11" ht="24.95" customHeight="1" x14ac:dyDescent="0.2">
      <c r="A2" s="186" t="s">
        <v>0</v>
      </c>
      <c r="B2" s="186"/>
      <c r="C2" s="187" t="s">
        <v>119</v>
      </c>
      <c r="D2" s="187"/>
      <c r="E2" s="187"/>
      <c r="F2" s="187"/>
      <c r="G2" s="187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2"/>
      <c r="B4" s="183"/>
      <c r="C4" s="183" t="s">
        <v>1</v>
      </c>
      <c r="D4" s="183"/>
      <c r="E4" s="183"/>
      <c r="F4" s="183"/>
      <c r="G4" s="184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79"/>
      <c r="B6" s="179"/>
      <c r="C6" s="180" t="s">
        <v>11</v>
      </c>
      <c r="D6" s="180"/>
      <c r="E6" s="180"/>
      <c r="F6" s="180"/>
      <c r="G6" s="180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120</v>
      </c>
      <c r="D7" s="4" t="s">
        <v>12</v>
      </c>
      <c r="E7" s="6">
        <v>20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9</v>
      </c>
      <c r="C8" s="181" t="s">
        <v>11</v>
      </c>
      <c r="D8" s="177"/>
      <c r="E8" s="177"/>
      <c r="F8" s="177"/>
      <c r="G8" s="10">
        <f>SUM(G7:G7)</f>
        <v>0</v>
      </c>
      <c r="H8" s="2"/>
      <c r="I8" s="2"/>
      <c r="J8" s="2"/>
      <c r="K8" s="2"/>
    </row>
    <row r="9" spans="1:11" ht="15" x14ac:dyDescent="0.2">
      <c r="A9" s="179"/>
      <c r="B9" s="179"/>
      <c r="C9" s="180" t="s">
        <v>43</v>
      </c>
      <c r="D9" s="180"/>
      <c r="E9" s="180"/>
      <c r="F9" s="180"/>
      <c r="G9" s="180"/>
      <c r="H9" s="2"/>
      <c r="I9" s="2"/>
      <c r="J9" s="2"/>
      <c r="K9" s="2"/>
    </row>
    <row r="10" spans="1:11" ht="15" x14ac:dyDescent="0.2">
      <c r="A10" s="4">
        <v>2</v>
      </c>
      <c r="B10" s="5" t="s">
        <v>47</v>
      </c>
      <c r="C10" s="5" t="s">
        <v>48</v>
      </c>
      <c r="D10" s="4" t="s">
        <v>10</v>
      </c>
      <c r="E10" s="6">
        <v>1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11"/>
      <c r="B11" s="11"/>
      <c r="C11" s="11" t="s">
        <v>121</v>
      </c>
      <c r="D11" s="11"/>
      <c r="E11" s="11"/>
      <c r="F11" s="11"/>
      <c r="G11" s="11"/>
      <c r="H11" s="2"/>
      <c r="I11" s="2"/>
    </row>
    <row r="12" spans="1:11" ht="15" x14ac:dyDescent="0.2">
      <c r="A12" s="9"/>
      <c r="B12" s="9" t="s">
        <v>9</v>
      </c>
      <c r="C12" s="181" t="s">
        <v>43</v>
      </c>
      <c r="D12" s="177"/>
      <c r="E12" s="177"/>
      <c r="F12" s="177"/>
      <c r="G12" s="10">
        <f>SUM(G10:G10)</f>
        <v>0</v>
      </c>
      <c r="H12" s="2"/>
      <c r="I12" s="2"/>
      <c r="J12" s="2"/>
      <c r="K12" s="2"/>
    </row>
    <row r="13" spans="1:11" ht="15" x14ac:dyDescent="0.2">
      <c r="A13" s="179"/>
      <c r="B13" s="179"/>
      <c r="C13" s="180" t="s">
        <v>13</v>
      </c>
      <c r="D13" s="180"/>
      <c r="E13" s="180"/>
      <c r="F13" s="180"/>
      <c r="G13" s="180"/>
      <c r="H13" s="2"/>
      <c r="I13" s="2"/>
      <c r="J13" s="2"/>
      <c r="K13" s="2"/>
    </row>
    <row r="14" spans="1:11" ht="15" x14ac:dyDescent="0.2">
      <c r="A14" s="4">
        <v>3</v>
      </c>
      <c r="B14" s="5"/>
      <c r="C14" s="5" t="s">
        <v>14</v>
      </c>
      <c r="D14" s="4" t="s">
        <v>12</v>
      </c>
      <c r="E14" s="6">
        <v>45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4">
        <v>4</v>
      </c>
      <c r="B15" s="5"/>
      <c r="C15" s="5" t="s">
        <v>15</v>
      </c>
      <c r="D15" s="4" t="s">
        <v>12</v>
      </c>
      <c r="E15" s="6">
        <v>45</v>
      </c>
      <c r="F15" s="7">
        <v>0</v>
      </c>
      <c r="G15" s="8">
        <f>F15*E15</f>
        <v>0</v>
      </c>
      <c r="H15" s="2"/>
      <c r="I15" s="2"/>
    </row>
    <row r="16" spans="1:11" ht="15" x14ac:dyDescent="0.2">
      <c r="A16" s="9"/>
      <c r="B16" s="9" t="s">
        <v>9</v>
      </c>
      <c r="C16" s="181" t="s">
        <v>13</v>
      </c>
      <c r="D16" s="177"/>
      <c r="E16" s="177"/>
      <c r="F16" s="177"/>
      <c r="G16" s="10">
        <f>SUM(G14:G15)</f>
        <v>0</v>
      </c>
      <c r="H16" s="2"/>
      <c r="I16" s="2"/>
      <c r="J16" s="2"/>
      <c r="K16" s="2"/>
    </row>
    <row r="17" spans="1:11" ht="15" x14ac:dyDescent="0.2">
      <c r="A17" s="179"/>
      <c r="B17" s="179"/>
      <c r="C17" s="180" t="s">
        <v>104</v>
      </c>
      <c r="D17" s="180"/>
      <c r="E17" s="180"/>
      <c r="F17" s="180"/>
      <c r="G17" s="180"/>
      <c r="H17" s="2"/>
      <c r="I17" s="2"/>
      <c r="J17" s="2"/>
      <c r="K17" s="2"/>
    </row>
    <row r="18" spans="1:11" ht="15" x14ac:dyDescent="0.2">
      <c r="A18" s="4">
        <v>5</v>
      </c>
      <c r="B18" s="5"/>
      <c r="C18" s="5" t="s">
        <v>105</v>
      </c>
      <c r="D18" s="4" t="s">
        <v>12</v>
      </c>
      <c r="E18" s="6">
        <v>55</v>
      </c>
      <c r="F18" s="7">
        <v>0</v>
      </c>
      <c r="G18" s="8">
        <f t="shared" ref="G18:G28" si="0">F18*E18</f>
        <v>0</v>
      </c>
      <c r="H18" s="2"/>
      <c r="I18" s="2"/>
    </row>
    <row r="19" spans="1:11" ht="15" x14ac:dyDescent="0.2">
      <c r="A19" s="4">
        <v>6</v>
      </c>
      <c r="B19" s="5"/>
      <c r="C19" s="5" t="s">
        <v>105</v>
      </c>
      <c r="D19" s="4" t="s">
        <v>12</v>
      </c>
      <c r="E19" s="6">
        <v>135</v>
      </c>
      <c r="F19" s="7">
        <v>0</v>
      </c>
      <c r="G19" s="8">
        <f t="shared" si="0"/>
        <v>0</v>
      </c>
      <c r="H19" s="2"/>
      <c r="I19" s="2"/>
    </row>
    <row r="20" spans="1:11" ht="15" x14ac:dyDescent="0.2">
      <c r="A20" s="4">
        <v>7</v>
      </c>
      <c r="B20" s="5"/>
      <c r="C20" s="5" t="s">
        <v>106</v>
      </c>
      <c r="D20" s="4" t="s">
        <v>12</v>
      </c>
      <c r="E20" s="6">
        <v>5</v>
      </c>
      <c r="F20" s="7">
        <v>0</v>
      </c>
      <c r="G20" s="8">
        <f t="shared" si="0"/>
        <v>0</v>
      </c>
      <c r="H20" s="2"/>
      <c r="I20" s="2"/>
    </row>
    <row r="21" spans="1:11" ht="15" x14ac:dyDescent="0.2">
      <c r="A21" s="4">
        <v>8</v>
      </c>
      <c r="B21" s="5"/>
      <c r="C21" s="5" t="s">
        <v>122</v>
      </c>
      <c r="D21" s="4" t="s">
        <v>10</v>
      </c>
      <c r="E21" s="6">
        <v>190</v>
      </c>
      <c r="F21" s="7">
        <v>0</v>
      </c>
      <c r="G21" s="8">
        <f t="shared" si="0"/>
        <v>0</v>
      </c>
      <c r="H21" s="2"/>
      <c r="I21" s="2"/>
    </row>
    <row r="22" spans="1:11" ht="15" x14ac:dyDescent="0.2">
      <c r="A22" s="4">
        <v>9</v>
      </c>
      <c r="B22" s="5"/>
      <c r="C22" s="5" t="s">
        <v>123</v>
      </c>
      <c r="D22" s="4" t="s">
        <v>10</v>
      </c>
      <c r="E22" s="6">
        <v>40</v>
      </c>
      <c r="F22" s="7">
        <v>0</v>
      </c>
      <c r="G22" s="8">
        <f t="shared" si="0"/>
        <v>0</v>
      </c>
      <c r="H22" s="2"/>
      <c r="I22" s="2"/>
    </row>
    <row r="23" spans="1:11" ht="15" x14ac:dyDescent="0.2">
      <c r="A23" s="4">
        <v>10</v>
      </c>
      <c r="B23" s="5"/>
      <c r="C23" s="5" t="s">
        <v>124</v>
      </c>
      <c r="D23" s="4" t="s">
        <v>10</v>
      </c>
      <c r="E23" s="6">
        <v>135</v>
      </c>
      <c r="F23" s="7">
        <v>0</v>
      </c>
      <c r="G23" s="8">
        <f t="shared" si="0"/>
        <v>0</v>
      </c>
      <c r="H23" s="2"/>
      <c r="I23" s="2"/>
    </row>
    <row r="24" spans="1:11" ht="15" x14ac:dyDescent="0.2">
      <c r="A24" s="4">
        <v>11</v>
      </c>
      <c r="B24" s="5"/>
      <c r="C24" s="5" t="s">
        <v>125</v>
      </c>
      <c r="D24" s="4" t="s">
        <v>10</v>
      </c>
      <c r="E24" s="6">
        <v>55</v>
      </c>
      <c r="F24" s="7">
        <v>0</v>
      </c>
      <c r="G24" s="8">
        <f t="shared" si="0"/>
        <v>0</v>
      </c>
      <c r="H24" s="2"/>
      <c r="I24" s="2"/>
    </row>
    <row r="25" spans="1:11" ht="15" x14ac:dyDescent="0.2">
      <c r="A25" s="4">
        <v>12</v>
      </c>
      <c r="B25" s="5"/>
      <c r="C25" s="5" t="s">
        <v>107</v>
      </c>
      <c r="D25" s="4" t="s">
        <v>10</v>
      </c>
      <c r="E25" s="6">
        <v>1</v>
      </c>
      <c r="F25" s="7">
        <v>0</v>
      </c>
      <c r="G25" s="8">
        <f t="shared" si="0"/>
        <v>0</v>
      </c>
      <c r="H25" s="2"/>
      <c r="I25" s="2"/>
    </row>
    <row r="26" spans="1:11" ht="15" x14ac:dyDescent="0.2">
      <c r="A26" s="4">
        <v>13</v>
      </c>
      <c r="B26" s="5"/>
      <c r="C26" s="5" t="s">
        <v>108</v>
      </c>
      <c r="D26" s="4" t="s">
        <v>10</v>
      </c>
      <c r="E26" s="6">
        <v>1</v>
      </c>
      <c r="F26" s="7">
        <v>0</v>
      </c>
      <c r="G26" s="8">
        <f t="shared" si="0"/>
        <v>0</v>
      </c>
      <c r="H26" s="2"/>
      <c r="I26" s="2"/>
    </row>
    <row r="27" spans="1:11" ht="15" x14ac:dyDescent="0.2">
      <c r="A27" s="4">
        <v>14</v>
      </c>
      <c r="B27" s="5"/>
      <c r="C27" s="5" t="s">
        <v>109</v>
      </c>
      <c r="D27" s="4" t="s">
        <v>10</v>
      </c>
      <c r="E27" s="6">
        <v>2</v>
      </c>
      <c r="F27" s="7">
        <v>0</v>
      </c>
      <c r="G27" s="8">
        <f t="shared" si="0"/>
        <v>0</v>
      </c>
      <c r="H27" s="2"/>
      <c r="I27" s="2"/>
    </row>
    <row r="28" spans="1:11" ht="15" x14ac:dyDescent="0.2">
      <c r="A28" s="4">
        <v>15</v>
      </c>
      <c r="B28" s="5"/>
      <c r="C28" s="5" t="s">
        <v>110</v>
      </c>
      <c r="D28" s="4" t="s">
        <v>44</v>
      </c>
      <c r="E28" s="6">
        <v>1</v>
      </c>
      <c r="F28" s="7">
        <v>0</v>
      </c>
      <c r="G28" s="8">
        <f t="shared" si="0"/>
        <v>0</v>
      </c>
      <c r="H28" s="2"/>
      <c r="I28" s="2"/>
    </row>
    <row r="29" spans="1:11" ht="21" x14ac:dyDescent="0.2">
      <c r="A29" s="11"/>
      <c r="B29" s="11"/>
      <c r="C29" s="11" t="s">
        <v>45</v>
      </c>
      <c r="D29" s="11"/>
      <c r="E29" s="11"/>
      <c r="F29" s="11"/>
      <c r="G29" s="11"/>
      <c r="H29" s="2"/>
      <c r="I29" s="2"/>
    </row>
    <row r="30" spans="1:11" ht="15" x14ac:dyDescent="0.2">
      <c r="A30" s="9"/>
      <c r="B30" s="9" t="s">
        <v>9</v>
      </c>
      <c r="C30" s="181" t="s">
        <v>104</v>
      </c>
      <c r="D30" s="177"/>
      <c r="E30" s="177"/>
      <c r="F30" s="177"/>
      <c r="G30" s="10">
        <f>SUM(G18:G28)</f>
        <v>0</v>
      </c>
      <c r="H30" s="2"/>
      <c r="I30" s="2"/>
      <c r="J30" s="2"/>
      <c r="K30" s="2"/>
    </row>
    <row r="31" spans="1:11" ht="15" x14ac:dyDescent="0.2">
      <c r="A31" s="12"/>
      <c r="B31" s="12" t="s">
        <v>9</v>
      </c>
      <c r="C31" s="176" t="s">
        <v>1</v>
      </c>
      <c r="D31" s="177"/>
      <c r="E31" s="177"/>
      <c r="F31" s="177"/>
      <c r="G31" s="13">
        <f>+G8+G12+G16+G30</f>
        <v>0</v>
      </c>
      <c r="H31" s="2"/>
      <c r="I31" s="2"/>
      <c r="J31" s="2"/>
      <c r="K31" s="2"/>
    </row>
    <row r="32" spans="1:11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" x14ac:dyDescent="0.2">
      <c r="A33" s="182"/>
      <c r="B33" s="183"/>
      <c r="C33" s="183" t="s">
        <v>16</v>
      </c>
      <c r="D33" s="183"/>
      <c r="E33" s="183"/>
      <c r="F33" s="183"/>
      <c r="G33" s="184"/>
      <c r="H33" s="2"/>
      <c r="I33" s="2"/>
      <c r="J33" s="2"/>
      <c r="K33" s="2"/>
    </row>
    <row r="34" spans="1:11" ht="15" x14ac:dyDescent="0.2">
      <c r="A34" s="3" t="s">
        <v>2</v>
      </c>
      <c r="B34" s="3" t="s">
        <v>3</v>
      </c>
      <c r="C34" s="3" t="s">
        <v>4</v>
      </c>
      <c r="D34" s="3" t="s">
        <v>5</v>
      </c>
      <c r="E34" s="3" t="s">
        <v>6</v>
      </c>
      <c r="F34" s="3" t="s">
        <v>7</v>
      </c>
      <c r="G34" s="3" t="s">
        <v>8</v>
      </c>
      <c r="H34" s="2"/>
      <c r="I34" s="2"/>
      <c r="J34" s="2"/>
      <c r="K34" s="2"/>
    </row>
    <row r="35" spans="1:11" ht="15" x14ac:dyDescent="0.2">
      <c r="A35" s="179"/>
      <c r="B35" s="179"/>
      <c r="C35" s="180" t="s">
        <v>17</v>
      </c>
      <c r="D35" s="180"/>
      <c r="E35" s="180"/>
      <c r="F35" s="180"/>
      <c r="G35" s="180"/>
      <c r="H35" s="2"/>
      <c r="I35" s="2"/>
      <c r="J35" s="2"/>
      <c r="K35" s="2"/>
    </row>
    <row r="36" spans="1:11" ht="15" x14ac:dyDescent="0.2">
      <c r="A36" s="4">
        <v>16</v>
      </c>
      <c r="B36" s="5"/>
      <c r="C36" s="5" t="s">
        <v>111</v>
      </c>
      <c r="D36" s="4" t="s">
        <v>18</v>
      </c>
      <c r="E36" s="6">
        <v>8</v>
      </c>
      <c r="F36" s="7">
        <v>0</v>
      </c>
      <c r="G36" s="8">
        <f>F36*E36</f>
        <v>0</v>
      </c>
      <c r="H36" s="2"/>
      <c r="I36" s="2"/>
    </row>
    <row r="37" spans="1:11" ht="15" x14ac:dyDescent="0.2">
      <c r="A37" s="4">
        <v>17</v>
      </c>
      <c r="B37" s="5"/>
      <c r="C37" s="5" t="s">
        <v>19</v>
      </c>
      <c r="D37" s="4" t="s">
        <v>18</v>
      </c>
      <c r="E37" s="6">
        <v>4</v>
      </c>
      <c r="F37" s="7">
        <v>0</v>
      </c>
      <c r="G37" s="8">
        <f>F37*E37</f>
        <v>0</v>
      </c>
      <c r="H37" s="2"/>
      <c r="I37" s="2"/>
    </row>
    <row r="38" spans="1:11" ht="15" x14ac:dyDescent="0.2">
      <c r="A38" s="4">
        <v>18</v>
      </c>
      <c r="B38" s="5"/>
      <c r="C38" s="5" t="s">
        <v>20</v>
      </c>
      <c r="D38" s="4" t="s">
        <v>18</v>
      </c>
      <c r="E38" s="6">
        <v>15</v>
      </c>
      <c r="F38" s="7">
        <v>0</v>
      </c>
      <c r="G38" s="8">
        <f>F38*E38</f>
        <v>0</v>
      </c>
      <c r="H38" s="2"/>
      <c r="I38" s="2"/>
    </row>
    <row r="39" spans="1:11" ht="42" x14ac:dyDescent="0.2">
      <c r="A39" s="11"/>
      <c r="B39" s="11"/>
      <c r="C39" s="11" t="s">
        <v>21</v>
      </c>
      <c r="D39" s="11"/>
      <c r="E39" s="11"/>
      <c r="F39" s="11"/>
      <c r="G39" s="11"/>
      <c r="H39" s="2"/>
      <c r="I39" s="2"/>
    </row>
    <row r="40" spans="1:11" ht="15" x14ac:dyDescent="0.2">
      <c r="A40" s="4">
        <v>19</v>
      </c>
      <c r="B40" s="5"/>
      <c r="C40" s="5" t="s">
        <v>112</v>
      </c>
      <c r="D40" s="4" t="s">
        <v>18</v>
      </c>
      <c r="E40" s="6">
        <v>8</v>
      </c>
      <c r="F40" s="7">
        <v>0</v>
      </c>
      <c r="G40" s="8">
        <f>F40*E40</f>
        <v>0</v>
      </c>
      <c r="H40" s="2"/>
      <c r="I40" s="2"/>
    </row>
    <row r="41" spans="1:11" ht="15" x14ac:dyDescent="0.2">
      <c r="A41" s="4">
        <v>20</v>
      </c>
      <c r="B41" s="5"/>
      <c r="C41" s="5" t="s">
        <v>22</v>
      </c>
      <c r="D41" s="4" t="s">
        <v>18</v>
      </c>
      <c r="E41" s="6">
        <v>20</v>
      </c>
      <c r="F41" s="7">
        <v>0</v>
      </c>
      <c r="G41" s="8">
        <f>F41*E41</f>
        <v>0</v>
      </c>
      <c r="H41" s="2"/>
      <c r="I41" s="2"/>
    </row>
    <row r="42" spans="1:11" ht="15" x14ac:dyDescent="0.2">
      <c r="A42" s="11"/>
      <c r="B42" s="11"/>
      <c r="C42" s="11" t="s">
        <v>23</v>
      </c>
      <c r="D42" s="11"/>
      <c r="E42" s="11"/>
      <c r="F42" s="11"/>
      <c r="G42" s="11"/>
      <c r="H42" s="2"/>
      <c r="I42" s="2"/>
    </row>
    <row r="43" spans="1:11" ht="15" x14ac:dyDescent="0.2">
      <c r="A43" s="4">
        <v>21</v>
      </c>
      <c r="B43" s="5"/>
      <c r="C43" s="5" t="s">
        <v>24</v>
      </c>
      <c r="D43" s="4" t="s">
        <v>18</v>
      </c>
      <c r="E43" s="6">
        <v>20</v>
      </c>
      <c r="F43" s="7">
        <v>0</v>
      </c>
      <c r="G43" s="8">
        <f t="shared" ref="G43:G51" si="1">F43*E43</f>
        <v>0</v>
      </c>
      <c r="H43" s="2"/>
      <c r="I43" s="2"/>
    </row>
    <row r="44" spans="1:11" ht="15" x14ac:dyDescent="0.2">
      <c r="A44" s="4">
        <v>22</v>
      </c>
      <c r="B44" s="5"/>
      <c r="C44" s="5" t="s">
        <v>126</v>
      </c>
      <c r="D44" s="4" t="s">
        <v>18</v>
      </c>
      <c r="E44" s="6">
        <v>5</v>
      </c>
      <c r="F44" s="7">
        <v>0</v>
      </c>
      <c r="G44" s="8">
        <f t="shared" si="1"/>
        <v>0</v>
      </c>
      <c r="H44" s="2"/>
      <c r="I44" s="2"/>
    </row>
    <row r="45" spans="1:11" ht="15" x14ac:dyDescent="0.2">
      <c r="A45" s="4">
        <v>23</v>
      </c>
      <c r="B45" s="5"/>
      <c r="C45" s="5" t="s">
        <v>25</v>
      </c>
      <c r="D45" s="4" t="s">
        <v>18</v>
      </c>
      <c r="E45" s="6">
        <v>2</v>
      </c>
      <c r="F45" s="7">
        <v>0</v>
      </c>
      <c r="G45" s="8">
        <f t="shared" si="1"/>
        <v>0</v>
      </c>
      <c r="H45" s="2"/>
      <c r="I45" s="2"/>
    </row>
    <row r="46" spans="1:11" ht="15" x14ac:dyDescent="0.2">
      <c r="A46" s="4">
        <v>24</v>
      </c>
      <c r="B46" s="5"/>
      <c r="C46" s="5" t="s">
        <v>26</v>
      </c>
      <c r="D46" s="4" t="s">
        <v>18</v>
      </c>
      <c r="E46" s="6">
        <v>8</v>
      </c>
      <c r="F46" s="7">
        <v>0</v>
      </c>
      <c r="G46" s="8">
        <f t="shared" si="1"/>
        <v>0</v>
      </c>
      <c r="H46" s="2"/>
      <c r="I46" s="2"/>
    </row>
    <row r="47" spans="1:11" ht="15" x14ac:dyDescent="0.2">
      <c r="A47" s="4">
        <v>25</v>
      </c>
      <c r="B47" s="5"/>
      <c r="C47" s="5" t="s">
        <v>27</v>
      </c>
      <c r="D47" s="4" t="s">
        <v>18</v>
      </c>
      <c r="E47" s="6">
        <v>4</v>
      </c>
      <c r="F47" s="7">
        <v>0</v>
      </c>
      <c r="G47" s="8">
        <f t="shared" si="1"/>
        <v>0</v>
      </c>
      <c r="H47" s="2"/>
      <c r="I47" s="2"/>
    </row>
    <row r="48" spans="1:11" ht="15" x14ac:dyDescent="0.2">
      <c r="A48" s="4">
        <v>26</v>
      </c>
      <c r="B48" s="5"/>
      <c r="C48" s="5" t="s">
        <v>127</v>
      </c>
      <c r="D48" s="4" t="s">
        <v>18</v>
      </c>
      <c r="E48" s="6">
        <v>20</v>
      </c>
      <c r="F48" s="7">
        <v>0</v>
      </c>
      <c r="G48" s="8">
        <f t="shared" si="1"/>
        <v>0</v>
      </c>
      <c r="H48" s="2"/>
      <c r="I48" s="2"/>
    </row>
    <row r="49" spans="1:11" ht="15" x14ac:dyDescent="0.2">
      <c r="A49" s="4">
        <v>27</v>
      </c>
      <c r="B49" s="5"/>
      <c r="C49" s="5" t="s">
        <v>128</v>
      </c>
      <c r="D49" s="4" t="s">
        <v>18</v>
      </c>
      <c r="E49" s="6">
        <v>4</v>
      </c>
      <c r="F49" s="7">
        <v>0</v>
      </c>
      <c r="G49" s="8">
        <f t="shared" si="1"/>
        <v>0</v>
      </c>
      <c r="H49" s="2"/>
      <c r="I49" s="2"/>
    </row>
    <row r="50" spans="1:11" ht="15" x14ac:dyDescent="0.2">
      <c r="A50" s="4">
        <v>28</v>
      </c>
      <c r="B50" s="5"/>
      <c r="C50" s="5" t="s">
        <v>28</v>
      </c>
      <c r="D50" s="4" t="s">
        <v>18</v>
      </c>
      <c r="E50" s="6">
        <v>20</v>
      </c>
      <c r="F50" s="7">
        <v>0</v>
      </c>
      <c r="G50" s="8">
        <f t="shared" si="1"/>
        <v>0</v>
      </c>
      <c r="H50" s="2"/>
      <c r="I50" s="2"/>
    </row>
    <row r="51" spans="1:11" ht="15" x14ac:dyDescent="0.2">
      <c r="A51" s="4">
        <v>29</v>
      </c>
      <c r="B51" s="5"/>
      <c r="C51" s="5" t="s">
        <v>29</v>
      </c>
      <c r="D51" s="4" t="s">
        <v>18</v>
      </c>
      <c r="E51" s="6">
        <v>20</v>
      </c>
      <c r="F51" s="7">
        <v>0</v>
      </c>
      <c r="G51" s="8">
        <f t="shared" si="1"/>
        <v>0</v>
      </c>
      <c r="H51" s="2"/>
      <c r="I51" s="2"/>
    </row>
    <row r="52" spans="1:11" ht="15" x14ac:dyDescent="0.2">
      <c r="A52" s="9"/>
      <c r="B52" s="9" t="s">
        <v>9</v>
      </c>
      <c r="C52" s="181" t="s">
        <v>17</v>
      </c>
      <c r="D52" s="177"/>
      <c r="E52" s="177"/>
      <c r="F52" s="177"/>
      <c r="G52" s="10">
        <f>SUM(G36:G51)</f>
        <v>0</v>
      </c>
      <c r="H52" s="2"/>
      <c r="I52" s="2"/>
      <c r="J52" s="2"/>
      <c r="K52" s="2"/>
    </row>
    <row r="53" spans="1:11" ht="15" x14ac:dyDescent="0.2">
      <c r="A53" s="179"/>
      <c r="B53" s="179"/>
      <c r="C53" s="180" t="s">
        <v>113</v>
      </c>
      <c r="D53" s="180"/>
      <c r="E53" s="180"/>
      <c r="F53" s="180"/>
      <c r="G53" s="180"/>
      <c r="H53" s="2"/>
      <c r="I53" s="2"/>
      <c r="J53" s="2"/>
      <c r="K53" s="2"/>
    </row>
    <row r="54" spans="1:11" ht="21" x14ac:dyDescent="0.2">
      <c r="A54" s="4">
        <v>30</v>
      </c>
      <c r="B54" s="5" t="s">
        <v>129</v>
      </c>
      <c r="C54" s="5" t="s">
        <v>130</v>
      </c>
      <c r="D54" s="4" t="s">
        <v>10</v>
      </c>
      <c r="E54" s="6">
        <v>40</v>
      </c>
      <c r="F54" s="7">
        <v>0</v>
      </c>
      <c r="G54" s="8">
        <f>F54*E54</f>
        <v>0</v>
      </c>
      <c r="H54" s="2"/>
      <c r="I54" s="2"/>
    </row>
    <row r="55" spans="1:11" ht="21" x14ac:dyDescent="0.2">
      <c r="A55" s="4">
        <v>31</v>
      </c>
      <c r="B55" s="5" t="s">
        <v>129</v>
      </c>
      <c r="C55" s="5" t="s">
        <v>130</v>
      </c>
      <c r="D55" s="4" t="s">
        <v>10</v>
      </c>
      <c r="E55" s="6">
        <v>190</v>
      </c>
      <c r="F55" s="7">
        <v>0</v>
      </c>
      <c r="G55" s="8">
        <f>F55*E55</f>
        <v>0</v>
      </c>
      <c r="H55" s="2"/>
      <c r="I55" s="2"/>
    </row>
    <row r="56" spans="1:11" ht="15" x14ac:dyDescent="0.2">
      <c r="A56" s="4">
        <v>32</v>
      </c>
      <c r="B56" s="5" t="s">
        <v>114</v>
      </c>
      <c r="C56" s="5" t="s">
        <v>115</v>
      </c>
      <c r="D56" s="4" t="s">
        <v>12</v>
      </c>
      <c r="E56" s="6">
        <v>190</v>
      </c>
      <c r="F56" s="7">
        <v>0</v>
      </c>
      <c r="G56" s="8">
        <f>F56*E56</f>
        <v>0</v>
      </c>
      <c r="H56" s="2"/>
      <c r="I56" s="2"/>
    </row>
    <row r="57" spans="1:11" ht="15" x14ac:dyDescent="0.2">
      <c r="A57" s="4">
        <v>33</v>
      </c>
      <c r="B57" s="5" t="s">
        <v>116</v>
      </c>
      <c r="C57" s="5" t="s">
        <v>117</v>
      </c>
      <c r="D57" s="4" t="s">
        <v>12</v>
      </c>
      <c r="E57" s="6">
        <v>190</v>
      </c>
      <c r="F57" s="7">
        <v>0</v>
      </c>
      <c r="G57" s="8">
        <f>F57*E57</f>
        <v>0</v>
      </c>
      <c r="H57" s="2"/>
      <c r="I57" s="2"/>
    </row>
    <row r="58" spans="1:11" ht="15" x14ac:dyDescent="0.2">
      <c r="A58" s="9"/>
      <c r="B58" s="9" t="s">
        <v>9</v>
      </c>
      <c r="C58" s="181" t="s">
        <v>113</v>
      </c>
      <c r="D58" s="177"/>
      <c r="E58" s="177"/>
      <c r="F58" s="177"/>
      <c r="G58" s="10">
        <f>SUM(G54:G57)</f>
        <v>0</v>
      </c>
      <c r="H58" s="2"/>
      <c r="I58" s="2"/>
      <c r="J58" s="2"/>
      <c r="K58" s="2"/>
    </row>
    <row r="59" spans="1:11" ht="15" x14ac:dyDescent="0.2">
      <c r="A59" s="179"/>
      <c r="B59" s="179"/>
      <c r="C59" s="180" t="s">
        <v>30</v>
      </c>
      <c r="D59" s="180"/>
      <c r="E59" s="180"/>
      <c r="F59" s="180"/>
      <c r="G59" s="180"/>
      <c r="H59" s="2"/>
      <c r="I59" s="2"/>
      <c r="J59" s="2"/>
      <c r="K59" s="2"/>
    </row>
    <row r="60" spans="1:11" ht="15" x14ac:dyDescent="0.2">
      <c r="A60" s="4">
        <v>34</v>
      </c>
      <c r="B60" s="5"/>
      <c r="C60" s="5" t="s">
        <v>46</v>
      </c>
      <c r="D60" s="4" t="s">
        <v>10</v>
      </c>
      <c r="E60" s="6">
        <v>1</v>
      </c>
      <c r="F60" s="7">
        <v>0</v>
      </c>
      <c r="G60" s="8">
        <f>F60*E60</f>
        <v>0</v>
      </c>
      <c r="H60" s="2"/>
      <c r="I60" s="2"/>
    </row>
    <row r="61" spans="1:11" ht="15" x14ac:dyDescent="0.2">
      <c r="A61" s="9"/>
      <c r="B61" s="9" t="s">
        <v>9</v>
      </c>
      <c r="C61" s="181" t="s">
        <v>30</v>
      </c>
      <c r="D61" s="177"/>
      <c r="E61" s="177"/>
      <c r="F61" s="177"/>
      <c r="G61" s="10">
        <f>SUM(G60:G60)</f>
        <v>0</v>
      </c>
      <c r="H61" s="2"/>
      <c r="I61" s="2"/>
      <c r="J61" s="2"/>
      <c r="K61" s="2"/>
    </row>
    <row r="62" spans="1:11" ht="15" x14ac:dyDescent="0.2">
      <c r="A62" s="179"/>
      <c r="B62" s="179"/>
      <c r="C62" s="180" t="s">
        <v>31</v>
      </c>
      <c r="D62" s="180"/>
      <c r="E62" s="180"/>
      <c r="F62" s="180"/>
      <c r="G62" s="180"/>
      <c r="H62" s="2"/>
      <c r="I62" s="2"/>
      <c r="J62" s="2"/>
      <c r="K62" s="2"/>
    </row>
    <row r="63" spans="1:11" ht="15" x14ac:dyDescent="0.2">
      <c r="A63" s="4">
        <v>35</v>
      </c>
      <c r="B63" s="5"/>
      <c r="C63" s="5" t="s">
        <v>131</v>
      </c>
      <c r="D63" s="4" t="s">
        <v>18</v>
      </c>
      <c r="E63" s="6">
        <v>20</v>
      </c>
      <c r="F63" s="7">
        <v>0</v>
      </c>
      <c r="G63" s="8">
        <f t="shared" ref="G63:G69" si="2">F63*E63</f>
        <v>0</v>
      </c>
      <c r="H63" s="2"/>
      <c r="I63" s="2"/>
    </row>
    <row r="64" spans="1:11" ht="21" x14ac:dyDescent="0.2">
      <c r="A64" s="4">
        <v>36</v>
      </c>
      <c r="B64" s="5"/>
      <c r="C64" s="5" t="s">
        <v>32</v>
      </c>
      <c r="D64" s="4" t="s">
        <v>33</v>
      </c>
      <c r="E64" s="6">
        <v>0.1</v>
      </c>
      <c r="F64" s="7">
        <v>0</v>
      </c>
      <c r="G64" s="8">
        <f t="shared" si="2"/>
        <v>0</v>
      </c>
      <c r="H64" s="2"/>
      <c r="I64" s="2"/>
    </row>
    <row r="65" spans="1:11" ht="15" x14ac:dyDescent="0.2">
      <c r="A65" s="4">
        <v>37</v>
      </c>
      <c r="B65" s="5"/>
      <c r="C65" s="5" t="s">
        <v>34</v>
      </c>
      <c r="D65" s="4" t="s">
        <v>33</v>
      </c>
      <c r="E65" s="6">
        <v>0.1</v>
      </c>
      <c r="F65" s="7">
        <v>0</v>
      </c>
      <c r="G65" s="8">
        <f t="shared" si="2"/>
        <v>0</v>
      </c>
      <c r="H65" s="2"/>
      <c r="I65" s="2"/>
    </row>
    <row r="66" spans="1:11" ht="15" x14ac:dyDescent="0.2">
      <c r="A66" s="4">
        <v>38</v>
      </c>
      <c r="B66" s="5"/>
      <c r="C66" s="5" t="s">
        <v>35</v>
      </c>
      <c r="D66" s="4" t="s">
        <v>33</v>
      </c>
      <c r="E66" s="6">
        <v>0.1</v>
      </c>
      <c r="F66" s="7">
        <v>0</v>
      </c>
      <c r="G66" s="8">
        <f t="shared" si="2"/>
        <v>0</v>
      </c>
      <c r="H66" s="2"/>
      <c r="I66" s="2"/>
    </row>
    <row r="67" spans="1:11" ht="15" x14ac:dyDescent="0.2">
      <c r="A67" s="4">
        <v>39</v>
      </c>
      <c r="B67" s="5" t="s">
        <v>36</v>
      </c>
      <c r="C67" s="5" t="s">
        <v>132</v>
      </c>
      <c r="D67" s="4" t="s">
        <v>12</v>
      </c>
      <c r="E67" s="6">
        <v>20</v>
      </c>
      <c r="F67" s="7">
        <v>0</v>
      </c>
      <c r="G67" s="8">
        <f t="shared" si="2"/>
        <v>0</v>
      </c>
      <c r="H67" s="2"/>
      <c r="I67" s="2"/>
    </row>
    <row r="68" spans="1:11" ht="15" x14ac:dyDescent="0.2">
      <c r="A68" s="4">
        <v>40</v>
      </c>
      <c r="B68" s="5" t="s">
        <v>37</v>
      </c>
      <c r="C68" s="5" t="s">
        <v>38</v>
      </c>
      <c r="D68" s="4" t="s">
        <v>12</v>
      </c>
      <c r="E68" s="6">
        <v>90</v>
      </c>
      <c r="F68" s="7">
        <v>0</v>
      </c>
      <c r="G68" s="8">
        <f t="shared" si="2"/>
        <v>0</v>
      </c>
      <c r="H68" s="2"/>
      <c r="I68" s="2"/>
    </row>
    <row r="69" spans="1:11" ht="15" x14ac:dyDescent="0.2">
      <c r="A69" s="4">
        <v>41</v>
      </c>
      <c r="B69" s="5"/>
      <c r="C69" s="5" t="s">
        <v>39</v>
      </c>
      <c r="D69" s="4" t="s">
        <v>10</v>
      </c>
      <c r="E69" s="6">
        <v>1</v>
      </c>
      <c r="F69" s="7">
        <v>0</v>
      </c>
      <c r="G69" s="8">
        <f t="shared" si="2"/>
        <v>0</v>
      </c>
      <c r="H69" s="2"/>
      <c r="I69" s="2"/>
    </row>
    <row r="70" spans="1:11" ht="15" x14ac:dyDescent="0.2">
      <c r="A70" s="9"/>
      <c r="B70" s="9" t="s">
        <v>9</v>
      </c>
      <c r="C70" s="181" t="s">
        <v>31</v>
      </c>
      <c r="D70" s="177"/>
      <c r="E70" s="177"/>
      <c r="F70" s="177"/>
      <c r="G70" s="10">
        <f>SUM(G63:G69)</f>
        <v>0</v>
      </c>
      <c r="H70" s="2"/>
      <c r="I70" s="2"/>
      <c r="J70" s="2"/>
      <c r="K70" s="2"/>
    </row>
    <row r="71" spans="1:11" ht="15" x14ac:dyDescent="0.2">
      <c r="A71" s="179"/>
      <c r="B71" s="179"/>
      <c r="C71" s="180" t="s">
        <v>40</v>
      </c>
      <c r="D71" s="180"/>
      <c r="E71" s="180"/>
      <c r="F71" s="180"/>
      <c r="G71" s="180"/>
      <c r="H71" s="2"/>
      <c r="I71" s="2"/>
      <c r="J71" s="2"/>
      <c r="K71" s="2"/>
    </row>
    <row r="72" spans="1:11" ht="15" x14ac:dyDescent="0.2">
      <c r="A72" s="4">
        <v>42</v>
      </c>
      <c r="B72" s="5"/>
      <c r="C72" s="5" t="s">
        <v>41</v>
      </c>
      <c r="D72" s="4" t="s">
        <v>10</v>
      </c>
      <c r="E72" s="6">
        <v>1</v>
      </c>
      <c r="F72" s="7">
        <v>0</v>
      </c>
      <c r="G72" s="8">
        <f>F72*E72</f>
        <v>0</v>
      </c>
      <c r="H72" s="2"/>
      <c r="I72" s="2"/>
    </row>
    <row r="73" spans="1:11" ht="15" x14ac:dyDescent="0.2">
      <c r="A73" s="9"/>
      <c r="B73" s="9" t="s">
        <v>9</v>
      </c>
      <c r="C73" s="181" t="s">
        <v>40</v>
      </c>
      <c r="D73" s="177"/>
      <c r="E73" s="177"/>
      <c r="F73" s="177"/>
      <c r="G73" s="10">
        <f>SUM(G72:G72)</f>
        <v>0</v>
      </c>
      <c r="H73" s="2"/>
      <c r="I73" s="2"/>
      <c r="J73" s="2"/>
      <c r="K73" s="2"/>
    </row>
    <row r="74" spans="1:11" ht="15" x14ac:dyDescent="0.2">
      <c r="A74" s="12"/>
      <c r="B74" s="12" t="s">
        <v>9</v>
      </c>
      <c r="C74" s="176" t="s">
        <v>16</v>
      </c>
      <c r="D74" s="177"/>
      <c r="E74" s="177"/>
      <c r="F74" s="177"/>
      <c r="G74" s="13">
        <f>+G52+G58+G61+G70+G73</f>
        <v>0</v>
      </c>
      <c r="H74" s="2"/>
      <c r="I74" s="2"/>
      <c r="J74" s="2"/>
      <c r="K74" s="2"/>
    </row>
    <row r="75" spans="1:11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5" x14ac:dyDescent="0.2">
      <c r="A76" s="178" t="s">
        <v>42</v>
      </c>
      <c r="B76" s="178"/>
      <c r="C76" s="178"/>
      <c r="D76" s="178"/>
      <c r="E76" s="178"/>
      <c r="F76" s="178"/>
      <c r="G76" s="14">
        <f>+G31+G74</f>
        <v>0</v>
      </c>
      <c r="H76" s="2"/>
    </row>
  </sheetData>
  <sheetProtection sheet="1" objects="1" scenarios="1"/>
  <mergeCells count="38">
    <mergeCell ref="A1:B1"/>
    <mergeCell ref="C1:G1"/>
    <mergeCell ref="A2:B2"/>
    <mergeCell ref="C2:G2"/>
    <mergeCell ref="A4:B4"/>
    <mergeCell ref="C4:G4"/>
    <mergeCell ref="C30:F30"/>
    <mergeCell ref="A6:B6"/>
    <mergeCell ref="C6:G6"/>
    <mergeCell ref="C8:F8"/>
    <mergeCell ref="A9:B9"/>
    <mergeCell ref="C9:G9"/>
    <mergeCell ref="C12:F12"/>
    <mergeCell ref="A13:B13"/>
    <mergeCell ref="C13:G13"/>
    <mergeCell ref="C16:F16"/>
    <mergeCell ref="A17:B17"/>
    <mergeCell ref="C17:G17"/>
    <mergeCell ref="C61:F61"/>
    <mergeCell ref="C31:F31"/>
    <mergeCell ref="A33:B33"/>
    <mergeCell ref="C33:G33"/>
    <mergeCell ref="A35:B35"/>
    <mergeCell ref="C35:G35"/>
    <mergeCell ref="C52:F52"/>
    <mergeCell ref="A53:B53"/>
    <mergeCell ref="C53:G53"/>
    <mergeCell ref="C58:F58"/>
    <mergeCell ref="A59:B59"/>
    <mergeCell ref="C59:G59"/>
    <mergeCell ref="C74:F74"/>
    <mergeCell ref="A76:F76"/>
    <mergeCell ref="A62:B62"/>
    <mergeCell ref="C62:G62"/>
    <mergeCell ref="C70:F70"/>
    <mergeCell ref="A71:B71"/>
    <mergeCell ref="C71:G71"/>
    <mergeCell ref="C73:F7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přehled položek</vt:lpstr>
      <vt:lpstr>Elektroinstalace + jímací sous</vt:lpstr>
      <vt:lpstr>'Elektroinstalace + jímací sous'!Oblast_tisku</vt:lpstr>
      <vt:lpstr>'Krycí list'!Oblast_tisku</vt:lpstr>
      <vt:lpstr>'přehled položek'!Oblast_tisku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2016-06-12T19:27:13Z</cp:lastPrinted>
  <dcterms:created xsi:type="dcterms:W3CDTF">2016-06-12T15:54:57Z</dcterms:created>
  <dcterms:modified xsi:type="dcterms:W3CDTF">2016-06-12T19:29:33Z</dcterms:modified>
</cp:coreProperties>
</file>