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puncochar\Documents\puncochar\2015\19 FF MU Arne Nováka\rozpočet 2016_06_12\C\"/>
    </mc:Choice>
  </mc:AlternateContent>
  <bookViews>
    <workbookView xWindow="0" yWindow="0" windowWidth="19200" windowHeight="11280" tabRatio="932" firstSheet="3" activeTab="4"/>
  </bookViews>
  <sheets>
    <sheet name="Krycí list" sheetId="11" r:id="rId1"/>
    <sheet name="přehled položek" sheetId="10" r:id="rId2"/>
    <sheet name="Elektroinstalace C" sheetId="2" r:id="rId3"/>
    <sheet name="Hlavní rozvaděč RH-C" sheetId="3" r:id="rId4"/>
    <sheet name="Hlavní rozvaděč RUPS-C" sheetId="4" r:id="rId5"/>
    <sheet name="Patrový rozvaděč RS x.x" sheetId="12" r:id="rId6"/>
    <sheet name="RDA-C P01014 P01022" sheetId="13" r:id="rId7"/>
    <sheet name="Rozvaděč auly" sheetId="7" r:id="rId8"/>
    <sheet name="ROZVADĚČ RDA-C" sheetId="8" r:id="rId9"/>
  </sheets>
  <externalReferences>
    <externalReference r:id="rId10"/>
    <externalReference r:id="rId11"/>
    <externalReference r:id="rId12"/>
    <externalReference r:id="rId13"/>
  </externalReferences>
  <definedNames>
    <definedName name="__DAT1">'[1]06 01 10 Transferpreise FR01  '!#REF!</definedName>
    <definedName name="__DAT10">'[1]06 01 10 Transferpreise FR01  '!#REF!</definedName>
    <definedName name="__DAT11">'[1]06 01 10 Transferpreise FR01  '!#REF!</definedName>
    <definedName name="__DAT12">'[1]06 01 10 Transferpreise FR01  '!#REF!</definedName>
    <definedName name="__DAT13">'[1]06 01 10 Transferpreise FR01  '!#REF!</definedName>
    <definedName name="__DAT14">'[1]06 01 10 Transferpreise FR01  '!#REF!</definedName>
    <definedName name="__DAT15">'[1]06 01 10 Transferpreise FR01  '!#REF!</definedName>
    <definedName name="__DAT16">'[1]06 01 10 Transferpreise FR01  '!#REF!</definedName>
    <definedName name="__DAT17">#REF!</definedName>
    <definedName name="__DAT18">#REF!</definedName>
    <definedName name="__DAT19">#REF!</definedName>
    <definedName name="__DAT2">'[1]06 01 10 Transferpreise FR01  '!#REF!</definedName>
    <definedName name="__DAT20">#REF!</definedName>
    <definedName name="__DAT3">'[1]06 01 10 Transferpreise FR01  '!#REF!</definedName>
    <definedName name="__DAT4">#REF!</definedName>
    <definedName name="__DAT5">'[1]06 01 10 Transferpreise FR01  '!#REF!</definedName>
    <definedName name="__DAT6">'[1]06 01 10 Transferpreise FR01  '!#REF!</definedName>
    <definedName name="__DAT7">#REF!</definedName>
    <definedName name="__DAT8">'[1]06 01 10 Transferpreise FR01  '!#REF!</definedName>
    <definedName name="__DAT9">'[1]06 01 10 Transferpreise FR01  '!#REF!</definedName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cisloobjektu">'[2]Krycí list'!$A$5</definedName>
    <definedName name="cislostavby">'[2]Krycí list'!$A$7</definedName>
    <definedName name="_xlnm.Database" localSheetId="1">#REF!</definedName>
    <definedName name="_xlnm.Database">#REF!</definedName>
    <definedName name="Datum">'[2]Krycí list'!$B$28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'[2]Krycí list'!$G$2</definedName>
    <definedName name="MJ">'[2]Krycí list'!$G$5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'[2]Krycí list'!$C$5</definedName>
    <definedName name="nazevstavby">'[2]Krycí list'!$C$7</definedName>
    <definedName name="Objednatel">'[2]Krycí list'!$C$10</definedName>
    <definedName name="_xlnm.Print_Area" localSheetId="2">'Elektroinstalace C'!$A$1:$G$167</definedName>
    <definedName name="_xlnm.Print_Area" localSheetId="3">'Hlavní rozvaděč RH-C'!$A$1:$G$50</definedName>
    <definedName name="_xlnm.Print_Area" localSheetId="4">'Hlavní rozvaděč RUPS-C'!$A$1:$G$40</definedName>
    <definedName name="_xlnm.Print_Area" localSheetId="0">'Krycí list'!$A$1:$G$46</definedName>
    <definedName name="_xlnm.Print_Area" localSheetId="5">'Patrový rozvaděč RS x.x'!$A$1:$G$54</definedName>
    <definedName name="_xlnm.Print_Area" localSheetId="1">'přehled položek'!$A$1:$F$26</definedName>
    <definedName name="_xlnm.Print_Area" localSheetId="6">'RDA-C P01014 P01022'!$A$1:$G$35</definedName>
    <definedName name="_xlnm.Print_Area" localSheetId="7">'Rozvaděč auly'!$A$1:$G$33</definedName>
    <definedName name="_xlnm.Print_Area" localSheetId="8">'ROZVADĚČ RDA-C'!$A$1:$G$52</definedName>
    <definedName name="PocetMJ" localSheetId="1">'[3]Krycí list-el.obj.19'!$G$6</definedName>
    <definedName name="PocetMJ">'[2]Krycí list'!$G$6</definedName>
    <definedName name="Poznamka">'[2]Krycí list'!$B$38</definedName>
    <definedName name="Projektant" localSheetId="1">'[3]Krycí list-el.obj.19'!$C$8</definedName>
    <definedName name="Projektant">'[2]Krycí list'!$C$8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'[3]Krycí list-el.obj.19'!$C$30</definedName>
    <definedName name="SazbaDPH1">'[2]Krycí list'!$C$31</definedName>
    <definedName name="SazbaDPH2" localSheetId="1">'[3]Krycí list-el.obj.19'!$C$32</definedName>
    <definedName name="SazbaDPH2">'[2]Krycí list'!$C$33</definedName>
    <definedName name="sBc">'[4]Hlavní rozvaděč RH'!#REF!</definedName>
    <definedName name="sHc">'[4]Hlavní rozvaděč RH'!#REF!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Mn">'[4]Hlavní rozvaděč RH'!#REF!</definedName>
    <definedName name="sOc">'[4]Hlavní rozvaděč RH'!#REF!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'[2]Krycí list'!$G$11</definedName>
    <definedName name="Zaklad22">'[2]Krycí list'!$F$33</definedName>
    <definedName name="Zaklad5" localSheetId="1">'[3]Krycí list-el.obj.19'!$F$30</definedName>
    <definedName name="Zaklad5">'[2]Krycí list'!$F$31</definedName>
    <definedName name="Zhotovitel">'[2]Krycí list'!$C$11:$E$11</definedName>
  </definedNames>
  <calcPr calcId="152511"/>
</workbook>
</file>

<file path=xl/calcChain.xml><?xml version="1.0" encoding="utf-8"?>
<calcChain xmlns="http://schemas.openxmlformats.org/spreadsheetml/2006/main">
  <c r="G31" i="13" l="1"/>
  <c r="G30" i="13"/>
  <c r="G29" i="13"/>
  <c r="G28" i="13"/>
  <c r="G27" i="13"/>
  <c r="G26" i="13"/>
  <c r="G19" i="13"/>
  <c r="G20" i="13" s="1"/>
  <c r="G16" i="13"/>
  <c r="G14" i="13"/>
  <c r="G13" i="13"/>
  <c r="G12" i="13"/>
  <c r="G11" i="13"/>
  <c r="G10" i="13"/>
  <c r="G9" i="13"/>
  <c r="G8" i="13"/>
  <c r="G7" i="13"/>
  <c r="G50" i="12"/>
  <c r="G49" i="12"/>
  <c r="G48" i="12"/>
  <c r="G47" i="12"/>
  <c r="G46" i="12"/>
  <c r="G45" i="12"/>
  <c r="G44" i="12"/>
  <c r="G43" i="12"/>
  <c r="G36" i="12"/>
  <c r="G35" i="12"/>
  <c r="G37" i="12" s="1"/>
  <c r="G32" i="12"/>
  <c r="G30" i="12"/>
  <c r="G28" i="12"/>
  <c r="G27" i="12"/>
  <c r="G26" i="12"/>
  <c r="G25" i="12"/>
  <c r="G24" i="12"/>
  <c r="G23" i="12"/>
  <c r="G22" i="12"/>
  <c r="G21" i="12"/>
  <c r="G20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C34" i="11"/>
  <c r="F34" i="11" s="1"/>
  <c r="C32" i="11"/>
  <c r="C9" i="11"/>
  <c r="G7" i="11"/>
  <c r="G32" i="13" l="1"/>
  <c r="G33" i="13" s="1"/>
  <c r="G17" i="13"/>
  <c r="G21" i="13" s="1"/>
  <c r="G35" i="13" s="1"/>
  <c r="D15" i="10" s="1"/>
  <c r="E15" i="10" s="1"/>
  <c r="G51" i="12"/>
  <c r="G52" i="12" s="1"/>
  <c r="G33" i="12"/>
  <c r="G38" i="12" s="1"/>
  <c r="G54" i="12" s="1"/>
  <c r="D14" i="10" s="1"/>
  <c r="E14" i="10" s="1"/>
  <c r="G48" i="8" l="1"/>
  <c r="G47" i="8"/>
  <c r="G46" i="8"/>
  <c r="G45" i="8"/>
  <c r="G44" i="8"/>
  <c r="G43" i="8"/>
  <c r="G36" i="8"/>
  <c r="G37" i="8" s="1"/>
  <c r="G33" i="8"/>
  <c r="G31" i="8"/>
  <c r="G29" i="8"/>
  <c r="G28" i="8"/>
  <c r="G27" i="8"/>
  <c r="G26" i="8"/>
  <c r="G25" i="8"/>
  <c r="G24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29" i="7"/>
  <c r="G28" i="7"/>
  <c r="G27" i="7"/>
  <c r="G26" i="7"/>
  <c r="G25" i="7"/>
  <c r="G18" i="7"/>
  <c r="G17" i="7"/>
  <c r="G13" i="7"/>
  <c r="G12" i="7"/>
  <c r="G11" i="7"/>
  <c r="G10" i="7"/>
  <c r="G9" i="7"/>
  <c r="G8" i="7"/>
  <c r="G7" i="7"/>
  <c r="G36" i="4"/>
  <c r="G35" i="4"/>
  <c r="G34" i="4"/>
  <c r="G33" i="4"/>
  <c r="G32" i="4"/>
  <c r="G31" i="4"/>
  <c r="G24" i="4"/>
  <c r="G25" i="4" s="1"/>
  <c r="G20" i="4"/>
  <c r="G19" i="4"/>
  <c r="G18" i="4"/>
  <c r="G17" i="4"/>
  <c r="G16" i="4"/>
  <c r="G15" i="4"/>
  <c r="G14" i="4"/>
  <c r="G13" i="4"/>
  <c r="G12" i="4"/>
  <c r="G11" i="4"/>
  <c r="G10" i="4"/>
  <c r="G7" i="4"/>
  <c r="G8" i="4" s="1"/>
  <c r="G46" i="3"/>
  <c r="G45" i="3"/>
  <c r="G44" i="3"/>
  <c r="G43" i="3"/>
  <c r="G42" i="3"/>
  <c r="G41" i="3"/>
  <c r="G34" i="3"/>
  <c r="G35" i="3" s="1"/>
  <c r="G31" i="3"/>
  <c r="G29" i="3"/>
  <c r="G27" i="3"/>
  <c r="G26" i="3"/>
  <c r="G25" i="3"/>
  <c r="G24" i="3"/>
  <c r="G23" i="3"/>
  <c r="G22" i="3"/>
  <c r="G21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163" i="2"/>
  <c r="G162" i="2"/>
  <c r="G161" i="2"/>
  <c r="G160" i="2"/>
  <c r="G159" i="2"/>
  <c r="G158" i="2"/>
  <c r="G157" i="2"/>
  <c r="G156" i="2"/>
  <c r="G155" i="2"/>
  <c r="G154" i="2"/>
  <c r="G153" i="2"/>
  <c r="G152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4" i="2"/>
  <c r="G113" i="2"/>
  <c r="G112" i="2"/>
  <c r="G111" i="2"/>
  <c r="G110" i="2"/>
  <c r="G109" i="2"/>
  <c r="G106" i="2"/>
  <c r="G107" i="2" s="1"/>
  <c r="G103" i="2"/>
  <c r="G102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5" i="2"/>
  <c r="G84" i="2"/>
  <c r="G83" i="2"/>
  <c r="G82" i="2"/>
  <c r="G80" i="2"/>
  <c r="G79" i="2"/>
  <c r="G78" i="2"/>
  <c r="G77" i="2"/>
  <c r="G76" i="2"/>
  <c r="G75" i="2"/>
  <c r="G68" i="2"/>
  <c r="G67" i="2"/>
  <c r="G66" i="2"/>
  <c r="G65" i="2"/>
  <c r="G64" i="2"/>
  <c r="G62" i="2"/>
  <c r="G60" i="2"/>
  <c r="G57" i="2"/>
  <c r="G56" i="2"/>
  <c r="G55" i="2"/>
  <c r="G54" i="2"/>
  <c r="G53" i="2"/>
  <c r="G52" i="2"/>
  <c r="G50" i="2"/>
  <c r="G47" i="2"/>
  <c r="G46" i="2"/>
  <c r="G45" i="2"/>
  <c r="G44" i="2"/>
  <c r="G43" i="2"/>
  <c r="G42" i="2"/>
  <c r="G41" i="2"/>
  <c r="G40" i="2"/>
  <c r="G39" i="2"/>
  <c r="G38" i="2"/>
  <c r="G37" i="2"/>
  <c r="G33" i="2"/>
  <c r="G35" i="2" s="1"/>
  <c r="G30" i="2"/>
  <c r="G29" i="2"/>
  <c r="G28" i="2"/>
  <c r="G27" i="2"/>
  <c r="G26" i="2"/>
  <c r="G25" i="2"/>
  <c r="G24" i="2"/>
  <c r="G23" i="2"/>
  <c r="G22" i="2"/>
  <c r="G21" i="2"/>
  <c r="G20" i="2"/>
  <c r="G19" i="2"/>
  <c r="G16" i="2"/>
  <c r="G15" i="2"/>
  <c r="G12" i="2"/>
  <c r="G11" i="2"/>
  <c r="G10" i="2"/>
  <c r="G7" i="2"/>
  <c r="G8" i="2" s="1"/>
  <c r="G34" i="8" l="1"/>
  <c r="G49" i="8"/>
  <c r="G30" i="7"/>
  <c r="G15" i="7"/>
  <c r="G19" i="7"/>
  <c r="G22" i="4"/>
  <c r="G37" i="4"/>
  <c r="G47" i="3"/>
  <c r="G32" i="3"/>
  <c r="G13" i="2"/>
  <c r="G17" i="2"/>
  <c r="G58" i="2"/>
  <c r="G150" i="2"/>
  <c r="G69" i="2"/>
  <c r="G164" i="2"/>
  <c r="G104" i="2"/>
  <c r="G48" i="2"/>
  <c r="G31" i="2"/>
  <c r="G50" i="8" l="1"/>
  <c r="G38" i="8"/>
  <c r="G31" i="7"/>
  <c r="G38" i="4"/>
  <c r="G26" i="4"/>
  <c r="G36" i="3"/>
  <c r="G48" i="3"/>
  <c r="G20" i="7"/>
  <c r="G70" i="2"/>
  <c r="C8" i="10" s="1"/>
  <c r="G165" i="2"/>
  <c r="D8" i="10" s="1"/>
  <c r="G40" i="4" l="1"/>
  <c r="D13" i="10" s="1"/>
  <c r="E13" i="10" s="1"/>
  <c r="E8" i="10"/>
  <c r="G52" i="8"/>
  <c r="D17" i="10" s="1"/>
  <c r="E17" i="10" s="1"/>
  <c r="G33" i="7"/>
  <c r="D16" i="10" s="1"/>
  <c r="E16" i="10" s="1"/>
  <c r="G50" i="3"/>
  <c r="D12" i="10" s="1"/>
  <c r="E12" i="10" s="1"/>
  <c r="G167" i="2"/>
  <c r="E10" i="10" l="1"/>
  <c r="E24" i="10" s="1"/>
  <c r="C19" i="11" s="1"/>
  <c r="C20" i="11" s="1"/>
  <c r="C23" i="11" s="1"/>
  <c r="C24" i="11" s="1"/>
  <c r="F31" i="11" s="1"/>
  <c r="F32" i="11" s="1"/>
  <c r="F35" i="11" s="1"/>
</calcChain>
</file>

<file path=xl/sharedStrings.xml><?xml version="1.0" encoding="utf-8"?>
<sst xmlns="http://schemas.openxmlformats.org/spreadsheetml/2006/main" count="947" uniqueCount="358">
  <si>
    <t>Elektroinstalace C</t>
  </si>
  <si>
    <t>Položkový rozpočet: Budova C - celkový rozpočet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</si>
  <si>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</si>
  <si>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</si>
  <si>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</si>
  <si>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</si>
  <si>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</si>
  <si>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</si>
  <si>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</si>
  <si>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</si>
  <si>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</si>
  <si>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Hlavní uzemňovací sběrnice (CPV 284 220 00-6)</t>
  </si>
  <si>
    <t>40055100 </t>
  </si>
  <si>
    <t>Hlavní zemnící sběrnice</t>
  </si>
  <si>
    <t>1ks</t>
  </si>
  <si>
    <t>Celkem za :</t>
  </si>
  <si>
    <t>Instalační krabice (CPV 284 220 00-6)</t>
  </si>
  <si>
    <t>KO KRABICE KT 125</t>
  </si>
  <si>
    <t>ks</t>
  </si>
  <si>
    <t>KO KRABICE KT 250</t>
  </si>
  <si>
    <t>KO KRABICE KU 68 - 1902</t>
  </si>
  <si>
    <t>KS</t>
  </si>
  <si>
    <t>Nosné prvky pro uložení vodičů (CPV 284 223 00-9)</t>
  </si>
  <si>
    <t>KO TRUBKA 2329 PVC</t>
  </si>
  <si>
    <t>m</t>
  </si>
  <si>
    <t>KO TRUBKA PR. 90 KOPOFLEX</t>
  </si>
  <si>
    <t>Svítidla (CPV 315 000 00-1)</t>
  </si>
  <si>
    <t>A - svítidlo závěsné, 4x24W + 2x24W</t>
  </si>
  <si>
    <t>AN - svítidlo závěsné, 4x24W + 2x24W, nouzový modul</t>
  </si>
  <si>
    <t>B - svítidlo přisazené, 2x26W, downlight</t>
  </si>
  <si>
    <t>D - světelná rampa, symetrická, opálový kryt</t>
  </si>
  <si>
    <t>G - svítidlo závěsné, hliníkové, opál, 2x28W</t>
  </si>
  <si>
    <t>GN - svítidlo závěsné, hliníkové, opál, 2x28W, nouzový modul</t>
  </si>
  <si>
    <t>H - svítidlo závěsné, přímo/nepřímo svítící, 2x35W</t>
  </si>
  <si>
    <t>HS - svítidlo závěsné, přímo/nepřímo svítící, 2x35W, stmívatelné</t>
  </si>
  <si>
    <t>O - svítidlo venkovní, nástěnné, asym. optika, 50W, LED</t>
  </si>
  <si>
    <t>P - svítidlo asymetrické, 1x54W, přisazené/závěsné</t>
  </si>
  <si>
    <t>R - svítidlo pod kuch. linku, s vypínačem</t>
  </si>
  <si>
    <t>T - svítidlo zářivkové 2x36W, IP 65</t>
  </si>
  <si>
    <t>Svítidla C.H.T.</t>
  </si>
  <si>
    <t>Nouzové svítidlo přisazené 11W</t>
  </si>
  <si>
    <t>označení "N"</t>
  </si>
  <si>
    <t>Vodiče (CPV 313 000 00-9)</t>
  </si>
  <si>
    <t>kabel CXKH-V (O) 3x1,5 FE180/P60-R B2s1d0</t>
  </si>
  <si>
    <t>KABEL CYKY 3C x 1.5</t>
  </si>
  <si>
    <t>KABEL CYKY 3C x 2.5</t>
  </si>
  <si>
    <t>KABEL CYKY 3 X 95 + 50</t>
  </si>
  <si>
    <t>KABEL CYKY 5C x 1.5</t>
  </si>
  <si>
    <t>KABEL CYKY 5C x 2.5</t>
  </si>
  <si>
    <t>KABEL CYKY 5C x 4</t>
  </si>
  <si>
    <t>KABEL CYKY 5C x 6</t>
  </si>
  <si>
    <t>KABEL CYKY 5C x10</t>
  </si>
  <si>
    <t>VODIC HO7 V-U 6 ZL/Z (CY)</t>
  </si>
  <si>
    <t>VODIC HO7 V-U 16 ZL/Z (CY)</t>
  </si>
  <si>
    <t>Vypínače (CPV 312 120 00-5)</t>
  </si>
  <si>
    <t>Pohybové čidlo komlet</t>
  </si>
  <si>
    <t>230V/1380VA/IP 55</t>
  </si>
  <si>
    <t>Stmívač otočný</t>
  </si>
  <si>
    <t>Tlačítko TOTAL STOP ve žluté skříni,2Z, s ochranou proti náhodnému sepnutí IP 66</t>
  </si>
  <si>
    <t>Vypínač 01 (komplet) barva - bílá</t>
  </si>
  <si>
    <t>Vypínač 05 (komplet) barva - bílá</t>
  </si>
  <si>
    <t>Vypínač 06 (komplet) barva - bílá</t>
  </si>
  <si>
    <t>Vypínač nástěnný IP 44 řazení 01</t>
  </si>
  <si>
    <t>Zásuvky (CPV 312 241 00-3)</t>
  </si>
  <si>
    <t>Podlahová zásuvková krabice pro 12 zás. modulů osazena 8ks zás.230V (kompelt)</t>
  </si>
  <si>
    <t>dodsavatel SI musí ověrit u dodavatele AV techniky a SLP kompatibilitu s jejich výrobky</t>
  </si>
  <si>
    <t>Zásuvka 230V pro instalaci do nábytku</t>
  </si>
  <si>
    <t>- z masivní hliníkové litiny s vkládacím víkem - víko lze zavřít i při zapojení standardních zástrček rovného nebo zahnutého tvaru - pouze v m.č. 1.12</t>
  </si>
  <si>
    <t>Zásuvka dvojnásobná, s ochranným kolíkem, s clonkami, 230V/16A s přep. ochranou pod omítku pro PC barva hnědá</t>
  </si>
  <si>
    <t>zásuvka dvojnásobná, s ochranným kolíkem, s clonkami, 230V/16A, pod omítku</t>
  </si>
  <si>
    <t>zásuvka dvojnásobná, s ochranným kolíkem, s clonkami, 230V/16A, pod omítku, pro PC barva hnědá</t>
  </si>
  <si>
    <t>Zásuvka nástěnná 230V/16A dvojitá s víčkem IP 44</t>
  </si>
  <si>
    <t>Zásuvka nástěnná 400V/16A/5pól. IP67 (MENNEKES)</t>
  </si>
  <si>
    <t>Montáž (CPV 453 100 00-3)</t>
  </si>
  <si>
    <t>Hodinové zúčtovací sazby</t>
  </si>
  <si>
    <t>Demontáž stávajících rozvaděčů</t>
  </si>
  <si>
    <t>hod</t>
  </si>
  <si>
    <t>napojení vývodů v technických místnostech dle pož. uživatele</t>
  </si>
  <si>
    <t>Doplnění řídících a ovládacích prvků do rozvaděčů</t>
  </si>
  <si>
    <t>Komlexní zkoušky</t>
  </si>
  <si>
    <t>Konzultace s projektantem</t>
  </si>
  <si>
    <t>Koordinace s profesemi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</si>
  <si>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</si>
  <si>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Monáž nástěnné rozvodnice</t>
  </si>
  <si>
    <t>Monáž skříňového rozvaděče</t>
  </si>
  <si>
    <t>Monáž zapuštěné rozvodnice</t>
  </si>
  <si>
    <t>Nepředvídatelné náklady a práce spojené s rekonstrukcí</t>
  </si>
  <si>
    <t>Položku možno četpat pouze se souhlasem investora nebo TDI</t>
  </si>
  <si>
    <t>Oživeni řídících jednotek osvětlení</t>
  </si>
  <si>
    <t>Pomocné práce,kompletace</t>
  </si>
  <si>
    <t>Pospojování vodovodních baterií,místní pospojování</t>
  </si>
  <si>
    <t>Programování inteligentního systému řízení elektroinstalace</t>
  </si>
  <si>
    <t>Prověření a zmapování stávajících kabelových tras</t>
  </si>
  <si>
    <t>Provozní zhoušky nouzového osvětlení</t>
  </si>
  <si>
    <t>Převzetí pracoviště</t>
  </si>
  <si>
    <t>Spolupráce s investorem</t>
  </si>
  <si>
    <t>Spolupráce s revizním technikem</t>
  </si>
  <si>
    <t>210010023 </t>
  </si>
  <si>
    <t>Úklid</t>
  </si>
  <si>
    <t>Úprava stávající elektroinstalace</t>
  </si>
  <si>
    <t>Vyhledání stávajícího kabelu a jeho přepojení</t>
  </si>
  <si>
    <t>Výchozí revize s vypracováním revizní zprávy</t>
  </si>
  <si>
    <t>Zadokumentování kabelových tras před zakrytím</t>
  </si>
  <si>
    <t>fotodokumentace</t>
  </si>
  <si>
    <t>Zakreslení skutečného provedení</t>
  </si>
  <si>
    <t>Zapojení a propojení ovládacích obvodů osvětlení</t>
  </si>
  <si>
    <t>Montáž přístrojů</t>
  </si>
  <si>
    <t>Úprava stávajícího rozvaděče</t>
  </si>
  <si>
    <t>Montáže</t>
  </si>
  <si>
    <t>210010313 </t>
  </si>
  <si>
    <t>Montáž krabice KT 250 s víčkem bez zap</t>
  </si>
  <si>
    <t>210202002 </t>
  </si>
  <si>
    <t>Montáž svítidla - výbojkové</t>
  </si>
  <si>
    <t>Zapojení el. pohonu žaluzií</t>
  </si>
  <si>
    <t>Zapojení ventilátoru do 3 kW</t>
  </si>
  <si>
    <t>210201039 </t>
  </si>
  <si>
    <t>Demontáž stávající elektroinstalace</t>
  </si>
  <si>
    <t>Demontáž stávající elektroinstalace - odstranění staré sádry</t>
  </si>
  <si>
    <t>sádra musí být odstraněna z důvodu sanace vlhkého zdiva</t>
  </si>
  <si>
    <t>Demontovaný elektromateriál - odvoz,likvidace,poplatek za skládku</t>
  </si>
  <si>
    <t>t</t>
  </si>
  <si>
    <t>Manipulace s materiálem</t>
  </si>
  <si>
    <t>Manipulace s odpadem</t>
  </si>
  <si>
    <t>Montáž čidla</t>
  </si>
  <si>
    <t>Montáž hlavní zemnící sběrnice</t>
  </si>
  <si>
    <t>montáž podlahových krabic</t>
  </si>
  <si>
    <t>210010331 </t>
  </si>
  <si>
    <t>Montáž přístrojové krabice bez zapojení</t>
  </si>
  <si>
    <t>210203002 </t>
  </si>
  <si>
    <t>Montáž svítidla</t>
  </si>
  <si>
    <t>211200101 </t>
  </si>
  <si>
    <t>Montáž svítidla - nouzové</t>
  </si>
  <si>
    <t>Montáž svítidla - zářivkové přisazené</t>
  </si>
  <si>
    <t>210010084 </t>
  </si>
  <si>
    <t>Montáž trubky instalační</t>
  </si>
  <si>
    <t>210010006 </t>
  </si>
  <si>
    <t>Montáž trubky ohebná el.instalační 40mm</t>
  </si>
  <si>
    <t>Montáž ventilátoru</t>
  </si>
  <si>
    <t>Označení kabelu popisným štítkem</t>
  </si>
  <si>
    <t>Označení kabelu popisným štítkem dle Schéma napájení</t>
  </si>
  <si>
    <t>210810042 </t>
  </si>
  <si>
    <t>Položení kabelu pevně</t>
  </si>
  <si>
    <t>210800117 </t>
  </si>
  <si>
    <t>Položení kabelu pod omítku</t>
  </si>
  <si>
    <t>Popis zásuvek</t>
  </si>
  <si>
    <t>UZ 3 </t>
  </si>
  <si>
    <t>Příprava kabeláže</t>
  </si>
  <si>
    <t>km</t>
  </si>
  <si>
    <t>rezerva</t>
  </si>
  <si>
    <t>210100001 </t>
  </si>
  <si>
    <t>Ukončení 1 vodiče v rozvaděči vč.zap.a konc.do 2,5mm2</t>
  </si>
  <si>
    <t>210100006 </t>
  </si>
  <si>
    <t>Ukončení 1 vodiče v rozvaděči vč.zap.a konc.do 50 mm2</t>
  </si>
  <si>
    <t>Zapojení digestoře</t>
  </si>
  <si>
    <t>zapojení el. osoušeče rukou</t>
  </si>
  <si>
    <t>Zapojení el. pohonu dveří</t>
  </si>
  <si>
    <t>Zapojení střešní vpusti</t>
  </si>
  <si>
    <t>Zapojení venkovní klimatizační jednotky</t>
  </si>
  <si>
    <t>Zapojení vnitřní kazetové klimatizační jednotky</t>
  </si>
  <si>
    <t>Zapojení vypínače na povrch</t>
  </si>
  <si>
    <t>Zapojení vypínače zapuštěného</t>
  </si>
  <si>
    <t>210111062 </t>
  </si>
  <si>
    <t>Zapojení zásuvky nástěnné vč.zap. 400V/ 3P+N+Z</t>
  </si>
  <si>
    <t>210111012 </t>
  </si>
  <si>
    <t>Zapojení zásuvky polozap./zapuštěné 10/16A 250V 2P+Z</t>
  </si>
  <si>
    <t>210111031 </t>
  </si>
  <si>
    <t>Zapojení zásuvky v krabici venkovní 10/16A 250V 2P+Z</t>
  </si>
  <si>
    <t>210020912 </t>
  </si>
  <si>
    <t>Zhotovení protipožární ucpávky, průchod stropem tl. 50cm</t>
  </si>
  <si>
    <t>m2</t>
  </si>
  <si>
    <t>Stavební práce</t>
  </si>
  <si>
    <t>97404-9142 </t>
  </si>
  <si>
    <t>Vysekání otvoru pro svítidlo do stěny</t>
  </si>
  <si>
    <t>97408-2174 </t>
  </si>
  <si>
    <t>Hrubé zapravení rýhy</t>
  </si>
  <si>
    <t>Omítka rýh stěn vápenná š. do 15 cm, štuková</t>
  </si>
  <si>
    <t>Požární zatěsnění kabelových prostupů</t>
  </si>
  <si>
    <t>Požární zatěsnění požárně odolných rozvaděčů</t>
  </si>
  <si>
    <t>97303-1616 </t>
  </si>
  <si>
    <t>Sekání zdi cihlové, kapsy-krab.&lt;100x100x50mm</t>
  </si>
  <si>
    <t>97303-1334 </t>
  </si>
  <si>
    <t>Sekání zdi cihlové, malt.váp.kapsy do 0.16m2 hl.&lt;150mm</t>
  </si>
  <si>
    <t>Vrtání železobetonu prům. 31mm l=20cm</t>
  </si>
  <si>
    <t>Vybourání otvoru v železobetonovém stropu</t>
  </si>
  <si>
    <t>Vysekání otvoru do stěny pro rozvaděč</t>
  </si>
  <si>
    <t>97408-2113 </t>
  </si>
  <si>
    <t>Vysekání rýhy do stěny, omítka váp.š.do 50mm</t>
  </si>
  <si>
    <t>97408-2212 </t>
  </si>
  <si>
    <t>Vysekání rýhy do stěny, omítka-cem.š.do 30mm</t>
  </si>
  <si>
    <t>Cenová kalkulace celkem bez DPH:</t>
  </si>
  <si>
    <t>Hlavní rozvaděč RH-C</t>
  </si>
  <si>
    <t>Přístrojová náplň</t>
  </si>
  <si>
    <t>1x pom. kontakt +1x signál. kontakt (2 P)</t>
  </si>
  <si>
    <t>Držák sběrny</t>
  </si>
  <si>
    <t>Jistič 1 pól. 10A, char.B, 10 kA</t>
  </si>
  <si>
    <t>Jistič 1 pól. 16A, char.B, 10 kA</t>
  </si>
  <si>
    <t>jistič 160A</t>
  </si>
  <si>
    <t>Jistič 3 pól. 25A, char.B, 10 kA</t>
  </si>
  <si>
    <t>Jistič 3 pól. 32A, char.B, 10 kA</t>
  </si>
  <si>
    <t>Jistič 3 pól. 50A, char.B, 10 kA</t>
  </si>
  <si>
    <t>Jistič 3 pól. 80A, char.B, 10 kA</t>
  </si>
  <si>
    <t>LED signálka zelená do plastové skříně - kompletní</t>
  </si>
  <si>
    <t>Z7 - KWZ 3Ph </t>
  </si>
  <si>
    <t>Podružný elektroměr, nepřímé měření, 3fázový, 2 tarifní, s dálkovým impulzním odečtem, vč. meřících traf</t>
  </si>
  <si>
    <t>POJISTKA VÁLC Z-C10/SE-6A/GG 10X38</t>
  </si>
  <si>
    <t>HMT 1/24 </t>
  </si>
  <si>
    <t>Pojistkový odpojovač 3x125A</t>
  </si>
  <si>
    <t>vč. pojistkových vložek</t>
  </si>
  <si>
    <t>Pojistkový odpojovač jednopól. (L)</t>
  </si>
  <si>
    <t>Popisný štítek ovladače dle výkresu</t>
  </si>
  <si>
    <t>Pr. chránič 4 pól. 25 / 0,03 A</t>
  </si>
  <si>
    <t>Pro síť TNC, kat. B+C, IB 25 kA (10/350)</t>
  </si>
  <si>
    <t>spoušť napěťová 220-415V AC</t>
  </si>
  <si>
    <t>Stykač 3 rozpínací, 250A</t>
  </si>
  <si>
    <t>Svítidlo zářivkové do rozvaděče vč.koncového spínače</t>
  </si>
  <si>
    <t>včetně montáže</t>
  </si>
  <si>
    <t>Systémový pomocný materiál pro sestavení rozvaděče</t>
  </si>
  <si>
    <t>sada</t>
  </si>
  <si>
    <t>(přípojnice,propojovací vodiče,spojovací materiál,kryty,montážní lišty a pod.)</t>
  </si>
  <si>
    <t>Vložka válc. 10 x 38 mm, Ie=2 A gG</t>
  </si>
  <si>
    <t>Rozvaděčové skříně, příslušenství</t>
  </si>
  <si>
    <t>Oceloplech. skříňový rozv. 1950x910 zapuštěné provedení,IP54 EI30, pro 598mod</t>
  </si>
  <si>
    <t>Montáž jističe 1-pól.</t>
  </si>
  <si>
    <t>Montáž jističe 3-pól.</t>
  </si>
  <si>
    <t>Montáž stykače</t>
  </si>
  <si>
    <t>Kompletace rozvaděče (hod)</t>
  </si>
  <si>
    <t>Montáž odpojovače</t>
  </si>
  <si>
    <t>Montáž přepěťové ochrany</t>
  </si>
  <si>
    <t>Hlavní rozvaděč RUPS-C</t>
  </si>
  <si>
    <t>Elektroinstalační materiál</t>
  </si>
  <si>
    <t>F204 AC-40/0.03 </t>
  </si>
  <si>
    <t>Chránič,cit na ~ proud,4pól,Idn=30mA,In=40A</t>
  </si>
  <si>
    <t>S 201 M-B 16 </t>
  </si>
  <si>
    <t>Jistič, řada S200M (Icn=10kA),char.B,1pól,In=16A</t>
  </si>
  <si>
    <t>S 201 M-B 6 </t>
  </si>
  <si>
    <t>Jistič, řada S200M (Icn=10kA),char.B,1pól,In=6A</t>
  </si>
  <si>
    <t>S 203 M-B 10 </t>
  </si>
  <si>
    <t>Jistič, řada S200M (Icn=10kA),char.B,3pól,In=10A</t>
  </si>
  <si>
    <t>S 203 M-B 25 </t>
  </si>
  <si>
    <t>Jistič, řada S200M (Icn=10kA),char.B,3pól,In=25A</t>
  </si>
  <si>
    <t>S 201 M-C 16 </t>
  </si>
  <si>
    <t>Jistič, řada S200M (Icn=10kA),char.C,1pól,In=16A</t>
  </si>
  <si>
    <t>ŘADOVÁ SVORKA RSA 2,5</t>
  </si>
  <si>
    <t>ŘADOVÁ SVORKA RSA 6</t>
  </si>
  <si>
    <t>Stykač 3 spín., 25A, 230V~, man.ovl.</t>
  </si>
  <si>
    <t>OVR 4L-15-275 s P TS </t>
  </si>
  <si>
    <t>Svodič přepětí C, Iimp=15kA, Un=275V, 4pól</t>
  </si>
  <si>
    <t>Rozvodnice třířadá, 54 mod.</t>
  </si>
  <si>
    <t>Montáž chrániče</t>
  </si>
  <si>
    <t>Patrový rozvaděč RS x.x</t>
  </si>
  <si>
    <t>4 - pól., kat. C, ISN 20 kA (8/20)</t>
  </si>
  <si>
    <t>Imp. relé 4 spín.,16A, 230/110V</t>
  </si>
  <si>
    <t>Jistič 1 pól. 2A, char.C, 10 kA</t>
  </si>
  <si>
    <t>Jistič 3 pól. 40A, char.B, 10 kA</t>
  </si>
  <si>
    <t>Popisové štítky 120 ks</t>
  </si>
  <si>
    <t>Pr. chránič 4 pól. 40 / 0,03 A</t>
  </si>
  <si>
    <t>ŘADOVÁ SVORKA RSA 35</t>
  </si>
  <si>
    <t>Sign. kontakt, 1 spín.+1 rozpín., 6A/230V</t>
  </si>
  <si>
    <t>krycí rám</t>
  </si>
  <si>
    <t>Rozvodnice zapuštěná 168 TE, 1100x550x110, IP31</t>
  </si>
  <si>
    <t>Kontrola funkčnosti pomocných obvodů</t>
  </si>
  <si>
    <t>Montáž relé</t>
  </si>
  <si>
    <t>RDA-C P01014 P01022</t>
  </si>
  <si>
    <t>S 201 M-B 10 </t>
  </si>
  <si>
    <t>Jistič, řada S200M (Icn=10kA),char.B,1pól,In=10A</t>
  </si>
  <si>
    <t>OT 32 E3  </t>
  </si>
  <si>
    <t>Vypínač otočný, řada OT..E, 32 A</t>
  </si>
  <si>
    <t>Montáž vypínače</t>
  </si>
  <si>
    <t>210210333R00 </t>
  </si>
  <si>
    <t>Montáž 1 pólového odpojovače</t>
  </si>
  <si>
    <t>kus</t>
  </si>
  <si>
    <t>Rozvaděč auly</t>
  </si>
  <si>
    <t>Otočný vypínač 3pól. In= 40 A</t>
  </si>
  <si>
    <t>Stykač 3 spín., 25A, 230V~</t>
  </si>
  <si>
    <t>6-řadý, 300x950x140 mm, 72 mod.</t>
  </si>
  <si>
    <t>Krycí rám pro skříně ZP21S</t>
  </si>
  <si>
    <t>ROZVADĚČ RDA-C</t>
  </si>
  <si>
    <t>S 203 M-B 20 </t>
  </si>
  <si>
    <t>Jistič, řada S200M (Icn=10kA),char.B,3pól,In=20A</t>
  </si>
  <si>
    <t>S 203 M-C 16 </t>
  </si>
  <si>
    <t>Jistič, řada S200M (Icn=10kA),char.C,3pól,In=16A</t>
  </si>
  <si>
    <t>S 203 M-C 20 </t>
  </si>
  <si>
    <t>Jistič, řada S200M (Icn=10kA),char.C,3pól,In=20A</t>
  </si>
  <si>
    <t>S 203 M-C 25 </t>
  </si>
  <si>
    <t>Jistič, řada S200M (Icn=10kA),char.C,3pól,In=25A</t>
  </si>
  <si>
    <t>S 203 M-C 50 </t>
  </si>
  <si>
    <t>Jistič, řada S200M (Icn=10kA),char.C,3pól,In=50A</t>
  </si>
  <si>
    <t>MATERIÁL A MONTÁŽ</t>
  </si>
  <si>
    <t>cena bez DPH</t>
  </si>
  <si>
    <t>materiál bez DPH</t>
  </si>
  <si>
    <t>montáž bez DPH</t>
  </si>
  <si>
    <t>ELEKTROINSTALACE</t>
  </si>
  <si>
    <t>DODÁVKA RH + RS ….</t>
  </si>
  <si>
    <t>počet ks</t>
  </si>
  <si>
    <t>cena za ks</t>
  </si>
  <si>
    <t>DODÁVKA  ELEKTROINSTALACE CELKEM - bez DPH</t>
  </si>
  <si>
    <t>Rozpočet</t>
  </si>
  <si>
    <t>0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</si>
  <si>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</si>
  <si>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</si>
  <si>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</si>
  <si>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</si>
  <si>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</si>
  <si>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</si>
  <si>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 xml:space="preserve">Část </t>
  </si>
  <si>
    <t>Náklady na m.j.</t>
  </si>
  <si>
    <t>Projektant</t>
  </si>
  <si>
    <t>Ing. Zdeněk ILLEK</t>
  </si>
  <si>
    <t>Typ rozpočtu</t>
  </si>
  <si>
    <t>Zpracovatel projektu</t>
  </si>
  <si>
    <t>Objednatel</t>
  </si>
  <si>
    <t>Dodavatel</t>
  </si>
  <si>
    <t xml:space="preserve">Zakázkové číslo </t>
  </si>
  <si>
    <t>20194011-4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</si>
  <si>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</si>
  <si>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</si>
  <si>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</si>
  <si>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</si>
  <si>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</si>
  <si>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</si>
  <si>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</si>
  <si>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</si>
  <si>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</si>
  <si>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</si>
  <si>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M materiál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</si>
  <si>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</si>
  <si>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</si>
  <si>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</si>
  <si>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</si>
  <si>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</si>
  <si>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</si>
  <si>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</si>
  <si>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</si>
  <si>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</si>
  <si>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</si>
  <si>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</si>
  <si>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</si>
  <si>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</si>
  <si>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</si>
  <si>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</si>
  <si>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</si>
  <si>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</si>
  <si>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</si>
  <si>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</si>
  <si>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</si>
  <si>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ROZVADĚČ RH-C</t>
  </si>
  <si>
    <t>ROZVADĚČ RUPS-C</t>
  </si>
  <si>
    <t>ROZVODNICE RS (patrový)</t>
  </si>
  <si>
    <t>ROZVODNICE RS aula</t>
  </si>
  <si>
    <t>ROZVODNICE RDA-C</t>
  </si>
  <si>
    <t>Položkový rozpočet: Patrový rozvaděč RS x.x</t>
  </si>
  <si>
    <t>Položkový rozpočet: RDA-C P01014 P01022</t>
  </si>
  <si>
    <t>FF Arne Nováka - budova C</t>
  </si>
  <si>
    <t>POLOŽKOVÝ VÝKAZ VÝMĚR</t>
  </si>
  <si>
    <t>FF Arne Nováka</t>
  </si>
  <si>
    <t>budova C</t>
  </si>
  <si>
    <t>Brno</t>
  </si>
  <si>
    <t xml:space="preserve">Rozvaděče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</si>
</sst>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dd/mm/yy"/>
    <numFmt numFmtId="166" formatCode="0.0"/>
    <numFmt numFmtId="167" formatCode="#,##0\ &quot;Kč&quot;"/>
  </numFmts>
  <fonts count="4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2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8" fillId="0" borderId="0"/>
    <xf numFmtId="44" fontId="34" fillId="0" borderId="0" applyFont="0" applyFill="0" applyBorder="0" applyAlignment="0" applyProtection="0"/>
    <xf numFmtId="0" fontId="37" fillId="0" borderId="0"/>
    <xf numFmtId="0" fontId="28" fillId="0" borderId="0"/>
  </cellStyleXfs>
  <cellXfs count="195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5" xfId="0" applyFont="1" applyFill="1" applyBorder="1" applyAlignment="1">
      <alignment horizontal="center" vertical="center"/>
    </xf>
    <xf numFmtId="0" fontId="25" fillId="33" borderId="15" xfId="0" applyFont="1" applyFill="1" applyBorder="1" applyAlignment="1">
      <alignment horizontal="center" vertical="center" wrapText="1"/>
    </xf>
    <xf numFmtId="0" fontId="25" fillId="33" borderId="15" xfId="0" applyFont="1" applyFill="1" applyBorder="1" applyAlignment="1">
      <alignment horizontal="left" vertical="center" wrapText="1"/>
    </xf>
    <xf numFmtId="3" fontId="25" fillId="33" borderId="15" xfId="0" applyNumberFormat="1" applyFont="1" applyFill="1" applyBorder="1" applyAlignment="1">
      <alignment horizontal="right" vertical="center"/>
    </xf>
    <xf numFmtId="164" fontId="25" fillId="33" borderId="15" xfId="1" applyNumberFormat="1" applyFont="1" applyFill="1" applyBorder="1" applyAlignment="1" applyProtection="1">
      <alignment horizontal="right" vertical="center"/>
      <protection locked="0"/>
    </xf>
    <xf numFmtId="164" fontId="25" fillId="33" borderId="15" xfId="1" applyNumberFormat="1" applyFont="1" applyFill="1" applyBorder="1" applyAlignment="1" applyProtection="1">
      <alignment horizontal="right" vertical="center"/>
      <protection hidden="1"/>
    </xf>
    <xf numFmtId="0" fontId="23" fillId="37" borderId="15" xfId="0" applyFont="1" applyFill="1" applyBorder="1" applyAlignment="1">
      <alignment horizontal="left" vertical="top"/>
    </xf>
    <xf numFmtId="42" fontId="23" fillId="37" borderId="15" xfId="0" applyNumberFormat="1" applyFont="1" applyFill="1" applyBorder="1" applyAlignment="1">
      <alignment horizontal="right" vertical="center" wrapText="1"/>
    </xf>
    <xf numFmtId="0" fontId="26" fillId="33" borderId="15" xfId="0" applyFont="1" applyFill="1" applyBorder="1" applyAlignment="1">
      <alignment horizontal="left" vertical="center" wrapText="1"/>
    </xf>
    <xf numFmtId="0" fontId="27" fillId="35" borderId="15" xfId="0" applyFont="1" applyFill="1" applyBorder="1" applyAlignment="1">
      <alignment horizontal="left" vertical="top"/>
    </xf>
    <xf numFmtId="42" fontId="27" fillId="35" borderId="15" xfId="0" applyNumberFormat="1" applyFont="1" applyFill="1" applyBorder="1" applyAlignment="1">
      <alignment horizontal="left" vertical="center" wrapText="1"/>
    </xf>
    <xf numFmtId="42" fontId="19" fillId="34" borderId="15" xfId="0" applyNumberFormat="1" applyFont="1" applyFill="1" applyBorder="1" applyAlignment="1">
      <alignment horizontal="right" vertical="center"/>
    </xf>
    <xf numFmtId="0" fontId="28" fillId="0" borderId="0" xfId="43" applyBorder="1"/>
    <xf numFmtId="0" fontId="28" fillId="0" borderId="0" xfId="43"/>
    <xf numFmtId="0" fontId="33" fillId="0" borderId="15" xfId="43" applyFont="1" applyBorder="1" applyAlignment="1">
      <alignment horizontal="center" vertical="center" wrapText="1"/>
    </xf>
    <xf numFmtId="0" fontId="33" fillId="0" borderId="15" xfId="43" applyFont="1" applyBorder="1" applyAlignment="1">
      <alignment horizontal="center" vertical="center"/>
    </xf>
    <xf numFmtId="2" fontId="33" fillId="0" borderId="15" xfId="43" applyNumberFormat="1" applyFont="1" applyBorder="1" applyAlignment="1">
      <alignment horizontal="right" vertical="center"/>
    </xf>
    <xf numFmtId="0" fontId="33" fillId="0" borderId="15" xfId="43" applyFont="1" applyBorder="1" applyAlignment="1">
      <alignment horizontal="left" vertical="center" wrapText="1"/>
    </xf>
    <xf numFmtId="44" fontId="33" fillId="0" borderId="15" xfId="1" applyFont="1" applyBorder="1" applyAlignment="1">
      <alignment horizontal="left" vertical="center" wrapText="1"/>
    </xf>
    <xf numFmtId="164" fontId="31" fillId="0" borderId="15" xfId="44" applyNumberFormat="1" applyFont="1" applyBorder="1" applyAlignment="1">
      <alignment horizontal="right" vertical="center"/>
    </xf>
    <xf numFmtId="44" fontId="28" fillId="0" borderId="0" xfId="43" applyNumberFormat="1" applyBorder="1"/>
    <xf numFmtId="0" fontId="35" fillId="39" borderId="15" xfId="43" applyFont="1" applyFill="1" applyBorder="1" applyAlignment="1">
      <alignment horizontal="left" vertical="center" wrapText="1"/>
    </xf>
    <xf numFmtId="0" fontId="33" fillId="39" borderId="15" xfId="43" applyFont="1" applyFill="1" applyBorder="1" applyAlignment="1">
      <alignment horizontal="left" vertical="center" wrapText="1"/>
    </xf>
    <xf numFmtId="42" fontId="33" fillId="39" borderId="15" xfId="1" applyNumberFormat="1" applyFont="1" applyFill="1" applyBorder="1" applyAlignment="1">
      <alignment horizontal="center" vertical="center" wrapText="1"/>
    </xf>
    <xf numFmtId="164" fontId="35" fillId="39" borderId="15" xfId="44" applyNumberFormat="1" applyFont="1" applyFill="1" applyBorder="1" applyAlignment="1">
      <alignment horizontal="center" vertical="center"/>
    </xf>
    <xf numFmtId="164" fontId="35" fillId="0" borderId="15" xfId="44" applyNumberFormat="1" applyFont="1" applyBorder="1" applyAlignment="1">
      <alignment horizontal="right" vertical="center"/>
    </xf>
    <xf numFmtId="44" fontId="33" fillId="0" borderId="15" xfId="1" applyFont="1" applyBorder="1" applyAlignment="1">
      <alignment horizontal="center" vertical="center" wrapText="1"/>
    </xf>
    <xf numFmtId="164" fontId="33" fillId="0" borderId="15" xfId="44" applyNumberFormat="1" applyFont="1" applyBorder="1" applyAlignment="1">
      <alignment horizontal="right" vertical="center"/>
    </xf>
    <xf numFmtId="164" fontId="31" fillId="39" borderId="15" xfId="44" applyNumberFormat="1" applyFont="1" applyFill="1" applyBorder="1" applyAlignment="1">
      <alignment horizontal="right" vertical="center"/>
    </xf>
    <xf numFmtId="0" fontId="31" fillId="0" borderId="15" xfId="43" applyFont="1" applyBorder="1" applyAlignment="1">
      <alignment vertical="center" wrapText="1"/>
    </xf>
    <xf numFmtId="0" fontId="31" fillId="0" borderId="15" xfId="43" applyFont="1" applyBorder="1" applyAlignment="1">
      <alignment horizontal="center" vertical="center"/>
    </xf>
    <xf numFmtId="0" fontId="36" fillId="0" borderId="15" xfId="43" applyFont="1" applyBorder="1" applyAlignment="1">
      <alignment horizontal="center" vertical="center"/>
    </xf>
    <xf numFmtId="42" fontId="33" fillId="0" borderId="15" xfId="1" applyNumberFormat="1" applyFont="1" applyBorder="1" applyAlignment="1">
      <alignment horizontal="center" vertical="center" wrapText="1"/>
    </xf>
    <xf numFmtId="42" fontId="33" fillId="0" borderId="15" xfId="1" applyNumberFormat="1" applyFont="1" applyBorder="1" applyAlignment="1">
      <alignment horizontal="left" vertical="center" wrapText="1"/>
    </xf>
    <xf numFmtId="0" fontId="33" fillId="0" borderId="15" xfId="43" applyFont="1" applyFill="1" applyBorder="1" applyAlignment="1">
      <alignment horizontal="center" vertical="center"/>
    </xf>
    <xf numFmtId="0" fontId="28" fillId="0" borderId="15" xfId="43" applyBorder="1" applyAlignment="1">
      <alignment horizontal="center" vertical="center"/>
    </xf>
    <xf numFmtId="2" fontId="28" fillId="0" borderId="0" xfId="43" applyNumberFormat="1" applyBorder="1" applyAlignment="1">
      <alignment horizontal="right"/>
    </xf>
    <xf numFmtId="2" fontId="28" fillId="0" borderId="0" xfId="43" applyNumberFormat="1" applyFill="1" applyBorder="1" applyAlignment="1">
      <alignment horizontal="right"/>
    </xf>
    <xf numFmtId="42" fontId="28" fillId="0" borderId="15" xfId="43" applyNumberFormat="1" applyBorder="1" applyAlignment="1">
      <alignment horizontal="center" vertical="center"/>
    </xf>
    <xf numFmtId="0" fontId="28" fillId="0" borderId="15" xfId="43" applyBorder="1" applyAlignment="1">
      <alignment vertical="center"/>
    </xf>
    <xf numFmtId="0" fontId="33" fillId="0" borderId="15" xfId="43" applyFont="1" applyFill="1" applyBorder="1" applyAlignment="1">
      <alignment wrapText="1"/>
    </xf>
    <xf numFmtId="0" fontId="28" fillId="0" borderId="15" xfId="43" applyBorder="1"/>
    <xf numFmtId="0" fontId="28" fillId="0" borderId="15" xfId="43" applyBorder="1" applyAlignment="1">
      <alignment horizontal="center"/>
    </xf>
    <xf numFmtId="164" fontId="33" fillId="0" borderId="15" xfId="44" applyNumberFormat="1" applyFont="1" applyBorder="1" applyAlignment="1">
      <alignment horizontal="right"/>
    </xf>
    <xf numFmtId="164" fontId="31" fillId="36" borderId="15" xfId="44" applyNumberFormat="1" applyFont="1" applyFill="1" applyBorder="1" applyAlignment="1">
      <alignment horizontal="right"/>
    </xf>
    <xf numFmtId="0" fontId="28" fillId="0" borderId="0" xfId="43" applyFont="1" applyBorder="1"/>
    <xf numFmtId="0" fontId="28" fillId="0" borderId="0" xfId="43" applyFont="1"/>
    <xf numFmtId="2" fontId="28" fillId="0" borderId="0" xfId="43" applyNumberFormat="1" applyFont="1" applyBorder="1" applyAlignment="1">
      <alignment horizontal="right"/>
    </xf>
    <xf numFmtId="0" fontId="33" fillId="0" borderId="15" xfId="43" applyFont="1" applyBorder="1" applyAlignment="1">
      <alignment horizontal="center"/>
    </xf>
    <xf numFmtId="44" fontId="33" fillId="0" borderId="15" xfId="43" applyNumberFormat="1" applyFont="1" applyBorder="1" applyAlignment="1">
      <alignment horizontal="right"/>
    </xf>
    <xf numFmtId="9" fontId="33" fillId="0" borderId="15" xfId="43" applyNumberFormat="1" applyFont="1" applyBorder="1" applyAlignment="1">
      <alignment horizontal="center"/>
    </xf>
    <xf numFmtId="0" fontId="33" fillId="0" borderId="15" xfId="43" applyFont="1" applyBorder="1" applyAlignment="1">
      <alignment horizontal="right"/>
    </xf>
    <xf numFmtId="0" fontId="28" fillId="0" borderId="0" xfId="43" applyAlignment="1">
      <alignment horizontal="center"/>
    </xf>
    <xf numFmtId="0" fontId="28" fillId="0" borderId="0" xfId="43" applyBorder="1" applyAlignment="1">
      <alignment horizontal="center"/>
    </xf>
    <xf numFmtId="0" fontId="38" fillId="0" borderId="24" xfId="45" applyFont="1" applyBorder="1" applyAlignment="1">
      <alignment horizontal="centerContinuous" vertical="top"/>
    </xf>
    <xf numFmtId="0" fontId="39" fillId="0" borderId="24" xfId="45" applyFont="1" applyBorder="1" applyAlignment="1">
      <alignment horizontal="centerContinuous"/>
    </xf>
    <xf numFmtId="0" fontId="37" fillId="0" borderId="0" xfId="45"/>
    <xf numFmtId="0" fontId="40" fillId="40" borderId="25" xfId="45" applyFont="1" applyFill="1" applyBorder="1" applyAlignment="1">
      <alignment horizontal="left"/>
    </xf>
    <xf numFmtId="0" fontId="41" fillId="40" borderId="26" xfId="45" applyFont="1" applyFill="1" applyBorder="1" applyAlignment="1">
      <alignment horizontal="centerContinuous"/>
    </xf>
    <xf numFmtId="49" fontId="42" fillId="40" borderId="27" xfId="45" applyNumberFormat="1" applyFont="1" applyFill="1" applyBorder="1" applyAlignment="1">
      <alignment horizontal="left"/>
    </xf>
    <xf numFmtId="49" fontId="41" fillId="40" borderId="26" xfId="45" applyNumberFormat="1" applyFont="1" applyFill="1" applyBorder="1" applyAlignment="1">
      <alignment horizontal="centerContinuous"/>
    </xf>
    <xf numFmtId="0" fontId="41" fillId="0" borderId="28" xfId="45" applyFont="1" applyBorder="1"/>
    <xf numFmtId="49" fontId="41" fillId="0" borderId="29" xfId="45" applyNumberFormat="1" applyFont="1" applyBorder="1" applyAlignment="1">
      <alignment horizontal="left"/>
    </xf>
    <xf numFmtId="0" fontId="39" fillId="0" borderId="30" xfId="45" applyFont="1" applyBorder="1"/>
    <xf numFmtId="0" fontId="41" fillId="0" borderId="16" xfId="45" applyFont="1" applyBorder="1"/>
    <xf numFmtId="49" fontId="41" fillId="0" borderId="14" xfId="45" applyNumberFormat="1" applyFont="1" applyBorder="1"/>
    <xf numFmtId="49" fontId="41" fillId="0" borderId="16" xfId="45" applyNumberFormat="1" applyFont="1" applyBorder="1"/>
    <xf numFmtId="0" fontId="41" fillId="0" borderId="15" xfId="45" applyFont="1" applyBorder="1"/>
    <xf numFmtId="0" fontId="41" fillId="0" borderId="23" xfId="45" applyFont="1" applyBorder="1" applyAlignment="1">
      <alignment horizontal="left"/>
    </xf>
    <xf numFmtId="0" fontId="40" fillId="0" borderId="30" xfId="45" applyFont="1" applyBorder="1"/>
    <xf numFmtId="49" fontId="41" fillId="0" borderId="23" xfId="45" applyNumberFormat="1" applyFont="1" applyBorder="1" applyAlignment="1">
      <alignment horizontal="left"/>
    </xf>
    <xf numFmtId="49" fontId="40" fillId="40" borderId="30" xfId="45" applyNumberFormat="1" applyFont="1" applyFill="1" applyBorder="1"/>
    <xf numFmtId="49" fontId="39" fillId="40" borderId="16" xfId="45" applyNumberFormat="1" applyFont="1" applyFill="1" applyBorder="1"/>
    <xf numFmtId="49" fontId="40" fillId="40" borderId="14" xfId="45" applyNumberFormat="1" applyFont="1" applyFill="1" applyBorder="1"/>
    <xf numFmtId="49" fontId="39" fillId="40" borderId="14" xfId="45" applyNumberFormat="1" applyFont="1" applyFill="1" applyBorder="1"/>
    <xf numFmtId="49" fontId="41" fillId="0" borderId="14" xfId="46" applyNumberFormat="1" applyFont="1" applyBorder="1"/>
    <xf numFmtId="0" fontId="41" fillId="0" borderId="15" xfId="45" applyFont="1" applyFill="1" applyBorder="1"/>
    <xf numFmtId="3" fontId="41" fillId="0" borderId="23" xfId="45" applyNumberFormat="1" applyFont="1" applyBorder="1" applyAlignment="1">
      <alignment horizontal="left"/>
    </xf>
    <xf numFmtId="0" fontId="37" fillId="0" borderId="0" xfId="45" applyFill="1"/>
    <xf numFmtId="49" fontId="40" fillId="40" borderId="31" xfId="45" applyNumberFormat="1" applyFont="1" applyFill="1" applyBorder="1"/>
    <xf numFmtId="49" fontId="39" fillId="40" borderId="32" xfId="45" applyNumberFormat="1" applyFont="1" applyFill="1" applyBorder="1"/>
    <xf numFmtId="49" fontId="40" fillId="40" borderId="0" xfId="45" applyNumberFormat="1" applyFont="1" applyFill="1" applyBorder="1"/>
    <xf numFmtId="49" fontId="39" fillId="40" borderId="0" xfId="45" applyNumberFormat="1" applyFont="1" applyFill="1" applyBorder="1"/>
    <xf numFmtId="49" fontId="41" fillId="0" borderId="15" xfId="45" applyNumberFormat="1" applyFont="1" applyBorder="1" applyAlignment="1">
      <alignment horizontal="left"/>
    </xf>
    <xf numFmtId="0" fontId="41" fillId="0" borderId="22" xfId="45" applyFont="1" applyBorder="1"/>
    <xf numFmtId="0" fontId="41" fillId="0" borderId="15" xfId="45" applyNumberFormat="1" applyFont="1" applyBorder="1"/>
    <xf numFmtId="0" fontId="41" fillId="0" borderId="33" xfId="45" applyNumberFormat="1" applyFont="1" applyBorder="1" applyAlignment="1">
      <alignment horizontal="left"/>
    </xf>
    <xf numFmtId="0" fontId="37" fillId="0" borderId="0" xfId="45" applyNumberFormat="1" applyBorder="1"/>
    <xf numFmtId="0" fontId="37" fillId="0" borderId="0" xfId="45" applyNumberFormat="1"/>
    <xf numFmtId="0" fontId="41" fillId="0" borderId="33" xfId="45" applyFont="1" applyBorder="1" applyAlignment="1">
      <alignment horizontal="left"/>
    </xf>
    <xf numFmtId="0" fontId="37" fillId="0" borderId="0" xfId="45" applyBorder="1"/>
    <xf numFmtId="0" fontId="41" fillId="0" borderId="15" xfId="45" applyFont="1" applyFill="1" applyBorder="1" applyAlignment="1"/>
    <xf numFmtId="0" fontId="41" fillId="0" borderId="33" xfId="45" applyFont="1" applyFill="1" applyBorder="1" applyAlignment="1"/>
    <xf numFmtId="0" fontId="37" fillId="0" borderId="0" xfId="45" applyFont="1" applyFill="1" applyBorder="1" applyAlignment="1"/>
    <xf numFmtId="0" fontId="41" fillId="0" borderId="15" xfId="45" applyFont="1" applyBorder="1" applyAlignment="1"/>
    <xf numFmtId="0" fontId="41" fillId="0" borderId="33" xfId="45" applyFont="1" applyBorder="1" applyAlignment="1"/>
    <xf numFmtId="3" fontId="37" fillId="0" borderId="0" xfId="45" applyNumberFormat="1"/>
    <xf numFmtId="0" fontId="41" fillId="0" borderId="30" xfId="45" applyFont="1" applyBorder="1"/>
    <xf numFmtId="0" fontId="41" fillId="0" borderId="28" xfId="45" applyFont="1" applyBorder="1" applyAlignment="1">
      <alignment horizontal="left"/>
    </xf>
    <xf numFmtId="0" fontId="41" fillId="0" borderId="34" xfId="45" applyFont="1" applyBorder="1" applyAlignment="1">
      <alignment horizontal="left"/>
    </xf>
    <xf numFmtId="0" fontId="38" fillId="0" borderId="35" xfId="45" applyFont="1" applyBorder="1" applyAlignment="1">
      <alignment horizontal="centerContinuous" vertical="center"/>
    </xf>
    <xf numFmtId="0" fontId="43" fillId="0" borderId="36" xfId="45" applyFont="1" applyBorder="1" applyAlignment="1">
      <alignment horizontal="centerContinuous" vertical="center"/>
    </xf>
    <xf numFmtId="0" fontId="39" fillId="0" borderId="36" xfId="45" applyFont="1" applyBorder="1" applyAlignment="1">
      <alignment horizontal="centerContinuous" vertical="center"/>
    </xf>
    <xf numFmtId="0" fontId="39" fillId="0" borderId="37" xfId="45" applyFont="1" applyBorder="1" applyAlignment="1">
      <alignment horizontal="centerContinuous" vertical="center"/>
    </xf>
    <xf numFmtId="0" fontId="40" fillId="40" borderId="38" xfId="45" applyFont="1" applyFill="1" applyBorder="1" applyAlignment="1">
      <alignment horizontal="left"/>
    </xf>
    <xf numFmtId="0" fontId="39" fillId="40" borderId="39" xfId="45" applyFont="1" applyFill="1" applyBorder="1" applyAlignment="1">
      <alignment horizontal="left"/>
    </xf>
    <xf numFmtId="0" fontId="39" fillId="40" borderId="40" xfId="45" applyFont="1" applyFill="1" applyBorder="1" applyAlignment="1">
      <alignment horizontal="centerContinuous"/>
    </xf>
    <xf numFmtId="0" fontId="40" fillId="40" borderId="39" xfId="45" applyFont="1" applyFill="1" applyBorder="1" applyAlignment="1">
      <alignment horizontal="centerContinuous"/>
    </xf>
    <xf numFmtId="0" fontId="39" fillId="40" borderId="39" xfId="45" applyFont="1" applyFill="1" applyBorder="1" applyAlignment="1">
      <alignment horizontal="centerContinuous"/>
    </xf>
    <xf numFmtId="0" fontId="39" fillId="0" borderId="41" xfId="45" applyFont="1" applyBorder="1"/>
    <xf numFmtId="0" fontId="39" fillId="0" borderId="42" xfId="45" applyFont="1" applyBorder="1"/>
    <xf numFmtId="3" fontId="39" fillId="0" borderId="29" xfId="45" applyNumberFormat="1" applyFont="1" applyBorder="1"/>
    <xf numFmtId="0" fontId="39" fillId="0" borderId="25" xfId="45" applyFont="1" applyBorder="1"/>
    <xf numFmtId="3" fontId="39" fillId="0" borderId="27" xfId="45" applyNumberFormat="1" applyFont="1" applyBorder="1"/>
    <xf numFmtId="0" fontId="39" fillId="0" borderId="26" xfId="45" applyFont="1" applyBorder="1"/>
    <xf numFmtId="3" fontId="39" fillId="0" borderId="14" xfId="45" applyNumberFormat="1" applyFont="1" applyBorder="1"/>
    <xf numFmtId="0" fontId="39" fillId="0" borderId="16" xfId="45" applyFont="1" applyBorder="1"/>
    <xf numFmtId="3" fontId="39" fillId="0" borderId="0" xfId="45" applyNumberFormat="1" applyFont="1" applyBorder="1"/>
    <xf numFmtId="0" fontId="39" fillId="0" borderId="43" xfId="45" applyFont="1" applyBorder="1"/>
    <xf numFmtId="0" fontId="39" fillId="0" borderId="42" xfId="45" applyFont="1" applyBorder="1" applyAlignment="1">
      <alignment shrinkToFit="1"/>
    </xf>
    <xf numFmtId="3" fontId="37" fillId="0" borderId="0" xfId="45" applyNumberFormat="1" applyBorder="1"/>
    <xf numFmtId="0" fontId="39" fillId="0" borderId="44" xfId="45" applyFont="1" applyBorder="1"/>
    <xf numFmtId="0" fontId="39" fillId="0" borderId="31" xfId="45" applyFont="1" applyBorder="1"/>
    <xf numFmtId="0" fontId="39" fillId="0" borderId="0" xfId="45" applyFont="1" applyBorder="1"/>
    <xf numFmtId="3" fontId="39" fillId="0" borderId="47" xfId="45" applyNumberFormat="1" applyFont="1" applyBorder="1"/>
    <xf numFmtId="0" fontId="39" fillId="0" borderId="45" xfId="45" applyFont="1" applyBorder="1"/>
    <xf numFmtId="3" fontId="39" fillId="0" borderId="48" xfId="45" applyNumberFormat="1" applyFont="1" applyBorder="1"/>
    <xf numFmtId="0" fontId="39" fillId="0" borderId="46" xfId="45" applyFont="1" applyBorder="1"/>
    <xf numFmtId="0" fontId="40" fillId="40" borderId="25" xfId="45" applyFont="1" applyFill="1" applyBorder="1"/>
    <xf numFmtId="0" fontId="40" fillId="40" borderId="27" xfId="45" applyFont="1" applyFill="1" applyBorder="1"/>
    <xf numFmtId="0" fontId="40" fillId="40" borderId="26" xfId="45" applyFont="1" applyFill="1" applyBorder="1"/>
    <xf numFmtId="0" fontId="40" fillId="40" borderId="49" xfId="45" applyFont="1" applyFill="1" applyBorder="1"/>
    <xf numFmtId="0" fontId="40" fillId="40" borderId="50" xfId="45" applyFont="1" applyFill="1" applyBorder="1"/>
    <xf numFmtId="0" fontId="39" fillId="0" borderId="32" xfId="45" applyFont="1" applyBorder="1"/>
    <xf numFmtId="0" fontId="39" fillId="0" borderId="0" xfId="45" applyFont="1"/>
    <xf numFmtId="0" fontId="39" fillId="0" borderId="10" xfId="45" applyFont="1" applyBorder="1"/>
    <xf numFmtId="0" fontId="39" fillId="0" borderId="51" xfId="45" applyFont="1" applyBorder="1"/>
    <xf numFmtId="0" fontId="39" fillId="0" borderId="0" xfId="45" applyFont="1" applyBorder="1" applyAlignment="1">
      <alignment horizontal="right"/>
    </xf>
    <xf numFmtId="165" fontId="39" fillId="0" borderId="0" xfId="45" applyNumberFormat="1" applyFont="1" applyBorder="1"/>
    <xf numFmtId="0" fontId="39" fillId="0" borderId="0" xfId="45" applyFont="1" applyFill="1" applyBorder="1"/>
    <xf numFmtId="0" fontId="39" fillId="0" borderId="52" xfId="45" applyFont="1" applyBorder="1"/>
    <xf numFmtId="0" fontId="39" fillId="0" borderId="53" xfId="45" applyFont="1" applyBorder="1"/>
    <xf numFmtId="0" fontId="39" fillId="0" borderId="54" xfId="45" applyFont="1" applyBorder="1"/>
    <xf numFmtId="0" fontId="39" fillId="0" borderId="12" xfId="45" applyFont="1" applyBorder="1"/>
    <xf numFmtId="166" fontId="39" fillId="0" borderId="18" xfId="45" applyNumberFormat="1" applyFont="1" applyBorder="1" applyAlignment="1">
      <alignment horizontal="right"/>
    </xf>
    <xf numFmtId="0" fontId="39" fillId="0" borderId="18" xfId="45" applyFont="1" applyBorder="1"/>
    <xf numFmtId="0" fontId="39" fillId="0" borderId="14" xfId="45" applyFont="1" applyBorder="1"/>
    <xf numFmtId="166" fontId="39" fillId="0" borderId="16" xfId="45" applyNumberFormat="1" applyFont="1" applyBorder="1" applyAlignment="1">
      <alignment horizontal="right"/>
    </xf>
    <xf numFmtId="0" fontId="43" fillId="40" borderId="45" xfId="45" applyFont="1" applyFill="1" applyBorder="1"/>
    <xf numFmtId="0" fontId="43" fillId="40" borderId="48" xfId="45" applyFont="1" applyFill="1" applyBorder="1"/>
    <xf numFmtId="0" fontId="43" fillId="40" borderId="46" xfId="45" applyFont="1" applyFill="1" applyBorder="1"/>
    <xf numFmtId="0" fontId="32" fillId="0" borderId="0" xfId="45" applyFont="1"/>
    <xf numFmtId="0" fontId="37" fillId="0" borderId="0" xfId="45" applyAlignment="1"/>
    <xf numFmtId="0" fontId="37" fillId="0" borderId="0" xfId="45" applyAlignment="1">
      <alignment vertical="justify"/>
    </xf>
    <xf numFmtId="0" fontId="37" fillId="0" borderId="0" xfId="45" applyAlignment="1">
      <alignment horizontal="left" wrapText="1"/>
    </xf>
    <xf numFmtId="0" fontId="44" fillId="0" borderId="0" xfId="45" applyFont="1" applyAlignment="1">
      <alignment horizontal="left" vertical="top" wrapText="1"/>
    </xf>
    <xf numFmtId="0" fontId="41" fillId="0" borderId="15" xfId="45" applyFont="1" applyBorder="1" applyAlignment="1">
      <alignment horizontal="left"/>
    </xf>
    <xf numFmtId="0" fontId="41" fillId="0" borderId="13" xfId="45" applyFont="1" applyBorder="1" applyAlignment="1">
      <alignment horizontal="left"/>
    </xf>
    <xf numFmtId="0" fontId="39" fillId="0" borderId="45" xfId="45" applyFont="1" applyBorder="1" applyAlignment="1">
      <alignment horizontal="center" shrinkToFit="1"/>
    </xf>
    <xf numFmtId="0" fontId="39" fillId="0" borderId="46" xfId="45" applyFont="1" applyBorder="1" applyAlignment="1">
      <alignment horizontal="center" shrinkToFit="1"/>
    </xf>
    <xf numFmtId="167" fontId="39" fillId="0" borderId="13" xfId="45" applyNumberFormat="1" applyFont="1" applyBorder="1" applyAlignment="1">
      <alignment horizontal="right" indent="2"/>
    </xf>
    <xf numFmtId="167" fontId="39" fillId="0" borderId="33" xfId="45" applyNumberFormat="1" applyFont="1" applyBorder="1" applyAlignment="1">
      <alignment horizontal="right" indent="2"/>
    </xf>
    <xf numFmtId="167" fontId="43" fillId="40" borderId="55" xfId="45" applyNumberFormat="1" applyFont="1" applyFill="1" applyBorder="1" applyAlignment="1">
      <alignment horizontal="right" indent="2"/>
    </xf>
    <xf numFmtId="167" fontId="43" fillId="40" borderId="56" xfId="45" applyNumberFormat="1" applyFont="1" applyFill="1" applyBorder="1" applyAlignment="1">
      <alignment horizontal="right" indent="2"/>
    </xf>
    <xf numFmtId="0" fontId="32" fillId="39" borderId="13" xfId="43" applyFont="1" applyFill="1" applyBorder="1" applyAlignment="1">
      <alignment horizontal="left" vertical="center" wrapText="1"/>
    </xf>
    <xf numFmtId="0" fontId="32" fillId="39" borderId="14" xfId="43" applyFont="1" applyFill="1" applyBorder="1" applyAlignment="1">
      <alignment horizontal="left" vertical="center" wrapText="1"/>
    </xf>
    <xf numFmtId="0" fontId="32" fillId="39" borderId="16" xfId="43" applyFont="1" applyFill="1" applyBorder="1" applyAlignment="1">
      <alignment horizontal="left" vertical="center" wrapText="1"/>
    </xf>
    <xf numFmtId="0" fontId="32" fillId="36" borderId="15" xfId="43" applyFont="1" applyFill="1" applyBorder="1" applyAlignment="1">
      <alignment horizontal="left"/>
    </xf>
    <xf numFmtId="0" fontId="33" fillId="0" borderId="15" xfId="43" applyFont="1" applyBorder="1" applyAlignment="1">
      <alignment horizontal="center"/>
    </xf>
    <xf numFmtId="0" fontId="29" fillId="0" borderId="19" xfId="43" applyFont="1" applyBorder="1" applyAlignment="1">
      <alignment horizontal="center"/>
    </xf>
    <xf numFmtId="0" fontId="0" fillId="0" borderId="20" xfId="0" applyBorder="1" applyAlignment="1"/>
    <xf numFmtId="0" fontId="0" fillId="0" borderId="21" xfId="0" applyBorder="1" applyAlignment="1"/>
    <xf numFmtId="0" fontId="29" fillId="0" borderId="22" xfId="43" applyFont="1" applyBorder="1" applyAlignment="1">
      <alignment horizontal="center" wrapText="1"/>
    </xf>
    <xf numFmtId="0" fontId="30" fillId="0" borderId="15" xfId="0" applyFont="1" applyBorder="1" applyAlignment="1"/>
    <xf numFmtId="0" fontId="30" fillId="0" borderId="23" xfId="0" applyFont="1" applyBorder="1" applyAlignment="1"/>
    <xf numFmtId="0" fontId="0" fillId="0" borderId="15" xfId="0" applyBorder="1" applyAlignment="1"/>
    <xf numFmtId="0" fontId="0" fillId="0" borderId="23" xfId="0" applyBorder="1" applyAlignment="1"/>
    <xf numFmtId="0" fontId="31" fillId="38" borderId="22" xfId="43" applyFont="1" applyFill="1" applyBorder="1" applyAlignment="1"/>
    <xf numFmtId="0" fontId="32" fillId="0" borderId="15" xfId="43" applyFont="1" applyBorder="1" applyAlignment="1">
      <alignment horizontal="center" vertical="center"/>
    </xf>
    <xf numFmtId="0" fontId="31" fillId="0" borderId="15" xfId="43" applyFont="1" applyBorder="1" applyAlignment="1">
      <alignment horizontal="center" vertical="center"/>
    </xf>
    <xf numFmtId="0" fontId="19" fillId="33" borderId="15" xfId="0" applyFont="1" applyFill="1" applyBorder="1" applyAlignment="1">
      <alignment horizontal="left" vertical="center" wrapText="1"/>
    </xf>
    <xf numFmtId="0" fontId="24" fillId="33" borderId="15" xfId="0" applyFont="1" applyFill="1" applyBorder="1" applyAlignment="1">
      <alignment horizontal="left" vertical="center" wrapText="1"/>
    </xf>
    <xf numFmtId="0" fontId="23" fillId="37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7" fillId="35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2" xfId="0" applyFont="1" applyFill="1" applyBorder="1" applyAlignment="1">
      <alignment horizontal="left" vertical="center" wrapText="1"/>
    </xf>
    <xf numFmtId="0" fontId="21" fillId="35" borderId="18" xfId="0" applyFont="1" applyFill="1" applyBorder="1" applyAlignment="1">
      <alignment horizontal="left" vertical="center" wrapText="1"/>
    </xf>
    <xf numFmtId="0" fontId="19" fillId="34" borderId="17" xfId="0" applyFont="1" applyFill="1" applyBorder="1" applyAlignment="1">
      <alignment horizontal="left" vertical="center" wrapText="1"/>
    </xf>
    <xf numFmtId="0" fontId="20" fillId="34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 wrapText="1"/>
    </xf>
  </cellXfs>
  <cellStyles count="47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Měna 2" xfId="4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6"/>
    <cellStyle name="Normální 2 2" xfId="45"/>
    <cellStyle name="normální_P1 rozpočet 2" xfId="43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ZAKAZKY\%23rozprac\ACR%20POLICKA%20-%20RADAR\_PROFESE\D-IO04%20-%20ROZVODY%20NN+VO\opraveno%20dle%20pripominek\ROZPO&#268;ET\IO%2004%20ROZPO&#268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0%20AKCE%202014\17%20STAR&#193;%20VES\02%20REALIZACE\01%20REVIZE%20po%20p&#345;ipom&#237;nk&#225;ch\A-REVIZE%20stavebn&#237;%20objekty\01%20ROZPO&#268;ET%20stavebn&#237;%20objekty\old%20rozpo&#269;et\D.1.4.2-EL-SO01-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ZAKAZKY\%23rozprac\ACR%20POLICKA%20-%20RADAR\_PROFESE\D-PS03%20-%20ROZVODNA%20NN\opraveno%20dle%20pripominek\PS%2003%20ROZPO&#268;ET\PS%2003%20ROZPO&#268;ET%20NN%20rozvod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VENKOVNÍ ROZVODY"/>
    </sheetNames>
    <sheetDataSet>
      <sheetData sheetId="0">
        <row r="6">
          <cell r="G6">
            <v>0</v>
          </cell>
        </row>
        <row r="7">
          <cell r="A7" t="str">
            <v xml:space="preserve">Část </v>
          </cell>
          <cell r="C7" t="str">
            <v>ELEKTROINSTALACE</v>
          </cell>
        </row>
        <row r="8">
          <cell r="C8" t="str">
            <v>Ing. Zdeněk ILLEK</v>
          </cell>
        </row>
        <row r="11">
          <cell r="G11">
            <v>392015</v>
          </cell>
        </row>
        <row r="31">
          <cell r="C31">
            <v>21</v>
          </cell>
          <cell r="F31">
            <v>602971.5</v>
          </cell>
        </row>
        <row r="33">
          <cell r="C33">
            <v>0</v>
          </cell>
          <cell r="F33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01"/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/>
      <sheetData sheetId="1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Hlavní rozvaděč RH"/>
      <sheetName val="List2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6"/>
  <sheetViews>
    <sheetView zoomScaleNormal="100" workbookViewId="0">
      <selection activeCell="C6" sqref="C6"/>
    </sheetView>
  </sheetViews>
  <sheetFormatPr defaultRowHeight="12.75" x14ac:dyDescent="0.2"/>
  <cols>
    <col min="1" max="1" width="2" style="59" customWidth="1"/>
    <col min="2" max="2" width="16.5703125" style="59" bestFit="1" customWidth="1"/>
    <col min="3" max="3" width="15.85546875" style="59" customWidth="1"/>
    <col min="4" max="4" width="14.5703125" style="59" customWidth="1"/>
    <col min="5" max="5" width="13.5703125" style="59" customWidth="1"/>
    <col min="6" max="6" width="16.5703125" style="59" customWidth="1"/>
    <col min="7" max="7" width="15.28515625" style="59" customWidth="1"/>
    <col min="8" max="16384" width="9.140625" style="59"/>
  </cols>
  <sheetData>
    <row r="1" spans="1:57" ht="24.75" customHeight="1" thickBot="1" x14ac:dyDescent="0.25">
      <c r="A1" s="57" t="s">
        <v>353</v>
      </c>
      <c r="B1" s="58"/>
      <c r="C1" s="58"/>
      <c r="D1" s="58"/>
      <c r="E1" s="58"/>
      <c r="F1" s="58"/>
      <c r="G1" s="58"/>
    </row>
    <row r="2" spans="1:57" ht="12.75" customHeight="1" x14ac:dyDescent="0.2">
      <c r="A2" s="60" t="s">
        <v>296</v>
      </c>
      <c r="B2" s="61"/>
      <c r="C2" s="62" t="s">
        <v>297</v>
      </c>
      <c r="D2" s="62"/>
      <c r="E2" s="63"/>
      <c r="F2" s="64" t="s">
        <v>298</v>
      </c>
      <c r="G2" s="65"/>
    </row>
    <row r="3" spans="1:57" ht="3" hidden="1" customHeight="1" x14ac:dyDescent="0.2">
      <c r="A3" s="66"/>
      <c r="B3" s="67"/>
      <c r="C3" s="68"/>
      <c r="D3" s="68"/>
      <c r="E3" s="69"/>
      <c r="F3" s="70"/>
      <c r="G3" s="71"/>
    </row>
    <row r="4" spans="1:57" ht="12" customHeight="1" x14ac:dyDescent="0.2">
      <c r="A4" s="72" t="s">
        <v>299</v>
      </c>
      <c r="B4" s="67"/>
      <c r="C4" s="68" t="s">
        <v>354</v>
      </c>
      <c r="D4" s="68"/>
      <c r="E4" s="69"/>
      <c r="F4" s="70" t="s">
        <v>300</v>
      </c>
      <c r="G4" s="73"/>
    </row>
    <row r="5" spans="1:57" ht="12.95" customHeight="1" x14ac:dyDescent="0.2">
      <c r="A5" s="74"/>
      <c r="B5" s="75"/>
      <c r="C5" s="76" t="s">
        <v>355</v>
      </c>
      <c r="D5" s="77"/>
      <c r="E5" s="75"/>
      <c r="F5" s="70" t="s">
        <v>301</v>
      </c>
      <c r="G5" s="71"/>
    </row>
    <row r="6" spans="1:57" ht="12.95" customHeight="1" x14ac:dyDescent="0.2">
      <c r="A6" s="72" t="s">
        <v>302</v>
      </c>
      <c r="B6" s="67"/>
      <c r="C6" s="78" t="s">
        <v>356</v>
      </c>
      <c r="D6" s="68"/>
      <c r="E6" s="69"/>
      <c r="F6" s="79" t="s">
        <v>303</v>
      </c>
      <c r="G6" s="80">
        <v>0</v>
      </c>
      <c r="O6" s="81"/>
    </row>
    <row r="7" spans="1:57" ht="12.95" customHeight="1" x14ac:dyDescent="0.2">
      <c r="A7" s="82" t="s">
        <v>304</v>
      </c>
      <c r="B7" s="83"/>
      <c r="C7" s="84" t="s">
        <v>291</v>
      </c>
      <c r="D7" s="85"/>
      <c r="E7" s="85"/>
      <c r="F7" s="86" t="s">
        <v>305</v>
      </c>
      <c r="G7" s="80">
        <f>IF(PocetMJ=0,,ROUND((F31+F33)/PocetMJ,1))</f>
        <v>0</v>
      </c>
    </row>
    <row r="8" spans="1:57" x14ac:dyDescent="0.2">
      <c r="A8" s="87" t="s">
        <v>306</v>
      </c>
      <c r="B8" s="70"/>
      <c r="C8" s="159" t="s">
        <v>307</v>
      </c>
      <c r="D8" s="159"/>
      <c r="E8" s="160"/>
      <c r="F8" s="88" t="s">
        <v>308</v>
      </c>
      <c r="G8" s="89"/>
      <c r="H8" s="90"/>
      <c r="I8" s="91"/>
    </row>
    <row r="9" spans="1:57" x14ac:dyDescent="0.2">
      <c r="A9" s="87" t="s">
        <v>309</v>
      </c>
      <c r="B9" s="70"/>
      <c r="C9" s="159" t="str">
        <f>Projektant</f>
        <v>Ing. Zdeněk ILLEK</v>
      </c>
      <c r="D9" s="159"/>
      <c r="E9" s="160"/>
      <c r="F9" s="70"/>
      <c r="G9" s="92"/>
      <c r="H9" s="93"/>
    </row>
    <row r="10" spans="1:57" x14ac:dyDescent="0.2">
      <c r="A10" s="87" t="s">
        <v>310</v>
      </c>
      <c r="B10" s="70"/>
      <c r="C10" s="159"/>
      <c r="D10" s="159"/>
      <c r="E10" s="159"/>
      <c r="F10" s="94"/>
      <c r="G10" s="95"/>
      <c r="H10" s="96"/>
    </row>
    <row r="11" spans="1:57" ht="13.5" customHeight="1" x14ac:dyDescent="0.2">
      <c r="A11" s="87" t="s">
        <v>311</v>
      </c>
      <c r="B11" s="70"/>
      <c r="C11" s="159"/>
      <c r="D11" s="159"/>
      <c r="E11" s="159"/>
      <c r="F11" s="97" t="s">
        <v>312</v>
      </c>
      <c r="G11" s="98" t="s">
        <v>313</v>
      </c>
      <c r="H11" s="93"/>
      <c r="BA11" s="99"/>
      <c r="BB11" s="99"/>
      <c r="BC11" s="99"/>
      <c r="BD11" s="99"/>
      <c r="BE11" s="99"/>
    </row>
    <row r="12" spans="1:57" ht="12.75" customHeight="1" x14ac:dyDescent="0.2">
      <c r="A12" s="100" t="s">
        <v>314</v>
      </c>
      <c r="B12" s="67"/>
      <c r="C12" s="159"/>
      <c r="D12" s="159"/>
      <c r="E12" s="159"/>
      <c r="F12" s="101" t="s">
        <v>315</v>
      </c>
      <c r="G12" s="102"/>
      <c r="H12" s="93"/>
    </row>
    <row r="13" spans="1:57" ht="28.5" customHeight="1" thickBot="1" x14ac:dyDescent="0.25">
      <c r="A13" s="103" t="s">
        <v>316</v>
      </c>
      <c r="B13" s="104"/>
      <c r="C13" s="104"/>
      <c r="D13" s="104"/>
      <c r="E13" s="105"/>
      <c r="F13" s="105"/>
      <c r="G13" s="106"/>
      <c r="H13" s="93"/>
    </row>
    <row r="14" spans="1:57" ht="17.25" customHeight="1" thickBot="1" x14ac:dyDescent="0.25">
      <c r="A14" s="107" t="s">
        <v>317</v>
      </c>
      <c r="B14" s="108"/>
      <c r="C14" s="109"/>
      <c r="D14" s="110" t="s">
        <v>318</v>
      </c>
      <c r="E14" s="111"/>
      <c r="F14" s="111"/>
      <c r="G14" s="109"/>
    </row>
    <row r="15" spans="1:57" ht="15.95" customHeight="1" x14ac:dyDescent="0.2">
      <c r="A15" s="112"/>
      <c r="B15" s="113" t="s">
        <v>319</v>
      </c>
      <c r="C15" s="114"/>
      <c r="D15" s="115"/>
      <c r="E15" s="116"/>
      <c r="F15" s="117"/>
      <c r="G15" s="114"/>
    </row>
    <row r="16" spans="1:57" ht="15.95" customHeight="1" x14ac:dyDescent="0.2">
      <c r="A16" s="112" t="s">
        <v>320</v>
      </c>
      <c r="B16" s="113" t="s">
        <v>321</v>
      </c>
      <c r="C16" s="114"/>
      <c r="D16" s="66"/>
      <c r="E16" s="118"/>
      <c r="F16" s="119"/>
      <c r="G16" s="114"/>
    </row>
    <row r="17" spans="1:14" ht="15.95" customHeight="1" x14ac:dyDescent="0.2">
      <c r="A17" s="112" t="s">
        <v>322</v>
      </c>
      <c r="B17" s="113" t="s">
        <v>323</v>
      </c>
      <c r="C17" s="114"/>
      <c r="D17" s="66"/>
      <c r="E17" s="118"/>
      <c r="F17" s="119"/>
      <c r="G17" s="114"/>
      <c r="I17" s="93"/>
      <c r="J17" s="120"/>
      <c r="K17" s="93"/>
      <c r="L17" s="93"/>
      <c r="M17" s="93"/>
      <c r="N17" s="93"/>
    </row>
    <row r="18" spans="1:14" ht="15.95" customHeight="1" x14ac:dyDescent="0.2">
      <c r="A18" s="112"/>
      <c r="B18" s="113" t="s">
        <v>324</v>
      </c>
      <c r="C18" s="114"/>
      <c r="D18" s="66"/>
      <c r="E18" s="118"/>
      <c r="F18" s="119"/>
      <c r="G18" s="114"/>
      <c r="I18" s="93"/>
      <c r="J18" s="120"/>
      <c r="K18" s="93"/>
      <c r="L18" s="93"/>
      <c r="M18" s="93"/>
      <c r="N18" s="93"/>
    </row>
    <row r="19" spans="1:14" ht="15.95" customHeight="1" x14ac:dyDescent="0.2">
      <c r="A19" s="121" t="s">
        <v>325</v>
      </c>
      <c r="B19" s="122" t="s">
        <v>326</v>
      </c>
      <c r="C19" s="114">
        <f>'přehled položek'!E24</f>
        <v>0</v>
      </c>
      <c r="D19" s="66"/>
      <c r="E19" s="118"/>
      <c r="F19" s="119"/>
      <c r="G19" s="114"/>
      <c r="I19" s="93"/>
      <c r="J19" s="123"/>
      <c r="K19" s="93"/>
      <c r="L19" s="93"/>
      <c r="M19" s="93"/>
      <c r="N19" s="93"/>
    </row>
    <row r="20" spans="1:14" ht="15.95" customHeight="1" x14ac:dyDescent="0.2">
      <c r="A20" s="124" t="s">
        <v>327</v>
      </c>
      <c r="B20" s="113"/>
      <c r="C20" s="114">
        <f>SUM(C15:C19)</f>
        <v>0</v>
      </c>
      <c r="D20" s="66"/>
      <c r="E20" s="118"/>
      <c r="F20" s="119"/>
      <c r="G20" s="114"/>
      <c r="I20" s="93"/>
      <c r="J20" s="93"/>
      <c r="K20" s="93"/>
      <c r="L20" s="93"/>
      <c r="M20" s="93"/>
      <c r="N20" s="93"/>
    </row>
    <row r="21" spans="1:14" ht="15.95" customHeight="1" x14ac:dyDescent="0.2">
      <c r="A21" s="124"/>
      <c r="B21" s="113"/>
      <c r="C21" s="114"/>
      <c r="D21" s="66"/>
      <c r="E21" s="118"/>
      <c r="F21" s="119"/>
      <c r="G21" s="114"/>
      <c r="I21" s="93"/>
      <c r="J21" s="93"/>
      <c r="K21" s="93"/>
      <c r="L21" s="93"/>
      <c r="M21" s="93"/>
      <c r="N21" s="93"/>
    </row>
    <row r="22" spans="1:14" ht="15.95" customHeight="1" x14ac:dyDescent="0.2">
      <c r="A22" s="124" t="s">
        <v>328</v>
      </c>
      <c r="B22" s="113"/>
      <c r="C22" s="114"/>
      <c r="D22" s="66"/>
      <c r="E22" s="118"/>
      <c r="F22" s="119"/>
      <c r="G22" s="114"/>
      <c r="I22" s="93"/>
      <c r="J22" s="93"/>
      <c r="K22" s="93"/>
      <c r="L22" s="120"/>
      <c r="M22" s="93"/>
      <c r="N22" s="93"/>
    </row>
    <row r="23" spans="1:14" ht="15.95" customHeight="1" x14ac:dyDescent="0.2">
      <c r="A23" s="125" t="s">
        <v>329</v>
      </c>
      <c r="B23" s="126"/>
      <c r="C23" s="114">
        <f>C20+C22</f>
        <v>0</v>
      </c>
      <c r="D23" s="66"/>
      <c r="E23" s="118"/>
      <c r="F23" s="119"/>
      <c r="G23" s="114"/>
      <c r="I23" s="93"/>
      <c r="J23" s="93"/>
      <c r="K23" s="93"/>
      <c r="L23" s="120"/>
      <c r="M23" s="93"/>
      <c r="N23" s="93"/>
    </row>
    <row r="24" spans="1:14" ht="15.95" customHeight="1" thickBot="1" x14ac:dyDescent="0.25">
      <c r="A24" s="161" t="s">
        <v>330</v>
      </c>
      <c r="B24" s="162"/>
      <c r="C24" s="127">
        <f>C23+G24</f>
        <v>0</v>
      </c>
      <c r="D24" s="128"/>
      <c r="E24" s="129"/>
      <c r="F24" s="130"/>
      <c r="G24" s="114"/>
      <c r="I24" s="93"/>
      <c r="J24" s="93"/>
      <c r="K24" s="93"/>
      <c r="L24" s="123"/>
      <c r="M24" s="93"/>
      <c r="N24" s="93"/>
    </row>
    <row r="25" spans="1:14" x14ac:dyDescent="0.2">
      <c r="A25" s="131" t="s">
        <v>331</v>
      </c>
      <c r="B25" s="132"/>
      <c r="C25" s="133"/>
      <c r="D25" s="132" t="s">
        <v>332</v>
      </c>
      <c r="E25" s="132"/>
      <c r="F25" s="134" t="s">
        <v>333</v>
      </c>
      <c r="G25" s="135"/>
      <c r="I25" s="93"/>
      <c r="J25" s="93"/>
      <c r="K25" s="93"/>
      <c r="L25" s="93"/>
      <c r="M25" s="93"/>
      <c r="N25" s="93"/>
    </row>
    <row r="26" spans="1:14" x14ac:dyDescent="0.2">
      <c r="A26" s="125" t="s">
        <v>334</v>
      </c>
      <c r="B26" s="126"/>
      <c r="C26" s="136"/>
      <c r="D26" s="126" t="s">
        <v>334</v>
      </c>
      <c r="E26" s="137"/>
      <c r="F26" s="138" t="s">
        <v>334</v>
      </c>
      <c r="G26" s="139"/>
      <c r="I26" s="93"/>
      <c r="J26" s="93"/>
      <c r="K26" s="93"/>
      <c r="L26" s="93"/>
      <c r="M26" s="93"/>
      <c r="N26" s="93"/>
    </row>
    <row r="27" spans="1:14" ht="37.5" customHeight="1" x14ac:dyDescent="0.2">
      <c r="A27" s="125" t="s">
        <v>335</v>
      </c>
      <c r="B27" s="140"/>
      <c r="C27" s="136"/>
      <c r="D27" s="126" t="s">
        <v>335</v>
      </c>
      <c r="E27" s="137"/>
      <c r="F27" s="138" t="s">
        <v>335</v>
      </c>
      <c r="G27" s="139"/>
      <c r="I27" s="93"/>
      <c r="J27" s="93"/>
      <c r="K27" s="93"/>
      <c r="L27" s="93"/>
      <c r="M27" s="93"/>
      <c r="N27" s="93"/>
    </row>
    <row r="28" spans="1:14" x14ac:dyDescent="0.2">
      <c r="A28" s="125"/>
      <c r="B28" s="141"/>
      <c r="C28" s="136"/>
      <c r="D28" s="126"/>
      <c r="E28" s="137"/>
      <c r="F28" s="138"/>
      <c r="G28" s="139"/>
    </row>
    <row r="29" spans="1:14" x14ac:dyDescent="0.2">
      <c r="A29" s="125" t="s">
        <v>336</v>
      </c>
      <c r="B29" s="126"/>
      <c r="C29" s="136"/>
      <c r="D29" s="138" t="s">
        <v>337</v>
      </c>
      <c r="E29" s="136"/>
      <c r="F29" s="142" t="s">
        <v>337</v>
      </c>
      <c r="G29" s="139"/>
    </row>
    <row r="30" spans="1:14" ht="69" customHeight="1" x14ac:dyDescent="0.2">
      <c r="A30" s="125"/>
      <c r="B30" s="126"/>
      <c r="C30" s="143"/>
      <c r="D30" s="144"/>
      <c r="E30" s="143"/>
      <c r="F30" s="126"/>
      <c r="G30" s="139"/>
    </row>
    <row r="31" spans="1:14" x14ac:dyDescent="0.2">
      <c r="A31" s="145" t="s">
        <v>338</v>
      </c>
      <c r="B31" s="146"/>
      <c r="C31" s="147">
        <v>21</v>
      </c>
      <c r="D31" s="146" t="s">
        <v>339</v>
      </c>
      <c r="E31" s="148"/>
      <c r="F31" s="163">
        <f>C24-F33</f>
        <v>0</v>
      </c>
      <c r="G31" s="164"/>
    </row>
    <row r="32" spans="1:14" x14ac:dyDescent="0.2">
      <c r="A32" s="145" t="s">
        <v>340</v>
      </c>
      <c r="B32" s="146"/>
      <c r="C32" s="147">
        <f>SazbaDPH1</f>
        <v>21</v>
      </c>
      <c r="D32" s="146" t="s">
        <v>341</v>
      </c>
      <c r="E32" s="148"/>
      <c r="F32" s="163">
        <f>ROUND(PRODUCT(F31,C32/100),0)</f>
        <v>0</v>
      </c>
      <c r="G32" s="164"/>
    </row>
    <row r="33" spans="1:8" x14ac:dyDescent="0.2">
      <c r="A33" s="145" t="s">
        <v>338</v>
      </c>
      <c r="B33" s="146"/>
      <c r="C33" s="147">
        <v>0</v>
      </c>
      <c r="D33" s="146" t="s">
        <v>341</v>
      </c>
      <c r="E33" s="148"/>
      <c r="F33" s="163">
        <v>0</v>
      </c>
      <c r="G33" s="164"/>
    </row>
    <row r="34" spans="1:8" x14ac:dyDescent="0.2">
      <c r="A34" s="145" t="s">
        <v>340</v>
      </c>
      <c r="B34" s="149"/>
      <c r="C34" s="150">
        <f>SazbaDPH2</f>
        <v>0</v>
      </c>
      <c r="D34" s="146" t="s">
        <v>341</v>
      </c>
      <c r="E34" s="119"/>
      <c r="F34" s="163">
        <f>ROUND(PRODUCT(F33,C34/100),0)</f>
        <v>0</v>
      </c>
      <c r="G34" s="164"/>
    </row>
    <row r="35" spans="1:8" s="154" customFormat="1" ht="19.5" customHeight="1" thickBot="1" x14ac:dyDescent="0.3">
      <c r="A35" s="151" t="s">
        <v>342</v>
      </c>
      <c r="B35" s="152"/>
      <c r="C35" s="152"/>
      <c r="D35" s="152"/>
      <c r="E35" s="153"/>
      <c r="F35" s="165">
        <f>ROUND(SUM(F31:F34),0)</f>
        <v>0</v>
      </c>
      <c r="G35" s="166"/>
    </row>
    <row r="37" spans="1:8" x14ac:dyDescent="0.2">
      <c r="A37" s="155" t="s">
        <v>343</v>
      </c>
      <c r="B37" s="155"/>
      <c r="C37" s="155"/>
      <c r="D37" s="155"/>
      <c r="E37" s="155"/>
      <c r="F37" s="155"/>
      <c r="G37" s="155"/>
      <c r="H37" s="59" t="s">
        <v>344</v>
      </c>
    </row>
    <row r="38" spans="1:8" ht="14.25" customHeight="1" x14ac:dyDescent="0.2">
      <c r="A38" s="155"/>
      <c r="B38" s="158"/>
      <c r="C38" s="158"/>
      <c r="D38" s="158"/>
      <c r="E38" s="158"/>
      <c r="F38" s="158"/>
      <c r="G38" s="158"/>
      <c r="H38" s="59" t="s">
        <v>344</v>
      </c>
    </row>
    <row r="39" spans="1:8" ht="12.75" customHeight="1" x14ac:dyDescent="0.2">
      <c r="A39" s="156"/>
      <c r="B39" s="158"/>
      <c r="C39" s="158"/>
      <c r="D39" s="158"/>
      <c r="E39" s="158"/>
      <c r="F39" s="158"/>
      <c r="G39" s="158"/>
      <c r="H39" s="59" t="s">
        <v>344</v>
      </c>
    </row>
    <row r="40" spans="1:8" x14ac:dyDescent="0.2">
      <c r="A40" s="156"/>
      <c r="B40" s="158"/>
      <c r="C40" s="158"/>
      <c r="D40" s="158"/>
      <c r="E40" s="158"/>
      <c r="F40" s="158"/>
      <c r="G40" s="158"/>
      <c r="H40" s="59" t="s">
        <v>344</v>
      </c>
    </row>
    <row r="41" spans="1:8" x14ac:dyDescent="0.2">
      <c r="A41" s="156"/>
      <c r="B41" s="158"/>
      <c r="C41" s="158"/>
      <c r="D41" s="158"/>
      <c r="E41" s="158"/>
      <c r="F41" s="158"/>
      <c r="G41" s="158"/>
      <c r="H41" s="59" t="s">
        <v>344</v>
      </c>
    </row>
    <row r="42" spans="1:8" x14ac:dyDescent="0.2">
      <c r="A42" s="156"/>
      <c r="B42" s="158"/>
      <c r="C42" s="158"/>
      <c r="D42" s="158"/>
      <c r="E42" s="158"/>
      <c r="F42" s="158"/>
      <c r="G42" s="158"/>
      <c r="H42" s="59" t="s">
        <v>344</v>
      </c>
    </row>
    <row r="43" spans="1:8" x14ac:dyDescent="0.2">
      <c r="A43" s="156"/>
      <c r="B43" s="158"/>
      <c r="C43" s="158"/>
      <c r="D43" s="158"/>
      <c r="E43" s="158"/>
      <c r="F43" s="158"/>
      <c r="G43" s="158"/>
      <c r="H43" s="59" t="s">
        <v>344</v>
      </c>
    </row>
    <row r="44" spans="1:8" x14ac:dyDescent="0.2">
      <c r="A44" s="156"/>
      <c r="B44" s="158"/>
      <c r="C44" s="158"/>
      <c r="D44" s="158"/>
      <c r="E44" s="158"/>
      <c r="F44" s="158"/>
      <c r="G44" s="158"/>
      <c r="H44" s="59" t="s">
        <v>344</v>
      </c>
    </row>
    <row r="45" spans="1:8" x14ac:dyDescent="0.2">
      <c r="A45" s="156"/>
      <c r="B45" s="158"/>
      <c r="C45" s="158"/>
      <c r="D45" s="158"/>
      <c r="E45" s="158"/>
      <c r="F45" s="158"/>
      <c r="G45" s="158"/>
      <c r="H45" s="59" t="s">
        <v>344</v>
      </c>
    </row>
    <row r="46" spans="1:8" ht="0.75" customHeight="1" x14ac:dyDescent="0.2">
      <c r="A46" s="156"/>
      <c r="B46" s="158"/>
      <c r="C46" s="158"/>
      <c r="D46" s="158"/>
      <c r="E46" s="158"/>
      <c r="F46" s="158"/>
      <c r="G46" s="158"/>
      <c r="H46" s="59" t="s">
        <v>344</v>
      </c>
    </row>
    <row r="47" spans="1:8" x14ac:dyDescent="0.2">
      <c r="B47" s="157"/>
      <c r="C47" s="157"/>
      <c r="D47" s="157"/>
      <c r="E47" s="157"/>
      <c r="F47" s="157"/>
      <c r="G47" s="157"/>
    </row>
    <row r="48" spans="1:8" x14ac:dyDescent="0.2">
      <c r="B48" s="157"/>
      <c r="C48" s="157"/>
      <c r="D48" s="157"/>
      <c r="E48" s="157"/>
      <c r="F48" s="157"/>
      <c r="G48" s="157"/>
    </row>
    <row r="49" spans="2:7" x14ac:dyDescent="0.2">
      <c r="B49" s="157"/>
      <c r="C49" s="157"/>
      <c r="D49" s="157"/>
      <c r="E49" s="157"/>
      <c r="F49" s="157"/>
      <c r="G49" s="157"/>
    </row>
    <row r="50" spans="2:7" x14ac:dyDescent="0.2">
      <c r="B50" s="157"/>
      <c r="C50" s="157"/>
      <c r="D50" s="157"/>
      <c r="E50" s="157"/>
      <c r="F50" s="157"/>
      <c r="G50" s="157"/>
    </row>
    <row r="51" spans="2:7" x14ac:dyDescent="0.2">
      <c r="B51" s="157"/>
      <c r="C51" s="157"/>
      <c r="D51" s="157"/>
      <c r="E51" s="157"/>
      <c r="F51" s="157"/>
      <c r="G51" s="157"/>
    </row>
    <row r="52" spans="2:7" x14ac:dyDescent="0.2">
      <c r="B52" s="157"/>
      <c r="C52" s="157"/>
      <c r="D52" s="157"/>
      <c r="E52" s="157"/>
      <c r="F52" s="157"/>
      <c r="G52" s="157"/>
    </row>
    <row r="53" spans="2:7" x14ac:dyDescent="0.2">
      <c r="B53" s="157"/>
      <c r="C53" s="157"/>
      <c r="D53" s="157"/>
      <c r="E53" s="157"/>
      <c r="F53" s="157"/>
      <c r="G53" s="157"/>
    </row>
    <row r="54" spans="2:7" x14ac:dyDescent="0.2">
      <c r="B54" s="157"/>
      <c r="C54" s="157"/>
      <c r="D54" s="157"/>
      <c r="E54" s="157"/>
      <c r="F54" s="157"/>
      <c r="G54" s="157"/>
    </row>
    <row r="55" spans="2:7" x14ac:dyDescent="0.2">
      <c r="B55" s="157"/>
      <c r="C55" s="157"/>
      <c r="D55" s="157"/>
      <c r="E55" s="157"/>
      <c r="F55" s="157"/>
      <c r="G55" s="157"/>
    </row>
    <row r="56" spans="2:7" x14ac:dyDescent="0.2">
      <c r="B56" s="157"/>
      <c r="C56" s="157"/>
      <c r="D56" s="157"/>
      <c r="E56" s="157"/>
      <c r="F56" s="157"/>
      <c r="G56" s="157"/>
    </row>
  </sheetData>
  <mergeCells count="22">
    <mergeCell ref="B38:G46"/>
    <mergeCell ref="C8:E8"/>
    <mergeCell ref="C9:E9"/>
    <mergeCell ref="C10:E10"/>
    <mergeCell ref="C11:E11"/>
    <mergeCell ref="C12:E12"/>
    <mergeCell ref="A24:B24"/>
    <mergeCell ref="F31:G31"/>
    <mergeCell ref="F32:G32"/>
    <mergeCell ref="F33:G33"/>
    <mergeCell ref="F34:G34"/>
    <mergeCell ref="F35:G35"/>
    <mergeCell ref="B53:G53"/>
    <mergeCell ref="B54:G54"/>
    <mergeCell ref="B55:G55"/>
    <mergeCell ref="B56:G56"/>
    <mergeCell ref="B47:G47"/>
    <mergeCell ref="B48:G48"/>
    <mergeCell ref="B49:G49"/>
    <mergeCell ref="B50:G50"/>
    <mergeCell ref="B51:G51"/>
    <mergeCell ref="B52:G52"/>
  </mergeCells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view="pageBreakPreview" zoomScaleNormal="100" zoomScaleSheetLayoutView="100" workbookViewId="0">
      <selection activeCell="H3" sqref="H3"/>
    </sheetView>
  </sheetViews>
  <sheetFormatPr defaultRowHeight="12.75" x14ac:dyDescent="0.2"/>
  <cols>
    <col min="1" max="1" width="32.42578125" style="16" customWidth="1"/>
    <col min="2" max="2" width="1.5703125" style="16" customWidth="1"/>
    <col min="3" max="3" width="19.140625" style="55" customWidth="1"/>
    <col min="4" max="4" width="20.140625" style="55" customWidth="1"/>
    <col min="5" max="5" width="16.7109375" style="16" customWidth="1"/>
    <col min="6" max="6" width="17.85546875" style="16" customWidth="1"/>
    <col min="7" max="7" width="9.140625" style="16"/>
    <col min="8" max="8" width="17.140625" style="16" customWidth="1"/>
    <col min="9" max="9" width="14.28515625" style="16" bestFit="1" customWidth="1"/>
    <col min="10" max="10" width="18.7109375" style="16" customWidth="1"/>
    <col min="11" max="16384" width="9.140625" style="16"/>
  </cols>
  <sheetData>
    <row r="1" spans="1:12" ht="27" customHeight="1" x14ac:dyDescent="0.3">
      <c r="A1" s="172"/>
      <c r="B1" s="173"/>
      <c r="C1" s="173"/>
      <c r="D1" s="173"/>
      <c r="E1" s="173"/>
      <c r="F1" s="174"/>
      <c r="G1" s="15"/>
    </row>
    <row r="2" spans="1:12" ht="39" customHeight="1" x14ac:dyDescent="0.3">
      <c r="A2" s="175" t="s">
        <v>352</v>
      </c>
      <c r="B2" s="176"/>
      <c r="C2" s="176"/>
      <c r="D2" s="176"/>
      <c r="E2" s="176"/>
      <c r="F2" s="177"/>
      <c r="G2" s="15"/>
    </row>
    <row r="3" spans="1:12" ht="24" customHeight="1" x14ac:dyDescent="0.3">
      <c r="A3" s="175"/>
      <c r="B3" s="178"/>
      <c r="C3" s="178"/>
      <c r="D3" s="178"/>
      <c r="E3" s="178"/>
      <c r="F3" s="179"/>
      <c r="G3" s="15"/>
    </row>
    <row r="4" spans="1:12" ht="15" x14ac:dyDescent="0.25">
      <c r="A4" s="180"/>
      <c r="B4" s="178"/>
      <c r="C4" s="178"/>
      <c r="D4" s="178"/>
      <c r="E4" s="178"/>
      <c r="F4" s="179"/>
      <c r="G4" s="15"/>
    </row>
    <row r="5" spans="1:12" ht="24.95" customHeight="1" x14ac:dyDescent="0.2">
      <c r="A5" s="181" t="s">
        <v>287</v>
      </c>
      <c r="B5" s="181"/>
      <c r="C5" s="181"/>
      <c r="D5" s="181"/>
      <c r="E5" s="17" t="s">
        <v>288</v>
      </c>
      <c r="F5" s="17"/>
      <c r="G5" s="15"/>
      <c r="I5" s="15"/>
      <c r="J5" s="15"/>
      <c r="K5" s="15"/>
    </row>
    <row r="6" spans="1:12" ht="24.95" customHeight="1" x14ac:dyDescent="0.2">
      <c r="A6" s="182"/>
      <c r="B6" s="182"/>
      <c r="C6" s="182"/>
      <c r="D6" s="182"/>
      <c r="E6" s="18"/>
      <c r="F6" s="19"/>
      <c r="G6" s="15"/>
      <c r="I6" s="15"/>
      <c r="J6" s="15"/>
      <c r="K6" s="15"/>
    </row>
    <row r="7" spans="1:12" ht="24.95" customHeight="1" x14ac:dyDescent="0.2">
      <c r="A7" s="20"/>
      <c r="B7" s="20"/>
      <c r="C7" s="21" t="s">
        <v>289</v>
      </c>
      <c r="D7" s="20" t="s">
        <v>290</v>
      </c>
      <c r="E7" s="22"/>
      <c r="F7" s="22"/>
      <c r="G7" s="15"/>
      <c r="I7" s="23"/>
      <c r="J7" s="15"/>
      <c r="K7" s="15"/>
    </row>
    <row r="8" spans="1:12" ht="24.95" customHeight="1" x14ac:dyDescent="0.2">
      <c r="A8" s="24" t="s">
        <v>291</v>
      </c>
      <c r="B8" s="25"/>
      <c r="C8" s="26">
        <f>'Elektroinstalace C'!G70</f>
        <v>0</v>
      </c>
      <c r="D8" s="26">
        <f>'Elektroinstalace C'!G165</f>
        <v>0</v>
      </c>
      <c r="E8" s="27">
        <f>SUM(C8:D8)</f>
        <v>0</v>
      </c>
      <c r="F8" s="28"/>
      <c r="G8" s="15"/>
      <c r="I8" s="23"/>
      <c r="J8" s="15"/>
      <c r="K8" s="15"/>
    </row>
    <row r="9" spans="1:12" ht="24.95" customHeight="1" x14ac:dyDescent="0.2">
      <c r="A9" s="20"/>
      <c r="B9" s="17"/>
      <c r="C9" s="29"/>
      <c r="D9" s="29"/>
      <c r="E9" s="30"/>
      <c r="F9" s="22"/>
      <c r="G9" s="15"/>
      <c r="I9" s="23"/>
      <c r="J9" s="15"/>
      <c r="K9" s="15"/>
    </row>
    <row r="10" spans="1:12" ht="24.95" customHeight="1" x14ac:dyDescent="0.2">
      <c r="A10" s="167" t="s">
        <v>292</v>
      </c>
      <c r="B10" s="168"/>
      <c r="C10" s="168"/>
      <c r="D10" s="169"/>
      <c r="E10" s="31">
        <f>SUM(E12:E21)</f>
        <v>0</v>
      </c>
      <c r="F10" s="22"/>
      <c r="G10" s="15"/>
      <c r="I10" s="23"/>
      <c r="J10" s="15"/>
      <c r="K10" s="15"/>
    </row>
    <row r="11" spans="1:12" ht="24.95" customHeight="1" x14ac:dyDescent="0.2">
      <c r="A11" s="32"/>
      <c r="B11" s="33"/>
      <c r="C11" s="34" t="s">
        <v>293</v>
      </c>
      <c r="D11" s="34" t="s">
        <v>294</v>
      </c>
      <c r="E11" s="22"/>
      <c r="F11" s="22"/>
      <c r="G11" s="15"/>
      <c r="I11" s="23"/>
      <c r="J11" s="15"/>
      <c r="K11" s="15"/>
    </row>
    <row r="12" spans="1:12" ht="24.95" customHeight="1" x14ac:dyDescent="0.2">
      <c r="A12" s="18" t="s">
        <v>345</v>
      </c>
      <c r="B12" s="18"/>
      <c r="C12" s="18">
        <v>1</v>
      </c>
      <c r="D12" s="35">
        <f>'Hlavní rozvaděč RH-C'!G50</f>
        <v>0</v>
      </c>
      <c r="E12" s="35">
        <f t="shared" ref="E12:E17" si="0">C12*D12</f>
        <v>0</v>
      </c>
      <c r="F12" s="36"/>
      <c r="G12" s="15"/>
      <c r="I12" s="15"/>
      <c r="J12" s="15"/>
      <c r="K12" s="15"/>
    </row>
    <row r="13" spans="1:12" ht="24.95" customHeight="1" x14ac:dyDescent="0.2">
      <c r="A13" s="18" t="s">
        <v>346</v>
      </c>
      <c r="B13" s="18"/>
      <c r="C13" s="18">
        <v>1</v>
      </c>
      <c r="D13" s="35">
        <f>'Hlavní rozvaděč RUPS-C'!G40</f>
        <v>0</v>
      </c>
      <c r="E13" s="35">
        <f t="shared" si="0"/>
        <v>0</v>
      </c>
      <c r="F13" s="36"/>
      <c r="G13" s="15"/>
      <c r="I13" s="15"/>
      <c r="J13" s="15"/>
      <c r="K13" s="15"/>
    </row>
    <row r="14" spans="1:12" ht="24.95" customHeight="1" x14ac:dyDescent="0.2">
      <c r="A14" s="37" t="s">
        <v>347</v>
      </c>
      <c r="B14" s="38"/>
      <c r="C14" s="18">
        <v>9</v>
      </c>
      <c r="D14" s="35">
        <f>'Patrový rozvaděč RS x.x'!G54</f>
        <v>0</v>
      </c>
      <c r="E14" s="35">
        <f t="shared" si="0"/>
        <v>0</v>
      </c>
      <c r="F14" s="36"/>
      <c r="G14" s="15"/>
      <c r="I14" s="15"/>
      <c r="J14" s="15"/>
      <c r="K14" s="15"/>
    </row>
    <row r="15" spans="1:12" ht="24.95" customHeight="1" x14ac:dyDescent="0.2">
      <c r="A15" s="37" t="s">
        <v>262</v>
      </c>
      <c r="B15" s="37"/>
      <c r="C15" s="18">
        <v>2</v>
      </c>
      <c r="D15" s="35">
        <f>'RDA-C P01014 P01022'!G35</f>
        <v>0</v>
      </c>
      <c r="E15" s="35">
        <f t="shared" si="0"/>
        <v>0</v>
      </c>
      <c r="F15" s="36"/>
      <c r="G15" s="15"/>
      <c r="I15" s="15"/>
      <c r="J15" s="15"/>
      <c r="K15" s="15"/>
    </row>
    <row r="16" spans="1:12" ht="24.95" customHeight="1" x14ac:dyDescent="0.2">
      <c r="A16" s="37" t="s">
        <v>348</v>
      </c>
      <c r="B16" s="37"/>
      <c r="C16" s="18">
        <v>1</v>
      </c>
      <c r="D16" s="35">
        <f>'Rozvaděč auly'!G33</f>
        <v>0</v>
      </c>
      <c r="E16" s="35">
        <f t="shared" si="0"/>
        <v>0</v>
      </c>
      <c r="F16" s="36"/>
      <c r="G16" s="15"/>
      <c r="H16" s="15"/>
      <c r="I16" s="15"/>
      <c r="J16" s="39"/>
      <c r="K16" s="15"/>
      <c r="L16" s="15"/>
    </row>
    <row r="17" spans="1:12" ht="24.95" customHeight="1" x14ac:dyDescent="0.2">
      <c r="A17" s="37" t="s">
        <v>349</v>
      </c>
      <c r="B17" s="37"/>
      <c r="C17" s="18">
        <v>1</v>
      </c>
      <c r="D17" s="35">
        <f>'ROZVADĚČ RDA-C'!G52</f>
        <v>0</v>
      </c>
      <c r="E17" s="35">
        <f t="shared" si="0"/>
        <v>0</v>
      </c>
      <c r="F17" s="36"/>
      <c r="G17" s="15"/>
      <c r="J17" s="40"/>
      <c r="K17" s="15"/>
      <c r="L17" s="15"/>
    </row>
    <row r="18" spans="1:12" ht="24.95" customHeight="1" x14ac:dyDescent="0.2">
      <c r="A18" s="37"/>
      <c r="B18" s="38"/>
      <c r="C18" s="18"/>
      <c r="D18" s="35"/>
      <c r="E18" s="35"/>
      <c r="F18" s="36"/>
      <c r="G18" s="15"/>
      <c r="J18" s="40"/>
      <c r="K18" s="15"/>
      <c r="L18" s="15"/>
    </row>
    <row r="19" spans="1:12" ht="24.95" customHeight="1" x14ac:dyDescent="0.2">
      <c r="A19" s="37"/>
      <c r="B19" s="38"/>
      <c r="C19" s="18"/>
      <c r="D19" s="35"/>
      <c r="E19" s="35"/>
      <c r="F19" s="36"/>
      <c r="G19" s="15"/>
      <c r="J19" s="40"/>
      <c r="K19" s="15"/>
      <c r="L19" s="15"/>
    </row>
    <row r="20" spans="1:12" ht="24.95" customHeight="1" x14ac:dyDescent="0.2">
      <c r="A20" s="37"/>
      <c r="B20" s="38"/>
      <c r="C20" s="18"/>
      <c r="D20" s="35"/>
      <c r="E20" s="35"/>
      <c r="F20" s="36"/>
      <c r="G20" s="15"/>
      <c r="J20" s="40"/>
      <c r="K20" s="15"/>
      <c r="L20" s="15"/>
    </row>
    <row r="21" spans="1:12" ht="24.95" customHeight="1" x14ac:dyDescent="0.2">
      <c r="A21" s="37"/>
      <c r="B21" s="38"/>
      <c r="C21" s="18"/>
      <c r="D21" s="35"/>
      <c r="E21" s="35"/>
      <c r="F21" s="36"/>
      <c r="G21" s="15"/>
      <c r="J21" s="40"/>
      <c r="K21" s="15"/>
      <c r="L21" s="15"/>
    </row>
    <row r="22" spans="1:12" ht="24.95" customHeight="1" x14ac:dyDescent="0.2">
      <c r="A22" s="37"/>
      <c r="B22" s="38"/>
      <c r="C22" s="38"/>
      <c r="D22" s="38"/>
      <c r="E22" s="41"/>
      <c r="F22" s="42"/>
      <c r="G22" s="15"/>
      <c r="J22" s="40"/>
      <c r="K22" s="15"/>
      <c r="L22" s="15"/>
    </row>
    <row r="23" spans="1:12" ht="24.95" customHeight="1" x14ac:dyDescent="0.2">
      <c r="A23" s="43"/>
      <c r="B23" s="44"/>
      <c r="C23" s="45"/>
      <c r="D23" s="45"/>
      <c r="E23" s="46"/>
      <c r="F23" s="46"/>
      <c r="G23" s="15"/>
      <c r="J23" s="39"/>
      <c r="K23" s="15"/>
      <c r="L23" s="15"/>
    </row>
    <row r="24" spans="1:12" s="49" customFormat="1" ht="24.95" customHeight="1" x14ac:dyDescent="0.25">
      <c r="A24" s="170" t="s">
        <v>295</v>
      </c>
      <c r="B24" s="170"/>
      <c r="C24" s="170"/>
      <c r="D24" s="170"/>
      <c r="E24" s="47">
        <f>SUM(E10+E8)</f>
        <v>0</v>
      </c>
      <c r="F24" s="47"/>
      <c r="G24" s="48"/>
      <c r="J24" s="50"/>
      <c r="K24" s="48"/>
      <c r="L24" s="48"/>
    </row>
    <row r="25" spans="1:12" ht="14.25" x14ac:dyDescent="0.2">
      <c r="A25" s="171"/>
      <c r="B25" s="171"/>
      <c r="C25" s="171"/>
      <c r="D25" s="171"/>
      <c r="E25" s="51"/>
      <c r="F25" s="52"/>
      <c r="G25" s="15"/>
      <c r="J25" s="39"/>
      <c r="K25" s="15"/>
      <c r="L25" s="15"/>
    </row>
    <row r="26" spans="1:12" ht="12" customHeight="1" x14ac:dyDescent="0.2">
      <c r="A26" s="171"/>
      <c r="B26" s="171"/>
      <c r="C26" s="171"/>
      <c r="D26" s="171"/>
      <c r="E26" s="53"/>
      <c r="F26" s="54"/>
      <c r="G26" s="15"/>
    </row>
    <row r="27" spans="1:12" x14ac:dyDescent="0.2">
      <c r="J27" s="15"/>
    </row>
    <row r="28" spans="1:12" x14ac:dyDescent="0.2">
      <c r="A28" s="15"/>
      <c r="B28" s="15"/>
      <c r="C28" s="56"/>
      <c r="D28" s="56"/>
      <c r="E28" s="15"/>
      <c r="F28" s="15"/>
    </row>
    <row r="29" spans="1:12" x14ac:dyDescent="0.2">
      <c r="A29" s="15"/>
      <c r="B29" s="15"/>
      <c r="C29" s="56"/>
      <c r="D29" s="56"/>
      <c r="E29" s="15"/>
      <c r="F29" s="15"/>
    </row>
    <row r="30" spans="1:12" x14ac:dyDescent="0.2">
      <c r="A30" s="15"/>
      <c r="B30" s="15"/>
      <c r="C30" s="56"/>
      <c r="D30" s="56"/>
      <c r="E30" s="15"/>
      <c r="F30" s="15"/>
    </row>
    <row r="31" spans="1:12" x14ac:dyDescent="0.2">
      <c r="A31" s="15"/>
      <c r="B31" s="15"/>
      <c r="C31" s="56"/>
      <c r="D31" s="56"/>
      <c r="E31" s="15"/>
      <c r="F31" s="15"/>
    </row>
    <row r="32" spans="1:12" x14ac:dyDescent="0.2">
      <c r="A32" s="15"/>
      <c r="B32" s="15"/>
      <c r="C32" s="56"/>
      <c r="D32" s="56"/>
      <c r="E32" s="15"/>
      <c r="F32" s="15"/>
    </row>
    <row r="33" spans="1:6" x14ac:dyDescent="0.2">
      <c r="A33" s="15"/>
      <c r="B33" s="15"/>
      <c r="C33" s="56"/>
      <c r="D33" s="56"/>
      <c r="E33" s="15"/>
      <c r="F33" s="15"/>
    </row>
    <row r="34" spans="1:6" x14ac:dyDescent="0.2">
      <c r="A34" s="15"/>
      <c r="B34" s="15"/>
      <c r="C34" s="56"/>
      <c r="D34" s="56"/>
      <c r="E34" s="15"/>
      <c r="F34" s="15"/>
    </row>
    <row r="35" spans="1:6" x14ac:dyDescent="0.2">
      <c r="A35" s="15"/>
      <c r="B35" s="15"/>
      <c r="C35" s="56"/>
      <c r="D35" s="56"/>
      <c r="E35" s="15"/>
      <c r="F35" s="15"/>
    </row>
    <row r="36" spans="1:6" x14ac:dyDescent="0.2">
      <c r="A36" s="15"/>
      <c r="B36" s="15"/>
      <c r="C36" s="56"/>
      <c r="D36" s="56"/>
      <c r="E36" s="15"/>
      <c r="F36" s="15"/>
    </row>
    <row r="37" spans="1:6" x14ac:dyDescent="0.2">
      <c r="A37" s="15"/>
      <c r="B37" s="15"/>
      <c r="C37" s="56"/>
      <c r="D37" s="56"/>
      <c r="E37" s="15"/>
      <c r="F37" s="15"/>
    </row>
    <row r="38" spans="1:6" x14ac:dyDescent="0.2">
      <c r="A38" s="15"/>
      <c r="B38" s="15"/>
      <c r="C38" s="56"/>
      <c r="D38" s="56"/>
      <c r="E38" s="15"/>
      <c r="F38" s="15"/>
    </row>
    <row r="39" spans="1:6" x14ac:dyDescent="0.2">
      <c r="A39" s="15"/>
      <c r="B39" s="15"/>
      <c r="C39" s="56"/>
      <c r="D39" s="56"/>
      <c r="E39" s="15"/>
      <c r="F39" s="15"/>
    </row>
    <row r="40" spans="1:6" x14ac:dyDescent="0.2">
      <c r="A40" s="15"/>
      <c r="B40" s="15"/>
      <c r="C40" s="56"/>
      <c r="D40" s="56"/>
      <c r="E40" s="15"/>
      <c r="F40" s="15"/>
    </row>
    <row r="41" spans="1:6" x14ac:dyDescent="0.2">
      <c r="A41" s="15"/>
      <c r="B41" s="15"/>
      <c r="C41" s="56"/>
      <c r="D41" s="56"/>
      <c r="E41" s="15"/>
      <c r="F41" s="15"/>
    </row>
    <row r="42" spans="1:6" x14ac:dyDescent="0.2">
      <c r="A42" s="15"/>
      <c r="B42" s="15"/>
      <c r="C42" s="56"/>
      <c r="D42" s="56"/>
      <c r="E42" s="15"/>
      <c r="F42" s="15"/>
    </row>
    <row r="43" spans="1:6" x14ac:dyDescent="0.2">
      <c r="A43" s="15"/>
      <c r="B43" s="15"/>
      <c r="C43" s="56"/>
      <c r="D43" s="56"/>
      <c r="E43" s="15"/>
      <c r="F43" s="15"/>
    </row>
    <row r="44" spans="1:6" x14ac:dyDescent="0.2">
      <c r="A44" s="15"/>
      <c r="B44" s="15"/>
      <c r="C44" s="56"/>
      <c r="D44" s="56"/>
      <c r="E44" s="15"/>
      <c r="F44" s="15"/>
    </row>
    <row r="45" spans="1:6" x14ac:dyDescent="0.2">
      <c r="A45" s="15"/>
      <c r="B45" s="15"/>
      <c r="C45" s="56"/>
      <c r="D45" s="56"/>
      <c r="E45" s="15"/>
      <c r="F45" s="15"/>
    </row>
    <row r="46" spans="1:6" x14ac:dyDescent="0.2">
      <c r="A46" s="15"/>
      <c r="B46" s="15"/>
      <c r="C46" s="56"/>
      <c r="D46" s="56"/>
      <c r="E46" s="15"/>
      <c r="F46" s="15"/>
    </row>
    <row r="47" spans="1:6" x14ac:dyDescent="0.2">
      <c r="A47" s="15"/>
      <c r="B47" s="15"/>
      <c r="C47" s="56"/>
      <c r="D47" s="56"/>
      <c r="E47" s="15"/>
      <c r="F47" s="15"/>
    </row>
    <row r="48" spans="1:6" x14ac:dyDescent="0.2">
      <c r="A48" s="15"/>
      <c r="B48" s="15"/>
      <c r="C48" s="56"/>
      <c r="D48" s="56"/>
      <c r="E48" s="15"/>
      <c r="F48" s="15"/>
    </row>
    <row r="49" spans="1:6" x14ac:dyDescent="0.2">
      <c r="A49" s="15"/>
      <c r="B49" s="15"/>
      <c r="C49" s="56"/>
      <c r="D49" s="56"/>
      <c r="E49" s="15"/>
      <c r="F49" s="15"/>
    </row>
    <row r="50" spans="1:6" x14ac:dyDescent="0.2">
      <c r="A50" s="15"/>
      <c r="B50" s="15"/>
      <c r="C50" s="56"/>
      <c r="D50" s="56"/>
      <c r="E50" s="15"/>
      <c r="F50" s="15"/>
    </row>
    <row r="51" spans="1:6" x14ac:dyDescent="0.2">
      <c r="A51" s="15"/>
      <c r="B51" s="15"/>
      <c r="C51" s="56"/>
      <c r="D51" s="56"/>
      <c r="E51" s="15"/>
      <c r="F51" s="15"/>
    </row>
    <row r="52" spans="1:6" x14ac:dyDescent="0.2">
      <c r="A52" s="15"/>
      <c r="B52" s="15"/>
      <c r="C52" s="56"/>
      <c r="D52" s="56"/>
      <c r="E52" s="15"/>
      <c r="F52" s="15"/>
    </row>
    <row r="53" spans="1:6" x14ac:dyDescent="0.2">
      <c r="A53" s="15"/>
      <c r="B53" s="15"/>
      <c r="C53" s="56"/>
      <c r="D53" s="56"/>
      <c r="E53" s="15"/>
      <c r="F53" s="15"/>
    </row>
    <row r="54" spans="1:6" x14ac:dyDescent="0.2">
      <c r="A54" s="15"/>
      <c r="B54" s="15"/>
      <c r="C54" s="56"/>
      <c r="D54" s="56"/>
      <c r="E54" s="15"/>
      <c r="F54" s="15"/>
    </row>
    <row r="55" spans="1:6" x14ac:dyDescent="0.2">
      <c r="A55" s="15"/>
      <c r="B55" s="15"/>
      <c r="C55" s="56"/>
      <c r="D55" s="56"/>
      <c r="E55" s="15"/>
      <c r="F55" s="15"/>
    </row>
    <row r="56" spans="1:6" x14ac:dyDescent="0.2">
      <c r="A56" s="15"/>
      <c r="B56" s="15"/>
      <c r="C56" s="56"/>
      <c r="D56" s="56"/>
      <c r="E56" s="15"/>
      <c r="F56" s="15"/>
    </row>
    <row r="57" spans="1:6" x14ac:dyDescent="0.2">
      <c r="A57" s="15"/>
      <c r="B57" s="15"/>
      <c r="C57" s="56"/>
      <c r="D57" s="56"/>
      <c r="E57" s="15"/>
      <c r="F57" s="15"/>
    </row>
    <row r="58" spans="1:6" x14ac:dyDescent="0.2">
      <c r="A58" s="15"/>
      <c r="B58" s="15"/>
      <c r="C58" s="56"/>
      <c r="D58" s="56"/>
      <c r="E58" s="15"/>
      <c r="F58" s="15"/>
    </row>
  </sheetData>
  <mergeCells count="10">
    <mergeCell ref="A10:D10"/>
    <mergeCell ref="A24:D24"/>
    <mergeCell ref="A25:D25"/>
    <mergeCell ref="A26:D26"/>
    <mergeCell ref="A1:F1"/>
    <mergeCell ref="A2:F2"/>
    <mergeCell ref="A3:F3"/>
    <mergeCell ref="A4:F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3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7"/>
  <sheetViews>
    <sheetView showGridLines="0" topLeftCell="A127" workbookViewId="0">
      <selection activeCell="G167" sqref="A1:G167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17241</v>
      </c>
      <c r="B1" s="192"/>
      <c r="C1" s="192" t="s">
        <v>1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2</v>
      </c>
      <c r="B2" s="193"/>
      <c r="C2" s="194" t="s">
        <v>0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3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ht="15" x14ac:dyDescent="0.2">
      <c r="A6" s="183"/>
      <c r="B6" s="183"/>
      <c r="C6" s="184" t="s">
        <v>11</v>
      </c>
      <c r="D6" s="184"/>
      <c r="E6" s="184"/>
      <c r="F6" s="184"/>
      <c r="G6" s="184"/>
      <c r="H6" s="2"/>
      <c r="I6" s="2"/>
      <c r="J6" s="2"/>
      <c r="K6" s="2"/>
    </row>
    <row r="7" spans="1:11" ht="15" x14ac:dyDescent="0.2">
      <c r="A7" s="4">
        <v>1</v>
      </c>
      <c r="B7" s="5" t="s">
        <v>12</v>
      </c>
      <c r="C7" s="5" t="s">
        <v>13</v>
      </c>
      <c r="D7" s="4" t="s">
        <v>14</v>
      </c>
      <c r="E7" s="6">
        <v>1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15</v>
      </c>
      <c r="C8" s="185" t="s">
        <v>11</v>
      </c>
      <c r="D8" s="186"/>
      <c r="E8" s="186"/>
      <c r="F8" s="186"/>
      <c r="G8" s="10">
        <f>SUM(G7:G7)</f>
        <v>0</v>
      </c>
      <c r="H8" s="2"/>
      <c r="I8" s="2"/>
      <c r="J8" s="2"/>
      <c r="K8" s="2"/>
    </row>
    <row r="9" spans="1:11" ht="15" x14ac:dyDescent="0.2">
      <c r="A9" s="183"/>
      <c r="B9" s="183"/>
      <c r="C9" s="184" t="s">
        <v>16</v>
      </c>
      <c r="D9" s="184"/>
      <c r="E9" s="184"/>
      <c r="F9" s="184"/>
      <c r="G9" s="184"/>
      <c r="H9" s="2"/>
      <c r="I9" s="2"/>
      <c r="J9" s="2"/>
      <c r="K9" s="2"/>
    </row>
    <row r="10" spans="1:11" ht="15" x14ac:dyDescent="0.2">
      <c r="A10" s="4">
        <v>2</v>
      </c>
      <c r="B10" s="5"/>
      <c r="C10" s="5" t="s">
        <v>17</v>
      </c>
      <c r="D10" s="4" t="s">
        <v>18</v>
      </c>
      <c r="E10" s="6">
        <v>3</v>
      </c>
      <c r="F10" s="7">
        <v>0</v>
      </c>
      <c r="G10" s="8">
        <f>F10*E10</f>
        <v>0</v>
      </c>
      <c r="H10" s="2"/>
      <c r="I10" s="2"/>
    </row>
    <row r="11" spans="1:11" ht="15" x14ac:dyDescent="0.2">
      <c r="A11" s="4">
        <v>3</v>
      </c>
      <c r="B11" s="5"/>
      <c r="C11" s="5" t="s">
        <v>19</v>
      </c>
      <c r="D11" s="4" t="s">
        <v>18</v>
      </c>
      <c r="E11" s="6">
        <v>28</v>
      </c>
      <c r="F11" s="7">
        <v>0</v>
      </c>
      <c r="G11" s="8">
        <f>F11*E11</f>
        <v>0</v>
      </c>
      <c r="H11" s="2"/>
      <c r="I11" s="2"/>
    </row>
    <row r="12" spans="1:11" ht="15" x14ac:dyDescent="0.2">
      <c r="A12" s="4">
        <v>4</v>
      </c>
      <c r="B12" s="5"/>
      <c r="C12" s="5" t="s">
        <v>20</v>
      </c>
      <c r="D12" s="4" t="s">
        <v>21</v>
      </c>
      <c r="E12" s="6">
        <v>538</v>
      </c>
      <c r="F12" s="7">
        <v>0</v>
      </c>
      <c r="G12" s="8">
        <f>F12*E12</f>
        <v>0</v>
      </c>
      <c r="H12" s="2"/>
      <c r="I12" s="2"/>
    </row>
    <row r="13" spans="1:11" ht="15" x14ac:dyDescent="0.2">
      <c r="A13" s="9"/>
      <c r="B13" s="9" t="s">
        <v>15</v>
      </c>
      <c r="C13" s="185" t="s">
        <v>16</v>
      </c>
      <c r="D13" s="186"/>
      <c r="E13" s="186"/>
      <c r="F13" s="186"/>
      <c r="G13" s="10">
        <f>SUM(G10:G12)</f>
        <v>0</v>
      </c>
      <c r="H13" s="2"/>
      <c r="I13" s="2"/>
      <c r="J13" s="2"/>
      <c r="K13" s="2"/>
    </row>
    <row r="14" spans="1:11" ht="15" x14ac:dyDescent="0.2">
      <c r="A14" s="183"/>
      <c r="B14" s="183"/>
      <c r="C14" s="184" t="s">
        <v>22</v>
      </c>
      <c r="D14" s="184"/>
      <c r="E14" s="184"/>
      <c r="F14" s="184"/>
      <c r="G14" s="184"/>
      <c r="H14" s="2"/>
      <c r="I14" s="2"/>
      <c r="J14" s="2"/>
      <c r="K14" s="2"/>
    </row>
    <row r="15" spans="1:11" ht="15" x14ac:dyDescent="0.2">
      <c r="A15" s="4">
        <v>5</v>
      </c>
      <c r="B15" s="5"/>
      <c r="C15" s="5" t="s">
        <v>23</v>
      </c>
      <c r="D15" s="4" t="s">
        <v>24</v>
      </c>
      <c r="E15" s="6">
        <v>1280</v>
      </c>
      <c r="F15" s="7">
        <v>0</v>
      </c>
      <c r="G15" s="8">
        <f>F15*E15</f>
        <v>0</v>
      </c>
      <c r="H15" s="2"/>
      <c r="I15" s="2"/>
    </row>
    <row r="16" spans="1:11" ht="15" x14ac:dyDescent="0.2">
      <c r="A16" s="4">
        <v>6</v>
      </c>
      <c r="B16" s="5"/>
      <c r="C16" s="5" t="s">
        <v>25</v>
      </c>
      <c r="D16" s="4" t="s">
        <v>24</v>
      </c>
      <c r="E16" s="6">
        <v>250</v>
      </c>
      <c r="F16" s="7">
        <v>0</v>
      </c>
      <c r="G16" s="8">
        <f>F16*E16</f>
        <v>0</v>
      </c>
      <c r="H16" s="2"/>
      <c r="I16" s="2"/>
    </row>
    <row r="17" spans="1:11" ht="15" x14ac:dyDescent="0.2">
      <c r="A17" s="9"/>
      <c r="B17" s="9" t="s">
        <v>15</v>
      </c>
      <c r="C17" s="185" t="s">
        <v>22</v>
      </c>
      <c r="D17" s="186"/>
      <c r="E17" s="186"/>
      <c r="F17" s="186"/>
      <c r="G17" s="10">
        <f>SUM(G15:G16)</f>
        <v>0</v>
      </c>
      <c r="H17" s="2"/>
      <c r="I17" s="2"/>
      <c r="J17" s="2"/>
      <c r="K17" s="2"/>
    </row>
    <row r="18" spans="1:11" ht="15" x14ac:dyDescent="0.2">
      <c r="A18" s="183"/>
      <c r="B18" s="183"/>
      <c r="C18" s="184" t="s">
        <v>26</v>
      </c>
      <c r="D18" s="184"/>
      <c r="E18" s="184"/>
      <c r="F18" s="184"/>
      <c r="G18" s="184"/>
      <c r="H18" s="2"/>
      <c r="I18" s="2"/>
      <c r="J18" s="2"/>
      <c r="K18" s="2"/>
    </row>
    <row r="19" spans="1:11" ht="15" x14ac:dyDescent="0.2">
      <c r="A19" s="4">
        <v>7</v>
      </c>
      <c r="B19" s="5"/>
      <c r="C19" s="5" t="s">
        <v>27</v>
      </c>
      <c r="D19" s="4" t="s">
        <v>18</v>
      </c>
      <c r="E19" s="6">
        <v>73</v>
      </c>
      <c r="F19" s="7">
        <v>0</v>
      </c>
      <c r="G19" s="8">
        <f t="shared" ref="G19:G30" si="0">F19*E19</f>
        <v>0</v>
      </c>
      <c r="H19" s="2"/>
      <c r="I19" s="2"/>
    </row>
    <row r="20" spans="1:11" ht="15" x14ac:dyDescent="0.2">
      <c r="A20" s="4">
        <v>8</v>
      </c>
      <c r="B20" s="5"/>
      <c r="C20" s="5" t="s">
        <v>28</v>
      </c>
      <c r="D20" s="4" t="s">
        <v>18</v>
      </c>
      <c r="E20" s="6">
        <v>37</v>
      </c>
      <c r="F20" s="7">
        <v>0</v>
      </c>
      <c r="G20" s="8">
        <f t="shared" si="0"/>
        <v>0</v>
      </c>
      <c r="H20" s="2"/>
      <c r="I20" s="2"/>
    </row>
    <row r="21" spans="1:11" ht="15" x14ac:dyDescent="0.2">
      <c r="A21" s="4">
        <v>9</v>
      </c>
      <c r="B21" s="5"/>
      <c r="C21" s="5" t="s">
        <v>29</v>
      </c>
      <c r="D21" s="4" t="s">
        <v>18</v>
      </c>
      <c r="E21" s="6">
        <v>10</v>
      </c>
      <c r="F21" s="7">
        <v>0</v>
      </c>
      <c r="G21" s="8">
        <f t="shared" si="0"/>
        <v>0</v>
      </c>
      <c r="H21" s="2"/>
      <c r="I21" s="2"/>
    </row>
    <row r="22" spans="1:11" ht="15" x14ac:dyDescent="0.2">
      <c r="A22" s="4">
        <v>10</v>
      </c>
      <c r="B22" s="5"/>
      <c r="C22" s="5" t="s">
        <v>30</v>
      </c>
      <c r="D22" s="4" t="s">
        <v>18</v>
      </c>
      <c r="E22" s="6">
        <v>10</v>
      </c>
      <c r="F22" s="7">
        <v>0</v>
      </c>
      <c r="G22" s="8">
        <f t="shared" si="0"/>
        <v>0</v>
      </c>
      <c r="H22" s="2"/>
      <c r="I22" s="2"/>
    </row>
    <row r="23" spans="1:11" ht="15" x14ac:dyDescent="0.2">
      <c r="A23" s="4">
        <v>11</v>
      </c>
      <c r="B23" s="5"/>
      <c r="C23" s="5" t="s">
        <v>31</v>
      </c>
      <c r="D23" s="4" t="s">
        <v>18</v>
      </c>
      <c r="E23" s="6">
        <v>171</v>
      </c>
      <c r="F23" s="7">
        <v>0</v>
      </c>
      <c r="G23" s="8">
        <f t="shared" si="0"/>
        <v>0</v>
      </c>
      <c r="H23" s="2"/>
      <c r="I23" s="2"/>
    </row>
    <row r="24" spans="1:11" ht="15" x14ac:dyDescent="0.2">
      <c r="A24" s="4">
        <v>12</v>
      </c>
      <c r="B24" s="5"/>
      <c r="C24" s="5" t="s">
        <v>32</v>
      </c>
      <c r="D24" s="4" t="s">
        <v>18</v>
      </c>
      <c r="E24" s="6">
        <v>13</v>
      </c>
      <c r="F24" s="7">
        <v>0</v>
      </c>
      <c r="G24" s="8">
        <f t="shared" si="0"/>
        <v>0</v>
      </c>
      <c r="H24" s="2"/>
      <c r="I24" s="2"/>
    </row>
    <row r="25" spans="1:11" ht="15" x14ac:dyDescent="0.2">
      <c r="A25" s="4">
        <v>13</v>
      </c>
      <c r="B25" s="5"/>
      <c r="C25" s="5" t="s">
        <v>33</v>
      </c>
      <c r="D25" s="4" t="s">
        <v>18</v>
      </c>
      <c r="E25" s="6">
        <v>35</v>
      </c>
      <c r="F25" s="7">
        <v>0</v>
      </c>
      <c r="G25" s="8">
        <f t="shared" si="0"/>
        <v>0</v>
      </c>
      <c r="H25" s="2"/>
      <c r="I25" s="2"/>
    </row>
    <row r="26" spans="1:11" ht="15" x14ac:dyDescent="0.2">
      <c r="A26" s="4">
        <v>14</v>
      </c>
      <c r="B26" s="5"/>
      <c r="C26" s="5" t="s">
        <v>34</v>
      </c>
      <c r="D26" s="4" t="s">
        <v>18</v>
      </c>
      <c r="E26" s="6">
        <v>12</v>
      </c>
      <c r="F26" s="7">
        <v>0</v>
      </c>
      <c r="G26" s="8">
        <f t="shared" si="0"/>
        <v>0</v>
      </c>
      <c r="H26" s="2"/>
      <c r="I26" s="2"/>
    </row>
    <row r="27" spans="1:11" ht="15" x14ac:dyDescent="0.2">
      <c r="A27" s="4">
        <v>15</v>
      </c>
      <c r="B27" s="5"/>
      <c r="C27" s="5" t="s">
        <v>35</v>
      </c>
      <c r="D27" s="4" t="s">
        <v>18</v>
      </c>
      <c r="E27" s="6">
        <v>2</v>
      </c>
      <c r="F27" s="7">
        <v>0</v>
      </c>
      <c r="G27" s="8">
        <f t="shared" si="0"/>
        <v>0</v>
      </c>
      <c r="H27" s="2"/>
      <c r="I27" s="2"/>
    </row>
    <row r="28" spans="1:11" ht="15" x14ac:dyDescent="0.2">
      <c r="A28" s="4">
        <v>16</v>
      </c>
      <c r="B28" s="5"/>
      <c r="C28" s="5" t="s">
        <v>36</v>
      </c>
      <c r="D28" s="4" t="s">
        <v>18</v>
      </c>
      <c r="E28" s="6">
        <v>14</v>
      </c>
      <c r="F28" s="7">
        <v>0</v>
      </c>
      <c r="G28" s="8">
        <f t="shared" si="0"/>
        <v>0</v>
      </c>
      <c r="H28" s="2"/>
      <c r="I28" s="2"/>
    </row>
    <row r="29" spans="1:11" ht="15" x14ac:dyDescent="0.2">
      <c r="A29" s="4">
        <v>17</v>
      </c>
      <c r="B29" s="5"/>
      <c r="C29" s="5" t="s">
        <v>37</v>
      </c>
      <c r="D29" s="4" t="s">
        <v>18</v>
      </c>
      <c r="E29" s="6">
        <v>1</v>
      </c>
      <c r="F29" s="7">
        <v>0</v>
      </c>
      <c r="G29" s="8">
        <f t="shared" si="0"/>
        <v>0</v>
      </c>
      <c r="H29" s="2"/>
      <c r="I29" s="2"/>
    </row>
    <row r="30" spans="1:11" ht="15" x14ac:dyDescent="0.2">
      <c r="A30" s="4">
        <v>18</v>
      </c>
      <c r="B30" s="5"/>
      <c r="C30" s="5" t="s">
        <v>38</v>
      </c>
      <c r="D30" s="4" t="s">
        <v>18</v>
      </c>
      <c r="E30" s="6">
        <v>37</v>
      </c>
      <c r="F30" s="7">
        <v>0</v>
      </c>
      <c r="G30" s="8">
        <f t="shared" si="0"/>
        <v>0</v>
      </c>
      <c r="H30" s="2"/>
      <c r="I30" s="2"/>
    </row>
    <row r="31" spans="1:11" ht="15" x14ac:dyDescent="0.2">
      <c r="A31" s="9"/>
      <c r="B31" s="9" t="s">
        <v>15</v>
      </c>
      <c r="C31" s="185" t="s">
        <v>26</v>
      </c>
      <c r="D31" s="186"/>
      <c r="E31" s="186"/>
      <c r="F31" s="186"/>
      <c r="G31" s="10">
        <f>SUM(G19:G30)</f>
        <v>0</v>
      </c>
      <c r="H31" s="2"/>
      <c r="I31" s="2"/>
      <c r="J31" s="2"/>
      <c r="K31" s="2"/>
    </row>
    <row r="32" spans="1:11" ht="15" x14ac:dyDescent="0.2">
      <c r="A32" s="183"/>
      <c r="B32" s="183"/>
      <c r="C32" s="184" t="s">
        <v>39</v>
      </c>
      <c r="D32" s="184"/>
      <c r="E32" s="184"/>
      <c r="F32" s="184"/>
      <c r="G32" s="184"/>
      <c r="H32" s="2"/>
      <c r="I32" s="2"/>
      <c r="J32" s="2"/>
      <c r="K32" s="2"/>
    </row>
    <row r="33" spans="1:11" ht="15" x14ac:dyDescent="0.2">
      <c r="A33" s="4">
        <v>19</v>
      </c>
      <c r="B33" s="5"/>
      <c r="C33" s="5" t="s">
        <v>40</v>
      </c>
      <c r="D33" s="4"/>
      <c r="E33" s="6">
        <v>10</v>
      </c>
      <c r="F33" s="7">
        <v>0</v>
      </c>
      <c r="G33" s="8">
        <f>F33*E33</f>
        <v>0</v>
      </c>
      <c r="H33" s="2"/>
      <c r="I33" s="2"/>
    </row>
    <row r="34" spans="1:11" ht="15" x14ac:dyDescent="0.2">
      <c r="A34" s="11"/>
      <c r="B34" s="11"/>
      <c r="C34" s="11" t="s">
        <v>41</v>
      </c>
      <c r="D34" s="11"/>
      <c r="E34" s="11"/>
      <c r="F34" s="11"/>
      <c r="G34" s="11"/>
      <c r="H34" s="2"/>
      <c r="I34" s="2"/>
    </row>
    <row r="35" spans="1:11" ht="15" x14ac:dyDescent="0.2">
      <c r="A35" s="9"/>
      <c r="B35" s="9" t="s">
        <v>15</v>
      </c>
      <c r="C35" s="185" t="s">
        <v>39</v>
      </c>
      <c r="D35" s="186"/>
      <c r="E35" s="186"/>
      <c r="F35" s="186"/>
      <c r="G35" s="10">
        <f>SUM(G33:G33)</f>
        <v>0</v>
      </c>
      <c r="H35" s="2"/>
      <c r="I35" s="2"/>
      <c r="J35" s="2"/>
      <c r="K35" s="2"/>
    </row>
    <row r="36" spans="1:11" ht="15" x14ac:dyDescent="0.2">
      <c r="A36" s="183"/>
      <c r="B36" s="183"/>
      <c r="C36" s="184" t="s">
        <v>42</v>
      </c>
      <c r="D36" s="184"/>
      <c r="E36" s="184"/>
      <c r="F36" s="184"/>
      <c r="G36" s="184"/>
      <c r="H36" s="2"/>
      <c r="I36" s="2"/>
      <c r="J36" s="2"/>
      <c r="K36" s="2"/>
    </row>
    <row r="37" spans="1:11" ht="15" x14ac:dyDescent="0.2">
      <c r="A37" s="4">
        <v>20</v>
      </c>
      <c r="B37" s="5"/>
      <c r="C37" s="5" t="s">
        <v>43</v>
      </c>
      <c r="D37" s="4" t="s">
        <v>24</v>
      </c>
      <c r="E37" s="6">
        <v>40</v>
      </c>
      <c r="F37" s="7">
        <v>0</v>
      </c>
      <c r="G37" s="8">
        <f t="shared" ref="G37:G47" si="1">F37*E37</f>
        <v>0</v>
      </c>
      <c r="H37" s="2"/>
      <c r="I37" s="2"/>
    </row>
    <row r="38" spans="1:11" ht="15" x14ac:dyDescent="0.2">
      <c r="A38" s="4">
        <v>21</v>
      </c>
      <c r="B38" s="5"/>
      <c r="C38" s="5" t="s">
        <v>44</v>
      </c>
      <c r="D38" s="4" t="s">
        <v>24</v>
      </c>
      <c r="E38" s="6">
        <v>2340</v>
      </c>
      <c r="F38" s="7">
        <v>0</v>
      </c>
      <c r="G38" s="8">
        <f t="shared" si="1"/>
        <v>0</v>
      </c>
      <c r="H38" s="2"/>
      <c r="I38" s="2"/>
    </row>
    <row r="39" spans="1:11" ht="15" x14ac:dyDescent="0.2">
      <c r="A39" s="4">
        <v>22</v>
      </c>
      <c r="B39" s="5"/>
      <c r="C39" s="5" t="s">
        <v>45</v>
      </c>
      <c r="D39" s="4" t="s">
        <v>24</v>
      </c>
      <c r="E39" s="6">
        <v>4980</v>
      </c>
      <c r="F39" s="7">
        <v>0</v>
      </c>
      <c r="G39" s="8">
        <f t="shared" si="1"/>
        <v>0</v>
      </c>
      <c r="H39" s="2"/>
      <c r="I39" s="2"/>
    </row>
    <row r="40" spans="1:11" ht="15" x14ac:dyDescent="0.2">
      <c r="A40" s="4">
        <v>23</v>
      </c>
      <c r="B40" s="5"/>
      <c r="C40" s="5" t="s">
        <v>46</v>
      </c>
      <c r="D40" s="4" t="s">
        <v>24</v>
      </c>
      <c r="E40" s="6">
        <v>40</v>
      </c>
      <c r="F40" s="7">
        <v>0</v>
      </c>
      <c r="G40" s="8">
        <f t="shared" si="1"/>
        <v>0</v>
      </c>
      <c r="H40" s="2"/>
      <c r="I40" s="2"/>
    </row>
    <row r="41" spans="1:11" ht="15" x14ac:dyDescent="0.2">
      <c r="A41" s="4">
        <v>24</v>
      </c>
      <c r="B41" s="5"/>
      <c r="C41" s="5" t="s">
        <v>47</v>
      </c>
      <c r="D41" s="4" t="s">
        <v>24</v>
      </c>
      <c r="E41" s="6">
        <v>1540</v>
      </c>
      <c r="F41" s="7">
        <v>0</v>
      </c>
      <c r="G41" s="8">
        <f t="shared" si="1"/>
        <v>0</v>
      </c>
      <c r="H41" s="2"/>
      <c r="I41" s="2"/>
    </row>
    <row r="42" spans="1:11" ht="15" x14ac:dyDescent="0.2">
      <c r="A42" s="4">
        <v>25</v>
      </c>
      <c r="B42" s="5"/>
      <c r="C42" s="5" t="s">
        <v>48</v>
      </c>
      <c r="D42" s="4" t="s">
        <v>24</v>
      </c>
      <c r="E42" s="6">
        <v>250</v>
      </c>
      <c r="F42" s="7">
        <v>0</v>
      </c>
      <c r="G42" s="8">
        <f t="shared" si="1"/>
        <v>0</v>
      </c>
      <c r="H42" s="2"/>
      <c r="I42" s="2"/>
    </row>
    <row r="43" spans="1:11" ht="15" x14ac:dyDescent="0.2">
      <c r="A43" s="4">
        <v>26</v>
      </c>
      <c r="B43" s="5"/>
      <c r="C43" s="5" t="s">
        <v>49</v>
      </c>
      <c r="D43" s="4" t="s">
        <v>24</v>
      </c>
      <c r="E43" s="6">
        <v>280</v>
      </c>
      <c r="F43" s="7">
        <v>0</v>
      </c>
      <c r="G43" s="8">
        <f t="shared" si="1"/>
        <v>0</v>
      </c>
      <c r="H43" s="2"/>
      <c r="I43" s="2"/>
    </row>
    <row r="44" spans="1:11" ht="15" x14ac:dyDescent="0.2">
      <c r="A44" s="4">
        <v>27</v>
      </c>
      <c r="B44" s="5"/>
      <c r="C44" s="5" t="s">
        <v>50</v>
      </c>
      <c r="D44" s="4" t="s">
        <v>24</v>
      </c>
      <c r="E44" s="6">
        <v>270</v>
      </c>
      <c r="F44" s="7">
        <v>0</v>
      </c>
      <c r="G44" s="8">
        <f t="shared" si="1"/>
        <v>0</v>
      </c>
      <c r="H44" s="2"/>
      <c r="I44" s="2"/>
    </row>
    <row r="45" spans="1:11" ht="15" x14ac:dyDescent="0.2">
      <c r="A45" s="4">
        <v>28</v>
      </c>
      <c r="B45" s="5"/>
      <c r="C45" s="5" t="s">
        <v>51</v>
      </c>
      <c r="D45" s="4" t="s">
        <v>24</v>
      </c>
      <c r="E45" s="6">
        <v>550</v>
      </c>
      <c r="F45" s="7">
        <v>0</v>
      </c>
      <c r="G45" s="8">
        <f t="shared" si="1"/>
        <v>0</v>
      </c>
      <c r="H45" s="2"/>
      <c r="I45" s="2"/>
    </row>
    <row r="46" spans="1:11" ht="15" x14ac:dyDescent="0.2">
      <c r="A46" s="4">
        <v>29</v>
      </c>
      <c r="B46" s="5"/>
      <c r="C46" s="5" t="s">
        <v>52</v>
      </c>
      <c r="D46" s="4" t="s">
        <v>24</v>
      </c>
      <c r="E46" s="6">
        <v>430</v>
      </c>
      <c r="F46" s="7">
        <v>0</v>
      </c>
      <c r="G46" s="8">
        <f t="shared" si="1"/>
        <v>0</v>
      </c>
      <c r="H46" s="2"/>
      <c r="I46" s="2"/>
    </row>
    <row r="47" spans="1:11" ht="15" x14ac:dyDescent="0.2">
      <c r="A47" s="4">
        <v>30</v>
      </c>
      <c r="B47" s="5"/>
      <c r="C47" s="5" t="s">
        <v>53</v>
      </c>
      <c r="D47" s="4" t="s">
        <v>24</v>
      </c>
      <c r="E47" s="6">
        <v>260</v>
      </c>
      <c r="F47" s="7">
        <v>0</v>
      </c>
      <c r="G47" s="8">
        <f t="shared" si="1"/>
        <v>0</v>
      </c>
      <c r="H47" s="2"/>
      <c r="I47" s="2"/>
    </row>
    <row r="48" spans="1:11" ht="15" x14ac:dyDescent="0.2">
      <c r="A48" s="9"/>
      <c r="B48" s="9" t="s">
        <v>15</v>
      </c>
      <c r="C48" s="185" t="s">
        <v>42</v>
      </c>
      <c r="D48" s="186"/>
      <c r="E48" s="186"/>
      <c r="F48" s="186"/>
      <c r="G48" s="10">
        <f>SUM(G37:G47)</f>
        <v>0</v>
      </c>
      <c r="H48" s="2"/>
      <c r="I48" s="2"/>
      <c r="J48" s="2"/>
      <c r="K48" s="2"/>
    </row>
    <row r="49" spans="1:11" ht="15" x14ac:dyDescent="0.2">
      <c r="A49" s="183"/>
      <c r="B49" s="183"/>
      <c r="C49" s="184" t="s">
        <v>54</v>
      </c>
      <c r="D49" s="184"/>
      <c r="E49" s="184"/>
      <c r="F49" s="184"/>
      <c r="G49" s="184"/>
      <c r="H49" s="2"/>
      <c r="I49" s="2"/>
      <c r="J49" s="2"/>
      <c r="K49" s="2"/>
    </row>
    <row r="50" spans="1:11" ht="15" x14ac:dyDescent="0.2">
      <c r="A50" s="4">
        <v>31</v>
      </c>
      <c r="B50" s="5"/>
      <c r="C50" s="5" t="s">
        <v>55</v>
      </c>
      <c r="D50" s="4" t="s">
        <v>18</v>
      </c>
      <c r="E50" s="6">
        <v>36</v>
      </c>
      <c r="F50" s="7">
        <v>0</v>
      </c>
      <c r="G50" s="8">
        <f>F50*E50</f>
        <v>0</v>
      </c>
      <c r="H50" s="2"/>
      <c r="I50" s="2"/>
    </row>
    <row r="51" spans="1:11" ht="15" x14ac:dyDescent="0.2">
      <c r="A51" s="11"/>
      <c r="B51" s="11"/>
      <c r="C51" s="11" t="s">
        <v>56</v>
      </c>
      <c r="D51" s="11"/>
      <c r="E51" s="11"/>
      <c r="F51" s="11"/>
      <c r="G51" s="11"/>
      <c r="H51" s="2"/>
      <c r="I51" s="2"/>
    </row>
    <row r="52" spans="1:11" ht="15" x14ac:dyDescent="0.2">
      <c r="A52" s="4">
        <v>32</v>
      </c>
      <c r="B52" s="5"/>
      <c r="C52" s="5" t="s">
        <v>57</v>
      </c>
      <c r="D52" s="4"/>
      <c r="E52" s="6">
        <v>3</v>
      </c>
      <c r="F52" s="7">
        <v>0</v>
      </c>
      <c r="G52" s="8">
        <f t="shared" ref="G52:G57" si="2">F52*E52</f>
        <v>0</v>
      </c>
      <c r="H52" s="2"/>
      <c r="I52" s="2"/>
    </row>
    <row r="53" spans="1:11" ht="21" x14ac:dyDescent="0.2">
      <c r="A53" s="4">
        <v>33</v>
      </c>
      <c r="B53" s="5"/>
      <c r="C53" s="5" t="s">
        <v>58</v>
      </c>
      <c r="D53" s="4" t="s">
        <v>18</v>
      </c>
      <c r="E53" s="6">
        <v>1</v>
      </c>
      <c r="F53" s="7">
        <v>0</v>
      </c>
      <c r="G53" s="8">
        <f t="shared" si="2"/>
        <v>0</v>
      </c>
      <c r="H53" s="2"/>
      <c r="I53" s="2"/>
    </row>
    <row r="54" spans="1:11" ht="15" x14ac:dyDescent="0.2">
      <c r="A54" s="4">
        <v>34</v>
      </c>
      <c r="B54" s="5"/>
      <c r="C54" s="5" t="s">
        <v>59</v>
      </c>
      <c r="D54" s="4" t="s">
        <v>18</v>
      </c>
      <c r="E54" s="6">
        <v>15</v>
      </c>
      <c r="F54" s="7">
        <v>0</v>
      </c>
      <c r="G54" s="8">
        <f t="shared" si="2"/>
        <v>0</v>
      </c>
      <c r="H54" s="2"/>
      <c r="I54" s="2"/>
    </row>
    <row r="55" spans="1:11" ht="15" x14ac:dyDescent="0.2">
      <c r="A55" s="4">
        <v>35</v>
      </c>
      <c r="B55" s="5"/>
      <c r="C55" s="5" t="s">
        <v>60</v>
      </c>
      <c r="D55" s="4" t="s">
        <v>18</v>
      </c>
      <c r="E55" s="6">
        <v>40</v>
      </c>
      <c r="F55" s="7">
        <v>0</v>
      </c>
      <c r="G55" s="8">
        <f t="shared" si="2"/>
        <v>0</v>
      </c>
      <c r="H55" s="2"/>
      <c r="I55" s="2"/>
    </row>
    <row r="56" spans="1:11" ht="15" x14ac:dyDescent="0.2">
      <c r="A56" s="4">
        <v>36</v>
      </c>
      <c r="B56" s="5"/>
      <c r="C56" s="5" t="s">
        <v>61</v>
      </c>
      <c r="D56" s="4" t="s">
        <v>18</v>
      </c>
      <c r="E56" s="6">
        <v>4</v>
      </c>
      <c r="F56" s="7">
        <v>0</v>
      </c>
      <c r="G56" s="8">
        <f t="shared" si="2"/>
        <v>0</v>
      </c>
      <c r="H56" s="2"/>
      <c r="I56" s="2"/>
    </row>
    <row r="57" spans="1:11" ht="15" x14ac:dyDescent="0.2">
      <c r="A57" s="4">
        <v>37</v>
      </c>
      <c r="B57" s="5"/>
      <c r="C57" s="5" t="s">
        <v>62</v>
      </c>
      <c r="D57" s="4" t="s">
        <v>18</v>
      </c>
      <c r="E57" s="6">
        <v>5</v>
      </c>
      <c r="F57" s="7">
        <v>0</v>
      </c>
      <c r="G57" s="8">
        <f t="shared" si="2"/>
        <v>0</v>
      </c>
      <c r="H57" s="2"/>
      <c r="I57" s="2"/>
    </row>
    <row r="58" spans="1:11" ht="15" x14ac:dyDescent="0.2">
      <c r="A58" s="9"/>
      <c r="B58" s="9" t="s">
        <v>15</v>
      </c>
      <c r="C58" s="185" t="s">
        <v>54</v>
      </c>
      <c r="D58" s="186"/>
      <c r="E58" s="186"/>
      <c r="F58" s="186"/>
      <c r="G58" s="10">
        <f>SUM(G50:G57)</f>
        <v>0</v>
      </c>
      <c r="H58" s="2"/>
      <c r="I58" s="2"/>
      <c r="J58" s="2"/>
      <c r="K58" s="2"/>
    </row>
    <row r="59" spans="1:11" ht="15" x14ac:dyDescent="0.2">
      <c r="A59" s="183"/>
      <c r="B59" s="183"/>
      <c r="C59" s="184" t="s">
        <v>63</v>
      </c>
      <c r="D59" s="184"/>
      <c r="E59" s="184"/>
      <c r="F59" s="184"/>
      <c r="G59" s="184"/>
      <c r="H59" s="2"/>
      <c r="I59" s="2"/>
      <c r="J59" s="2"/>
      <c r="K59" s="2"/>
    </row>
    <row r="60" spans="1:11" ht="21" x14ac:dyDescent="0.2">
      <c r="A60" s="4">
        <v>38</v>
      </c>
      <c r="B60" s="5"/>
      <c r="C60" s="5" t="s">
        <v>64</v>
      </c>
      <c r="D60" s="4" t="s">
        <v>18</v>
      </c>
      <c r="E60" s="6">
        <v>24</v>
      </c>
      <c r="F60" s="7">
        <v>0</v>
      </c>
      <c r="G60" s="8">
        <f>F60*E60</f>
        <v>0</v>
      </c>
      <c r="H60" s="2"/>
      <c r="I60" s="2"/>
    </row>
    <row r="61" spans="1:11" ht="21" x14ac:dyDescent="0.2">
      <c r="A61" s="11"/>
      <c r="B61" s="11"/>
      <c r="C61" s="11" t="s">
        <v>65</v>
      </c>
      <c r="D61" s="11"/>
      <c r="E61" s="11"/>
      <c r="F61" s="11"/>
      <c r="G61" s="11"/>
      <c r="H61" s="2"/>
      <c r="I61" s="2"/>
    </row>
    <row r="62" spans="1:11" ht="15" x14ac:dyDescent="0.2">
      <c r="A62" s="4">
        <v>39</v>
      </c>
      <c r="B62" s="5"/>
      <c r="C62" s="5" t="s">
        <v>66</v>
      </c>
      <c r="D62" s="4" t="s">
        <v>18</v>
      </c>
      <c r="E62" s="6">
        <v>40</v>
      </c>
      <c r="F62" s="7">
        <v>0</v>
      </c>
      <c r="G62" s="8">
        <f>F62*E62</f>
        <v>0</v>
      </c>
      <c r="H62" s="2"/>
      <c r="I62" s="2"/>
    </row>
    <row r="63" spans="1:11" ht="31.5" x14ac:dyDescent="0.2">
      <c r="A63" s="11"/>
      <c r="B63" s="11"/>
      <c r="C63" s="11" t="s">
        <v>67</v>
      </c>
      <c r="D63" s="11"/>
      <c r="E63" s="11"/>
      <c r="F63" s="11"/>
      <c r="G63" s="11"/>
      <c r="H63" s="2"/>
      <c r="I63" s="2"/>
    </row>
    <row r="64" spans="1:11" ht="21" x14ac:dyDescent="0.2">
      <c r="A64" s="4">
        <v>40</v>
      </c>
      <c r="B64" s="5"/>
      <c r="C64" s="5" t="s">
        <v>68</v>
      </c>
      <c r="D64" s="4" t="s">
        <v>18</v>
      </c>
      <c r="E64" s="6">
        <v>88</v>
      </c>
      <c r="F64" s="7">
        <v>0</v>
      </c>
      <c r="G64" s="8">
        <f>F64*E64</f>
        <v>0</v>
      </c>
      <c r="H64" s="2"/>
      <c r="I64" s="2"/>
    </row>
    <row r="65" spans="1:11" ht="21" x14ac:dyDescent="0.2">
      <c r="A65" s="4">
        <v>41</v>
      </c>
      <c r="B65" s="5"/>
      <c r="C65" s="5" t="s">
        <v>69</v>
      </c>
      <c r="D65" s="4" t="s">
        <v>18</v>
      </c>
      <c r="E65" s="6">
        <v>299</v>
      </c>
      <c r="F65" s="7">
        <v>0</v>
      </c>
      <c r="G65" s="8">
        <f>F65*E65</f>
        <v>0</v>
      </c>
      <c r="H65" s="2"/>
      <c r="I65" s="2"/>
    </row>
    <row r="66" spans="1:11" ht="21" x14ac:dyDescent="0.2">
      <c r="A66" s="4">
        <v>42</v>
      </c>
      <c r="B66" s="5"/>
      <c r="C66" s="5" t="s">
        <v>70</v>
      </c>
      <c r="D66" s="4" t="s">
        <v>18</v>
      </c>
      <c r="E66" s="6">
        <v>92</v>
      </c>
      <c r="F66" s="7">
        <v>0</v>
      </c>
      <c r="G66" s="8">
        <f>F66*E66</f>
        <v>0</v>
      </c>
      <c r="H66" s="2"/>
      <c r="I66" s="2"/>
    </row>
    <row r="67" spans="1:11" ht="15" x14ac:dyDescent="0.2">
      <c r="A67" s="4">
        <v>43</v>
      </c>
      <c r="B67" s="5"/>
      <c r="C67" s="5" t="s">
        <v>71</v>
      </c>
      <c r="D67" s="4" t="s">
        <v>18</v>
      </c>
      <c r="E67" s="6">
        <v>9</v>
      </c>
      <c r="F67" s="7">
        <v>0</v>
      </c>
      <c r="G67" s="8">
        <f>F67*E67</f>
        <v>0</v>
      </c>
      <c r="H67" s="2"/>
      <c r="I67" s="2"/>
    </row>
    <row r="68" spans="1:11" ht="15" x14ac:dyDescent="0.2">
      <c r="A68" s="4">
        <v>44</v>
      </c>
      <c r="B68" s="5"/>
      <c r="C68" s="5" t="s">
        <v>72</v>
      </c>
      <c r="D68" s="4" t="s">
        <v>18</v>
      </c>
      <c r="E68" s="6">
        <v>4</v>
      </c>
      <c r="F68" s="7">
        <v>0</v>
      </c>
      <c r="G68" s="8">
        <f>F68*E68</f>
        <v>0</v>
      </c>
      <c r="H68" s="2"/>
      <c r="I68" s="2"/>
    </row>
    <row r="69" spans="1:11" ht="15" x14ac:dyDescent="0.2">
      <c r="A69" s="9"/>
      <c r="B69" s="9" t="s">
        <v>15</v>
      </c>
      <c r="C69" s="185" t="s">
        <v>63</v>
      </c>
      <c r="D69" s="186"/>
      <c r="E69" s="186"/>
      <c r="F69" s="186"/>
      <c r="G69" s="10">
        <f>SUM(G60:G68)</f>
        <v>0</v>
      </c>
      <c r="H69" s="2"/>
      <c r="I69" s="2"/>
      <c r="J69" s="2"/>
      <c r="K69" s="2"/>
    </row>
    <row r="70" spans="1:11" ht="15" x14ac:dyDescent="0.2">
      <c r="A70" s="12"/>
      <c r="B70" s="12" t="s">
        <v>15</v>
      </c>
      <c r="C70" s="187" t="s">
        <v>3</v>
      </c>
      <c r="D70" s="186"/>
      <c r="E70" s="186"/>
      <c r="F70" s="186"/>
      <c r="G70" s="13">
        <f>+G8+G13+G17+G31+G35+G48+G58+G69</f>
        <v>0</v>
      </c>
      <c r="H70" s="2"/>
      <c r="I70" s="2"/>
      <c r="J70" s="2"/>
      <c r="K70" s="2"/>
    </row>
    <row r="71" spans="1:11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 ht="15" x14ac:dyDescent="0.2">
      <c r="A72" s="189"/>
      <c r="B72" s="190"/>
      <c r="C72" s="190" t="s">
        <v>73</v>
      </c>
      <c r="D72" s="190"/>
      <c r="E72" s="190"/>
      <c r="F72" s="190"/>
      <c r="G72" s="191"/>
      <c r="H72" s="2"/>
      <c r="I72" s="2"/>
      <c r="J72" s="2"/>
      <c r="K72" s="2"/>
    </row>
    <row r="73" spans="1:11" ht="15" x14ac:dyDescent="0.2">
      <c r="A73" s="3" t="s">
        <v>4</v>
      </c>
      <c r="B73" s="3" t="s">
        <v>5</v>
      </c>
      <c r="C73" s="3" t="s">
        <v>6</v>
      </c>
      <c r="D73" s="3" t="s">
        <v>7</v>
      </c>
      <c r="E73" s="3" t="s">
        <v>8</v>
      </c>
      <c r="F73" s="3" t="s">
        <v>9</v>
      </c>
      <c r="G73" s="3" t="s">
        <v>10</v>
      </c>
      <c r="H73" s="2"/>
      <c r="I73" s="2"/>
      <c r="J73" s="2"/>
      <c r="K73" s="2"/>
    </row>
    <row r="74" spans="1:11" ht="15" x14ac:dyDescent="0.2">
      <c r="A74" s="183"/>
      <c r="B74" s="183"/>
      <c r="C74" s="184" t="s">
        <v>74</v>
      </c>
      <c r="D74" s="184"/>
      <c r="E74" s="184"/>
      <c r="F74" s="184"/>
      <c r="G74" s="184"/>
      <c r="H74" s="2"/>
      <c r="I74" s="2"/>
      <c r="J74" s="2"/>
      <c r="K74" s="2"/>
    </row>
    <row r="75" spans="1:11" ht="15" x14ac:dyDescent="0.2">
      <c r="A75" s="4">
        <v>45</v>
      </c>
      <c r="B75" s="5"/>
      <c r="C75" s="5" t="s">
        <v>75</v>
      </c>
      <c r="D75" s="4" t="s">
        <v>76</v>
      </c>
      <c r="E75" s="6">
        <v>40</v>
      </c>
      <c r="F75" s="7">
        <v>0</v>
      </c>
      <c r="G75" s="8">
        <f t="shared" ref="G75:G80" si="3">F75*E75</f>
        <v>0</v>
      </c>
      <c r="H75" s="2"/>
      <c r="I75" s="2"/>
    </row>
    <row r="76" spans="1:11" ht="15" x14ac:dyDescent="0.2">
      <c r="A76" s="4">
        <v>46</v>
      </c>
      <c r="B76" s="5"/>
      <c r="C76" s="5" t="s">
        <v>77</v>
      </c>
      <c r="D76" s="4" t="s">
        <v>76</v>
      </c>
      <c r="E76" s="6">
        <v>16</v>
      </c>
      <c r="F76" s="7">
        <v>0</v>
      </c>
      <c r="G76" s="8">
        <f t="shared" si="3"/>
        <v>0</v>
      </c>
      <c r="H76" s="2"/>
      <c r="I76" s="2"/>
    </row>
    <row r="77" spans="1:11" ht="15" x14ac:dyDescent="0.2">
      <c r="A77" s="4">
        <v>47</v>
      </c>
      <c r="B77" s="5"/>
      <c r="C77" s="5" t="s">
        <v>78</v>
      </c>
      <c r="D77" s="4" t="s">
        <v>76</v>
      </c>
      <c r="E77" s="6">
        <v>60</v>
      </c>
      <c r="F77" s="7">
        <v>0</v>
      </c>
      <c r="G77" s="8">
        <f t="shared" si="3"/>
        <v>0</v>
      </c>
      <c r="H77" s="2"/>
      <c r="I77" s="2"/>
    </row>
    <row r="78" spans="1:11" ht="15" x14ac:dyDescent="0.2">
      <c r="A78" s="4">
        <v>48</v>
      </c>
      <c r="B78" s="5"/>
      <c r="C78" s="5" t="s">
        <v>79</v>
      </c>
      <c r="D78" s="4" t="s">
        <v>76</v>
      </c>
      <c r="E78" s="6">
        <v>40</v>
      </c>
      <c r="F78" s="7">
        <v>0</v>
      </c>
      <c r="G78" s="8">
        <f t="shared" si="3"/>
        <v>0</v>
      </c>
      <c r="H78" s="2"/>
      <c r="I78" s="2"/>
    </row>
    <row r="79" spans="1:11" ht="15" x14ac:dyDescent="0.2">
      <c r="A79" s="4">
        <v>49</v>
      </c>
      <c r="B79" s="5"/>
      <c r="C79" s="5" t="s">
        <v>80</v>
      </c>
      <c r="D79" s="4" t="s">
        <v>76</v>
      </c>
      <c r="E79" s="6">
        <v>40</v>
      </c>
      <c r="F79" s="7">
        <v>0</v>
      </c>
      <c r="G79" s="8">
        <f t="shared" si="3"/>
        <v>0</v>
      </c>
      <c r="H79" s="2"/>
      <c r="I79" s="2"/>
    </row>
    <row r="80" spans="1:11" ht="15" x14ac:dyDescent="0.2">
      <c r="A80" s="4">
        <v>50</v>
      </c>
      <c r="B80" s="5"/>
      <c r="C80" s="5" t="s">
        <v>81</v>
      </c>
      <c r="D80" s="4" t="s">
        <v>76</v>
      </c>
      <c r="E80" s="6">
        <v>80</v>
      </c>
      <c r="F80" s="7">
        <v>0</v>
      </c>
      <c r="G80" s="8">
        <f t="shared" si="3"/>
        <v>0</v>
      </c>
      <c r="H80" s="2"/>
      <c r="I80" s="2"/>
    </row>
    <row r="81" spans="1:9" ht="42" x14ac:dyDescent="0.2">
      <c r="A81" s="11"/>
      <c r="B81" s="11"/>
      <c r="C81" s="11" t="s">
        <v>82</v>
      </c>
      <c r="D81" s="11"/>
      <c r="E81" s="11"/>
      <c r="F81" s="11"/>
      <c r="G81" s="11"/>
      <c r="H81" s="2"/>
      <c r="I81" s="2"/>
    </row>
    <row r="82" spans="1:9" ht="15" x14ac:dyDescent="0.2">
      <c r="A82" s="4">
        <v>51</v>
      </c>
      <c r="B82" s="5"/>
      <c r="C82" s="5" t="s">
        <v>83</v>
      </c>
      <c r="D82" s="4" t="s">
        <v>18</v>
      </c>
      <c r="E82" s="6">
        <v>8</v>
      </c>
      <c r="F82" s="7">
        <v>0</v>
      </c>
      <c r="G82" s="8">
        <f>F82*E82</f>
        <v>0</v>
      </c>
      <c r="H82" s="2"/>
      <c r="I82" s="2"/>
    </row>
    <row r="83" spans="1:9" ht="15" x14ac:dyDescent="0.2">
      <c r="A83" s="4">
        <v>52</v>
      </c>
      <c r="B83" s="5"/>
      <c r="C83" s="5" t="s">
        <v>84</v>
      </c>
      <c r="D83" s="4" t="s">
        <v>76</v>
      </c>
      <c r="E83" s="6">
        <v>24</v>
      </c>
      <c r="F83" s="7">
        <v>0</v>
      </c>
      <c r="G83" s="8">
        <f>F83*E83</f>
        <v>0</v>
      </c>
      <c r="H83" s="2"/>
      <c r="I83" s="2"/>
    </row>
    <row r="84" spans="1:9" ht="15" x14ac:dyDescent="0.2">
      <c r="A84" s="4">
        <v>53</v>
      </c>
      <c r="B84" s="5"/>
      <c r="C84" s="5" t="s">
        <v>85</v>
      </c>
      <c r="D84" s="4" t="s">
        <v>76</v>
      </c>
      <c r="E84" s="6">
        <v>90</v>
      </c>
      <c r="F84" s="7">
        <v>0</v>
      </c>
      <c r="G84" s="8">
        <f>F84*E84</f>
        <v>0</v>
      </c>
      <c r="H84" s="2"/>
      <c r="I84" s="2"/>
    </row>
    <row r="85" spans="1:9" ht="15" x14ac:dyDescent="0.2">
      <c r="A85" s="4">
        <v>54</v>
      </c>
      <c r="B85" s="5"/>
      <c r="C85" s="5" t="s">
        <v>86</v>
      </c>
      <c r="D85" s="4" t="s">
        <v>76</v>
      </c>
      <c r="E85" s="6">
        <v>500</v>
      </c>
      <c r="F85" s="7">
        <v>0</v>
      </c>
      <c r="G85" s="8">
        <f>F85*E85</f>
        <v>0</v>
      </c>
      <c r="H85" s="2"/>
      <c r="I85" s="2"/>
    </row>
    <row r="86" spans="1:9" ht="15" x14ac:dyDescent="0.2">
      <c r="A86" s="11"/>
      <c r="B86" s="11"/>
      <c r="C86" s="11" t="s">
        <v>87</v>
      </c>
      <c r="D86" s="11"/>
      <c r="E86" s="11"/>
      <c r="F86" s="11"/>
      <c r="G86" s="11"/>
      <c r="H86" s="2"/>
      <c r="I86" s="2"/>
    </row>
    <row r="87" spans="1:9" ht="15" x14ac:dyDescent="0.2">
      <c r="A87" s="4">
        <v>55</v>
      </c>
      <c r="B87" s="5"/>
      <c r="C87" s="5" t="s">
        <v>88</v>
      </c>
      <c r="D87" s="4" t="s">
        <v>76</v>
      </c>
      <c r="E87" s="6">
        <v>24</v>
      </c>
      <c r="F87" s="7">
        <v>0</v>
      </c>
      <c r="G87" s="8">
        <f t="shared" ref="G87:G100" si="4">F87*E87</f>
        <v>0</v>
      </c>
      <c r="H87" s="2"/>
      <c r="I87" s="2"/>
    </row>
    <row r="88" spans="1:9" ht="15" x14ac:dyDescent="0.2">
      <c r="A88" s="4">
        <v>56</v>
      </c>
      <c r="B88" s="5"/>
      <c r="C88" s="5" t="s">
        <v>89</v>
      </c>
      <c r="D88" s="4" t="s">
        <v>76</v>
      </c>
      <c r="E88" s="6">
        <v>480</v>
      </c>
      <c r="F88" s="7">
        <v>0</v>
      </c>
      <c r="G88" s="8">
        <f t="shared" si="4"/>
        <v>0</v>
      </c>
      <c r="H88" s="2"/>
      <c r="I88" s="2"/>
    </row>
    <row r="89" spans="1:9" ht="15" x14ac:dyDescent="0.2">
      <c r="A89" s="4">
        <v>57</v>
      </c>
      <c r="B89" s="5"/>
      <c r="C89" s="5" t="s">
        <v>90</v>
      </c>
      <c r="D89" s="4" t="s">
        <v>76</v>
      </c>
      <c r="E89" s="6">
        <v>24</v>
      </c>
      <c r="F89" s="7">
        <v>0</v>
      </c>
      <c r="G89" s="8">
        <f t="shared" si="4"/>
        <v>0</v>
      </c>
      <c r="H89" s="2"/>
      <c r="I89" s="2"/>
    </row>
    <row r="90" spans="1:9" ht="15" x14ac:dyDescent="0.2">
      <c r="A90" s="4">
        <v>58</v>
      </c>
      <c r="B90" s="5"/>
      <c r="C90" s="5" t="s">
        <v>91</v>
      </c>
      <c r="D90" s="4" t="s">
        <v>76</v>
      </c>
      <c r="E90" s="6">
        <v>24</v>
      </c>
      <c r="F90" s="7">
        <v>0</v>
      </c>
      <c r="G90" s="8">
        <f t="shared" si="4"/>
        <v>0</v>
      </c>
      <c r="H90" s="2"/>
      <c r="I90" s="2"/>
    </row>
    <row r="91" spans="1:9" ht="15" x14ac:dyDescent="0.2">
      <c r="A91" s="4">
        <v>59</v>
      </c>
      <c r="B91" s="5"/>
      <c r="C91" s="5" t="s">
        <v>92</v>
      </c>
      <c r="D91" s="4" t="s">
        <v>76</v>
      </c>
      <c r="E91" s="6">
        <v>40</v>
      </c>
      <c r="F91" s="7">
        <v>0</v>
      </c>
      <c r="G91" s="8">
        <f t="shared" si="4"/>
        <v>0</v>
      </c>
      <c r="H91" s="2"/>
      <c r="I91" s="2"/>
    </row>
    <row r="92" spans="1:9" ht="15" x14ac:dyDescent="0.2">
      <c r="A92" s="4">
        <v>60</v>
      </c>
      <c r="B92" s="5"/>
      <c r="C92" s="5" t="s">
        <v>93</v>
      </c>
      <c r="D92" s="4" t="s">
        <v>76</v>
      </c>
      <c r="E92" s="6">
        <v>8</v>
      </c>
      <c r="F92" s="7">
        <v>0</v>
      </c>
      <c r="G92" s="8">
        <f t="shared" si="4"/>
        <v>0</v>
      </c>
      <c r="H92" s="2"/>
      <c r="I92" s="2"/>
    </row>
    <row r="93" spans="1:9" ht="15" x14ac:dyDescent="0.2">
      <c r="A93" s="4">
        <v>61</v>
      </c>
      <c r="B93" s="5"/>
      <c r="C93" s="5" t="s">
        <v>94</v>
      </c>
      <c r="D93" s="4" t="s">
        <v>76</v>
      </c>
      <c r="E93" s="6">
        <v>20</v>
      </c>
      <c r="F93" s="7">
        <v>0</v>
      </c>
      <c r="G93" s="8">
        <f t="shared" si="4"/>
        <v>0</v>
      </c>
      <c r="H93" s="2"/>
      <c r="I93" s="2"/>
    </row>
    <row r="94" spans="1:9" ht="15" x14ac:dyDescent="0.2">
      <c r="A94" s="4">
        <v>62</v>
      </c>
      <c r="B94" s="5"/>
      <c r="C94" s="5" t="s">
        <v>95</v>
      </c>
      <c r="D94" s="4" t="s">
        <v>76</v>
      </c>
      <c r="E94" s="6">
        <v>40</v>
      </c>
      <c r="F94" s="7">
        <v>0</v>
      </c>
      <c r="G94" s="8">
        <f t="shared" si="4"/>
        <v>0</v>
      </c>
      <c r="H94" s="2"/>
      <c r="I94" s="2"/>
    </row>
    <row r="95" spans="1:9" ht="15" x14ac:dyDescent="0.2">
      <c r="A95" s="4">
        <v>63</v>
      </c>
      <c r="B95" s="5"/>
      <c r="C95" s="5" t="s">
        <v>96</v>
      </c>
      <c r="D95" s="4" t="s">
        <v>76</v>
      </c>
      <c r="E95" s="6">
        <v>40</v>
      </c>
      <c r="F95" s="7">
        <v>0</v>
      </c>
      <c r="G95" s="8">
        <f t="shared" si="4"/>
        <v>0</v>
      </c>
      <c r="H95" s="2"/>
      <c r="I95" s="2"/>
    </row>
    <row r="96" spans="1:9" ht="15" x14ac:dyDescent="0.2">
      <c r="A96" s="4">
        <v>64</v>
      </c>
      <c r="B96" s="5" t="s">
        <v>97</v>
      </c>
      <c r="C96" s="5" t="s">
        <v>98</v>
      </c>
      <c r="D96" s="4" t="s">
        <v>76</v>
      </c>
      <c r="E96" s="6">
        <v>80</v>
      </c>
      <c r="F96" s="7">
        <v>0</v>
      </c>
      <c r="G96" s="8">
        <f t="shared" si="4"/>
        <v>0</v>
      </c>
      <c r="H96" s="2"/>
      <c r="I96" s="2"/>
    </row>
    <row r="97" spans="1:11" ht="15" x14ac:dyDescent="0.2">
      <c r="A97" s="4">
        <v>65</v>
      </c>
      <c r="B97" s="5"/>
      <c r="C97" s="5" t="s">
        <v>99</v>
      </c>
      <c r="D97" s="4" t="s">
        <v>76</v>
      </c>
      <c r="E97" s="6">
        <v>320</v>
      </c>
      <c r="F97" s="7">
        <v>0</v>
      </c>
      <c r="G97" s="8">
        <f t="shared" si="4"/>
        <v>0</v>
      </c>
      <c r="H97" s="2"/>
      <c r="I97" s="2"/>
    </row>
    <row r="98" spans="1:11" ht="15" x14ac:dyDescent="0.2">
      <c r="A98" s="4">
        <v>66</v>
      </c>
      <c r="B98" s="5"/>
      <c r="C98" s="5" t="s">
        <v>100</v>
      </c>
      <c r="D98" s="4" t="s">
        <v>76</v>
      </c>
      <c r="E98" s="6">
        <v>40</v>
      </c>
      <c r="F98" s="7">
        <v>0</v>
      </c>
      <c r="G98" s="8">
        <f t="shared" si="4"/>
        <v>0</v>
      </c>
      <c r="H98" s="2"/>
      <c r="I98" s="2"/>
    </row>
    <row r="99" spans="1:11" ht="15" x14ac:dyDescent="0.2">
      <c r="A99" s="4">
        <v>67</v>
      </c>
      <c r="B99" s="5"/>
      <c r="C99" s="5" t="s">
        <v>101</v>
      </c>
      <c r="D99" s="4" t="s">
        <v>76</v>
      </c>
      <c r="E99" s="6">
        <v>80</v>
      </c>
      <c r="F99" s="7">
        <v>0</v>
      </c>
      <c r="G99" s="8">
        <f t="shared" si="4"/>
        <v>0</v>
      </c>
      <c r="H99" s="2"/>
      <c r="I99" s="2"/>
    </row>
    <row r="100" spans="1:11" ht="15" x14ac:dyDescent="0.2">
      <c r="A100" s="4">
        <v>68</v>
      </c>
      <c r="B100" s="5"/>
      <c r="C100" s="5" t="s">
        <v>102</v>
      </c>
      <c r="D100" s="4" t="s">
        <v>76</v>
      </c>
      <c r="E100" s="6">
        <v>20</v>
      </c>
      <c r="F100" s="7">
        <v>0</v>
      </c>
      <c r="G100" s="8">
        <f t="shared" si="4"/>
        <v>0</v>
      </c>
      <c r="H100" s="2"/>
      <c r="I100" s="2"/>
    </row>
    <row r="101" spans="1:11" ht="15" x14ac:dyDescent="0.2">
      <c r="A101" s="11"/>
      <c r="B101" s="11"/>
      <c r="C101" s="11" t="s">
        <v>103</v>
      </c>
      <c r="D101" s="11"/>
      <c r="E101" s="11"/>
      <c r="F101" s="11"/>
      <c r="G101" s="11"/>
      <c r="H101" s="2"/>
      <c r="I101" s="2"/>
    </row>
    <row r="102" spans="1:11" ht="15" x14ac:dyDescent="0.2">
      <c r="A102" s="4">
        <v>69</v>
      </c>
      <c r="B102" s="5"/>
      <c r="C102" s="5" t="s">
        <v>104</v>
      </c>
      <c r="D102" s="4" t="s">
        <v>76</v>
      </c>
      <c r="E102" s="6">
        <v>80</v>
      </c>
      <c r="F102" s="7">
        <v>0</v>
      </c>
      <c r="G102" s="8">
        <f>F102*E102</f>
        <v>0</v>
      </c>
      <c r="H102" s="2"/>
      <c r="I102" s="2"/>
    </row>
    <row r="103" spans="1:11" ht="15" x14ac:dyDescent="0.2">
      <c r="A103" s="4">
        <v>70</v>
      </c>
      <c r="B103" s="5"/>
      <c r="C103" s="5" t="s">
        <v>105</v>
      </c>
      <c r="D103" s="4" t="s">
        <v>76</v>
      </c>
      <c r="E103" s="6">
        <v>16</v>
      </c>
      <c r="F103" s="7">
        <v>0</v>
      </c>
      <c r="G103" s="8">
        <f>F103*E103</f>
        <v>0</v>
      </c>
      <c r="H103" s="2"/>
      <c r="I103" s="2"/>
    </row>
    <row r="104" spans="1:11" ht="15" x14ac:dyDescent="0.2">
      <c r="A104" s="9"/>
      <c r="B104" s="9" t="s">
        <v>15</v>
      </c>
      <c r="C104" s="185" t="s">
        <v>74</v>
      </c>
      <c r="D104" s="186"/>
      <c r="E104" s="186"/>
      <c r="F104" s="186"/>
      <c r="G104" s="10">
        <f>SUM(G75:G103)</f>
        <v>0</v>
      </c>
      <c r="H104" s="2"/>
      <c r="I104" s="2"/>
      <c r="J104" s="2"/>
      <c r="K104" s="2"/>
    </row>
    <row r="105" spans="1:11" ht="15" x14ac:dyDescent="0.2">
      <c r="A105" s="183"/>
      <c r="B105" s="183"/>
      <c r="C105" s="184" t="s">
        <v>106</v>
      </c>
      <c r="D105" s="184"/>
      <c r="E105" s="184"/>
      <c r="F105" s="184"/>
      <c r="G105" s="184"/>
      <c r="H105" s="2"/>
      <c r="I105" s="2"/>
      <c r="J105" s="2"/>
      <c r="K105" s="2"/>
    </row>
    <row r="106" spans="1:11" ht="15" x14ac:dyDescent="0.2">
      <c r="A106" s="4">
        <v>71</v>
      </c>
      <c r="B106" s="5"/>
      <c r="C106" s="5" t="s">
        <v>107</v>
      </c>
      <c r="D106" s="4" t="s">
        <v>76</v>
      </c>
      <c r="E106" s="6">
        <v>80</v>
      </c>
      <c r="F106" s="7">
        <v>0</v>
      </c>
      <c r="G106" s="8">
        <f>F106*E106</f>
        <v>0</v>
      </c>
      <c r="H106" s="2"/>
      <c r="I106" s="2"/>
    </row>
    <row r="107" spans="1:11" ht="15" x14ac:dyDescent="0.2">
      <c r="A107" s="9"/>
      <c r="B107" s="9" t="s">
        <v>15</v>
      </c>
      <c r="C107" s="185" t="s">
        <v>106</v>
      </c>
      <c r="D107" s="186"/>
      <c r="E107" s="186"/>
      <c r="F107" s="186"/>
      <c r="G107" s="10">
        <f>SUM(G106:G106)</f>
        <v>0</v>
      </c>
      <c r="H107" s="2"/>
      <c r="I107" s="2"/>
      <c r="J107" s="2"/>
      <c r="K107" s="2"/>
    </row>
    <row r="108" spans="1:11" ht="15" x14ac:dyDescent="0.2">
      <c r="A108" s="183"/>
      <c r="B108" s="183"/>
      <c r="C108" s="184" t="s">
        <v>108</v>
      </c>
      <c r="D108" s="184"/>
      <c r="E108" s="184"/>
      <c r="F108" s="184"/>
      <c r="G108" s="184"/>
      <c r="H108" s="2"/>
      <c r="I108" s="2"/>
      <c r="J108" s="2"/>
      <c r="K108" s="2"/>
    </row>
    <row r="109" spans="1:11" ht="15" x14ac:dyDescent="0.2">
      <c r="A109" s="4">
        <v>72</v>
      </c>
      <c r="B109" s="5" t="s">
        <v>109</v>
      </c>
      <c r="C109" s="5" t="s">
        <v>110</v>
      </c>
      <c r="D109" s="4" t="s">
        <v>18</v>
      </c>
      <c r="E109" s="6">
        <v>31</v>
      </c>
      <c r="F109" s="7">
        <v>0</v>
      </c>
      <c r="G109" s="8">
        <f t="shared" ref="G109:G114" si="5">F109*E109</f>
        <v>0</v>
      </c>
      <c r="H109" s="2"/>
      <c r="I109" s="2"/>
    </row>
    <row r="110" spans="1:11" ht="15" x14ac:dyDescent="0.2">
      <c r="A110" s="4">
        <v>73</v>
      </c>
      <c r="B110" s="5" t="s">
        <v>111</v>
      </c>
      <c r="C110" s="5" t="s">
        <v>112</v>
      </c>
      <c r="D110" s="4" t="s">
        <v>18</v>
      </c>
      <c r="E110" s="6">
        <v>2</v>
      </c>
      <c r="F110" s="7">
        <v>0</v>
      </c>
      <c r="G110" s="8">
        <f t="shared" si="5"/>
        <v>0</v>
      </c>
      <c r="H110" s="2"/>
      <c r="I110" s="2"/>
    </row>
    <row r="111" spans="1:11" ht="15" x14ac:dyDescent="0.2">
      <c r="A111" s="4">
        <v>74</v>
      </c>
      <c r="B111" s="5"/>
      <c r="C111" s="5" t="s">
        <v>113</v>
      </c>
      <c r="D111" s="4" t="s">
        <v>18</v>
      </c>
      <c r="E111" s="6">
        <v>43</v>
      </c>
      <c r="F111" s="7">
        <v>0</v>
      </c>
      <c r="G111" s="8">
        <f t="shared" si="5"/>
        <v>0</v>
      </c>
      <c r="H111" s="2"/>
      <c r="I111" s="2"/>
    </row>
    <row r="112" spans="1:11" ht="15" x14ac:dyDescent="0.2">
      <c r="A112" s="4">
        <v>75</v>
      </c>
      <c r="B112" s="5"/>
      <c r="C112" s="5" t="s">
        <v>114</v>
      </c>
      <c r="D112" s="4" t="s">
        <v>18</v>
      </c>
      <c r="E112" s="6">
        <v>20</v>
      </c>
      <c r="F112" s="7">
        <v>0</v>
      </c>
      <c r="G112" s="8">
        <f t="shared" si="5"/>
        <v>0</v>
      </c>
      <c r="H112" s="2"/>
      <c r="I112" s="2"/>
    </row>
    <row r="113" spans="1:9" ht="15" x14ac:dyDescent="0.2">
      <c r="A113" s="4">
        <v>76</v>
      </c>
      <c r="B113" s="5" t="s">
        <v>115</v>
      </c>
      <c r="C113" s="5" t="s">
        <v>116</v>
      </c>
      <c r="D113" s="4" t="s">
        <v>76</v>
      </c>
      <c r="E113" s="6">
        <v>300</v>
      </c>
      <c r="F113" s="7">
        <v>0</v>
      </c>
      <c r="G113" s="8">
        <f t="shared" si="5"/>
        <v>0</v>
      </c>
      <c r="H113" s="2"/>
      <c r="I113" s="2"/>
    </row>
    <row r="114" spans="1:9" ht="15" x14ac:dyDescent="0.2">
      <c r="A114" s="4">
        <v>77</v>
      </c>
      <c r="B114" s="5" t="s">
        <v>115</v>
      </c>
      <c r="C114" s="5" t="s">
        <v>117</v>
      </c>
      <c r="D114" s="4" t="s">
        <v>76</v>
      </c>
      <c r="E114" s="6">
        <v>80</v>
      </c>
      <c r="F114" s="7">
        <v>0</v>
      </c>
      <c r="G114" s="8">
        <f t="shared" si="5"/>
        <v>0</v>
      </c>
      <c r="H114" s="2"/>
      <c r="I114" s="2"/>
    </row>
    <row r="115" spans="1:9" ht="15" x14ac:dyDescent="0.2">
      <c r="A115" s="11"/>
      <c r="B115" s="11"/>
      <c r="C115" s="11" t="s">
        <v>118</v>
      </c>
      <c r="D115" s="11"/>
      <c r="E115" s="11"/>
      <c r="F115" s="11"/>
      <c r="G115" s="11"/>
      <c r="H115" s="2"/>
      <c r="I115" s="2"/>
    </row>
    <row r="116" spans="1:9" ht="21" x14ac:dyDescent="0.2">
      <c r="A116" s="4">
        <v>78</v>
      </c>
      <c r="B116" s="5"/>
      <c r="C116" s="5" t="s">
        <v>119</v>
      </c>
      <c r="D116" s="4" t="s">
        <v>120</v>
      </c>
      <c r="E116" s="6">
        <v>4.5</v>
      </c>
      <c r="F116" s="7">
        <v>0</v>
      </c>
      <c r="G116" s="8">
        <f t="shared" ref="G116:G149" si="6">F116*E116</f>
        <v>0</v>
      </c>
      <c r="H116" s="2"/>
      <c r="I116" s="2"/>
    </row>
    <row r="117" spans="1:9" ht="15" x14ac:dyDescent="0.2">
      <c r="A117" s="4">
        <v>79</v>
      </c>
      <c r="B117" s="5"/>
      <c r="C117" s="5" t="s">
        <v>121</v>
      </c>
      <c r="D117" s="4" t="s">
        <v>120</v>
      </c>
      <c r="E117" s="6">
        <v>4.5</v>
      </c>
      <c r="F117" s="7">
        <v>0</v>
      </c>
      <c r="G117" s="8">
        <f t="shared" si="6"/>
        <v>0</v>
      </c>
      <c r="H117" s="2"/>
      <c r="I117" s="2"/>
    </row>
    <row r="118" spans="1:9" ht="15" x14ac:dyDescent="0.2">
      <c r="A118" s="4">
        <v>80</v>
      </c>
      <c r="B118" s="5"/>
      <c r="C118" s="5" t="s">
        <v>122</v>
      </c>
      <c r="D118" s="4" t="s">
        <v>120</v>
      </c>
      <c r="E118" s="6">
        <v>4.5</v>
      </c>
      <c r="F118" s="7">
        <v>0</v>
      </c>
      <c r="G118" s="8">
        <f t="shared" si="6"/>
        <v>0</v>
      </c>
      <c r="H118" s="2"/>
      <c r="I118" s="2"/>
    </row>
    <row r="119" spans="1:9" ht="15" x14ac:dyDescent="0.2">
      <c r="A119" s="4">
        <v>81</v>
      </c>
      <c r="B119" s="5"/>
      <c r="C119" s="5" t="s">
        <v>123</v>
      </c>
      <c r="D119" s="4" t="s">
        <v>18</v>
      </c>
      <c r="E119" s="6">
        <v>36</v>
      </c>
      <c r="F119" s="7">
        <v>0</v>
      </c>
      <c r="G119" s="8">
        <f t="shared" si="6"/>
        <v>0</v>
      </c>
      <c r="H119" s="2"/>
      <c r="I119" s="2"/>
    </row>
    <row r="120" spans="1:9" ht="15" x14ac:dyDescent="0.2">
      <c r="A120" s="4">
        <v>82</v>
      </c>
      <c r="B120" s="5"/>
      <c r="C120" s="5" t="s">
        <v>124</v>
      </c>
      <c r="D120" s="4" t="s">
        <v>18</v>
      </c>
      <c r="E120" s="6">
        <v>1</v>
      </c>
      <c r="F120" s="7">
        <v>0</v>
      </c>
      <c r="G120" s="8">
        <f t="shared" si="6"/>
        <v>0</v>
      </c>
      <c r="H120" s="2"/>
      <c r="I120" s="2"/>
    </row>
    <row r="121" spans="1:9" ht="15" x14ac:dyDescent="0.2">
      <c r="A121" s="4">
        <v>83</v>
      </c>
      <c r="B121" s="5"/>
      <c r="C121" s="5" t="s">
        <v>125</v>
      </c>
      <c r="D121" s="4" t="s">
        <v>18</v>
      </c>
      <c r="E121" s="6">
        <v>64</v>
      </c>
      <c r="F121" s="7">
        <v>0</v>
      </c>
      <c r="G121" s="8">
        <f t="shared" si="6"/>
        <v>0</v>
      </c>
      <c r="H121" s="2"/>
      <c r="I121" s="2"/>
    </row>
    <row r="122" spans="1:9" ht="15" x14ac:dyDescent="0.2">
      <c r="A122" s="4">
        <v>84</v>
      </c>
      <c r="B122" s="5" t="s">
        <v>126</v>
      </c>
      <c r="C122" s="5" t="s">
        <v>127</v>
      </c>
      <c r="D122" s="4" t="s">
        <v>18</v>
      </c>
      <c r="E122" s="6">
        <v>538</v>
      </c>
      <c r="F122" s="7">
        <v>0</v>
      </c>
      <c r="G122" s="8">
        <f t="shared" si="6"/>
        <v>0</v>
      </c>
      <c r="H122" s="2"/>
      <c r="I122" s="2"/>
    </row>
    <row r="123" spans="1:9" ht="15" x14ac:dyDescent="0.2">
      <c r="A123" s="4">
        <v>85</v>
      </c>
      <c r="B123" s="5" t="s">
        <v>128</v>
      </c>
      <c r="C123" s="5" t="s">
        <v>129</v>
      </c>
      <c r="D123" s="4" t="s">
        <v>18</v>
      </c>
      <c r="E123" s="6">
        <v>376</v>
      </c>
      <c r="F123" s="7">
        <v>0</v>
      </c>
      <c r="G123" s="8">
        <f t="shared" si="6"/>
        <v>0</v>
      </c>
      <c r="H123" s="2"/>
      <c r="I123" s="2"/>
    </row>
    <row r="124" spans="1:9" ht="15" x14ac:dyDescent="0.2">
      <c r="A124" s="4">
        <v>86</v>
      </c>
      <c r="B124" s="5" t="s">
        <v>130</v>
      </c>
      <c r="C124" s="5" t="s">
        <v>131</v>
      </c>
      <c r="D124" s="4" t="s">
        <v>18</v>
      </c>
      <c r="E124" s="6">
        <v>10</v>
      </c>
      <c r="F124" s="7">
        <v>0</v>
      </c>
      <c r="G124" s="8">
        <f t="shared" si="6"/>
        <v>0</v>
      </c>
      <c r="H124" s="2"/>
      <c r="I124" s="2"/>
    </row>
    <row r="125" spans="1:9" ht="15" x14ac:dyDescent="0.2">
      <c r="A125" s="4">
        <v>87</v>
      </c>
      <c r="B125" s="5" t="s">
        <v>115</v>
      </c>
      <c r="C125" s="5" t="s">
        <v>132</v>
      </c>
      <c r="D125" s="4" t="s">
        <v>18</v>
      </c>
      <c r="E125" s="6">
        <v>37</v>
      </c>
      <c r="F125" s="7">
        <v>0</v>
      </c>
      <c r="G125" s="8">
        <f t="shared" si="6"/>
        <v>0</v>
      </c>
      <c r="H125" s="2"/>
      <c r="I125" s="2"/>
    </row>
    <row r="126" spans="1:9" ht="15" x14ac:dyDescent="0.2">
      <c r="A126" s="4">
        <v>88</v>
      </c>
      <c r="B126" s="5" t="s">
        <v>133</v>
      </c>
      <c r="C126" s="5" t="s">
        <v>134</v>
      </c>
      <c r="D126" s="4" t="s">
        <v>24</v>
      </c>
      <c r="E126" s="6">
        <v>250</v>
      </c>
      <c r="F126" s="7">
        <v>0</v>
      </c>
      <c r="G126" s="8">
        <f t="shared" si="6"/>
        <v>0</v>
      </c>
      <c r="H126" s="2"/>
      <c r="I126" s="2"/>
    </row>
    <row r="127" spans="1:9" ht="15" x14ac:dyDescent="0.2">
      <c r="A127" s="4">
        <v>89</v>
      </c>
      <c r="B127" s="5" t="s">
        <v>135</v>
      </c>
      <c r="C127" s="5" t="s">
        <v>136</v>
      </c>
      <c r="D127" s="4" t="s">
        <v>24</v>
      </c>
      <c r="E127" s="6">
        <v>1280</v>
      </c>
      <c r="F127" s="7">
        <v>0</v>
      </c>
      <c r="G127" s="8">
        <f t="shared" si="6"/>
        <v>0</v>
      </c>
      <c r="H127" s="2"/>
      <c r="I127" s="2"/>
    </row>
    <row r="128" spans="1:9" ht="15" x14ac:dyDescent="0.2">
      <c r="A128" s="4">
        <v>90</v>
      </c>
      <c r="B128" s="5"/>
      <c r="C128" s="5" t="s">
        <v>137</v>
      </c>
      <c r="D128" s="4" t="s">
        <v>18</v>
      </c>
      <c r="E128" s="6">
        <v>12</v>
      </c>
      <c r="F128" s="7">
        <v>0</v>
      </c>
      <c r="G128" s="8">
        <f t="shared" si="6"/>
        <v>0</v>
      </c>
      <c r="H128" s="2"/>
      <c r="I128" s="2"/>
    </row>
    <row r="129" spans="1:9" ht="15" x14ac:dyDescent="0.2">
      <c r="A129" s="4">
        <v>91</v>
      </c>
      <c r="B129" s="5"/>
      <c r="C129" s="5" t="s">
        <v>138</v>
      </c>
      <c r="D129" s="4" t="s">
        <v>18</v>
      </c>
      <c r="E129" s="6">
        <v>880</v>
      </c>
      <c r="F129" s="7">
        <v>0</v>
      </c>
      <c r="G129" s="8">
        <f t="shared" si="6"/>
        <v>0</v>
      </c>
      <c r="H129" s="2"/>
      <c r="I129" s="2"/>
    </row>
    <row r="130" spans="1:9" ht="15" x14ac:dyDescent="0.2">
      <c r="A130" s="4">
        <v>92</v>
      </c>
      <c r="B130" s="5"/>
      <c r="C130" s="5" t="s">
        <v>139</v>
      </c>
      <c r="D130" s="4" t="s">
        <v>18</v>
      </c>
      <c r="E130" s="6">
        <v>58</v>
      </c>
      <c r="F130" s="7">
        <v>0</v>
      </c>
      <c r="G130" s="8">
        <f t="shared" si="6"/>
        <v>0</v>
      </c>
      <c r="H130" s="2"/>
      <c r="I130" s="2"/>
    </row>
    <row r="131" spans="1:9" ht="15" x14ac:dyDescent="0.2">
      <c r="A131" s="4">
        <v>93</v>
      </c>
      <c r="B131" s="5" t="s">
        <v>140</v>
      </c>
      <c r="C131" s="5" t="s">
        <v>141</v>
      </c>
      <c r="D131" s="4" t="s">
        <v>24</v>
      </c>
      <c r="E131" s="6">
        <v>5670</v>
      </c>
      <c r="F131" s="7">
        <v>0</v>
      </c>
      <c r="G131" s="8">
        <f t="shared" si="6"/>
        <v>0</v>
      </c>
      <c r="H131" s="2"/>
      <c r="I131" s="2"/>
    </row>
    <row r="132" spans="1:9" ht="15" x14ac:dyDescent="0.2">
      <c r="A132" s="4">
        <v>94</v>
      </c>
      <c r="B132" s="5" t="s">
        <v>142</v>
      </c>
      <c r="C132" s="5" t="s">
        <v>143</v>
      </c>
      <c r="D132" s="4" t="s">
        <v>24</v>
      </c>
      <c r="E132" s="6">
        <v>5270</v>
      </c>
      <c r="F132" s="7">
        <v>0</v>
      </c>
      <c r="G132" s="8">
        <f t="shared" si="6"/>
        <v>0</v>
      </c>
      <c r="H132" s="2"/>
      <c r="I132" s="2"/>
    </row>
    <row r="133" spans="1:9" ht="15" x14ac:dyDescent="0.2">
      <c r="A133" s="4">
        <v>95</v>
      </c>
      <c r="B133" s="5"/>
      <c r="C133" s="5" t="s">
        <v>144</v>
      </c>
      <c r="D133" s="4" t="s">
        <v>18</v>
      </c>
      <c r="E133" s="6">
        <v>2024</v>
      </c>
      <c r="F133" s="7">
        <v>0</v>
      </c>
      <c r="G133" s="8">
        <f t="shared" si="6"/>
        <v>0</v>
      </c>
      <c r="H133" s="2"/>
      <c r="I133" s="2"/>
    </row>
    <row r="134" spans="1:9" ht="15" x14ac:dyDescent="0.2">
      <c r="A134" s="4">
        <v>96</v>
      </c>
      <c r="B134" s="5" t="s">
        <v>145</v>
      </c>
      <c r="C134" s="5" t="s">
        <v>146</v>
      </c>
      <c r="D134" s="4" t="s">
        <v>147</v>
      </c>
      <c r="E134" s="6">
        <v>32</v>
      </c>
      <c r="F134" s="7">
        <v>0</v>
      </c>
      <c r="G134" s="8">
        <f t="shared" si="6"/>
        <v>0</v>
      </c>
      <c r="H134" s="2"/>
      <c r="I134" s="2"/>
    </row>
    <row r="135" spans="1:9" ht="15" x14ac:dyDescent="0.2">
      <c r="A135" s="4">
        <v>97</v>
      </c>
      <c r="B135" s="5" t="s">
        <v>115</v>
      </c>
      <c r="C135" s="5" t="s">
        <v>148</v>
      </c>
      <c r="D135" s="4" t="s">
        <v>76</v>
      </c>
      <c r="E135" s="6">
        <v>1200</v>
      </c>
      <c r="F135" s="7">
        <v>0</v>
      </c>
      <c r="G135" s="8">
        <f t="shared" si="6"/>
        <v>0</v>
      </c>
      <c r="H135" s="2"/>
      <c r="I135" s="2"/>
    </row>
    <row r="136" spans="1:9" ht="15" x14ac:dyDescent="0.2">
      <c r="A136" s="4">
        <v>98</v>
      </c>
      <c r="B136" s="5" t="s">
        <v>149</v>
      </c>
      <c r="C136" s="5" t="s">
        <v>150</v>
      </c>
      <c r="D136" s="4" t="s">
        <v>18</v>
      </c>
      <c r="E136" s="6">
        <v>2640</v>
      </c>
      <c r="F136" s="7">
        <v>0</v>
      </c>
      <c r="G136" s="8">
        <f t="shared" si="6"/>
        <v>0</v>
      </c>
      <c r="H136" s="2"/>
      <c r="I136" s="2"/>
    </row>
    <row r="137" spans="1:9" ht="15" x14ac:dyDescent="0.2">
      <c r="A137" s="4">
        <v>99</v>
      </c>
      <c r="B137" s="5" t="s">
        <v>151</v>
      </c>
      <c r="C137" s="5" t="s">
        <v>152</v>
      </c>
      <c r="D137" s="4" t="s">
        <v>18</v>
      </c>
      <c r="E137" s="6">
        <v>90</v>
      </c>
      <c r="F137" s="7">
        <v>0</v>
      </c>
      <c r="G137" s="8">
        <f t="shared" si="6"/>
        <v>0</v>
      </c>
      <c r="H137" s="2"/>
      <c r="I137" s="2"/>
    </row>
    <row r="138" spans="1:9" ht="15" x14ac:dyDescent="0.2">
      <c r="A138" s="4">
        <v>100</v>
      </c>
      <c r="B138" s="5"/>
      <c r="C138" s="5" t="s">
        <v>153</v>
      </c>
      <c r="D138" s="4" t="s">
        <v>18</v>
      </c>
      <c r="E138" s="6">
        <v>5</v>
      </c>
      <c r="F138" s="7">
        <v>0</v>
      </c>
      <c r="G138" s="8">
        <f t="shared" si="6"/>
        <v>0</v>
      </c>
      <c r="H138" s="2"/>
      <c r="I138" s="2"/>
    </row>
    <row r="139" spans="1:9" ht="15" x14ac:dyDescent="0.2">
      <c r="A139" s="4">
        <v>101</v>
      </c>
      <c r="B139" s="5"/>
      <c r="C139" s="5" t="s">
        <v>154</v>
      </c>
      <c r="D139" s="4" t="s">
        <v>18</v>
      </c>
      <c r="E139" s="6">
        <v>20</v>
      </c>
      <c r="F139" s="7">
        <v>0</v>
      </c>
      <c r="G139" s="8">
        <f t="shared" si="6"/>
        <v>0</v>
      </c>
      <c r="H139" s="2"/>
      <c r="I139" s="2"/>
    </row>
    <row r="140" spans="1:9" ht="15" x14ac:dyDescent="0.2">
      <c r="A140" s="4">
        <v>102</v>
      </c>
      <c r="B140" s="5"/>
      <c r="C140" s="5" t="s">
        <v>155</v>
      </c>
      <c r="D140" s="4" t="s">
        <v>18</v>
      </c>
      <c r="E140" s="6">
        <v>1</v>
      </c>
      <c r="F140" s="7">
        <v>0</v>
      </c>
      <c r="G140" s="8">
        <f t="shared" si="6"/>
        <v>0</v>
      </c>
      <c r="H140" s="2"/>
      <c r="I140" s="2"/>
    </row>
    <row r="141" spans="1:9" ht="15" x14ac:dyDescent="0.2">
      <c r="A141" s="4">
        <v>103</v>
      </c>
      <c r="B141" s="5"/>
      <c r="C141" s="5" t="s">
        <v>156</v>
      </c>
      <c r="D141" s="4" t="s">
        <v>18</v>
      </c>
      <c r="E141" s="6">
        <v>1</v>
      </c>
      <c r="F141" s="7">
        <v>0</v>
      </c>
      <c r="G141" s="8">
        <f t="shared" si="6"/>
        <v>0</v>
      </c>
      <c r="H141" s="2"/>
      <c r="I141" s="2"/>
    </row>
    <row r="142" spans="1:9" ht="15" x14ac:dyDescent="0.2">
      <c r="A142" s="4">
        <v>104</v>
      </c>
      <c r="B142" s="5"/>
      <c r="C142" s="5" t="s">
        <v>157</v>
      </c>
      <c r="D142" s="4" t="s">
        <v>18</v>
      </c>
      <c r="E142" s="6">
        <v>4</v>
      </c>
      <c r="F142" s="7">
        <v>0</v>
      </c>
      <c r="G142" s="8">
        <f t="shared" si="6"/>
        <v>0</v>
      </c>
      <c r="H142" s="2"/>
      <c r="I142" s="2"/>
    </row>
    <row r="143" spans="1:9" ht="15" x14ac:dyDescent="0.2">
      <c r="A143" s="4">
        <v>105</v>
      </c>
      <c r="B143" s="5"/>
      <c r="C143" s="5" t="s">
        <v>158</v>
      </c>
      <c r="D143" s="4" t="s">
        <v>18</v>
      </c>
      <c r="E143" s="6">
        <v>18</v>
      </c>
      <c r="F143" s="7">
        <v>0</v>
      </c>
      <c r="G143" s="8">
        <f t="shared" si="6"/>
        <v>0</v>
      </c>
      <c r="H143" s="2"/>
      <c r="I143" s="2"/>
    </row>
    <row r="144" spans="1:9" ht="15" x14ac:dyDescent="0.2">
      <c r="A144" s="4">
        <v>106</v>
      </c>
      <c r="B144" s="5"/>
      <c r="C144" s="5" t="s">
        <v>159</v>
      </c>
      <c r="D144" s="4" t="s">
        <v>18</v>
      </c>
      <c r="E144" s="6">
        <v>6</v>
      </c>
      <c r="F144" s="7">
        <v>0</v>
      </c>
      <c r="G144" s="8">
        <f t="shared" si="6"/>
        <v>0</v>
      </c>
      <c r="H144" s="2"/>
      <c r="I144" s="2"/>
    </row>
    <row r="145" spans="1:11" ht="15" x14ac:dyDescent="0.2">
      <c r="A145" s="4">
        <v>107</v>
      </c>
      <c r="B145" s="5"/>
      <c r="C145" s="5" t="s">
        <v>160</v>
      </c>
      <c r="D145" s="4" t="s">
        <v>18</v>
      </c>
      <c r="E145" s="6">
        <v>59</v>
      </c>
      <c r="F145" s="7">
        <v>0</v>
      </c>
      <c r="G145" s="8">
        <f t="shared" si="6"/>
        <v>0</v>
      </c>
      <c r="H145" s="2"/>
      <c r="I145" s="2"/>
    </row>
    <row r="146" spans="1:11" ht="15" x14ac:dyDescent="0.2">
      <c r="A146" s="4">
        <v>108</v>
      </c>
      <c r="B146" s="5" t="s">
        <v>161</v>
      </c>
      <c r="C146" s="5" t="s">
        <v>162</v>
      </c>
      <c r="D146" s="4" t="s">
        <v>18</v>
      </c>
      <c r="E146" s="6">
        <v>4</v>
      </c>
      <c r="F146" s="7">
        <v>0</v>
      </c>
      <c r="G146" s="8">
        <f t="shared" si="6"/>
        <v>0</v>
      </c>
      <c r="H146" s="2"/>
      <c r="I146" s="2"/>
    </row>
    <row r="147" spans="1:11" ht="15" x14ac:dyDescent="0.2">
      <c r="A147" s="4">
        <v>109</v>
      </c>
      <c r="B147" s="5" t="s">
        <v>163</v>
      </c>
      <c r="C147" s="5" t="s">
        <v>164</v>
      </c>
      <c r="D147" s="4" t="s">
        <v>18</v>
      </c>
      <c r="E147" s="6">
        <v>479</v>
      </c>
      <c r="F147" s="7">
        <v>0</v>
      </c>
      <c r="G147" s="8">
        <f t="shared" si="6"/>
        <v>0</v>
      </c>
      <c r="H147" s="2"/>
      <c r="I147" s="2"/>
    </row>
    <row r="148" spans="1:11" ht="15" x14ac:dyDescent="0.2">
      <c r="A148" s="4">
        <v>110</v>
      </c>
      <c r="B148" s="5" t="s">
        <v>165</v>
      </c>
      <c r="C148" s="5" t="s">
        <v>166</v>
      </c>
      <c r="D148" s="4" t="s">
        <v>18</v>
      </c>
      <c r="E148" s="6">
        <v>9</v>
      </c>
      <c r="F148" s="7">
        <v>0</v>
      </c>
      <c r="G148" s="8">
        <f t="shared" si="6"/>
        <v>0</v>
      </c>
      <c r="H148" s="2"/>
      <c r="I148" s="2"/>
    </row>
    <row r="149" spans="1:11" ht="15" x14ac:dyDescent="0.2">
      <c r="A149" s="4">
        <v>111</v>
      </c>
      <c r="B149" s="5" t="s">
        <v>167</v>
      </c>
      <c r="C149" s="5" t="s">
        <v>168</v>
      </c>
      <c r="D149" s="4" t="s">
        <v>169</v>
      </c>
      <c r="E149" s="6">
        <v>6</v>
      </c>
      <c r="F149" s="7">
        <v>0</v>
      </c>
      <c r="G149" s="8">
        <f t="shared" si="6"/>
        <v>0</v>
      </c>
      <c r="H149" s="2"/>
      <c r="I149" s="2"/>
    </row>
    <row r="150" spans="1:11" ht="15" x14ac:dyDescent="0.2">
      <c r="A150" s="9"/>
      <c r="B150" s="9" t="s">
        <v>15</v>
      </c>
      <c r="C150" s="185" t="s">
        <v>108</v>
      </c>
      <c r="D150" s="186"/>
      <c r="E150" s="186"/>
      <c r="F150" s="186"/>
      <c r="G150" s="10">
        <f>SUM(G109:G149)</f>
        <v>0</v>
      </c>
      <c r="H150" s="2"/>
      <c r="I150" s="2"/>
      <c r="J150" s="2"/>
      <c r="K150" s="2"/>
    </row>
    <row r="151" spans="1:11" ht="15" x14ac:dyDescent="0.2">
      <c r="A151" s="183"/>
      <c r="B151" s="183"/>
      <c r="C151" s="184" t="s">
        <v>170</v>
      </c>
      <c r="D151" s="184"/>
      <c r="E151" s="184"/>
      <c r="F151" s="184"/>
      <c r="G151" s="184"/>
      <c r="H151" s="2"/>
      <c r="I151" s="2"/>
      <c r="J151" s="2"/>
      <c r="K151" s="2"/>
    </row>
    <row r="152" spans="1:11" ht="15" x14ac:dyDescent="0.2">
      <c r="A152" s="4">
        <v>112</v>
      </c>
      <c r="B152" s="5" t="s">
        <v>171</v>
      </c>
      <c r="C152" s="5" t="s">
        <v>172</v>
      </c>
      <c r="D152" s="4" t="s">
        <v>24</v>
      </c>
      <c r="E152" s="6">
        <v>16</v>
      </c>
      <c r="F152" s="7">
        <v>0</v>
      </c>
      <c r="G152" s="8">
        <f t="shared" ref="G152:G163" si="7">F152*E152</f>
        <v>0</v>
      </c>
      <c r="H152" s="2"/>
      <c r="I152" s="2"/>
    </row>
    <row r="153" spans="1:11" ht="15" x14ac:dyDescent="0.2">
      <c r="A153" s="4">
        <v>113</v>
      </c>
      <c r="B153" s="5" t="s">
        <v>173</v>
      </c>
      <c r="C153" s="5" t="s">
        <v>174</v>
      </c>
      <c r="D153" s="4" t="s">
        <v>24</v>
      </c>
      <c r="E153" s="6">
        <v>2610</v>
      </c>
      <c r="F153" s="7">
        <v>0</v>
      </c>
      <c r="G153" s="8">
        <f t="shared" si="7"/>
        <v>0</v>
      </c>
      <c r="H153" s="2"/>
      <c r="I153" s="2"/>
    </row>
    <row r="154" spans="1:11" ht="15" x14ac:dyDescent="0.2">
      <c r="A154" s="4">
        <v>114</v>
      </c>
      <c r="B154" s="5"/>
      <c r="C154" s="5" t="s">
        <v>175</v>
      </c>
      <c r="D154" s="4" t="s">
        <v>169</v>
      </c>
      <c r="E154" s="6">
        <v>401</v>
      </c>
      <c r="F154" s="7">
        <v>0</v>
      </c>
      <c r="G154" s="8">
        <f t="shared" si="7"/>
        <v>0</v>
      </c>
      <c r="H154" s="2"/>
      <c r="I154" s="2"/>
    </row>
    <row r="155" spans="1:11" ht="15" x14ac:dyDescent="0.2">
      <c r="A155" s="4">
        <v>115</v>
      </c>
      <c r="B155" s="5"/>
      <c r="C155" s="5" t="s">
        <v>176</v>
      </c>
      <c r="D155" s="4" t="s">
        <v>18</v>
      </c>
      <c r="E155" s="6">
        <v>510</v>
      </c>
      <c r="F155" s="7">
        <v>0</v>
      </c>
      <c r="G155" s="8">
        <f t="shared" si="7"/>
        <v>0</v>
      </c>
      <c r="H155" s="2"/>
      <c r="I155" s="2"/>
    </row>
    <row r="156" spans="1:11" ht="15" x14ac:dyDescent="0.2">
      <c r="A156" s="4">
        <v>116</v>
      </c>
      <c r="B156" s="5"/>
      <c r="C156" s="5" t="s">
        <v>177</v>
      </c>
      <c r="D156" s="4" t="s">
        <v>18</v>
      </c>
      <c r="E156" s="6">
        <v>6</v>
      </c>
      <c r="F156" s="7">
        <v>0</v>
      </c>
      <c r="G156" s="8">
        <f t="shared" si="7"/>
        <v>0</v>
      </c>
      <c r="H156" s="2"/>
      <c r="I156" s="2"/>
    </row>
    <row r="157" spans="1:11" ht="15" x14ac:dyDescent="0.2">
      <c r="A157" s="4">
        <v>117</v>
      </c>
      <c r="B157" s="5" t="s">
        <v>178</v>
      </c>
      <c r="C157" s="5" t="s">
        <v>179</v>
      </c>
      <c r="D157" s="4" t="s">
        <v>18</v>
      </c>
      <c r="E157" s="6">
        <v>538</v>
      </c>
      <c r="F157" s="7">
        <v>0</v>
      </c>
      <c r="G157" s="8">
        <f t="shared" si="7"/>
        <v>0</v>
      </c>
      <c r="H157" s="2"/>
      <c r="I157" s="2"/>
    </row>
    <row r="158" spans="1:11" ht="15" x14ac:dyDescent="0.2">
      <c r="A158" s="4">
        <v>118</v>
      </c>
      <c r="B158" s="5" t="s">
        <v>180</v>
      </c>
      <c r="C158" s="5" t="s">
        <v>181</v>
      </c>
      <c r="D158" s="4" t="s">
        <v>18</v>
      </c>
      <c r="E158" s="6">
        <v>31</v>
      </c>
      <c r="F158" s="7">
        <v>0</v>
      </c>
      <c r="G158" s="8">
        <f t="shared" si="7"/>
        <v>0</v>
      </c>
      <c r="H158" s="2"/>
      <c r="I158" s="2"/>
    </row>
    <row r="159" spans="1:11" ht="15" x14ac:dyDescent="0.2">
      <c r="A159" s="4">
        <v>119</v>
      </c>
      <c r="B159" s="5"/>
      <c r="C159" s="5" t="s">
        <v>182</v>
      </c>
      <c r="D159" s="4" t="s">
        <v>18</v>
      </c>
      <c r="E159" s="6">
        <v>480</v>
      </c>
      <c r="F159" s="7">
        <v>0</v>
      </c>
      <c r="G159" s="8">
        <f t="shared" si="7"/>
        <v>0</v>
      </c>
      <c r="H159" s="2"/>
      <c r="I159" s="2"/>
    </row>
    <row r="160" spans="1:11" ht="15" x14ac:dyDescent="0.2">
      <c r="A160" s="4">
        <v>120</v>
      </c>
      <c r="B160" s="5" t="s">
        <v>173</v>
      </c>
      <c r="C160" s="5" t="s">
        <v>183</v>
      </c>
      <c r="D160" s="4" t="s">
        <v>169</v>
      </c>
      <c r="E160" s="6">
        <v>6</v>
      </c>
      <c r="F160" s="7">
        <v>0</v>
      </c>
      <c r="G160" s="8">
        <f t="shared" si="7"/>
        <v>0</v>
      </c>
      <c r="H160" s="2"/>
      <c r="I160" s="2"/>
    </row>
    <row r="161" spans="1:11" ht="15" x14ac:dyDescent="0.2">
      <c r="A161" s="4">
        <v>121</v>
      </c>
      <c r="B161" s="5"/>
      <c r="C161" s="5" t="s">
        <v>184</v>
      </c>
      <c r="D161" s="4" t="s">
        <v>18</v>
      </c>
      <c r="E161" s="6">
        <v>6</v>
      </c>
      <c r="F161" s="7">
        <v>0</v>
      </c>
      <c r="G161" s="8">
        <f t="shared" si="7"/>
        <v>0</v>
      </c>
      <c r="H161" s="2"/>
      <c r="I161" s="2"/>
    </row>
    <row r="162" spans="1:11" ht="15" x14ac:dyDescent="0.2">
      <c r="A162" s="4">
        <v>122</v>
      </c>
      <c r="B162" s="5" t="s">
        <v>185</v>
      </c>
      <c r="C162" s="5" t="s">
        <v>186</v>
      </c>
      <c r="D162" s="4" t="s">
        <v>24</v>
      </c>
      <c r="E162" s="6">
        <v>1280</v>
      </c>
      <c r="F162" s="7">
        <v>0</v>
      </c>
      <c r="G162" s="8">
        <f t="shared" si="7"/>
        <v>0</v>
      </c>
      <c r="H162" s="2"/>
      <c r="I162" s="2"/>
    </row>
    <row r="163" spans="1:11" ht="15" x14ac:dyDescent="0.2">
      <c r="A163" s="4">
        <v>123</v>
      </c>
      <c r="B163" s="5" t="s">
        <v>187</v>
      </c>
      <c r="C163" s="5" t="s">
        <v>188</v>
      </c>
      <c r="D163" s="4" t="s">
        <v>24</v>
      </c>
      <c r="E163" s="6">
        <v>5270</v>
      </c>
      <c r="F163" s="7">
        <v>0</v>
      </c>
      <c r="G163" s="8">
        <f t="shared" si="7"/>
        <v>0</v>
      </c>
      <c r="H163" s="2"/>
      <c r="I163" s="2"/>
    </row>
    <row r="164" spans="1:11" ht="15" x14ac:dyDescent="0.2">
      <c r="A164" s="9"/>
      <c r="B164" s="9" t="s">
        <v>15</v>
      </c>
      <c r="C164" s="185" t="s">
        <v>170</v>
      </c>
      <c r="D164" s="186"/>
      <c r="E164" s="186"/>
      <c r="F164" s="186"/>
      <c r="G164" s="10">
        <f>SUM(G152:G163)</f>
        <v>0</v>
      </c>
      <c r="H164" s="2"/>
      <c r="I164" s="2"/>
      <c r="J164" s="2"/>
      <c r="K164" s="2"/>
    </row>
    <row r="165" spans="1:11" ht="15" x14ac:dyDescent="0.2">
      <c r="A165" s="12"/>
      <c r="B165" s="12" t="s">
        <v>15</v>
      </c>
      <c r="C165" s="187" t="s">
        <v>73</v>
      </c>
      <c r="D165" s="186"/>
      <c r="E165" s="186"/>
      <c r="F165" s="186"/>
      <c r="G165" s="13">
        <f>+G104+G107+G150+G164</f>
        <v>0</v>
      </c>
      <c r="H165" s="2"/>
      <c r="I165" s="2"/>
      <c r="J165" s="2"/>
      <c r="K165" s="2"/>
    </row>
    <row r="166" spans="1:11" ht="1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</row>
    <row r="167" spans="1:11" ht="15" x14ac:dyDescent="0.2">
      <c r="A167" s="188" t="s">
        <v>189</v>
      </c>
      <c r="B167" s="188"/>
      <c r="C167" s="188"/>
      <c r="D167" s="188"/>
      <c r="E167" s="188"/>
      <c r="F167" s="188"/>
      <c r="G167" s="14">
        <f>+G70+G165</f>
        <v>0</v>
      </c>
      <c r="H167" s="2"/>
    </row>
  </sheetData>
  <sheetProtection sheet="1" objects="1" scenarios="1"/>
  <mergeCells count="47">
    <mergeCell ref="A1:B1"/>
    <mergeCell ref="C1:G1"/>
    <mergeCell ref="A2:B2"/>
    <mergeCell ref="C2:G2"/>
    <mergeCell ref="A4:B4"/>
    <mergeCell ref="C4:G4"/>
    <mergeCell ref="C31:F31"/>
    <mergeCell ref="A6:B6"/>
    <mergeCell ref="C6:G6"/>
    <mergeCell ref="C8:F8"/>
    <mergeCell ref="A9:B9"/>
    <mergeCell ref="C9:G9"/>
    <mergeCell ref="C13:F13"/>
    <mergeCell ref="A14:B14"/>
    <mergeCell ref="C14:G14"/>
    <mergeCell ref="C17:F17"/>
    <mergeCell ref="A18:B18"/>
    <mergeCell ref="C18:G18"/>
    <mergeCell ref="C69:F69"/>
    <mergeCell ref="A32:B32"/>
    <mergeCell ref="C32:G32"/>
    <mergeCell ref="C35:F35"/>
    <mergeCell ref="A36:B36"/>
    <mergeCell ref="C36:G36"/>
    <mergeCell ref="C48:F48"/>
    <mergeCell ref="A49:B49"/>
    <mergeCell ref="C49:G49"/>
    <mergeCell ref="C58:F58"/>
    <mergeCell ref="A59:B59"/>
    <mergeCell ref="C59:G59"/>
    <mergeCell ref="C150:F150"/>
    <mergeCell ref="C70:F70"/>
    <mergeCell ref="A72:B72"/>
    <mergeCell ref="C72:G72"/>
    <mergeCell ref="A74:B74"/>
    <mergeCell ref="C74:G74"/>
    <mergeCell ref="C104:F104"/>
    <mergeCell ref="A105:B105"/>
    <mergeCell ref="C105:G105"/>
    <mergeCell ref="C107:F107"/>
    <mergeCell ref="A108:B108"/>
    <mergeCell ref="C108:G108"/>
    <mergeCell ref="A151:B151"/>
    <mergeCell ref="C151:G151"/>
    <mergeCell ref="C164:F164"/>
    <mergeCell ref="C165:F165"/>
    <mergeCell ref="A167:F167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topLeftCell="A18" workbookViewId="0">
      <selection activeCell="C42" sqref="C42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17241</v>
      </c>
      <c r="B1" s="192"/>
      <c r="C1" s="192" t="s">
        <v>1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2</v>
      </c>
      <c r="B2" s="193"/>
      <c r="C2" s="194" t="s">
        <v>190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3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ht="15" x14ac:dyDescent="0.2">
      <c r="A6" s="183"/>
      <c r="B6" s="183"/>
      <c r="C6" s="184" t="s">
        <v>191</v>
      </c>
      <c r="D6" s="184"/>
      <c r="E6" s="184"/>
      <c r="F6" s="184"/>
      <c r="G6" s="184"/>
      <c r="H6" s="2"/>
      <c r="I6" s="2"/>
      <c r="J6" s="2"/>
      <c r="K6" s="2"/>
    </row>
    <row r="7" spans="1:11" ht="15" x14ac:dyDescent="0.2">
      <c r="A7" s="4">
        <v>124</v>
      </c>
      <c r="B7" s="5"/>
      <c r="C7" s="5" t="s">
        <v>192</v>
      </c>
      <c r="D7" s="4" t="s">
        <v>18</v>
      </c>
      <c r="E7" s="6">
        <v>1</v>
      </c>
      <c r="F7" s="7">
        <v>0</v>
      </c>
      <c r="G7" s="8">
        <f t="shared" ref="G7:G19" si="0">F7*E7</f>
        <v>0</v>
      </c>
      <c r="H7" s="2"/>
      <c r="I7" s="2"/>
    </row>
    <row r="8" spans="1:11" ht="15" x14ac:dyDescent="0.2">
      <c r="A8" s="4">
        <v>125</v>
      </c>
      <c r="B8" s="5"/>
      <c r="C8" s="5" t="s">
        <v>193</v>
      </c>
      <c r="D8" s="4" t="s">
        <v>18</v>
      </c>
      <c r="E8" s="6">
        <v>12</v>
      </c>
      <c r="F8" s="7">
        <v>0</v>
      </c>
      <c r="G8" s="8">
        <f t="shared" si="0"/>
        <v>0</v>
      </c>
      <c r="H8" s="2"/>
      <c r="I8" s="2"/>
    </row>
    <row r="9" spans="1:11" ht="15" x14ac:dyDescent="0.2">
      <c r="A9" s="4">
        <v>126</v>
      </c>
      <c r="B9" s="5"/>
      <c r="C9" s="5" t="s">
        <v>194</v>
      </c>
      <c r="D9" s="4" t="s">
        <v>18</v>
      </c>
      <c r="E9" s="6">
        <v>4</v>
      </c>
      <c r="F9" s="7">
        <v>0</v>
      </c>
      <c r="G9" s="8">
        <f t="shared" si="0"/>
        <v>0</v>
      </c>
      <c r="H9" s="2"/>
      <c r="I9" s="2"/>
    </row>
    <row r="10" spans="1:11" ht="15" x14ac:dyDescent="0.2">
      <c r="A10" s="4">
        <v>127</v>
      </c>
      <c r="B10" s="5"/>
      <c r="C10" s="5" t="s">
        <v>195</v>
      </c>
      <c r="D10" s="4" t="s">
        <v>18</v>
      </c>
      <c r="E10" s="6">
        <v>18</v>
      </c>
      <c r="F10" s="7">
        <v>0</v>
      </c>
      <c r="G10" s="8">
        <f t="shared" si="0"/>
        <v>0</v>
      </c>
      <c r="H10" s="2"/>
      <c r="I10" s="2"/>
    </row>
    <row r="11" spans="1:11" ht="15" x14ac:dyDescent="0.2">
      <c r="A11" s="4">
        <v>128</v>
      </c>
      <c r="B11" s="5"/>
      <c r="C11" s="5" t="s">
        <v>196</v>
      </c>
      <c r="D11" s="4" t="s">
        <v>18</v>
      </c>
      <c r="E11" s="6">
        <v>1</v>
      </c>
      <c r="F11" s="7">
        <v>0</v>
      </c>
      <c r="G11" s="8">
        <f t="shared" si="0"/>
        <v>0</v>
      </c>
      <c r="H11" s="2"/>
      <c r="I11" s="2"/>
    </row>
    <row r="12" spans="1:11" ht="15" x14ac:dyDescent="0.2">
      <c r="A12" s="4">
        <v>129</v>
      </c>
      <c r="B12" s="5"/>
      <c r="C12" s="5" t="s">
        <v>197</v>
      </c>
      <c r="D12" s="4" t="s">
        <v>18</v>
      </c>
      <c r="E12" s="6">
        <v>2</v>
      </c>
      <c r="F12" s="7">
        <v>0</v>
      </c>
      <c r="G12" s="8">
        <f t="shared" si="0"/>
        <v>0</v>
      </c>
      <c r="H12" s="2"/>
      <c r="I12" s="2"/>
    </row>
    <row r="13" spans="1:11" ht="15" x14ac:dyDescent="0.2">
      <c r="A13" s="4">
        <v>130</v>
      </c>
      <c r="B13" s="5"/>
      <c r="C13" s="5" t="s">
        <v>198</v>
      </c>
      <c r="D13" s="4" t="s">
        <v>18</v>
      </c>
      <c r="E13" s="6">
        <v>14</v>
      </c>
      <c r="F13" s="7">
        <v>0</v>
      </c>
      <c r="G13" s="8">
        <f t="shared" si="0"/>
        <v>0</v>
      </c>
      <c r="H13" s="2"/>
      <c r="I13" s="2"/>
    </row>
    <row r="14" spans="1:11" ht="15" x14ac:dyDescent="0.2">
      <c r="A14" s="4">
        <v>131</v>
      </c>
      <c r="B14" s="5"/>
      <c r="C14" s="5" t="s">
        <v>199</v>
      </c>
      <c r="D14" s="4" t="s">
        <v>18</v>
      </c>
      <c r="E14" s="6">
        <v>1</v>
      </c>
      <c r="F14" s="7">
        <v>0</v>
      </c>
      <c r="G14" s="8">
        <f t="shared" si="0"/>
        <v>0</v>
      </c>
      <c r="H14" s="2"/>
      <c r="I14" s="2"/>
    </row>
    <row r="15" spans="1:11" ht="15" x14ac:dyDescent="0.2">
      <c r="A15" s="4">
        <v>132</v>
      </c>
      <c r="B15" s="5"/>
      <c r="C15" s="5" t="s">
        <v>200</v>
      </c>
      <c r="D15" s="4" t="s">
        <v>18</v>
      </c>
      <c r="E15" s="6">
        <v>1</v>
      </c>
      <c r="F15" s="7">
        <v>0</v>
      </c>
      <c r="G15" s="8">
        <f t="shared" si="0"/>
        <v>0</v>
      </c>
      <c r="H15" s="2"/>
      <c r="I15" s="2"/>
    </row>
    <row r="16" spans="1:11" ht="15" x14ac:dyDescent="0.2">
      <c r="A16" s="4">
        <v>133</v>
      </c>
      <c r="B16" s="5"/>
      <c r="C16" s="5" t="s">
        <v>201</v>
      </c>
      <c r="D16" s="4" t="s">
        <v>18</v>
      </c>
      <c r="E16" s="6">
        <v>3</v>
      </c>
      <c r="F16" s="7">
        <v>0</v>
      </c>
      <c r="G16" s="8">
        <f t="shared" si="0"/>
        <v>0</v>
      </c>
      <c r="H16" s="2"/>
      <c r="I16" s="2"/>
    </row>
    <row r="17" spans="1:11" ht="21" x14ac:dyDescent="0.2">
      <c r="A17" s="4">
        <v>134</v>
      </c>
      <c r="B17" s="5" t="s">
        <v>202</v>
      </c>
      <c r="C17" s="5" t="s">
        <v>203</v>
      </c>
      <c r="D17" s="4"/>
      <c r="E17" s="6">
        <v>1</v>
      </c>
      <c r="F17" s="7">
        <v>0</v>
      </c>
      <c r="G17" s="8">
        <f t="shared" si="0"/>
        <v>0</v>
      </c>
      <c r="H17" s="2"/>
      <c r="I17" s="2"/>
    </row>
    <row r="18" spans="1:11" ht="15" x14ac:dyDescent="0.2">
      <c r="A18" s="4">
        <v>135</v>
      </c>
      <c r="B18" s="5"/>
      <c r="C18" s="5" t="s">
        <v>204</v>
      </c>
      <c r="D18" s="4" t="s">
        <v>21</v>
      </c>
      <c r="E18" s="6">
        <v>1</v>
      </c>
      <c r="F18" s="7">
        <v>0</v>
      </c>
      <c r="G18" s="8">
        <f t="shared" si="0"/>
        <v>0</v>
      </c>
      <c r="H18" s="2"/>
      <c r="I18" s="2"/>
    </row>
    <row r="19" spans="1:11" ht="15" x14ac:dyDescent="0.2">
      <c r="A19" s="4">
        <v>136</v>
      </c>
      <c r="B19" s="5" t="s">
        <v>205</v>
      </c>
      <c r="C19" s="5" t="s">
        <v>206</v>
      </c>
      <c r="D19" s="4" t="s">
        <v>18</v>
      </c>
      <c r="E19" s="6">
        <v>1</v>
      </c>
      <c r="F19" s="7">
        <v>0</v>
      </c>
      <c r="G19" s="8">
        <f t="shared" si="0"/>
        <v>0</v>
      </c>
      <c r="H19" s="2"/>
      <c r="I19" s="2"/>
    </row>
    <row r="20" spans="1:11" ht="15" x14ac:dyDescent="0.2">
      <c r="A20" s="11"/>
      <c r="B20" s="11"/>
      <c r="C20" s="11" t="s">
        <v>207</v>
      </c>
      <c r="D20" s="11"/>
      <c r="E20" s="11"/>
      <c r="F20" s="11"/>
      <c r="G20" s="11"/>
      <c r="H20" s="2"/>
      <c r="I20" s="2"/>
    </row>
    <row r="21" spans="1:11" ht="15" x14ac:dyDescent="0.2">
      <c r="A21" s="4">
        <v>137</v>
      </c>
      <c r="B21" s="5"/>
      <c r="C21" s="5" t="s">
        <v>208</v>
      </c>
      <c r="D21" s="4" t="s">
        <v>18</v>
      </c>
      <c r="E21" s="6">
        <v>1</v>
      </c>
      <c r="F21" s="7">
        <v>0</v>
      </c>
      <c r="G21" s="8">
        <f t="shared" ref="G21:G27" si="1">F21*E21</f>
        <v>0</v>
      </c>
      <c r="H21" s="2"/>
      <c r="I21" s="2"/>
    </row>
    <row r="22" spans="1:11" ht="15" x14ac:dyDescent="0.2">
      <c r="A22" s="4">
        <v>138</v>
      </c>
      <c r="B22" s="5"/>
      <c r="C22" s="5" t="s">
        <v>209</v>
      </c>
      <c r="D22" s="4"/>
      <c r="E22" s="6">
        <v>3</v>
      </c>
      <c r="F22" s="7">
        <v>0</v>
      </c>
      <c r="G22" s="8">
        <f t="shared" si="1"/>
        <v>0</v>
      </c>
      <c r="H22" s="2"/>
      <c r="I22" s="2"/>
    </row>
    <row r="23" spans="1:11" ht="15" x14ac:dyDescent="0.2">
      <c r="A23" s="4">
        <v>139</v>
      </c>
      <c r="B23" s="5"/>
      <c r="C23" s="5" t="s">
        <v>210</v>
      </c>
      <c r="D23" s="4" t="s">
        <v>18</v>
      </c>
      <c r="E23" s="6">
        <v>2</v>
      </c>
      <c r="F23" s="7">
        <v>0</v>
      </c>
      <c r="G23" s="8">
        <f t="shared" si="1"/>
        <v>0</v>
      </c>
      <c r="H23" s="2"/>
      <c r="I23" s="2"/>
    </row>
    <row r="24" spans="1:11" ht="15" x14ac:dyDescent="0.2">
      <c r="A24" s="4">
        <v>140</v>
      </c>
      <c r="B24" s="5"/>
      <c r="C24" s="5" t="s">
        <v>211</v>
      </c>
      <c r="D24" s="4" t="s">
        <v>18</v>
      </c>
      <c r="E24" s="6">
        <v>1</v>
      </c>
      <c r="F24" s="7">
        <v>0</v>
      </c>
      <c r="G24" s="8">
        <f t="shared" si="1"/>
        <v>0</v>
      </c>
      <c r="H24" s="2"/>
      <c r="I24" s="2"/>
    </row>
    <row r="25" spans="1:11" ht="15" x14ac:dyDescent="0.2">
      <c r="A25" s="4">
        <v>141</v>
      </c>
      <c r="B25" s="5"/>
      <c r="C25" s="5" t="s">
        <v>212</v>
      </c>
      <c r="D25" s="4" t="s">
        <v>21</v>
      </c>
      <c r="E25" s="6">
        <v>2</v>
      </c>
      <c r="F25" s="7">
        <v>0</v>
      </c>
      <c r="G25" s="8">
        <f t="shared" si="1"/>
        <v>0</v>
      </c>
      <c r="H25" s="2"/>
      <c r="I25" s="2"/>
    </row>
    <row r="26" spans="1:11" ht="15" x14ac:dyDescent="0.2">
      <c r="A26" s="4">
        <v>142</v>
      </c>
      <c r="B26" s="5"/>
      <c r="C26" s="5" t="s">
        <v>213</v>
      </c>
      <c r="D26" s="4" t="s">
        <v>18</v>
      </c>
      <c r="E26" s="6">
        <v>1</v>
      </c>
      <c r="F26" s="7">
        <v>0</v>
      </c>
      <c r="G26" s="8">
        <f t="shared" si="1"/>
        <v>0</v>
      </c>
      <c r="H26" s="2"/>
      <c r="I26" s="2"/>
    </row>
    <row r="27" spans="1:11" ht="15" x14ac:dyDescent="0.2">
      <c r="A27" s="4">
        <v>143</v>
      </c>
      <c r="B27" s="5"/>
      <c r="C27" s="5" t="s">
        <v>214</v>
      </c>
      <c r="D27" s="4" t="s">
        <v>18</v>
      </c>
      <c r="E27" s="6">
        <v>1</v>
      </c>
      <c r="F27" s="7">
        <v>0</v>
      </c>
      <c r="G27" s="8">
        <f t="shared" si="1"/>
        <v>0</v>
      </c>
      <c r="H27" s="2"/>
      <c r="I27" s="2"/>
    </row>
    <row r="28" spans="1:11" ht="15" x14ac:dyDescent="0.2">
      <c r="A28" s="11"/>
      <c r="B28" s="11"/>
      <c r="C28" s="11" t="s">
        <v>215</v>
      </c>
      <c r="D28" s="11"/>
      <c r="E28" s="11"/>
      <c r="F28" s="11"/>
      <c r="G28" s="11"/>
      <c r="H28" s="2"/>
      <c r="I28" s="2"/>
    </row>
    <row r="29" spans="1:11" ht="15" x14ac:dyDescent="0.2">
      <c r="A29" s="4">
        <v>144</v>
      </c>
      <c r="B29" s="5"/>
      <c r="C29" s="5" t="s">
        <v>216</v>
      </c>
      <c r="D29" s="4" t="s">
        <v>217</v>
      </c>
      <c r="E29" s="6">
        <v>1</v>
      </c>
      <c r="F29" s="7">
        <v>0</v>
      </c>
      <c r="G29" s="8">
        <f>F29*E29</f>
        <v>0</v>
      </c>
      <c r="H29" s="2"/>
      <c r="I29" s="2"/>
    </row>
    <row r="30" spans="1:11" ht="21" x14ac:dyDescent="0.2">
      <c r="A30" s="11"/>
      <c r="B30" s="11"/>
      <c r="C30" s="11" t="s">
        <v>218</v>
      </c>
      <c r="D30" s="11"/>
      <c r="E30" s="11"/>
      <c r="F30" s="11"/>
      <c r="G30" s="11"/>
      <c r="H30" s="2"/>
      <c r="I30" s="2"/>
    </row>
    <row r="31" spans="1:11" ht="15" x14ac:dyDescent="0.2">
      <c r="A31" s="4">
        <v>145</v>
      </c>
      <c r="B31" s="5"/>
      <c r="C31" s="5" t="s">
        <v>219</v>
      </c>
      <c r="D31" s="4" t="s">
        <v>18</v>
      </c>
      <c r="E31" s="6">
        <v>4</v>
      </c>
      <c r="F31" s="7">
        <v>0</v>
      </c>
      <c r="G31" s="8">
        <f>F31*E31</f>
        <v>0</v>
      </c>
      <c r="H31" s="2"/>
      <c r="I31" s="2"/>
    </row>
    <row r="32" spans="1:11" ht="15" x14ac:dyDescent="0.2">
      <c r="A32" s="9"/>
      <c r="B32" s="9" t="s">
        <v>15</v>
      </c>
      <c r="C32" s="185" t="s">
        <v>191</v>
      </c>
      <c r="D32" s="186"/>
      <c r="E32" s="186"/>
      <c r="F32" s="186"/>
      <c r="G32" s="10">
        <f>SUM(G7:G31)</f>
        <v>0</v>
      </c>
      <c r="H32" s="2"/>
      <c r="I32" s="2"/>
      <c r="J32" s="2"/>
      <c r="K32" s="2"/>
    </row>
    <row r="33" spans="1:11" ht="15" x14ac:dyDescent="0.2">
      <c r="A33" s="183"/>
      <c r="B33" s="183"/>
      <c r="C33" s="184" t="s">
        <v>220</v>
      </c>
      <c r="D33" s="184"/>
      <c r="E33" s="184"/>
      <c r="F33" s="184"/>
      <c r="G33" s="184"/>
      <c r="H33" s="2"/>
      <c r="I33" s="2"/>
      <c r="J33" s="2"/>
      <c r="K33" s="2"/>
    </row>
    <row r="34" spans="1:11" ht="21" x14ac:dyDescent="0.2">
      <c r="A34" s="4">
        <v>146</v>
      </c>
      <c r="B34" s="5"/>
      <c r="C34" s="5" t="s">
        <v>221</v>
      </c>
      <c r="D34" s="4" t="s">
        <v>18</v>
      </c>
      <c r="E34" s="6">
        <v>1</v>
      </c>
      <c r="F34" s="7">
        <v>0</v>
      </c>
      <c r="G34" s="8">
        <f>F34*E34</f>
        <v>0</v>
      </c>
      <c r="H34" s="2"/>
      <c r="I34" s="2"/>
    </row>
    <row r="35" spans="1:11" ht="15" x14ac:dyDescent="0.2">
      <c r="A35" s="9"/>
      <c r="B35" s="9" t="s">
        <v>15</v>
      </c>
      <c r="C35" s="185" t="s">
        <v>220</v>
      </c>
      <c r="D35" s="186"/>
      <c r="E35" s="186"/>
      <c r="F35" s="186"/>
      <c r="G35" s="10">
        <f>SUM(G34:G34)</f>
        <v>0</v>
      </c>
      <c r="H35" s="2"/>
      <c r="I35" s="2"/>
      <c r="J35" s="2"/>
      <c r="K35" s="2"/>
    </row>
    <row r="36" spans="1:11" ht="15" x14ac:dyDescent="0.2">
      <c r="A36" s="12"/>
      <c r="B36" s="12" t="s">
        <v>15</v>
      </c>
      <c r="C36" s="187" t="s">
        <v>3</v>
      </c>
      <c r="D36" s="186"/>
      <c r="E36" s="186"/>
      <c r="F36" s="186"/>
      <c r="G36" s="13">
        <f>+G32+G35</f>
        <v>0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189"/>
      <c r="B38" s="190"/>
      <c r="C38" s="190" t="s">
        <v>73</v>
      </c>
      <c r="D38" s="190"/>
      <c r="E38" s="190"/>
      <c r="F38" s="190"/>
      <c r="G38" s="191"/>
      <c r="H38" s="2"/>
      <c r="I38" s="2"/>
      <c r="J38" s="2"/>
      <c r="K38" s="2"/>
    </row>
    <row r="39" spans="1:11" ht="15" x14ac:dyDescent="0.2">
      <c r="A39" s="3" t="s">
        <v>4</v>
      </c>
      <c r="B39" s="3" t="s">
        <v>5</v>
      </c>
      <c r="C39" s="3" t="s">
        <v>6</v>
      </c>
      <c r="D39" s="3" t="s">
        <v>7</v>
      </c>
      <c r="E39" s="3" t="s">
        <v>8</v>
      </c>
      <c r="F39" s="3" t="s">
        <v>9</v>
      </c>
      <c r="G39" s="3" t="s">
        <v>10</v>
      </c>
      <c r="H39" s="2"/>
      <c r="I39" s="2"/>
      <c r="J39" s="2"/>
      <c r="K39" s="2"/>
    </row>
    <row r="40" spans="1:11" ht="15" x14ac:dyDescent="0.2">
      <c r="A40" s="183"/>
      <c r="B40" s="183"/>
      <c r="C40" s="184" t="s">
        <v>106</v>
      </c>
      <c r="D40" s="184"/>
      <c r="E40" s="184"/>
      <c r="F40" s="184"/>
      <c r="G40" s="184"/>
      <c r="H40" s="2"/>
      <c r="I40" s="2"/>
      <c r="J40" s="2"/>
      <c r="K40" s="2"/>
    </row>
    <row r="41" spans="1:11" ht="15" x14ac:dyDescent="0.2">
      <c r="A41" s="4">
        <v>147</v>
      </c>
      <c r="B41" s="5"/>
      <c r="C41" s="5" t="s">
        <v>222</v>
      </c>
      <c r="D41" s="4" t="s">
        <v>18</v>
      </c>
      <c r="E41" s="6">
        <v>22</v>
      </c>
      <c r="F41" s="7">
        <v>0</v>
      </c>
      <c r="G41" s="8">
        <f t="shared" ref="G41:G46" si="2">F41*E41</f>
        <v>0</v>
      </c>
      <c r="H41" s="2"/>
      <c r="I41" s="2"/>
    </row>
    <row r="42" spans="1:11" ht="15" x14ac:dyDescent="0.2">
      <c r="A42" s="4">
        <v>148</v>
      </c>
      <c r="B42" s="5"/>
      <c r="C42" s="5" t="s">
        <v>223</v>
      </c>
      <c r="D42" s="4" t="s">
        <v>18</v>
      </c>
      <c r="E42" s="6">
        <v>19</v>
      </c>
      <c r="F42" s="7">
        <v>0</v>
      </c>
      <c r="G42" s="8">
        <f t="shared" si="2"/>
        <v>0</v>
      </c>
      <c r="H42" s="2"/>
      <c r="I42" s="2"/>
    </row>
    <row r="43" spans="1:11" ht="15" x14ac:dyDescent="0.2">
      <c r="A43" s="4">
        <v>149</v>
      </c>
      <c r="B43" s="5"/>
      <c r="C43" s="5" t="s">
        <v>224</v>
      </c>
      <c r="D43" s="4" t="s">
        <v>18</v>
      </c>
      <c r="E43" s="6">
        <v>1</v>
      </c>
      <c r="F43" s="7">
        <v>0</v>
      </c>
      <c r="G43" s="8">
        <f t="shared" si="2"/>
        <v>0</v>
      </c>
      <c r="H43" s="2"/>
      <c r="I43" s="2"/>
    </row>
    <row r="44" spans="1:11" ht="15" x14ac:dyDescent="0.2">
      <c r="A44" s="4">
        <v>150</v>
      </c>
      <c r="B44" s="5"/>
      <c r="C44" s="5" t="s">
        <v>225</v>
      </c>
      <c r="D44" s="4" t="s">
        <v>76</v>
      </c>
      <c r="E44" s="6">
        <v>24</v>
      </c>
      <c r="F44" s="7">
        <v>0</v>
      </c>
      <c r="G44" s="8">
        <f t="shared" si="2"/>
        <v>0</v>
      </c>
      <c r="H44" s="2"/>
      <c r="I44" s="2"/>
    </row>
    <row r="45" spans="1:11" ht="15" x14ac:dyDescent="0.2">
      <c r="A45" s="4">
        <v>151</v>
      </c>
      <c r="B45" s="5"/>
      <c r="C45" s="5" t="s">
        <v>226</v>
      </c>
      <c r="D45" s="4" t="s">
        <v>76</v>
      </c>
      <c r="E45" s="6">
        <v>1</v>
      </c>
      <c r="F45" s="7">
        <v>0</v>
      </c>
      <c r="G45" s="8">
        <f t="shared" si="2"/>
        <v>0</v>
      </c>
      <c r="H45" s="2"/>
      <c r="I45" s="2"/>
    </row>
    <row r="46" spans="1:11" ht="15" x14ac:dyDescent="0.2">
      <c r="A46" s="4">
        <v>152</v>
      </c>
      <c r="B46" s="5"/>
      <c r="C46" s="5" t="s">
        <v>227</v>
      </c>
      <c r="D46" s="4" t="s">
        <v>18</v>
      </c>
      <c r="E46" s="6">
        <v>1</v>
      </c>
      <c r="F46" s="7">
        <v>0</v>
      </c>
      <c r="G46" s="8">
        <f t="shared" si="2"/>
        <v>0</v>
      </c>
      <c r="H46" s="2"/>
      <c r="I46" s="2"/>
    </row>
    <row r="47" spans="1:11" ht="15" x14ac:dyDescent="0.2">
      <c r="A47" s="9"/>
      <c r="B47" s="9" t="s">
        <v>15</v>
      </c>
      <c r="C47" s="185" t="s">
        <v>106</v>
      </c>
      <c r="D47" s="186"/>
      <c r="E47" s="186"/>
      <c r="F47" s="186"/>
      <c r="G47" s="10">
        <f>SUM(G41:G46)</f>
        <v>0</v>
      </c>
      <c r="H47" s="2"/>
      <c r="I47" s="2"/>
      <c r="J47" s="2"/>
      <c r="K47" s="2"/>
    </row>
    <row r="48" spans="1:11" ht="15" x14ac:dyDescent="0.2">
      <c r="A48" s="12"/>
      <c r="B48" s="12" t="s">
        <v>15</v>
      </c>
      <c r="C48" s="187" t="s">
        <v>73</v>
      </c>
      <c r="D48" s="186"/>
      <c r="E48" s="186"/>
      <c r="F48" s="186"/>
      <c r="G48" s="13">
        <f>+G47</f>
        <v>0</v>
      </c>
      <c r="H48" s="2"/>
      <c r="I48" s="2"/>
      <c r="J48" s="2"/>
      <c r="K48" s="2"/>
    </row>
    <row r="49" spans="1:11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ht="15" x14ac:dyDescent="0.2">
      <c r="A50" s="188" t="s">
        <v>189</v>
      </c>
      <c r="B50" s="188"/>
      <c r="C50" s="188"/>
      <c r="D50" s="188"/>
      <c r="E50" s="188"/>
      <c r="F50" s="188"/>
      <c r="G50" s="14">
        <f>+G36+G48</f>
        <v>0</v>
      </c>
      <c r="H50" s="2"/>
    </row>
  </sheetData>
  <sheetProtection sheet="1" objects="1" scenarios="1"/>
  <mergeCells count="20">
    <mergeCell ref="A1:B1"/>
    <mergeCell ref="C1:G1"/>
    <mergeCell ref="A38:B38"/>
    <mergeCell ref="C38:G38"/>
    <mergeCell ref="A2:B2"/>
    <mergeCell ref="C2:G2"/>
    <mergeCell ref="A4:B4"/>
    <mergeCell ref="C4:G4"/>
    <mergeCell ref="A6:B6"/>
    <mergeCell ref="C6:G6"/>
    <mergeCell ref="C32:F32"/>
    <mergeCell ref="A33:B33"/>
    <mergeCell ref="C33:G33"/>
    <mergeCell ref="C35:F35"/>
    <mergeCell ref="C36:F36"/>
    <mergeCell ref="A40:B40"/>
    <mergeCell ref="C40:G40"/>
    <mergeCell ref="C47:F47"/>
    <mergeCell ref="C48:F48"/>
    <mergeCell ref="A50:F50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tabSelected="1" topLeftCell="A12" workbookViewId="0">
      <selection activeCell="C25" sqref="C25:F25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17241</v>
      </c>
      <c r="B1" s="192"/>
      <c r="C1" s="192" t="s">
        <v>1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2</v>
      </c>
      <c r="B2" s="193"/>
      <c r="C2" s="194" t="s">
        <v>228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3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ht="15" x14ac:dyDescent="0.2">
      <c r="A6" s="183"/>
      <c r="B6" s="183"/>
      <c r="C6" s="184" t="s">
        <v>229</v>
      </c>
      <c r="D6" s="184"/>
      <c r="E6" s="184"/>
      <c r="F6" s="184"/>
      <c r="G6" s="184"/>
      <c r="H6" s="2"/>
      <c r="I6" s="2"/>
      <c r="J6" s="2"/>
      <c r="K6" s="2"/>
    </row>
    <row r="7" spans="1:11" ht="15" x14ac:dyDescent="0.2">
      <c r="A7" s="4">
        <v>153</v>
      </c>
      <c r="B7" s="5"/>
      <c r="C7" s="5" t="s">
        <v>212</v>
      </c>
      <c r="D7" s="4" t="s">
        <v>21</v>
      </c>
      <c r="E7" s="6">
        <v>1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15</v>
      </c>
      <c r="C8" s="185" t="s">
        <v>229</v>
      </c>
      <c r="D8" s="186"/>
      <c r="E8" s="186"/>
      <c r="F8" s="186"/>
      <c r="G8" s="10">
        <f>SUM(G7:G7)</f>
        <v>0</v>
      </c>
      <c r="H8" s="2"/>
      <c r="I8" s="2"/>
      <c r="J8" s="2"/>
      <c r="K8" s="2"/>
    </row>
    <row r="9" spans="1:11" ht="15" x14ac:dyDescent="0.2">
      <c r="A9" s="183"/>
      <c r="B9" s="183"/>
      <c r="C9" s="184" t="s">
        <v>191</v>
      </c>
      <c r="D9" s="184"/>
      <c r="E9" s="184"/>
      <c r="F9" s="184"/>
      <c r="G9" s="184"/>
      <c r="H9" s="2"/>
      <c r="I9" s="2"/>
      <c r="J9" s="2"/>
      <c r="K9" s="2"/>
    </row>
    <row r="10" spans="1:11" ht="21" x14ac:dyDescent="0.2">
      <c r="A10" s="4">
        <v>154</v>
      </c>
      <c r="B10" s="5" t="s">
        <v>230</v>
      </c>
      <c r="C10" s="5" t="s">
        <v>231</v>
      </c>
      <c r="D10" s="4" t="s">
        <v>18</v>
      </c>
      <c r="E10" s="6">
        <v>1</v>
      </c>
      <c r="F10" s="7">
        <v>0</v>
      </c>
      <c r="G10" s="8">
        <f t="shared" ref="G10:G20" si="0">F10*E10</f>
        <v>0</v>
      </c>
      <c r="H10" s="2"/>
      <c r="I10" s="2"/>
    </row>
    <row r="11" spans="1:11" ht="15" x14ac:dyDescent="0.2">
      <c r="A11" s="4">
        <v>155</v>
      </c>
      <c r="B11" s="5" t="s">
        <v>232</v>
      </c>
      <c r="C11" s="5" t="s">
        <v>233</v>
      </c>
      <c r="D11" s="4" t="s">
        <v>18</v>
      </c>
      <c r="E11" s="6">
        <v>4</v>
      </c>
      <c r="F11" s="7">
        <v>0</v>
      </c>
      <c r="G11" s="8">
        <f t="shared" si="0"/>
        <v>0</v>
      </c>
      <c r="H11" s="2"/>
      <c r="I11" s="2"/>
    </row>
    <row r="12" spans="1:11" ht="15" x14ac:dyDescent="0.2">
      <c r="A12" s="4">
        <v>156</v>
      </c>
      <c r="B12" s="5" t="s">
        <v>234</v>
      </c>
      <c r="C12" s="5" t="s">
        <v>235</v>
      </c>
      <c r="D12" s="4" t="s">
        <v>18</v>
      </c>
      <c r="E12" s="6">
        <v>1</v>
      </c>
      <c r="F12" s="7">
        <v>0</v>
      </c>
      <c r="G12" s="8">
        <f t="shared" si="0"/>
        <v>0</v>
      </c>
      <c r="H12" s="2"/>
      <c r="I12" s="2"/>
    </row>
    <row r="13" spans="1:11" ht="15" x14ac:dyDescent="0.2">
      <c r="A13" s="4">
        <v>157</v>
      </c>
      <c r="B13" s="5" t="s">
        <v>236</v>
      </c>
      <c r="C13" s="5" t="s">
        <v>237</v>
      </c>
      <c r="D13" s="4" t="s">
        <v>18</v>
      </c>
      <c r="E13" s="6">
        <v>1</v>
      </c>
      <c r="F13" s="7">
        <v>0</v>
      </c>
      <c r="G13" s="8">
        <f t="shared" si="0"/>
        <v>0</v>
      </c>
      <c r="H13" s="2"/>
      <c r="I13" s="2"/>
    </row>
    <row r="14" spans="1:11" ht="15" x14ac:dyDescent="0.2">
      <c r="A14" s="4">
        <v>158</v>
      </c>
      <c r="B14" s="5" t="s">
        <v>238</v>
      </c>
      <c r="C14" s="5" t="s">
        <v>239</v>
      </c>
      <c r="D14" s="4" t="s">
        <v>18</v>
      </c>
      <c r="E14" s="6">
        <v>1</v>
      </c>
      <c r="F14" s="7">
        <v>0</v>
      </c>
      <c r="G14" s="8">
        <f t="shared" si="0"/>
        <v>0</v>
      </c>
      <c r="H14" s="2"/>
      <c r="I14" s="2"/>
    </row>
    <row r="15" spans="1:11" ht="15" x14ac:dyDescent="0.2">
      <c r="A15" s="4">
        <v>159</v>
      </c>
      <c r="B15" s="5" t="s">
        <v>240</v>
      </c>
      <c r="C15" s="5" t="s">
        <v>241</v>
      </c>
      <c r="D15" s="4" t="s">
        <v>18</v>
      </c>
      <c r="E15" s="6">
        <v>9</v>
      </c>
      <c r="F15" s="7">
        <v>0</v>
      </c>
      <c r="G15" s="8">
        <f t="shared" si="0"/>
        <v>0</v>
      </c>
      <c r="H15" s="2"/>
      <c r="I15" s="2"/>
    </row>
    <row r="16" spans="1:11" ht="15" x14ac:dyDescent="0.2">
      <c r="A16" s="4">
        <v>160</v>
      </c>
      <c r="B16" s="5"/>
      <c r="C16" s="5" t="s">
        <v>242</v>
      </c>
      <c r="D16" s="4" t="s">
        <v>18</v>
      </c>
      <c r="E16" s="6">
        <v>50</v>
      </c>
      <c r="F16" s="7">
        <v>0</v>
      </c>
      <c r="G16" s="8">
        <f t="shared" si="0"/>
        <v>0</v>
      </c>
      <c r="H16" s="2"/>
      <c r="I16" s="2"/>
    </row>
    <row r="17" spans="1:11" ht="15" x14ac:dyDescent="0.2">
      <c r="A17" s="4">
        <v>161</v>
      </c>
      <c r="B17" s="5"/>
      <c r="C17" s="5" t="s">
        <v>243</v>
      </c>
      <c r="D17" s="4" t="s">
        <v>18</v>
      </c>
      <c r="E17" s="6">
        <v>10</v>
      </c>
      <c r="F17" s="7">
        <v>0</v>
      </c>
      <c r="G17" s="8">
        <f t="shared" si="0"/>
        <v>0</v>
      </c>
      <c r="H17" s="2"/>
      <c r="I17" s="2"/>
    </row>
    <row r="18" spans="1:11" ht="15" x14ac:dyDescent="0.2">
      <c r="A18" s="4">
        <v>162</v>
      </c>
      <c r="B18" s="5"/>
      <c r="C18" s="5" t="s">
        <v>244</v>
      </c>
      <c r="D18" s="4" t="s">
        <v>18</v>
      </c>
      <c r="E18" s="6">
        <v>1</v>
      </c>
      <c r="F18" s="7">
        <v>0</v>
      </c>
      <c r="G18" s="8">
        <f t="shared" si="0"/>
        <v>0</v>
      </c>
      <c r="H18" s="2"/>
      <c r="I18" s="2"/>
    </row>
    <row r="19" spans="1:11" ht="21" x14ac:dyDescent="0.2">
      <c r="A19" s="4">
        <v>163</v>
      </c>
      <c r="B19" s="5" t="s">
        <v>245</v>
      </c>
      <c r="C19" s="5" t="s">
        <v>246</v>
      </c>
      <c r="D19" s="4" t="s">
        <v>18</v>
      </c>
      <c r="E19" s="6">
        <v>1</v>
      </c>
      <c r="F19" s="7">
        <v>0</v>
      </c>
      <c r="G19" s="8">
        <f t="shared" si="0"/>
        <v>0</v>
      </c>
      <c r="H19" s="2"/>
      <c r="I19" s="2"/>
    </row>
    <row r="20" spans="1:11" ht="15" x14ac:dyDescent="0.2">
      <c r="A20" s="4">
        <v>164</v>
      </c>
      <c r="B20" s="5"/>
      <c r="C20" s="5" t="s">
        <v>216</v>
      </c>
      <c r="D20" s="4" t="s">
        <v>217</v>
      </c>
      <c r="E20" s="6">
        <v>1</v>
      </c>
      <c r="F20" s="7">
        <v>0</v>
      </c>
      <c r="G20" s="8">
        <f t="shared" si="0"/>
        <v>0</v>
      </c>
      <c r="H20" s="2"/>
      <c r="I20" s="2"/>
    </row>
    <row r="21" spans="1:11" ht="21" x14ac:dyDescent="0.2">
      <c r="A21" s="11"/>
      <c r="B21" s="11"/>
      <c r="C21" s="11" t="s">
        <v>218</v>
      </c>
      <c r="D21" s="11"/>
      <c r="E21" s="11"/>
      <c r="F21" s="11"/>
      <c r="G21" s="11"/>
      <c r="H21" s="2"/>
      <c r="I21" s="2"/>
    </row>
    <row r="22" spans="1:11" ht="15" x14ac:dyDescent="0.2">
      <c r="A22" s="9"/>
      <c r="B22" s="9" t="s">
        <v>15</v>
      </c>
      <c r="C22" s="185" t="s">
        <v>191</v>
      </c>
      <c r="D22" s="186"/>
      <c r="E22" s="186"/>
      <c r="F22" s="186"/>
      <c r="G22" s="10">
        <f>SUM(G10:G20)</f>
        <v>0</v>
      </c>
      <c r="H22" s="2"/>
      <c r="I22" s="2"/>
      <c r="J22" s="2"/>
      <c r="K22" s="2"/>
    </row>
    <row r="23" spans="1:11" ht="15" x14ac:dyDescent="0.2">
      <c r="A23" s="183"/>
      <c r="B23" s="183"/>
      <c r="C23" s="184" t="s">
        <v>357</v>
      </c>
      <c r="D23" s="184"/>
      <c r="E23" s="184"/>
      <c r="F23" s="184"/>
      <c r="G23" s="184"/>
      <c r="H23" s="2"/>
      <c r="I23" s="2"/>
      <c r="J23" s="2"/>
      <c r="K23" s="2"/>
    </row>
    <row r="24" spans="1:11" ht="15" x14ac:dyDescent="0.2">
      <c r="A24" s="4">
        <v>165</v>
      </c>
      <c r="B24" s="5"/>
      <c r="C24" s="5" t="s">
        <v>247</v>
      </c>
      <c r="D24" s="4" t="s">
        <v>18</v>
      </c>
      <c r="E24" s="6">
        <v>1</v>
      </c>
      <c r="F24" s="7">
        <v>0</v>
      </c>
      <c r="G24" s="8">
        <f>F24*E24</f>
        <v>0</v>
      </c>
      <c r="H24" s="2"/>
      <c r="I24" s="2"/>
    </row>
    <row r="25" spans="1:11" ht="15" x14ac:dyDescent="0.2">
      <c r="A25" s="9"/>
      <c r="B25" s="9" t="s">
        <v>15</v>
      </c>
      <c r="C25" s="185" t="s">
        <v>357</v>
      </c>
      <c r="D25" s="186"/>
      <c r="E25" s="186"/>
      <c r="F25" s="186"/>
      <c r="G25" s="10">
        <f>SUM(G24:G24)</f>
        <v>0</v>
      </c>
      <c r="H25" s="2"/>
      <c r="I25" s="2"/>
      <c r="J25" s="2"/>
      <c r="K25" s="2"/>
    </row>
    <row r="26" spans="1:11" ht="15" x14ac:dyDescent="0.2">
      <c r="A26" s="12"/>
      <c r="B26" s="12" t="s">
        <v>15</v>
      </c>
      <c r="C26" s="187" t="s">
        <v>3</v>
      </c>
      <c r="D26" s="186"/>
      <c r="E26" s="186"/>
      <c r="F26" s="186"/>
      <c r="G26" s="13">
        <f>+G8+G22+G25</f>
        <v>0</v>
      </c>
      <c r="H26" s="2"/>
      <c r="I26" s="2"/>
      <c r="J26" s="2"/>
      <c r="K26" s="2"/>
    </row>
    <row r="27" spans="1:11" ht="1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ht="15" x14ac:dyDescent="0.2">
      <c r="A28" s="189"/>
      <c r="B28" s="190"/>
      <c r="C28" s="190" t="s">
        <v>73</v>
      </c>
      <c r="D28" s="190"/>
      <c r="E28" s="190"/>
      <c r="F28" s="190"/>
      <c r="G28" s="191"/>
      <c r="H28" s="2"/>
      <c r="I28" s="2"/>
      <c r="J28" s="2"/>
      <c r="K28" s="2"/>
    </row>
    <row r="29" spans="1:11" ht="15" x14ac:dyDescent="0.2">
      <c r="A29" s="3" t="s">
        <v>4</v>
      </c>
      <c r="B29" s="3" t="s">
        <v>5</v>
      </c>
      <c r="C29" s="3" t="s">
        <v>6</v>
      </c>
      <c r="D29" s="3" t="s">
        <v>7</v>
      </c>
      <c r="E29" s="3" t="s">
        <v>8</v>
      </c>
      <c r="F29" s="3" t="s">
        <v>9</v>
      </c>
      <c r="G29" s="3" t="s">
        <v>10</v>
      </c>
      <c r="H29" s="2"/>
      <c r="I29" s="2"/>
      <c r="J29" s="2"/>
      <c r="K29" s="2"/>
    </row>
    <row r="30" spans="1:11" ht="15" x14ac:dyDescent="0.2">
      <c r="A30" s="183"/>
      <c r="B30" s="183"/>
      <c r="C30" s="184" t="s">
        <v>106</v>
      </c>
      <c r="D30" s="184"/>
      <c r="E30" s="184"/>
      <c r="F30" s="184"/>
      <c r="G30" s="184"/>
      <c r="H30" s="2"/>
      <c r="I30" s="2"/>
      <c r="J30" s="2"/>
      <c r="K30" s="2"/>
    </row>
    <row r="31" spans="1:11" ht="15" x14ac:dyDescent="0.2">
      <c r="A31" s="4">
        <v>166</v>
      </c>
      <c r="B31" s="5"/>
      <c r="C31" s="5" t="s">
        <v>222</v>
      </c>
      <c r="D31" s="4" t="s">
        <v>18</v>
      </c>
      <c r="E31" s="6">
        <v>14</v>
      </c>
      <c r="F31" s="7">
        <v>0</v>
      </c>
      <c r="G31" s="8">
        <f t="shared" ref="G31:G36" si="1">F31*E31</f>
        <v>0</v>
      </c>
      <c r="H31" s="2"/>
      <c r="I31" s="2"/>
    </row>
    <row r="32" spans="1:11" ht="15" x14ac:dyDescent="0.2">
      <c r="A32" s="4">
        <v>167</v>
      </c>
      <c r="B32" s="5"/>
      <c r="C32" s="5" t="s">
        <v>223</v>
      </c>
      <c r="D32" s="4" t="s">
        <v>18</v>
      </c>
      <c r="E32" s="6">
        <v>2</v>
      </c>
      <c r="F32" s="7">
        <v>0</v>
      </c>
      <c r="G32" s="8">
        <f t="shared" si="1"/>
        <v>0</v>
      </c>
      <c r="H32" s="2"/>
      <c r="I32" s="2"/>
    </row>
    <row r="33" spans="1:11" ht="15" x14ac:dyDescent="0.2">
      <c r="A33" s="4">
        <v>168</v>
      </c>
      <c r="B33" s="5"/>
      <c r="C33" s="5" t="s">
        <v>224</v>
      </c>
      <c r="D33" s="4" t="s">
        <v>18</v>
      </c>
      <c r="E33" s="6">
        <v>1</v>
      </c>
      <c r="F33" s="7">
        <v>0</v>
      </c>
      <c r="G33" s="8">
        <f t="shared" si="1"/>
        <v>0</v>
      </c>
      <c r="H33" s="2"/>
      <c r="I33" s="2"/>
    </row>
    <row r="34" spans="1:11" ht="15" x14ac:dyDescent="0.2">
      <c r="A34" s="4">
        <v>169</v>
      </c>
      <c r="B34" s="5"/>
      <c r="C34" s="5" t="s">
        <v>225</v>
      </c>
      <c r="D34" s="4" t="s">
        <v>76</v>
      </c>
      <c r="E34" s="6">
        <v>24</v>
      </c>
      <c r="F34" s="7">
        <v>0</v>
      </c>
      <c r="G34" s="8">
        <f t="shared" si="1"/>
        <v>0</v>
      </c>
      <c r="H34" s="2"/>
      <c r="I34" s="2"/>
    </row>
    <row r="35" spans="1:11" ht="15" x14ac:dyDescent="0.2">
      <c r="A35" s="4">
        <v>170</v>
      </c>
      <c r="B35" s="5"/>
      <c r="C35" s="5" t="s">
        <v>248</v>
      </c>
      <c r="D35" s="4" t="s">
        <v>18</v>
      </c>
      <c r="E35" s="6">
        <v>1</v>
      </c>
      <c r="F35" s="7">
        <v>0</v>
      </c>
      <c r="G35" s="8">
        <f t="shared" si="1"/>
        <v>0</v>
      </c>
      <c r="H35" s="2"/>
      <c r="I35" s="2"/>
    </row>
    <row r="36" spans="1:11" ht="15" x14ac:dyDescent="0.2">
      <c r="A36" s="4">
        <v>171</v>
      </c>
      <c r="B36" s="5"/>
      <c r="C36" s="5" t="s">
        <v>227</v>
      </c>
      <c r="D36" s="4" t="s">
        <v>18</v>
      </c>
      <c r="E36" s="6">
        <v>1</v>
      </c>
      <c r="F36" s="7">
        <v>0</v>
      </c>
      <c r="G36" s="8">
        <f t="shared" si="1"/>
        <v>0</v>
      </c>
      <c r="H36" s="2"/>
      <c r="I36" s="2"/>
    </row>
    <row r="37" spans="1:11" ht="15" x14ac:dyDescent="0.2">
      <c r="A37" s="9"/>
      <c r="B37" s="9" t="s">
        <v>15</v>
      </c>
      <c r="C37" s="185" t="s">
        <v>106</v>
      </c>
      <c r="D37" s="186"/>
      <c r="E37" s="186"/>
      <c r="F37" s="186"/>
      <c r="G37" s="10">
        <f>SUM(G31:G36)</f>
        <v>0</v>
      </c>
      <c r="H37" s="2"/>
      <c r="I37" s="2"/>
      <c r="J37" s="2"/>
      <c r="K37" s="2"/>
    </row>
    <row r="38" spans="1:11" ht="15" x14ac:dyDescent="0.2">
      <c r="A38" s="12"/>
      <c r="B38" s="12" t="s">
        <v>15</v>
      </c>
      <c r="C38" s="187" t="s">
        <v>73</v>
      </c>
      <c r="D38" s="186"/>
      <c r="E38" s="186"/>
      <c r="F38" s="186"/>
      <c r="G38" s="13">
        <f>+G37</f>
        <v>0</v>
      </c>
      <c r="H38" s="2"/>
      <c r="I38" s="2"/>
      <c r="J38" s="2"/>
      <c r="K38" s="2"/>
    </row>
    <row r="39" spans="1:11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ht="15" x14ac:dyDescent="0.2">
      <c r="A40" s="188" t="s">
        <v>189</v>
      </c>
      <c r="B40" s="188"/>
      <c r="C40" s="188"/>
      <c r="D40" s="188"/>
      <c r="E40" s="188"/>
      <c r="F40" s="188"/>
      <c r="G40" s="14">
        <f>+G26+G38</f>
        <v>0</v>
      </c>
      <c r="H40" s="2"/>
    </row>
  </sheetData>
  <mergeCells count="23"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9:B9"/>
    <mergeCell ref="C9:G9"/>
    <mergeCell ref="C22:F22"/>
    <mergeCell ref="A23:B23"/>
    <mergeCell ref="C23:G23"/>
    <mergeCell ref="C37:F37"/>
    <mergeCell ref="C38:F38"/>
    <mergeCell ref="A40:F40"/>
    <mergeCell ref="C25:F25"/>
    <mergeCell ref="C26:F26"/>
    <mergeCell ref="A28:B28"/>
    <mergeCell ref="C28:G28"/>
    <mergeCell ref="A30:B30"/>
    <mergeCell ref="C30:G30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showGridLines="0" topLeftCell="A26" workbookViewId="0">
      <selection activeCell="C25" sqref="C25:F25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17221</v>
      </c>
      <c r="B1" s="192"/>
      <c r="C1" s="192" t="s">
        <v>350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2</v>
      </c>
      <c r="B2" s="193"/>
      <c r="C2" s="194" t="s">
        <v>249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3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ht="15" x14ac:dyDescent="0.2">
      <c r="A6" s="183"/>
      <c r="B6" s="183"/>
      <c r="C6" s="184" t="s">
        <v>191</v>
      </c>
      <c r="D6" s="184"/>
      <c r="E6" s="184"/>
      <c r="F6" s="184"/>
      <c r="G6" s="184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250</v>
      </c>
      <c r="D7" s="4" t="s">
        <v>18</v>
      </c>
      <c r="E7" s="6">
        <v>1</v>
      </c>
      <c r="F7" s="7">
        <v>0</v>
      </c>
      <c r="G7" s="8">
        <f t="shared" ref="G7:G18" si="0">F7*E7</f>
        <v>0</v>
      </c>
      <c r="H7" s="2"/>
      <c r="I7" s="2"/>
    </row>
    <row r="8" spans="1:11" ht="15" x14ac:dyDescent="0.2">
      <c r="A8" s="4">
        <v>2</v>
      </c>
      <c r="B8" s="5"/>
      <c r="C8" s="5" t="s">
        <v>193</v>
      </c>
      <c r="D8" s="4" t="s">
        <v>18</v>
      </c>
      <c r="E8" s="6">
        <v>12</v>
      </c>
      <c r="F8" s="7">
        <v>0</v>
      </c>
      <c r="G8" s="8">
        <f t="shared" si="0"/>
        <v>0</v>
      </c>
      <c r="H8" s="2"/>
      <c r="I8" s="2"/>
    </row>
    <row r="9" spans="1:11" ht="15" x14ac:dyDescent="0.2">
      <c r="A9" s="4">
        <v>3</v>
      </c>
      <c r="B9" s="5"/>
      <c r="C9" s="5" t="s">
        <v>251</v>
      </c>
      <c r="D9" s="4" t="s">
        <v>18</v>
      </c>
      <c r="E9" s="6">
        <v>3</v>
      </c>
      <c r="F9" s="7">
        <v>0</v>
      </c>
      <c r="G9" s="8">
        <f t="shared" si="0"/>
        <v>0</v>
      </c>
      <c r="H9" s="2"/>
      <c r="I9" s="2"/>
    </row>
    <row r="10" spans="1:11" ht="15" x14ac:dyDescent="0.2">
      <c r="A10" s="4">
        <v>4</v>
      </c>
      <c r="B10" s="5"/>
      <c r="C10" s="5" t="s">
        <v>252</v>
      </c>
      <c r="D10" s="4" t="s">
        <v>18</v>
      </c>
      <c r="E10" s="6">
        <v>2</v>
      </c>
      <c r="F10" s="7">
        <v>0</v>
      </c>
      <c r="G10" s="8">
        <f t="shared" si="0"/>
        <v>0</v>
      </c>
      <c r="H10" s="2"/>
      <c r="I10" s="2"/>
    </row>
    <row r="11" spans="1:11" ht="15" x14ac:dyDescent="0.2">
      <c r="A11" s="4">
        <v>5</v>
      </c>
      <c r="B11" s="5"/>
      <c r="C11" s="5" t="s">
        <v>194</v>
      </c>
      <c r="D11" s="4" t="s">
        <v>18</v>
      </c>
      <c r="E11" s="6">
        <v>11</v>
      </c>
      <c r="F11" s="7">
        <v>0</v>
      </c>
      <c r="G11" s="8">
        <f t="shared" si="0"/>
        <v>0</v>
      </c>
      <c r="H11" s="2"/>
      <c r="I11" s="2"/>
    </row>
    <row r="12" spans="1:11" ht="15" x14ac:dyDescent="0.2">
      <c r="A12" s="4">
        <v>6</v>
      </c>
      <c r="B12" s="5"/>
      <c r="C12" s="5" t="s">
        <v>195</v>
      </c>
      <c r="D12" s="4" t="s">
        <v>18</v>
      </c>
      <c r="E12" s="6">
        <v>18</v>
      </c>
      <c r="F12" s="7">
        <v>0</v>
      </c>
      <c r="G12" s="8">
        <f t="shared" si="0"/>
        <v>0</v>
      </c>
      <c r="H12" s="2"/>
      <c r="I12" s="2"/>
    </row>
    <row r="13" spans="1:11" ht="15" x14ac:dyDescent="0.2">
      <c r="A13" s="4">
        <v>7</v>
      </c>
      <c r="B13" s="5"/>
      <c r="C13" s="5" t="s">
        <v>197</v>
      </c>
      <c r="D13" s="4" t="s">
        <v>18</v>
      </c>
      <c r="E13" s="6">
        <v>2</v>
      </c>
      <c r="F13" s="7">
        <v>0</v>
      </c>
      <c r="G13" s="8">
        <f t="shared" si="0"/>
        <v>0</v>
      </c>
      <c r="H13" s="2"/>
      <c r="I13" s="2"/>
    </row>
    <row r="14" spans="1:11" ht="15" x14ac:dyDescent="0.2">
      <c r="A14" s="4">
        <v>8</v>
      </c>
      <c r="B14" s="5"/>
      <c r="C14" s="5" t="s">
        <v>253</v>
      </c>
      <c r="D14" s="4" t="s">
        <v>18</v>
      </c>
      <c r="E14" s="6">
        <v>1</v>
      </c>
      <c r="F14" s="7">
        <v>0</v>
      </c>
      <c r="G14" s="8">
        <f t="shared" si="0"/>
        <v>0</v>
      </c>
      <c r="H14" s="2"/>
      <c r="I14" s="2"/>
    </row>
    <row r="15" spans="1:11" ht="15" x14ac:dyDescent="0.2">
      <c r="A15" s="4">
        <v>9</v>
      </c>
      <c r="B15" s="5" t="s">
        <v>240</v>
      </c>
      <c r="C15" s="5" t="s">
        <v>241</v>
      </c>
      <c r="D15" s="4" t="s">
        <v>18</v>
      </c>
      <c r="E15" s="6">
        <v>20</v>
      </c>
      <c r="F15" s="7">
        <v>0</v>
      </c>
      <c r="G15" s="8">
        <f t="shared" si="0"/>
        <v>0</v>
      </c>
      <c r="H15" s="2"/>
      <c r="I15" s="2"/>
    </row>
    <row r="16" spans="1:11" ht="15" x14ac:dyDescent="0.2">
      <c r="A16" s="4">
        <v>10</v>
      </c>
      <c r="B16" s="5"/>
      <c r="C16" s="5" t="s">
        <v>201</v>
      </c>
      <c r="D16" s="4" t="s">
        <v>18</v>
      </c>
      <c r="E16" s="6">
        <v>1</v>
      </c>
      <c r="F16" s="7">
        <v>0</v>
      </c>
      <c r="G16" s="8">
        <f t="shared" si="0"/>
        <v>0</v>
      </c>
      <c r="H16" s="2"/>
      <c r="I16" s="2"/>
    </row>
    <row r="17" spans="1:9" ht="15" x14ac:dyDescent="0.2">
      <c r="A17" s="4">
        <v>11</v>
      </c>
      <c r="B17" s="5"/>
      <c r="C17" s="5" t="s">
        <v>204</v>
      </c>
      <c r="D17" s="4" t="s">
        <v>21</v>
      </c>
      <c r="E17" s="6">
        <v>1</v>
      </c>
      <c r="F17" s="7">
        <v>0</v>
      </c>
      <c r="G17" s="8">
        <f t="shared" si="0"/>
        <v>0</v>
      </c>
      <c r="H17" s="2"/>
      <c r="I17" s="2"/>
    </row>
    <row r="18" spans="1:9" ht="15" x14ac:dyDescent="0.2">
      <c r="A18" s="4">
        <v>12</v>
      </c>
      <c r="B18" s="5" t="s">
        <v>205</v>
      </c>
      <c r="C18" s="5" t="s">
        <v>206</v>
      </c>
      <c r="D18" s="4" t="s">
        <v>18</v>
      </c>
      <c r="E18" s="6">
        <v>1</v>
      </c>
      <c r="F18" s="7">
        <v>0</v>
      </c>
      <c r="G18" s="8">
        <f t="shared" si="0"/>
        <v>0</v>
      </c>
      <c r="H18" s="2"/>
      <c r="I18" s="2"/>
    </row>
    <row r="19" spans="1:9" ht="15" x14ac:dyDescent="0.2">
      <c r="A19" s="11"/>
      <c r="B19" s="11"/>
      <c r="C19" s="11" t="s">
        <v>207</v>
      </c>
      <c r="D19" s="11"/>
      <c r="E19" s="11"/>
      <c r="F19" s="11"/>
      <c r="G19" s="11"/>
      <c r="H19" s="2"/>
      <c r="I19" s="2"/>
    </row>
    <row r="20" spans="1:9" ht="15" x14ac:dyDescent="0.2">
      <c r="A20" s="4">
        <v>13</v>
      </c>
      <c r="B20" s="5"/>
      <c r="C20" s="5" t="s">
        <v>208</v>
      </c>
      <c r="D20" s="4" t="s">
        <v>18</v>
      </c>
      <c r="E20" s="6">
        <v>1</v>
      </c>
      <c r="F20" s="7">
        <v>0</v>
      </c>
      <c r="G20" s="8">
        <f t="shared" ref="G20:G28" si="1">F20*E20</f>
        <v>0</v>
      </c>
      <c r="H20" s="2"/>
      <c r="I20" s="2"/>
    </row>
    <row r="21" spans="1:9" ht="15" x14ac:dyDescent="0.2">
      <c r="A21" s="4">
        <v>14</v>
      </c>
      <c r="B21" s="5"/>
      <c r="C21" s="5" t="s">
        <v>209</v>
      </c>
      <c r="D21" s="4"/>
      <c r="E21" s="6">
        <v>1</v>
      </c>
      <c r="F21" s="7">
        <v>0</v>
      </c>
      <c r="G21" s="8">
        <f t="shared" si="1"/>
        <v>0</v>
      </c>
      <c r="H21" s="2"/>
      <c r="I21" s="2"/>
    </row>
    <row r="22" spans="1:9" ht="15" x14ac:dyDescent="0.2">
      <c r="A22" s="4">
        <v>15</v>
      </c>
      <c r="B22" s="5"/>
      <c r="C22" s="5" t="s">
        <v>254</v>
      </c>
      <c r="D22" s="4" t="s">
        <v>18</v>
      </c>
      <c r="E22" s="6">
        <v>1</v>
      </c>
      <c r="F22" s="7">
        <v>0</v>
      </c>
      <c r="G22" s="8">
        <f t="shared" si="1"/>
        <v>0</v>
      </c>
      <c r="H22" s="2"/>
      <c r="I22" s="2"/>
    </row>
    <row r="23" spans="1:9" ht="15" x14ac:dyDescent="0.2">
      <c r="A23" s="4">
        <v>16</v>
      </c>
      <c r="B23" s="5"/>
      <c r="C23" s="5" t="s">
        <v>255</v>
      </c>
      <c r="D23" s="4" t="s">
        <v>18</v>
      </c>
      <c r="E23" s="6">
        <v>2</v>
      </c>
      <c r="F23" s="7">
        <v>0</v>
      </c>
      <c r="G23" s="8">
        <f t="shared" si="1"/>
        <v>0</v>
      </c>
      <c r="H23" s="2"/>
      <c r="I23" s="2"/>
    </row>
    <row r="24" spans="1:9" ht="15" x14ac:dyDescent="0.2">
      <c r="A24" s="4">
        <v>17</v>
      </c>
      <c r="B24" s="5"/>
      <c r="C24" s="5" t="s">
        <v>242</v>
      </c>
      <c r="D24" s="4" t="s">
        <v>18</v>
      </c>
      <c r="E24" s="6">
        <v>80</v>
      </c>
      <c r="F24" s="7">
        <v>0</v>
      </c>
      <c r="G24" s="8">
        <f t="shared" si="1"/>
        <v>0</v>
      </c>
      <c r="H24" s="2"/>
      <c r="I24" s="2"/>
    </row>
    <row r="25" spans="1:9" ht="15" x14ac:dyDescent="0.2">
      <c r="A25" s="4">
        <v>18</v>
      </c>
      <c r="B25" s="5"/>
      <c r="C25" s="5" t="s">
        <v>256</v>
      </c>
      <c r="D25" s="4" t="s">
        <v>18</v>
      </c>
      <c r="E25" s="6">
        <v>10</v>
      </c>
      <c r="F25" s="7">
        <v>0</v>
      </c>
      <c r="G25" s="8">
        <f t="shared" si="1"/>
        <v>0</v>
      </c>
      <c r="H25" s="2"/>
      <c r="I25" s="2"/>
    </row>
    <row r="26" spans="1:9" ht="15" x14ac:dyDescent="0.2">
      <c r="A26" s="4">
        <v>19</v>
      </c>
      <c r="B26" s="5"/>
      <c r="C26" s="5" t="s">
        <v>243</v>
      </c>
      <c r="D26" s="4" t="s">
        <v>18</v>
      </c>
      <c r="E26" s="6">
        <v>20</v>
      </c>
      <c r="F26" s="7">
        <v>0</v>
      </c>
      <c r="G26" s="8">
        <f t="shared" si="1"/>
        <v>0</v>
      </c>
      <c r="H26" s="2"/>
      <c r="I26" s="2"/>
    </row>
    <row r="27" spans="1:9" ht="15" x14ac:dyDescent="0.2">
      <c r="A27" s="4">
        <v>20</v>
      </c>
      <c r="B27" s="5"/>
      <c r="C27" s="5" t="s">
        <v>257</v>
      </c>
      <c r="D27" s="4" t="s">
        <v>18</v>
      </c>
      <c r="E27" s="6">
        <v>1</v>
      </c>
      <c r="F27" s="7">
        <v>0</v>
      </c>
      <c r="G27" s="8">
        <f t="shared" si="1"/>
        <v>0</v>
      </c>
      <c r="H27" s="2"/>
      <c r="I27" s="2"/>
    </row>
    <row r="28" spans="1:9" ht="15" x14ac:dyDescent="0.2">
      <c r="A28" s="4">
        <v>21</v>
      </c>
      <c r="B28" s="5"/>
      <c r="C28" s="5" t="s">
        <v>214</v>
      </c>
      <c r="D28" s="4" t="s">
        <v>18</v>
      </c>
      <c r="E28" s="6">
        <v>1</v>
      </c>
      <c r="F28" s="7">
        <v>0</v>
      </c>
      <c r="G28" s="8">
        <f t="shared" si="1"/>
        <v>0</v>
      </c>
      <c r="H28" s="2"/>
      <c r="I28" s="2"/>
    </row>
    <row r="29" spans="1:9" ht="15" x14ac:dyDescent="0.2">
      <c r="A29" s="11"/>
      <c r="B29" s="11"/>
      <c r="C29" s="11" t="s">
        <v>215</v>
      </c>
      <c r="D29" s="11"/>
      <c r="E29" s="11"/>
      <c r="F29" s="11"/>
      <c r="G29" s="11"/>
      <c r="H29" s="2"/>
      <c r="I29" s="2"/>
    </row>
    <row r="30" spans="1:9" ht="15" x14ac:dyDescent="0.2">
      <c r="A30" s="4">
        <v>22</v>
      </c>
      <c r="B30" s="5"/>
      <c r="C30" s="5" t="s">
        <v>216</v>
      </c>
      <c r="D30" s="4" t="s">
        <v>217</v>
      </c>
      <c r="E30" s="6">
        <v>1</v>
      </c>
      <c r="F30" s="7">
        <v>0</v>
      </c>
      <c r="G30" s="8">
        <f>F30*E30</f>
        <v>0</v>
      </c>
      <c r="H30" s="2"/>
      <c r="I30" s="2"/>
    </row>
    <row r="31" spans="1:9" ht="21" x14ac:dyDescent="0.2">
      <c r="A31" s="11"/>
      <c r="B31" s="11"/>
      <c r="C31" s="11" t="s">
        <v>218</v>
      </c>
      <c r="D31" s="11"/>
      <c r="E31" s="11"/>
      <c r="F31" s="11"/>
      <c r="G31" s="11"/>
      <c r="H31" s="2"/>
      <c r="I31" s="2"/>
    </row>
    <row r="32" spans="1:9" ht="15" x14ac:dyDescent="0.2">
      <c r="A32" s="4">
        <v>23</v>
      </c>
      <c r="B32" s="5"/>
      <c r="C32" s="5" t="s">
        <v>219</v>
      </c>
      <c r="D32" s="4" t="s">
        <v>18</v>
      </c>
      <c r="E32" s="6">
        <v>4</v>
      </c>
      <c r="F32" s="7">
        <v>0</v>
      </c>
      <c r="G32" s="8">
        <f>F32*E32</f>
        <v>0</v>
      </c>
      <c r="H32" s="2"/>
      <c r="I32" s="2"/>
    </row>
    <row r="33" spans="1:11" ht="15" x14ac:dyDescent="0.2">
      <c r="A33" s="9"/>
      <c r="B33" s="9" t="s">
        <v>15</v>
      </c>
      <c r="C33" s="185" t="s">
        <v>191</v>
      </c>
      <c r="D33" s="186"/>
      <c r="E33" s="186"/>
      <c r="F33" s="186"/>
      <c r="G33" s="10">
        <f>SUM(G7:G32)</f>
        <v>0</v>
      </c>
      <c r="H33" s="2"/>
      <c r="I33" s="2"/>
      <c r="J33" s="2"/>
      <c r="K33" s="2"/>
    </row>
    <row r="34" spans="1:11" ht="15" x14ac:dyDescent="0.2">
      <c r="A34" s="183"/>
      <c r="B34" s="183"/>
      <c r="C34" s="184" t="s">
        <v>357</v>
      </c>
      <c r="D34" s="184"/>
      <c r="E34" s="184"/>
      <c r="F34" s="184"/>
      <c r="G34" s="184"/>
      <c r="H34" s="2"/>
      <c r="I34" s="2"/>
      <c r="J34" s="2"/>
      <c r="K34" s="2"/>
    </row>
    <row r="35" spans="1:11" ht="15" x14ac:dyDescent="0.2">
      <c r="A35" s="4">
        <v>24</v>
      </c>
      <c r="B35" s="5"/>
      <c r="C35" s="5" t="s">
        <v>258</v>
      </c>
      <c r="D35" s="4" t="s">
        <v>18</v>
      </c>
      <c r="E35" s="6">
        <v>1</v>
      </c>
      <c r="F35" s="7">
        <v>0</v>
      </c>
      <c r="G35" s="8">
        <f>F35*E35</f>
        <v>0</v>
      </c>
      <c r="H35" s="2"/>
      <c r="I35" s="2"/>
    </row>
    <row r="36" spans="1:11" ht="15" x14ac:dyDescent="0.2">
      <c r="A36" s="4">
        <v>25</v>
      </c>
      <c r="B36" s="5"/>
      <c r="C36" s="5" t="s">
        <v>259</v>
      </c>
      <c r="D36" s="4" t="s">
        <v>18</v>
      </c>
      <c r="E36" s="6">
        <v>1</v>
      </c>
      <c r="F36" s="7">
        <v>0</v>
      </c>
      <c r="G36" s="8">
        <f>F36*E36</f>
        <v>0</v>
      </c>
      <c r="H36" s="2"/>
      <c r="I36" s="2"/>
    </row>
    <row r="37" spans="1:11" ht="15" x14ac:dyDescent="0.2">
      <c r="A37" s="9"/>
      <c r="B37" s="9" t="s">
        <v>15</v>
      </c>
      <c r="C37" s="185" t="s">
        <v>357</v>
      </c>
      <c r="D37" s="186"/>
      <c r="E37" s="186"/>
      <c r="F37" s="186"/>
      <c r="G37" s="10">
        <f>SUM(G35:G36)</f>
        <v>0</v>
      </c>
      <c r="H37" s="2"/>
      <c r="I37" s="2"/>
      <c r="J37" s="2"/>
      <c r="K37" s="2"/>
    </row>
    <row r="38" spans="1:11" ht="15" x14ac:dyDescent="0.2">
      <c r="A38" s="12"/>
      <c r="B38" s="12" t="s">
        <v>15</v>
      </c>
      <c r="C38" s="187" t="s">
        <v>3</v>
      </c>
      <c r="D38" s="186"/>
      <c r="E38" s="186"/>
      <c r="F38" s="186"/>
      <c r="G38" s="13">
        <f>+G33+G37</f>
        <v>0</v>
      </c>
      <c r="H38" s="2"/>
      <c r="I38" s="2"/>
      <c r="J38" s="2"/>
      <c r="K38" s="2"/>
    </row>
    <row r="39" spans="1:11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ht="15" x14ac:dyDescent="0.2">
      <c r="A40" s="189"/>
      <c r="B40" s="190"/>
      <c r="C40" s="190" t="s">
        <v>73</v>
      </c>
      <c r="D40" s="190"/>
      <c r="E40" s="190"/>
      <c r="F40" s="190"/>
      <c r="G40" s="191"/>
      <c r="H40" s="2"/>
      <c r="I40" s="2"/>
      <c r="J40" s="2"/>
      <c r="K40" s="2"/>
    </row>
    <row r="41" spans="1:11" ht="15" x14ac:dyDescent="0.2">
      <c r="A41" s="3" t="s">
        <v>4</v>
      </c>
      <c r="B41" s="3" t="s">
        <v>5</v>
      </c>
      <c r="C41" s="3" t="s">
        <v>6</v>
      </c>
      <c r="D41" s="3" t="s">
        <v>7</v>
      </c>
      <c r="E41" s="3" t="s">
        <v>8</v>
      </c>
      <c r="F41" s="3" t="s">
        <v>9</v>
      </c>
      <c r="G41" s="3" t="s">
        <v>10</v>
      </c>
      <c r="H41" s="2"/>
      <c r="I41" s="2"/>
      <c r="J41" s="2"/>
      <c r="K41" s="2"/>
    </row>
    <row r="42" spans="1:11" ht="15" x14ac:dyDescent="0.2">
      <c r="A42" s="183"/>
      <c r="B42" s="183"/>
      <c r="C42" s="184" t="s">
        <v>106</v>
      </c>
      <c r="D42" s="184"/>
      <c r="E42" s="184"/>
      <c r="F42" s="184"/>
      <c r="G42" s="184"/>
      <c r="H42" s="2"/>
      <c r="I42" s="2"/>
      <c r="J42" s="2"/>
      <c r="K42" s="2"/>
    </row>
    <row r="43" spans="1:11" ht="15" x14ac:dyDescent="0.2">
      <c r="A43" s="4">
        <v>26</v>
      </c>
      <c r="B43" s="5"/>
      <c r="C43" s="5" t="s">
        <v>222</v>
      </c>
      <c r="D43" s="4" t="s">
        <v>18</v>
      </c>
      <c r="E43" s="6">
        <v>51</v>
      </c>
      <c r="F43" s="7">
        <v>0</v>
      </c>
      <c r="G43" s="8">
        <f t="shared" ref="G43:G50" si="2">F43*E43</f>
        <v>0</v>
      </c>
      <c r="H43" s="2"/>
      <c r="I43" s="2"/>
    </row>
    <row r="44" spans="1:11" ht="15" x14ac:dyDescent="0.2">
      <c r="A44" s="4">
        <v>27</v>
      </c>
      <c r="B44" s="5"/>
      <c r="C44" s="5" t="s">
        <v>223</v>
      </c>
      <c r="D44" s="4" t="s">
        <v>18</v>
      </c>
      <c r="E44" s="6">
        <v>3</v>
      </c>
      <c r="F44" s="7">
        <v>0</v>
      </c>
      <c r="G44" s="8">
        <f t="shared" si="2"/>
        <v>0</v>
      </c>
      <c r="H44" s="2"/>
      <c r="I44" s="2"/>
    </row>
    <row r="45" spans="1:11" ht="15" x14ac:dyDescent="0.2">
      <c r="A45" s="4">
        <v>28</v>
      </c>
      <c r="B45" s="5"/>
      <c r="C45" s="5" t="s">
        <v>225</v>
      </c>
      <c r="D45" s="4" t="s">
        <v>76</v>
      </c>
      <c r="E45" s="6">
        <v>16</v>
      </c>
      <c r="F45" s="7">
        <v>0</v>
      </c>
      <c r="G45" s="8">
        <f t="shared" si="2"/>
        <v>0</v>
      </c>
      <c r="H45" s="2"/>
      <c r="I45" s="2"/>
    </row>
    <row r="46" spans="1:11" ht="15" x14ac:dyDescent="0.2">
      <c r="A46" s="4">
        <v>29</v>
      </c>
      <c r="B46" s="5"/>
      <c r="C46" s="5" t="s">
        <v>260</v>
      </c>
      <c r="D46" s="4" t="s">
        <v>76</v>
      </c>
      <c r="E46" s="6">
        <v>2</v>
      </c>
      <c r="F46" s="7">
        <v>0</v>
      </c>
      <c r="G46" s="8">
        <f t="shared" si="2"/>
        <v>0</v>
      </c>
      <c r="H46" s="2"/>
      <c r="I46" s="2"/>
    </row>
    <row r="47" spans="1:11" ht="15" x14ac:dyDescent="0.2">
      <c r="A47" s="4">
        <v>30</v>
      </c>
      <c r="B47" s="5"/>
      <c r="C47" s="5" t="s">
        <v>261</v>
      </c>
      <c r="D47" s="4" t="s">
        <v>18</v>
      </c>
      <c r="E47" s="6">
        <v>3</v>
      </c>
      <c r="F47" s="7">
        <v>0</v>
      </c>
      <c r="G47" s="8">
        <f t="shared" si="2"/>
        <v>0</v>
      </c>
      <c r="H47" s="2"/>
      <c r="I47" s="2"/>
    </row>
    <row r="48" spans="1:11" ht="15" x14ac:dyDescent="0.2">
      <c r="A48" s="4">
        <v>31</v>
      </c>
      <c r="B48" s="5"/>
      <c r="C48" s="5" t="s">
        <v>248</v>
      </c>
      <c r="D48" s="4" t="s">
        <v>18</v>
      </c>
      <c r="E48" s="6">
        <v>2</v>
      </c>
      <c r="F48" s="7">
        <v>0</v>
      </c>
      <c r="G48" s="8">
        <f t="shared" si="2"/>
        <v>0</v>
      </c>
      <c r="H48" s="2"/>
      <c r="I48" s="2"/>
    </row>
    <row r="49" spans="1:11" ht="15" x14ac:dyDescent="0.2">
      <c r="A49" s="4">
        <v>32</v>
      </c>
      <c r="B49" s="5"/>
      <c r="C49" s="5" t="s">
        <v>226</v>
      </c>
      <c r="D49" s="4" t="s">
        <v>76</v>
      </c>
      <c r="E49" s="6">
        <v>1</v>
      </c>
      <c r="F49" s="7">
        <v>0</v>
      </c>
      <c r="G49" s="8">
        <f t="shared" si="2"/>
        <v>0</v>
      </c>
      <c r="H49" s="2"/>
      <c r="I49" s="2"/>
    </row>
    <row r="50" spans="1:11" ht="15" x14ac:dyDescent="0.2">
      <c r="A50" s="4">
        <v>33</v>
      </c>
      <c r="B50" s="5"/>
      <c r="C50" s="5" t="s">
        <v>227</v>
      </c>
      <c r="D50" s="4" t="s">
        <v>18</v>
      </c>
      <c r="E50" s="6">
        <v>1</v>
      </c>
      <c r="F50" s="7">
        <v>0</v>
      </c>
      <c r="G50" s="8">
        <f t="shared" si="2"/>
        <v>0</v>
      </c>
      <c r="H50" s="2"/>
      <c r="I50" s="2"/>
    </row>
    <row r="51" spans="1:11" ht="15" x14ac:dyDescent="0.2">
      <c r="A51" s="9"/>
      <c r="B51" s="9" t="s">
        <v>15</v>
      </c>
      <c r="C51" s="185" t="s">
        <v>106</v>
      </c>
      <c r="D51" s="186"/>
      <c r="E51" s="186"/>
      <c r="F51" s="186"/>
      <c r="G51" s="10">
        <f>SUM(G43:G50)</f>
        <v>0</v>
      </c>
      <c r="H51" s="2"/>
      <c r="I51" s="2"/>
      <c r="J51" s="2"/>
      <c r="K51" s="2"/>
    </row>
    <row r="52" spans="1:11" ht="15" x14ac:dyDescent="0.2">
      <c r="A52" s="12"/>
      <c r="B52" s="12" t="s">
        <v>15</v>
      </c>
      <c r="C52" s="187" t="s">
        <v>73</v>
      </c>
      <c r="D52" s="186"/>
      <c r="E52" s="186"/>
      <c r="F52" s="186"/>
      <c r="G52" s="13">
        <f>+G51</f>
        <v>0</v>
      </c>
      <c r="H52" s="2"/>
      <c r="I52" s="2"/>
      <c r="J52" s="2"/>
      <c r="K52" s="2"/>
    </row>
    <row r="53" spans="1:11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5" x14ac:dyDescent="0.2">
      <c r="A54" s="188" t="s">
        <v>189</v>
      </c>
      <c r="B54" s="188"/>
      <c r="C54" s="188"/>
      <c r="D54" s="188"/>
      <c r="E54" s="188"/>
      <c r="F54" s="188"/>
      <c r="G54" s="14">
        <f>+G38+G52</f>
        <v>0</v>
      </c>
      <c r="H54" s="2"/>
    </row>
  </sheetData>
  <mergeCells count="20">
    <mergeCell ref="C37:F37"/>
    <mergeCell ref="A1:B1"/>
    <mergeCell ref="C1:G1"/>
    <mergeCell ref="A2:B2"/>
    <mergeCell ref="C2:G2"/>
    <mergeCell ref="A4:B4"/>
    <mergeCell ref="C4:G4"/>
    <mergeCell ref="A6:B6"/>
    <mergeCell ref="C6:G6"/>
    <mergeCell ref="C33:F33"/>
    <mergeCell ref="A34:B34"/>
    <mergeCell ref="C34:G34"/>
    <mergeCell ref="C52:F52"/>
    <mergeCell ref="A54:F54"/>
    <mergeCell ref="C38:F38"/>
    <mergeCell ref="A40:B40"/>
    <mergeCell ref="C40:G40"/>
    <mergeCell ref="A42:B42"/>
    <mergeCell ref="C42:G42"/>
    <mergeCell ref="C51:F51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topLeftCell="A7" workbookViewId="0">
      <selection activeCell="C25" sqref="C25:F25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17821</v>
      </c>
      <c r="B1" s="192"/>
      <c r="C1" s="192" t="s">
        <v>351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2</v>
      </c>
      <c r="B2" s="193"/>
      <c r="C2" s="194" t="s">
        <v>262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3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ht="15" x14ac:dyDescent="0.2">
      <c r="A6" s="183"/>
      <c r="B6" s="183"/>
      <c r="C6" s="184" t="s">
        <v>191</v>
      </c>
      <c r="D6" s="184"/>
      <c r="E6" s="184"/>
      <c r="F6" s="184"/>
      <c r="G6" s="184"/>
      <c r="H6" s="2"/>
      <c r="I6" s="2"/>
      <c r="J6" s="2"/>
      <c r="K6" s="2"/>
    </row>
    <row r="7" spans="1:11" ht="21" x14ac:dyDescent="0.2">
      <c r="A7" s="4">
        <v>1</v>
      </c>
      <c r="B7" s="5" t="s">
        <v>230</v>
      </c>
      <c r="C7" s="5" t="s">
        <v>231</v>
      </c>
      <c r="D7" s="4" t="s">
        <v>18</v>
      </c>
      <c r="E7" s="6">
        <v>1</v>
      </c>
      <c r="F7" s="7">
        <v>0</v>
      </c>
      <c r="G7" s="8">
        <f t="shared" ref="G7:G14" si="0">F7*E7</f>
        <v>0</v>
      </c>
      <c r="H7" s="2"/>
      <c r="I7" s="2"/>
    </row>
    <row r="8" spans="1:11" ht="15" x14ac:dyDescent="0.2">
      <c r="A8" s="4">
        <v>2</v>
      </c>
      <c r="B8" s="5" t="s">
        <v>263</v>
      </c>
      <c r="C8" s="5" t="s">
        <v>264</v>
      </c>
      <c r="D8" s="4" t="s">
        <v>18</v>
      </c>
      <c r="E8" s="6">
        <v>3</v>
      </c>
      <c r="F8" s="7">
        <v>0</v>
      </c>
      <c r="G8" s="8">
        <f t="shared" si="0"/>
        <v>0</v>
      </c>
      <c r="H8" s="2"/>
      <c r="I8" s="2"/>
    </row>
    <row r="9" spans="1:11" ht="15" x14ac:dyDescent="0.2">
      <c r="A9" s="4">
        <v>3</v>
      </c>
      <c r="B9" s="5" t="s">
        <v>232</v>
      </c>
      <c r="C9" s="5" t="s">
        <v>233</v>
      </c>
      <c r="D9" s="4" t="s">
        <v>18</v>
      </c>
      <c r="E9" s="6">
        <v>7</v>
      </c>
      <c r="F9" s="7">
        <v>0</v>
      </c>
      <c r="G9" s="8">
        <f t="shared" si="0"/>
        <v>0</v>
      </c>
      <c r="H9" s="2"/>
      <c r="I9" s="2"/>
    </row>
    <row r="10" spans="1:11" ht="15" x14ac:dyDescent="0.2">
      <c r="A10" s="4">
        <v>4</v>
      </c>
      <c r="B10" s="5" t="s">
        <v>240</v>
      </c>
      <c r="C10" s="5" t="s">
        <v>241</v>
      </c>
      <c r="D10" s="4" t="s">
        <v>18</v>
      </c>
      <c r="E10" s="6">
        <v>8</v>
      </c>
      <c r="F10" s="7">
        <v>0</v>
      </c>
      <c r="G10" s="8">
        <f t="shared" si="0"/>
        <v>0</v>
      </c>
      <c r="H10" s="2"/>
      <c r="I10" s="2"/>
    </row>
    <row r="11" spans="1:11" ht="15" x14ac:dyDescent="0.2">
      <c r="A11" s="4">
        <v>5</v>
      </c>
      <c r="B11" s="5"/>
      <c r="C11" s="5" t="s">
        <v>242</v>
      </c>
      <c r="D11" s="4" t="s">
        <v>18</v>
      </c>
      <c r="E11" s="6">
        <v>25</v>
      </c>
      <c r="F11" s="7">
        <v>0</v>
      </c>
      <c r="G11" s="8">
        <f t="shared" si="0"/>
        <v>0</v>
      </c>
      <c r="H11" s="2"/>
      <c r="I11" s="2"/>
    </row>
    <row r="12" spans="1:11" ht="15" x14ac:dyDescent="0.2">
      <c r="A12" s="4">
        <v>6</v>
      </c>
      <c r="B12" s="5"/>
      <c r="C12" s="5" t="s">
        <v>243</v>
      </c>
      <c r="D12" s="4" t="s">
        <v>18</v>
      </c>
      <c r="E12" s="6">
        <v>5</v>
      </c>
      <c r="F12" s="7">
        <v>0</v>
      </c>
      <c r="G12" s="8">
        <f t="shared" si="0"/>
        <v>0</v>
      </c>
      <c r="H12" s="2"/>
      <c r="I12" s="2"/>
    </row>
    <row r="13" spans="1:11" ht="21" x14ac:dyDescent="0.2">
      <c r="A13" s="4">
        <v>7</v>
      </c>
      <c r="B13" s="5" t="s">
        <v>245</v>
      </c>
      <c r="C13" s="5" t="s">
        <v>246</v>
      </c>
      <c r="D13" s="4" t="s">
        <v>18</v>
      </c>
      <c r="E13" s="6">
        <v>1</v>
      </c>
      <c r="F13" s="7">
        <v>0</v>
      </c>
      <c r="G13" s="8">
        <f t="shared" si="0"/>
        <v>0</v>
      </c>
      <c r="H13" s="2"/>
      <c r="I13" s="2"/>
    </row>
    <row r="14" spans="1:11" ht="15" x14ac:dyDescent="0.2">
      <c r="A14" s="4">
        <v>8</v>
      </c>
      <c r="B14" s="5"/>
      <c r="C14" s="5" t="s">
        <v>216</v>
      </c>
      <c r="D14" s="4" t="s">
        <v>217</v>
      </c>
      <c r="E14" s="6">
        <v>1</v>
      </c>
      <c r="F14" s="7">
        <v>0</v>
      </c>
      <c r="G14" s="8">
        <f t="shared" si="0"/>
        <v>0</v>
      </c>
      <c r="H14" s="2"/>
      <c r="I14" s="2"/>
    </row>
    <row r="15" spans="1:11" ht="21" x14ac:dyDescent="0.2">
      <c r="A15" s="11"/>
      <c r="B15" s="11"/>
      <c r="C15" s="11" t="s">
        <v>218</v>
      </c>
      <c r="D15" s="11"/>
      <c r="E15" s="11"/>
      <c r="F15" s="11"/>
      <c r="G15" s="11"/>
      <c r="H15" s="2"/>
      <c r="I15" s="2"/>
    </row>
    <row r="16" spans="1:11" ht="15" x14ac:dyDescent="0.2">
      <c r="A16" s="4">
        <v>9</v>
      </c>
      <c r="B16" s="5" t="s">
        <v>265</v>
      </c>
      <c r="C16" s="5" t="s">
        <v>266</v>
      </c>
      <c r="D16" s="4" t="s">
        <v>18</v>
      </c>
      <c r="E16" s="6">
        <v>1</v>
      </c>
      <c r="F16" s="7">
        <v>0</v>
      </c>
      <c r="G16" s="8">
        <f>F16*E16</f>
        <v>0</v>
      </c>
      <c r="H16" s="2"/>
      <c r="I16" s="2"/>
    </row>
    <row r="17" spans="1:11" ht="15" x14ac:dyDescent="0.2">
      <c r="A17" s="9"/>
      <c r="B17" s="9" t="s">
        <v>15</v>
      </c>
      <c r="C17" s="185" t="s">
        <v>191</v>
      </c>
      <c r="D17" s="186"/>
      <c r="E17" s="186"/>
      <c r="F17" s="186"/>
      <c r="G17" s="10">
        <f>SUM(G7:G16)</f>
        <v>0</v>
      </c>
      <c r="H17" s="2"/>
      <c r="I17" s="2"/>
      <c r="J17" s="2"/>
      <c r="K17" s="2"/>
    </row>
    <row r="18" spans="1:11" ht="15" x14ac:dyDescent="0.2">
      <c r="A18" s="183"/>
      <c r="B18" s="183"/>
      <c r="C18" s="184" t="s">
        <v>357</v>
      </c>
      <c r="D18" s="184"/>
      <c r="E18" s="184"/>
      <c r="F18" s="184"/>
      <c r="G18" s="184"/>
      <c r="H18" s="2"/>
      <c r="I18" s="2"/>
      <c r="J18" s="2"/>
      <c r="K18" s="2"/>
    </row>
    <row r="19" spans="1:11" ht="15" x14ac:dyDescent="0.2">
      <c r="A19" s="4">
        <v>10</v>
      </c>
      <c r="B19" s="5"/>
      <c r="C19" s="5" t="s">
        <v>247</v>
      </c>
      <c r="D19" s="4" t="s">
        <v>18</v>
      </c>
      <c r="E19" s="6">
        <v>1</v>
      </c>
      <c r="F19" s="7">
        <v>0</v>
      </c>
      <c r="G19" s="8">
        <f>F19*E19</f>
        <v>0</v>
      </c>
      <c r="H19" s="2"/>
      <c r="I19" s="2"/>
    </row>
    <row r="20" spans="1:11" ht="15" x14ac:dyDescent="0.2">
      <c r="A20" s="9"/>
      <c r="B20" s="9" t="s">
        <v>15</v>
      </c>
      <c r="C20" s="185" t="s">
        <v>357</v>
      </c>
      <c r="D20" s="186"/>
      <c r="E20" s="186"/>
      <c r="F20" s="186"/>
      <c r="G20" s="10">
        <f>SUM(G19:G19)</f>
        <v>0</v>
      </c>
      <c r="H20" s="2"/>
      <c r="I20" s="2"/>
      <c r="J20" s="2"/>
      <c r="K20" s="2"/>
    </row>
    <row r="21" spans="1:11" ht="15" x14ac:dyDescent="0.2">
      <c r="A21" s="12"/>
      <c r="B21" s="12" t="s">
        <v>15</v>
      </c>
      <c r="C21" s="187" t="s">
        <v>3</v>
      </c>
      <c r="D21" s="186"/>
      <c r="E21" s="186"/>
      <c r="F21" s="186"/>
      <c r="G21" s="13">
        <f>+G17+G20</f>
        <v>0</v>
      </c>
      <c r="H21" s="2"/>
      <c r="I21" s="2"/>
      <c r="J21" s="2"/>
      <c r="K21" s="2"/>
    </row>
    <row r="22" spans="1:11" ht="1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ht="15" x14ac:dyDescent="0.2">
      <c r="A23" s="189"/>
      <c r="B23" s="190"/>
      <c r="C23" s="190" t="s">
        <v>73</v>
      </c>
      <c r="D23" s="190"/>
      <c r="E23" s="190"/>
      <c r="F23" s="190"/>
      <c r="G23" s="191"/>
      <c r="H23" s="2"/>
      <c r="I23" s="2"/>
      <c r="J23" s="2"/>
      <c r="K23" s="2"/>
    </row>
    <row r="24" spans="1:11" ht="15" x14ac:dyDescent="0.2">
      <c r="A24" s="3" t="s">
        <v>4</v>
      </c>
      <c r="B24" s="3" t="s">
        <v>5</v>
      </c>
      <c r="C24" s="3" t="s">
        <v>6</v>
      </c>
      <c r="D24" s="3" t="s">
        <v>7</v>
      </c>
      <c r="E24" s="3" t="s">
        <v>8</v>
      </c>
      <c r="F24" s="3" t="s">
        <v>9</v>
      </c>
      <c r="G24" s="3" t="s">
        <v>10</v>
      </c>
      <c r="H24" s="2"/>
      <c r="I24" s="2"/>
      <c r="J24" s="2"/>
      <c r="K24" s="2"/>
    </row>
    <row r="25" spans="1:11" ht="15" x14ac:dyDescent="0.2">
      <c r="A25" s="183"/>
      <c r="B25" s="183"/>
      <c r="C25" s="184" t="s">
        <v>106</v>
      </c>
      <c r="D25" s="184"/>
      <c r="E25" s="184"/>
      <c r="F25" s="184"/>
      <c r="G25" s="184"/>
      <c r="H25" s="2"/>
      <c r="I25" s="2"/>
      <c r="J25" s="2"/>
      <c r="K25" s="2"/>
    </row>
    <row r="26" spans="1:11" ht="15" x14ac:dyDescent="0.2">
      <c r="A26" s="4">
        <v>11</v>
      </c>
      <c r="B26" s="5"/>
      <c r="C26" s="5" t="s">
        <v>222</v>
      </c>
      <c r="D26" s="4" t="s">
        <v>18</v>
      </c>
      <c r="E26" s="6">
        <v>18</v>
      </c>
      <c r="F26" s="7">
        <v>0</v>
      </c>
      <c r="G26" s="8">
        <f t="shared" ref="G26:G31" si="1">F26*E26</f>
        <v>0</v>
      </c>
      <c r="H26" s="2"/>
      <c r="I26" s="2"/>
    </row>
    <row r="27" spans="1:11" ht="15" x14ac:dyDescent="0.2">
      <c r="A27" s="4">
        <v>12</v>
      </c>
      <c r="B27" s="5"/>
      <c r="C27" s="5" t="s">
        <v>267</v>
      </c>
      <c r="D27" s="4" t="s">
        <v>18</v>
      </c>
      <c r="E27" s="6">
        <v>1</v>
      </c>
      <c r="F27" s="7">
        <v>0</v>
      </c>
      <c r="G27" s="8">
        <f t="shared" si="1"/>
        <v>0</v>
      </c>
      <c r="H27" s="2"/>
      <c r="I27" s="2"/>
    </row>
    <row r="28" spans="1:11" ht="15" x14ac:dyDescent="0.2">
      <c r="A28" s="4">
        <v>13</v>
      </c>
      <c r="B28" s="5"/>
      <c r="C28" s="5" t="s">
        <v>225</v>
      </c>
      <c r="D28" s="4" t="s">
        <v>76</v>
      </c>
      <c r="E28" s="6">
        <v>8</v>
      </c>
      <c r="F28" s="7">
        <v>0</v>
      </c>
      <c r="G28" s="8">
        <f t="shared" si="1"/>
        <v>0</v>
      </c>
      <c r="H28" s="2"/>
      <c r="I28" s="2"/>
    </row>
    <row r="29" spans="1:11" ht="15" x14ac:dyDescent="0.2">
      <c r="A29" s="4">
        <v>14</v>
      </c>
      <c r="B29" s="5" t="s">
        <v>268</v>
      </c>
      <c r="C29" s="5" t="s">
        <v>269</v>
      </c>
      <c r="D29" s="4" t="s">
        <v>270</v>
      </c>
      <c r="E29" s="6">
        <v>1</v>
      </c>
      <c r="F29" s="7">
        <v>0</v>
      </c>
      <c r="G29" s="8">
        <f t="shared" si="1"/>
        <v>0</v>
      </c>
      <c r="H29" s="2"/>
      <c r="I29" s="2"/>
    </row>
    <row r="30" spans="1:11" ht="15" x14ac:dyDescent="0.2">
      <c r="A30" s="4">
        <v>15</v>
      </c>
      <c r="B30" s="5"/>
      <c r="C30" s="5" t="s">
        <v>248</v>
      </c>
      <c r="D30" s="4" t="s">
        <v>18</v>
      </c>
      <c r="E30" s="6">
        <v>1</v>
      </c>
      <c r="F30" s="7">
        <v>0</v>
      </c>
      <c r="G30" s="8">
        <f t="shared" si="1"/>
        <v>0</v>
      </c>
      <c r="H30" s="2"/>
      <c r="I30" s="2"/>
    </row>
    <row r="31" spans="1:11" ht="15" x14ac:dyDescent="0.2">
      <c r="A31" s="4">
        <v>16</v>
      </c>
      <c r="B31" s="5"/>
      <c r="C31" s="5" t="s">
        <v>227</v>
      </c>
      <c r="D31" s="4" t="s">
        <v>18</v>
      </c>
      <c r="E31" s="6">
        <v>1</v>
      </c>
      <c r="F31" s="7">
        <v>0</v>
      </c>
      <c r="G31" s="8">
        <f t="shared" si="1"/>
        <v>0</v>
      </c>
      <c r="H31" s="2"/>
      <c r="I31" s="2"/>
    </row>
    <row r="32" spans="1:11" ht="15" x14ac:dyDescent="0.2">
      <c r="A32" s="9"/>
      <c r="B32" s="9" t="s">
        <v>15</v>
      </c>
      <c r="C32" s="185" t="s">
        <v>106</v>
      </c>
      <c r="D32" s="186"/>
      <c r="E32" s="186"/>
      <c r="F32" s="186"/>
      <c r="G32" s="10">
        <f>SUM(G26:G31)</f>
        <v>0</v>
      </c>
      <c r="H32" s="2"/>
      <c r="I32" s="2"/>
      <c r="J32" s="2"/>
      <c r="K32" s="2"/>
    </row>
    <row r="33" spans="1:11" ht="15" x14ac:dyDescent="0.2">
      <c r="A33" s="12"/>
      <c r="B33" s="12" t="s">
        <v>15</v>
      </c>
      <c r="C33" s="187" t="s">
        <v>73</v>
      </c>
      <c r="D33" s="186"/>
      <c r="E33" s="186"/>
      <c r="F33" s="186"/>
      <c r="G33" s="13">
        <f>+G32</f>
        <v>0</v>
      </c>
      <c r="H33" s="2"/>
      <c r="I33" s="2"/>
      <c r="J33" s="2"/>
      <c r="K33" s="2"/>
    </row>
    <row r="34" spans="1:11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ht="15" x14ac:dyDescent="0.2">
      <c r="A35" s="188" t="s">
        <v>189</v>
      </c>
      <c r="B35" s="188"/>
      <c r="C35" s="188"/>
      <c r="D35" s="188"/>
      <c r="E35" s="188"/>
      <c r="F35" s="188"/>
      <c r="G35" s="14">
        <f>+G21+G33</f>
        <v>0</v>
      </c>
      <c r="H35" s="2"/>
    </row>
  </sheetData>
  <mergeCells count="20">
    <mergeCell ref="C20:F20"/>
    <mergeCell ref="A1:B1"/>
    <mergeCell ref="C1:G1"/>
    <mergeCell ref="A2:B2"/>
    <mergeCell ref="C2:G2"/>
    <mergeCell ref="A4:B4"/>
    <mergeCell ref="C4:G4"/>
    <mergeCell ref="A6:B6"/>
    <mergeCell ref="C6:G6"/>
    <mergeCell ref="C17:F17"/>
    <mergeCell ref="A18:B18"/>
    <mergeCell ref="C18:G18"/>
    <mergeCell ref="C33:F33"/>
    <mergeCell ref="A35:F35"/>
    <mergeCell ref="C21:F21"/>
    <mergeCell ref="A23:B23"/>
    <mergeCell ref="C23:G23"/>
    <mergeCell ref="A25:B25"/>
    <mergeCell ref="C25:G25"/>
    <mergeCell ref="C32:F3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topLeftCell="A6" workbookViewId="0">
      <selection activeCell="C25" sqref="C25:F25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17241</v>
      </c>
      <c r="B1" s="192"/>
      <c r="C1" s="192" t="s">
        <v>1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2</v>
      </c>
      <c r="B2" s="193"/>
      <c r="C2" s="194" t="s">
        <v>271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3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ht="15" x14ac:dyDescent="0.2">
      <c r="A6" s="183"/>
      <c r="B6" s="183"/>
      <c r="C6" s="184" t="s">
        <v>191</v>
      </c>
      <c r="D6" s="184"/>
      <c r="E6" s="184"/>
      <c r="F6" s="184"/>
      <c r="G6" s="184"/>
      <c r="H6" s="2"/>
      <c r="I6" s="2"/>
      <c r="J6" s="2"/>
      <c r="K6" s="2"/>
    </row>
    <row r="7" spans="1:11" ht="15" x14ac:dyDescent="0.2">
      <c r="A7" s="4">
        <v>221</v>
      </c>
      <c r="B7" s="5"/>
      <c r="C7" s="5" t="s">
        <v>251</v>
      </c>
      <c r="D7" s="4" t="s">
        <v>18</v>
      </c>
      <c r="E7" s="6">
        <v>10</v>
      </c>
      <c r="F7" s="7">
        <v>0</v>
      </c>
      <c r="G7" s="8">
        <f t="shared" ref="G7:G13" si="0">F7*E7</f>
        <v>0</v>
      </c>
      <c r="H7" s="2"/>
      <c r="I7" s="2"/>
    </row>
    <row r="8" spans="1:11" ht="15" x14ac:dyDescent="0.2">
      <c r="A8" s="4">
        <v>222</v>
      </c>
      <c r="B8" s="5"/>
      <c r="C8" s="5" t="s">
        <v>194</v>
      </c>
      <c r="D8" s="4" t="s">
        <v>18</v>
      </c>
      <c r="E8" s="6">
        <v>16</v>
      </c>
      <c r="F8" s="7">
        <v>0</v>
      </c>
      <c r="G8" s="8">
        <f t="shared" si="0"/>
        <v>0</v>
      </c>
      <c r="H8" s="2"/>
      <c r="I8" s="2"/>
    </row>
    <row r="9" spans="1:11" ht="15" x14ac:dyDescent="0.2">
      <c r="A9" s="4">
        <v>223</v>
      </c>
      <c r="B9" s="5"/>
      <c r="C9" s="5" t="s">
        <v>195</v>
      </c>
      <c r="D9" s="4" t="s">
        <v>18</v>
      </c>
      <c r="E9" s="6">
        <v>20</v>
      </c>
      <c r="F9" s="7">
        <v>0</v>
      </c>
      <c r="G9" s="8">
        <f t="shared" si="0"/>
        <v>0</v>
      </c>
      <c r="H9" s="2"/>
      <c r="I9" s="2"/>
    </row>
    <row r="10" spans="1:11" ht="15" x14ac:dyDescent="0.2">
      <c r="A10" s="4">
        <v>224</v>
      </c>
      <c r="B10" s="5"/>
      <c r="C10" s="5" t="s">
        <v>272</v>
      </c>
      <c r="D10" s="4" t="s">
        <v>18</v>
      </c>
      <c r="E10" s="6">
        <v>1</v>
      </c>
      <c r="F10" s="7">
        <v>0</v>
      </c>
      <c r="G10" s="8">
        <f t="shared" si="0"/>
        <v>0</v>
      </c>
      <c r="H10" s="2"/>
      <c r="I10" s="2"/>
    </row>
    <row r="11" spans="1:11" ht="15" x14ac:dyDescent="0.2">
      <c r="A11" s="4">
        <v>225</v>
      </c>
      <c r="B11" s="5"/>
      <c r="C11" s="5" t="s">
        <v>255</v>
      </c>
      <c r="D11" s="4" t="s">
        <v>18</v>
      </c>
      <c r="E11" s="6">
        <v>2</v>
      </c>
      <c r="F11" s="7">
        <v>0</v>
      </c>
      <c r="G11" s="8">
        <f t="shared" si="0"/>
        <v>0</v>
      </c>
      <c r="H11" s="2"/>
      <c r="I11" s="2"/>
    </row>
    <row r="12" spans="1:11" ht="15" x14ac:dyDescent="0.2">
      <c r="A12" s="4">
        <v>226</v>
      </c>
      <c r="B12" s="5"/>
      <c r="C12" s="5" t="s">
        <v>273</v>
      </c>
      <c r="D12" s="4" t="s">
        <v>18</v>
      </c>
      <c r="E12" s="6">
        <v>10</v>
      </c>
      <c r="F12" s="7">
        <v>0</v>
      </c>
      <c r="G12" s="8">
        <f t="shared" si="0"/>
        <v>0</v>
      </c>
      <c r="H12" s="2"/>
      <c r="I12" s="2"/>
    </row>
    <row r="13" spans="1:11" ht="15" x14ac:dyDescent="0.2">
      <c r="A13" s="4">
        <v>227</v>
      </c>
      <c r="B13" s="5"/>
      <c r="C13" s="5" t="s">
        <v>216</v>
      </c>
      <c r="D13" s="4" t="s">
        <v>217</v>
      </c>
      <c r="E13" s="6">
        <v>1</v>
      </c>
      <c r="F13" s="7">
        <v>0</v>
      </c>
      <c r="G13" s="8">
        <f t="shared" si="0"/>
        <v>0</v>
      </c>
      <c r="H13" s="2"/>
      <c r="I13" s="2"/>
    </row>
    <row r="14" spans="1:11" ht="21" x14ac:dyDescent="0.2">
      <c r="A14" s="11"/>
      <c r="B14" s="11"/>
      <c r="C14" s="11" t="s">
        <v>218</v>
      </c>
      <c r="D14" s="11"/>
      <c r="E14" s="11"/>
      <c r="F14" s="11"/>
      <c r="G14" s="11"/>
      <c r="H14" s="2"/>
      <c r="I14" s="2"/>
    </row>
    <row r="15" spans="1:11" ht="15" x14ac:dyDescent="0.2">
      <c r="A15" s="9"/>
      <c r="B15" s="9" t="s">
        <v>15</v>
      </c>
      <c r="C15" s="185" t="s">
        <v>191</v>
      </c>
      <c r="D15" s="186"/>
      <c r="E15" s="186"/>
      <c r="F15" s="186"/>
      <c r="G15" s="10">
        <f>SUM(G7:G13)</f>
        <v>0</v>
      </c>
      <c r="H15" s="2"/>
      <c r="I15" s="2"/>
      <c r="J15" s="2"/>
      <c r="K15" s="2"/>
    </row>
    <row r="16" spans="1:11" ht="15" x14ac:dyDescent="0.2">
      <c r="A16" s="183"/>
      <c r="B16" s="183"/>
      <c r="C16" s="184" t="s">
        <v>357</v>
      </c>
      <c r="D16" s="184"/>
      <c r="E16" s="184"/>
      <c r="F16" s="184"/>
      <c r="G16" s="184"/>
      <c r="H16" s="2"/>
      <c r="I16" s="2"/>
      <c r="J16" s="2"/>
      <c r="K16" s="2"/>
    </row>
    <row r="17" spans="1:11" ht="15" x14ac:dyDescent="0.2">
      <c r="A17" s="4">
        <v>228</v>
      </c>
      <c r="B17" s="5"/>
      <c r="C17" s="5" t="s">
        <v>274</v>
      </c>
      <c r="D17" s="4" t="s">
        <v>18</v>
      </c>
      <c r="E17" s="6">
        <v>1</v>
      </c>
      <c r="F17" s="7">
        <v>0</v>
      </c>
      <c r="G17" s="8">
        <f>F17*E17</f>
        <v>0</v>
      </c>
      <c r="H17" s="2"/>
      <c r="I17" s="2"/>
    </row>
    <row r="18" spans="1:11" ht="15" x14ac:dyDescent="0.2">
      <c r="A18" s="4">
        <v>229</v>
      </c>
      <c r="B18" s="5"/>
      <c r="C18" s="5" t="s">
        <v>275</v>
      </c>
      <c r="D18" s="4" t="s">
        <v>18</v>
      </c>
      <c r="E18" s="6">
        <v>1</v>
      </c>
      <c r="F18" s="7">
        <v>0</v>
      </c>
      <c r="G18" s="8">
        <f>F18*E18</f>
        <v>0</v>
      </c>
      <c r="H18" s="2"/>
      <c r="I18" s="2"/>
    </row>
    <row r="19" spans="1:11" ht="15" x14ac:dyDescent="0.2">
      <c r="A19" s="9"/>
      <c r="B19" s="9" t="s">
        <v>15</v>
      </c>
      <c r="C19" s="185" t="s">
        <v>357</v>
      </c>
      <c r="D19" s="186"/>
      <c r="E19" s="186"/>
      <c r="F19" s="186"/>
      <c r="G19" s="10">
        <f>SUM(G17:G18)</f>
        <v>0</v>
      </c>
      <c r="H19" s="2"/>
      <c r="I19" s="2"/>
      <c r="J19" s="2"/>
      <c r="K19" s="2"/>
    </row>
    <row r="20" spans="1:11" ht="15" x14ac:dyDescent="0.2">
      <c r="A20" s="12"/>
      <c r="B20" s="12" t="s">
        <v>15</v>
      </c>
      <c r="C20" s="187" t="s">
        <v>3</v>
      </c>
      <c r="D20" s="186"/>
      <c r="E20" s="186"/>
      <c r="F20" s="186"/>
      <c r="G20" s="13">
        <f>+G15+G19</f>
        <v>0</v>
      </c>
      <c r="H20" s="2"/>
      <c r="I20" s="2"/>
      <c r="J20" s="2"/>
      <c r="K20" s="2"/>
    </row>
    <row r="21" spans="1:11" ht="1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ht="15" x14ac:dyDescent="0.2">
      <c r="A22" s="189"/>
      <c r="B22" s="190"/>
      <c r="C22" s="190" t="s">
        <v>73</v>
      </c>
      <c r="D22" s="190"/>
      <c r="E22" s="190"/>
      <c r="F22" s="190"/>
      <c r="G22" s="191"/>
      <c r="H22" s="2"/>
      <c r="I22" s="2"/>
      <c r="J22" s="2"/>
      <c r="K22" s="2"/>
    </row>
    <row r="23" spans="1:11" ht="15" x14ac:dyDescent="0.2">
      <c r="A23" s="3" t="s">
        <v>4</v>
      </c>
      <c r="B23" s="3" t="s">
        <v>5</v>
      </c>
      <c r="C23" s="3" t="s">
        <v>6</v>
      </c>
      <c r="D23" s="3" t="s">
        <v>7</v>
      </c>
      <c r="E23" s="3" t="s">
        <v>8</v>
      </c>
      <c r="F23" s="3" t="s">
        <v>9</v>
      </c>
      <c r="G23" s="3" t="s">
        <v>10</v>
      </c>
      <c r="H23" s="2"/>
      <c r="I23" s="2"/>
      <c r="J23" s="2"/>
      <c r="K23" s="2"/>
    </row>
    <row r="24" spans="1:11" ht="15" x14ac:dyDescent="0.2">
      <c r="A24" s="183"/>
      <c r="B24" s="183"/>
      <c r="C24" s="184" t="s">
        <v>106</v>
      </c>
      <c r="D24" s="184"/>
      <c r="E24" s="184"/>
      <c r="F24" s="184"/>
      <c r="G24" s="184"/>
      <c r="H24" s="2"/>
      <c r="I24" s="2"/>
      <c r="J24" s="2"/>
      <c r="K24" s="2"/>
    </row>
    <row r="25" spans="1:11" ht="15" x14ac:dyDescent="0.2">
      <c r="A25" s="4">
        <v>230</v>
      </c>
      <c r="B25" s="5"/>
      <c r="C25" s="5" t="s">
        <v>222</v>
      </c>
      <c r="D25" s="4" t="s">
        <v>18</v>
      </c>
      <c r="E25" s="6">
        <v>36</v>
      </c>
      <c r="F25" s="7">
        <v>0</v>
      </c>
      <c r="G25" s="8">
        <f>F25*E25</f>
        <v>0</v>
      </c>
      <c r="H25" s="2"/>
      <c r="I25" s="2"/>
    </row>
    <row r="26" spans="1:11" ht="15" x14ac:dyDescent="0.2">
      <c r="A26" s="4">
        <v>231</v>
      </c>
      <c r="B26" s="5"/>
      <c r="C26" s="5" t="s">
        <v>224</v>
      </c>
      <c r="D26" s="4" t="s">
        <v>18</v>
      </c>
      <c r="E26" s="6">
        <v>10</v>
      </c>
      <c r="F26" s="7">
        <v>0</v>
      </c>
      <c r="G26" s="8">
        <f>F26*E26</f>
        <v>0</v>
      </c>
      <c r="H26" s="2"/>
      <c r="I26" s="2"/>
    </row>
    <row r="27" spans="1:11" ht="15" x14ac:dyDescent="0.2">
      <c r="A27" s="4">
        <v>232</v>
      </c>
      <c r="B27" s="5"/>
      <c r="C27" s="5" t="s">
        <v>267</v>
      </c>
      <c r="D27" s="4" t="s">
        <v>18</v>
      </c>
      <c r="E27" s="6">
        <v>1</v>
      </c>
      <c r="F27" s="7">
        <v>0</v>
      </c>
      <c r="G27" s="8">
        <f>F27*E27</f>
        <v>0</v>
      </c>
      <c r="H27" s="2"/>
      <c r="I27" s="2"/>
    </row>
    <row r="28" spans="1:11" ht="15" x14ac:dyDescent="0.2">
      <c r="A28" s="4">
        <v>233</v>
      </c>
      <c r="B28" s="5"/>
      <c r="C28" s="5" t="s">
        <v>261</v>
      </c>
      <c r="D28" s="4" t="s">
        <v>18</v>
      </c>
      <c r="E28" s="6">
        <v>10</v>
      </c>
      <c r="F28" s="7">
        <v>0</v>
      </c>
      <c r="G28" s="8">
        <f>F28*E28</f>
        <v>0</v>
      </c>
      <c r="H28" s="2"/>
      <c r="I28" s="2"/>
    </row>
    <row r="29" spans="1:11" ht="15" x14ac:dyDescent="0.2">
      <c r="A29" s="4">
        <v>234</v>
      </c>
      <c r="B29" s="5"/>
      <c r="C29" s="5" t="s">
        <v>248</v>
      </c>
      <c r="D29" s="4" t="s">
        <v>18</v>
      </c>
      <c r="E29" s="6">
        <v>2</v>
      </c>
      <c r="F29" s="7">
        <v>0</v>
      </c>
      <c r="G29" s="8">
        <f>F29*E29</f>
        <v>0</v>
      </c>
      <c r="H29" s="2"/>
      <c r="I29" s="2"/>
    </row>
    <row r="30" spans="1:11" ht="15" x14ac:dyDescent="0.2">
      <c r="A30" s="9"/>
      <c r="B30" s="9" t="s">
        <v>15</v>
      </c>
      <c r="C30" s="185" t="s">
        <v>106</v>
      </c>
      <c r="D30" s="186"/>
      <c r="E30" s="186"/>
      <c r="F30" s="186"/>
      <c r="G30" s="10">
        <f>SUM(G25:G29)</f>
        <v>0</v>
      </c>
      <c r="H30" s="2"/>
      <c r="I30" s="2"/>
      <c r="J30" s="2"/>
      <c r="K30" s="2"/>
    </row>
    <row r="31" spans="1:11" ht="15" x14ac:dyDescent="0.2">
      <c r="A31" s="12"/>
      <c r="B31" s="12" t="s">
        <v>15</v>
      </c>
      <c r="C31" s="187" t="s">
        <v>73</v>
      </c>
      <c r="D31" s="186"/>
      <c r="E31" s="186"/>
      <c r="F31" s="186"/>
      <c r="G31" s="13">
        <f>+G30</f>
        <v>0</v>
      </c>
      <c r="H31" s="2"/>
      <c r="I31" s="2"/>
      <c r="J31" s="2"/>
      <c r="K31" s="2"/>
    </row>
    <row r="32" spans="1:11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8" ht="15" x14ac:dyDescent="0.2">
      <c r="A33" s="188" t="s">
        <v>189</v>
      </c>
      <c r="B33" s="188"/>
      <c r="C33" s="188"/>
      <c r="D33" s="188"/>
      <c r="E33" s="188"/>
      <c r="F33" s="188"/>
      <c r="G33" s="14">
        <f>+G20+G31</f>
        <v>0</v>
      </c>
      <c r="H33" s="2"/>
    </row>
  </sheetData>
  <mergeCells count="20">
    <mergeCell ref="A16:B16"/>
    <mergeCell ref="C16:G16"/>
    <mergeCell ref="A1:B1"/>
    <mergeCell ref="C1:G1"/>
    <mergeCell ref="A2:B2"/>
    <mergeCell ref="C2:G2"/>
    <mergeCell ref="A4:B4"/>
    <mergeCell ref="C4:G4"/>
    <mergeCell ref="A6:B6"/>
    <mergeCell ref="C6:G6"/>
    <mergeCell ref="C15:F15"/>
    <mergeCell ref="C30:F30"/>
    <mergeCell ref="C31:F31"/>
    <mergeCell ref="A33:F33"/>
    <mergeCell ref="C19:F19"/>
    <mergeCell ref="C20:F20"/>
    <mergeCell ref="A22:B22"/>
    <mergeCell ref="C22:G22"/>
    <mergeCell ref="A24:B24"/>
    <mergeCell ref="C24:G2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showGridLines="0" workbookViewId="0">
      <selection activeCell="C25" sqref="C25:F25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17241</v>
      </c>
      <c r="B1" s="192"/>
      <c r="C1" s="192" t="s">
        <v>1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2</v>
      </c>
      <c r="B2" s="193"/>
      <c r="C2" s="194" t="s">
        <v>276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3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ht="15" x14ac:dyDescent="0.2">
      <c r="A6" s="183"/>
      <c r="B6" s="183"/>
      <c r="C6" s="184" t="s">
        <v>191</v>
      </c>
      <c r="D6" s="184"/>
      <c r="E6" s="184"/>
      <c r="F6" s="184"/>
      <c r="G6" s="184"/>
      <c r="H6" s="2"/>
      <c r="I6" s="2"/>
      <c r="J6" s="2"/>
      <c r="K6" s="2"/>
    </row>
    <row r="7" spans="1:11" ht="15" x14ac:dyDescent="0.2">
      <c r="A7" s="4">
        <v>235</v>
      </c>
      <c r="B7" s="5"/>
      <c r="C7" s="5" t="s">
        <v>192</v>
      </c>
      <c r="D7" s="4" t="s">
        <v>18</v>
      </c>
      <c r="E7" s="6">
        <v>1</v>
      </c>
      <c r="F7" s="7">
        <v>0</v>
      </c>
      <c r="G7" s="8">
        <f t="shared" ref="G7:G22" si="0">F7*E7</f>
        <v>0</v>
      </c>
      <c r="H7" s="2"/>
      <c r="I7" s="2"/>
    </row>
    <row r="8" spans="1:11" ht="15" x14ac:dyDescent="0.2">
      <c r="A8" s="4">
        <v>236</v>
      </c>
      <c r="B8" s="5"/>
      <c r="C8" s="5" t="s">
        <v>193</v>
      </c>
      <c r="D8" s="4" t="s">
        <v>18</v>
      </c>
      <c r="E8" s="6">
        <v>12</v>
      </c>
      <c r="F8" s="7">
        <v>0</v>
      </c>
      <c r="G8" s="8">
        <f t="shared" si="0"/>
        <v>0</v>
      </c>
      <c r="H8" s="2"/>
      <c r="I8" s="2"/>
    </row>
    <row r="9" spans="1:11" ht="15" x14ac:dyDescent="0.2">
      <c r="A9" s="4">
        <v>237</v>
      </c>
      <c r="B9" s="5"/>
      <c r="C9" s="5" t="s">
        <v>194</v>
      </c>
      <c r="D9" s="4" t="s">
        <v>18</v>
      </c>
      <c r="E9" s="6">
        <v>1</v>
      </c>
      <c r="F9" s="7">
        <v>0</v>
      </c>
      <c r="G9" s="8">
        <f t="shared" si="0"/>
        <v>0</v>
      </c>
      <c r="H9" s="2"/>
      <c r="I9" s="2"/>
    </row>
    <row r="10" spans="1:11" ht="15" x14ac:dyDescent="0.2">
      <c r="A10" s="4">
        <v>238</v>
      </c>
      <c r="B10" s="5"/>
      <c r="C10" s="5" t="s">
        <v>195</v>
      </c>
      <c r="D10" s="4" t="s">
        <v>18</v>
      </c>
      <c r="E10" s="6">
        <v>18</v>
      </c>
      <c r="F10" s="7">
        <v>0</v>
      </c>
      <c r="G10" s="8">
        <f t="shared" si="0"/>
        <v>0</v>
      </c>
      <c r="H10" s="2"/>
      <c r="I10" s="2"/>
    </row>
    <row r="11" spans="1:11" ht="15" x14ac:dyDescent="0.2">
      <c r="A11" s="4">
        <v>239</v>
      </c>
      <c r="B11" s="5"/>
      <c r="C11" s="5" t="s">
        <v>197</v>
      </c>
      <c r="D11" s="4" t="s">
        <v>18</v>
      </c>
      <c r="E11" s="6">
        <v>4</v>
      </c>
      <c r="F11" s="7">
        <v>0</v>
      </c>
      <c r="G11" s="8">
        <f t="shared" si="0"/>
        <v>0</v>
      </c>
      <c r="H11" s="2"/>
      <c r="I11" s="2"/>
    </row>
    <row r="12" spans="1:11" ht="15" x14ac:dyDescent="0.2">
      <c r="A12" s="4">
        <v>240</v>
      </c>
      <c r="B12" s="5"/>
      <c r="C12" s="5" t="s">
        <v>200</v>
      </c>
      <c r="D12" s="4" t="s">
        <v>18</v>
      </c>
      <c r="E12" s="6">
        <v>1</v>
      </c>
      <c r="F12" s="7">
        <v>0</v>
      </c>
      <c r="G12" s="8">
        <f t="shared" si="0"/>
        <v>0</v>
      </c>
      <c r="H12" s="2"/>
      <c r="I12" s="2"/>
    </row>
    <row r="13" spans="1:11" ht="15" x14ac:dyDescent="0.2">
      <c r="A13" s="4">
        <v>241</v>
      </c>
      <c r="B13" s="5" t="s">
        <v>236</v>
      </c>
      <c r="C13" s="5" t="s">
        <v>237</v>
      </c>
      <c r="D13" s="4" t="s">
        <v>18</v>
      </c>
      <c r="E13" s="6">
        <v>7</v>
      </c>
      <c r="F13" s="7">
        <v>0</v>
      </c>
      <c r="G13" s="8">
        <f t="shared" si="0"/>
        <v>0</v>
      </c>
      <c r="H13" s="2"/>
      <c r="I13" s="2"/>
    </row>
    <row r="14" spans="1:11" ht="15" x14ac:dyDescent="0.2">
      <c r="A14" s="4">
        <v>242</v>
      </c>
      <c r="B14" s="5" t="s">
        <v>277</v>
      </c>
      <c r="C14" s="5" t="s">
        <v>278</v>
      </c>
      <c r="D14" s="4" t="s">
        <v>18</v>
      </c>
      <c r="E14" s="6">
        <v>2</v>
      </c>
      <c r="F14" s="7">
        <v>0</v>
      </c>
      <c r="G14" s="8">
        <f t="shared" si="0"/>
        <v>0</v>
      </c>
      <c r="H14" s="2"/>
      <c r="I14" s="2"/>
    </row>
    <row r="15" spans="1:11" ht="15" x14ac:dyDescent="0.2">
      <c r="A15" s="4">
        <v>243</v>
      </c>
      <c r="B15" s="5" t="s">
        <v>279</v>
      </c>
      <c r="C15" s="5" t="s">
        <v>280</v>
      </c>
      <c r="D15" s="4" t="s">
        <v>18</v>
      </c>
      <c r="E15" s="6">
        <v>12</v>
      </c>
      <c r="F15" s="7">
        <v>0</v>
      </c>
      <c r="G15" s="8">
        <f t="shared" si="0"/>
        <v>0</v>
      </c>
      <c r="H15" s="2"/>
      <c r="I15" s="2"/>
    </row>
    <row r="16" spans="1:11" ht="15" x14ac:dyDescent="0.2">
      <c r="A16" s="4">
        <v>244</v>
      </c>
      <c r="B16" s="5" t="s">
        <v>281</v>
      </c>
      <c r="C16" s="5" t="s">
        <v>282</v>
      </c>
      <c r="D16" s="4" t="s">
        <v>18</v>
      </c>
      <c r="E16" s="6">
        <v>1</v>
      </c>
      <c r="F16" s="7">
        <v>0</v>
      </c>
      <c r="G16" s="8">
        <f t="shared" si="0"/>
        <v>0</v>
      </c>
      <c r="H16" s="2"/>
      <c r="I16" s="2"/>
    </row>
    <row r="17" spans="1:9" ht="15" x14ac:dyDescent="0.2">
      <c r="A17" s="4">
        <v>245</v>
      </c>
      <c r="B17" s="5" t="s">
        <v>283</v>
      </c>
      <c r="C17" s="5" t="s">
        <v>284</v>
      </c>
      <c r="D17" s="4" t="s">
        <v>18</v>
      </c>
      <c r="E17" s="6">
        <v>1</v>
      </c>
      <c r="F17" s="7">
        <v>0</v>
      </c>
      <c r="G17" s="8">
        <f t="shared" si="0"/>
        <v>0</v>
      </c>
      <c r="H17" s="2"/>
      <c r="I17" s="2"/>
    </row>
    <row r="18" spans="1:9" ht="15" x14ac:dyDescent="0.2">
      <c r="A18" s="4">
        <v>246</v>
      </c>
      <c r="B18" s="5" t="s">
        <v>285</v>
      </c>
      <c r="C18" s="5" t="s">
        <v>286</v>
      </c>
      <c r="D18" s="4" t="s">
        <v>18</v>
      </c>
      <c r="E18" s="6">
        <v>1</v>
      </c>
      <c r="F18" s="7">
        <v>0</v>
      </c>
      <c r="G18" s="8">
        <f t="shared" si="0"/>
        <v>0</v>
      </c>
      <c r="H18" s="2"/>
      <c r="I18" s="2"/>
    </row>
    <row r="19" spans="1:9" ht="15" x14ac:dyDescent="0.2">
      <c r="A19" s="4">
        <v>247</v>
      </c>
      <c r="B19" s="5"/>
      <c r="C19" s="5" t="s">
        <v>201</v>
      </c>
      <c r="D19" s="4" t="s">
        <v>18</v>
      </c>
      <c r="E19" s="6">
        <v>1</v>
      </c>
      <c r="F19" s="7">
        <v>0</v>
      </c>
      <c r="G19" s="8">
        <f t="shared" si="0"/>
        <v>0</v>
      </c>
      <c r="H19" s="2"/>
      <c r="I19" s="2"/>
    </row>
    <row r="20" spans="1:9" ht="21" x14ac:dyDescent="0.2">
      <c r="A20" s="4">
        <v>248</v>
      </c>
      <c r="B20" s="5" t="s">
        <v>202</v>
      </c>
      <c r="C20" s="5" t="s">
        <v>203</v>
      </c>
      <c r="D20" s="4"/>
      <c r="E20" s="6">
        <v>1</v>
      </c>
      <c r="F20" s="7">
        <v>0</v>
      </c>
      <c r="G20" s="8">
        <f t="shared" si="0"/>
        <v>0</v>
      </c>
      <c r="H20" s="2"/>
      <c r="I20" s="2"/>
    </row>
    <row r="21" spans="1:9" ht="15" x14ac:dyDescent="0.2">
      <c r="A21" s="4">
        <v>249</v>
      </c>
      <c r="B21" s="5"/>
      <c r="C21" s="5" t="s">
        <v>204</v>
      </c>
      <c r="D21" s="4" t="s">
        <v>21</v>
      </c>
      <c r="E21" s="6">
        <v>6</v>
      </c>
      <c r="F21" s="7">
        <v>0</v>
      </c>
      <c r="G21" s="8">
        <f t="shared" si="0"/>
        <v>0</v>
      </c>
      <c r="H21" s="2"/>
      <c r="I21" s="2"/>
    </row>
    <row r="22" spans="1:9" ht="15" x14ac:dyDescent="0.2">
      <c r="A22" s="4">
        <v>250</v>
      </c>
      <c r="B22" s="5" t="s">
        <v>205</v>
      </c>
      <c r="C22" s="5" t="s">
        <v>206</v>
      </c>
      <c r="D22" s="4" t="s">
        <v>18</v>
      </c>
      <c r="E22" s="6">
        <v>1</v>
      </c>
      <c r="F22" s="7">
        <v>0</v>
      </c>
      <c r="G22" s="8">
        <f t="shared" si="0"/>
        <v>0</v>
      </c>
      <c r="H22" s="2"/>
      <c r="I22" s="2"/>
    </row>
    <row r="23" spans="1:9" ht="15" x14ac:dyDescent="0.2">
      <c r="A23" s="11"/>
      <c r="B23" s="11"/>
      <c r="C23" s="11" t="s">
        <v>207</v>
      </c>
      <c r="D23" s="11"/>
      <c r="E23" s="11"/>
      <c r="F23" s="11"/>
      <c r="G23" s="11"/>
      <c r="H23" s="2"/>
      <c r="I23" s="2"/>
    </row>
    <row r="24" spans="1:9" ht="15" x14ac:dyDescent="0.2">
      <c r="A24" s="4">
        <v>251</v>
      </c>
      <c r="B24" s="5"/>
      <c r="C24" s="5" t="s">
        <v>208</v>
      </c>
      <c r="D24" s="4" t="s">
        <v>18</v>
      </c>
      <c r="E24" s="6">
        <v>2</v>
      </c>
      <c r="F24" s="7">
        <v>0</v>
      </c>
      <c r="G24" s="8">
        <f t="shared" ref="G24:G29" si="1">F24*E24</f>
        <v>0</v>
      </c>
      <c r="H24" s="2"/>
      <c r="I24" s="2"/>
    </row>
    <row r="25" spans="1:9" ht="15" x14ac:dyDescent="0.2">
      <c r="A25" s="4">
        <v>252</v>
      </c>
      <c r="B25" s="5"/>
      <c r="C25" s="5" t="s">
        <v>209</v>
      </c>
      <c r="D25" s="4"/>
      <c r="E25" s="6">
        <v>1</v>
      </c>
      <c r="F25" s="7">
        <v>0</v>
      </c>
      <c r="G25" s="8">
        <f t="shared" si="1"/>
        <v>0</v>
      </c>
      <c r="H25" s="2"/>
      <c r="I25" s="2"/>
    </row>
    <row r="26" spans="1:9" ht="15" x14ac:dyDescent="0.2">
      <c r="A26" s="4">
        <v>253</v>
      </c>
      <c r="B26" s="5"/>
      <c r="C26" s="5" t="s">
        <v>210</v>
      </c>
      <c r="D26" s="4" t="s">
        <v>18</v>
      </c>
      <c r="E26" s="6">
        <v>2</v>
      </c>
      <c r="F26" s="7">
        <v>0</v>
      </c>
      <c r="G26" s="8">
        <f t="shared" si="1"/>
        <v>0</v>
      </c>
      <c r="H26" s="2"/>
      <c r="I26" s="2"/>
    </row>
    <row r="27" spans="1:9" ht="15" x14ac:dyDescent="0.2">
      <c r="A27" s="4">
        <v>254</v>
      </c>
      <c r="B27" s="5"/>
      <c r="C27" s="5" t="s">
        <v>211</v>
      </c>
      <c r="D27" s="4" t="s">
        <v>18</v>
      </c>
      <c r="E27" s="6">
        <v>1</v>
      </c>
      <c r="F27" s="7">
        <v>0</v>
      </c>
      <c r="G27" s="8">
        <f t="shared" si="1"/>
        <v>0</v>
      </c>
      <c r="H27" s="2"/>
      <c r="I27" s="2"/>
    </row>
    <row r="28" spans="1:9" ht="15" x14ac:dyDescent="0.2">
      <c r="A28" s="4">
        <v>255</v>
      </c>
      <c r="B28" s="5"/>
      <c r="C28" s="5" t="s">
        <v>212</v>
      </c>
      <c r="D28" s="4" t="s">
        <v>21</v>
      </c>
      <c r="E28" s="6">
        <v>1</v>
      </c>
      <c r="F28" s="7">
        <v>0</v>
      </c>
      <c r="G28" s="8">
        <f t="shared" si="1"/>
        <v>0</v>
      </c>
      <c r="H28" s="2"/>
      <c r="I28" s="2"/>
    </row>
    <row r="29" spans="1:9" ht="15" x14ac:dyDescent="0.2">
      <c r="A29" s="4">
        <v>256</v>
      </c>
      <c r="B29" s="5"/>
      <c r="C29" s="5" t="s">
        <v>214</v>
      </c>
      <c r="D29" s="4" t="s">
        <v>18</v>
      </c>
      <c r="E29" s="6">
        <v>1</v>
      </c>
      <c r="F29" s="7">
        <v>0</v>
      </c>
      <c r="G29" s="8">
        <f t="shared" si="1"/>
        <v>0</v>
      </c>
      <c r="H29" s="2"/>
      <c r="I29" s="2"/>
    </row>
    <row r="30" spans="1:9" ht="15" x14ac:dyDescent="0.2">
      <c r="A30" s="11"/>
      <c r="B30" s="11"/>
      <c r="C30" s="11" t="s">
        <v>215</v>
      </c>
      <c r="D30" s="11"/>
      <c r="E30" s="11"/>
      <c r="F30" s="11"/>
      <c r="G30" s="11"/>
      <c r="H30" s="2"/>
      <c r="I30" s="2"/>
    </row>
    <row r="31" spans="1:9" ht="15" x14ac:dyDescent="0.2">
      <c r="A31" s="4">
        <v>257</v>
      </c>
      <c r="B31" s="5"/>
      <c r="C31" s="5" t="s">
        <v>216</v>
      </c>
      <c r="D31" s="4" t="s">
        <v>217</v>
      </c>
      <c r="E31" s="6">
        <v>1</v>
      </c>
      <c r="F31" s="7">
        <v>0</v>
      </c>
      <c r="G31" s="8">
        <f>F31*E31</f>
        <v>0</v>
      </c>
      <c r="H31" s="2"/>
      <c r="I31" s="2"/>
    </row>
    <row r="32" spans="1:9" ht="21" x14ac:dyDescent="0.2">
      <c r="A32" s="11"/>
      <c r="B32" s="11"/>
      <c r="C32" s="11" t="s">
        <v>218</v>
      </c>
      <c r="D32" s="11"/>
      <c r="E32" s="11"/>
      <c r="F32" s="11"/>
      <c r="G32" s="11"/>
      <c r="H32" s="2"/>
      <c r="I32" s="2"/>
    </row>
    <row r="33" spans="1:11" ht="15" x14ac:dyDescent="0.2">
      <c r="A33" s="4">
        <v>258</v>
      </c>
      <c r="B33" s="5"/>
      <c r="C33" s="5" t="s">
        <v>219</v>
      </c>
      <c r="D33" s="4" t="s">
        <v>18</v>
      </c>
      <c r="E33" s="6">
        <v>6</v>
      </c>
      <c r="F33" s="7">
        <v>0</v>
      </c>
      <c r="G33" s="8">
        <f>F33*E33</f>
        <v>0</v>
      </c>
      <c r="H33" s="2"/>
      <c r="I33" s="2"/>
    </row>
    <row r="34" spans="1:11" ht="15" x14ac:dyDescent="0.2">
      <c r="A34" s="9"/>
      <c r="B34" s="9" t="s">
        <v>15</v>
      </c>
      <c r="C34" s="185" t="s">
        <v>191</v>
      </c>
      <c r="D34" s="186"/>
      <c r="E34" s="186"/>
      <c r="F34" s="186"/>
      <c r="G34" s="10">
        <f>SUM(G7:G33)</f>
        <v>0</v>
      </c>
      <c r="H34" s="2"/>
      <c r="I34" s="2"/>
      <c r="J34" s="2"/>
      <c r="K34" s="2"/>
    </row>
    <row r="35" spans="1:11" ht="15" x14ac:dyDescent="0.2">
      <c r="A35" s="183"/>
      <c r="B35" s="183"/>
      <c r="C35" s="184" t="s">
        <v>220</v>
      </c>
      <c r="D35" s="184"/>
      <c r="E35" s="184"/>
      <c r="F35" s="184"/>
      <c r="G35" s="184"/>
      <c r="H35" s="2"/>
      <c r="I35" s="2"/>
      <c r="J35" s="2"/>
      <c r="K35" s="2"/>
    </row>
    <row r="36" spans="1:11" ht="21" x14ac:dyDescent="0.2">
      <c r="A36" s="4">
        <v>259</v>
      </c>
      <c r="B36" s="5"/>
      <c r="C36" s="5" t="s">
        <v>221</v>
      </c>
      <c r="D36" s="4" t="s">
        <v>18</v>
      </c>
      <c r="E36" s="6">
        <v>1</v>
      </c>
      <c r="F36" s="7">
        <v>0</v>
      </c>
      <c r="G36" s="8">
        <f>F36*E36</f>
        <v>0</v>
      </c>
      <c r="H36" s="2"/>
      <c r="I36" s="2"/>
    </row>
    <row r="37" spans="1:11" ht="15" x14ac:dyDescent="0.2">
      <c r="A37" s="9"/>
      <c r="B37" s="9" t="s">
        <v>15</v>
      </c>
      <c r="C37" s="185" t="s">
        <v>220</v>
      </c>
      <c r="D37" s="186"/>
      <c r="E37" s="186"/>
      <c r="F37" s="186"/>
      <c r="G37" s="10">
        <f>SUM(G36:G36)</f>
        <v>0</v>
      </c>
      <c r="H37" s="2"/>
      <c r="I37" s="2"/>
      <c r="J37" s="2"/>
      <c r="K37" s="2"/>
    </row>
    <row r="38" spans="1:11" ht="15" x14ac:dyDescent="0.2">
      <c r="A38" s="12"/>
      <c r="B38" s="12" t="s">
        <v>15</v>
      </c>
      <c r="C38" s="187" t="s">
        <v>3</v>
      </c>
      <c r="D38" s="186"/>
      <c r="E38" s="186"/>
      <c r="F38" s="186"/>
      <c r="G38" s="13">
        <f>+G34+G37</f>
        <v>0</v>
      </c>
      <c r="H38" s="2"/>
      <c r="I38" s="2"/>
      <c r="J38" s="2"/>
      <c r="K38" s="2"/>
    </row>
    <row r="39" spans="1:11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ht="15" x14ac:dyDescent="0.2">
      <c r="A40" s="189"/>
      <c r="B40" s="190"/>
      <c r="C40" s="190" t="s">
        <v>73</v>
      </c>
      <c r="D40" s="190"/>
      <c r="E40" s="190"/>
      <c r="F40" s="190"/>
      <c r="G40" s="191"/>
      <c r="H40" s="2"/>
      <c r="I40" s="2"/>
      <c r="J40" s="2"/>
      <c r="K40" s="2"/>
    </row>
    <row r="41" spans="1:11" ht="15" x14ac:dyDescent="0.2">
      <c r="A41" s="3" t="s">
        <v>4</v>
      </c>
      <c r="B41" s="3" t="s">
        <v>5</v>
      </c>
      <c r="C41" s="3" t="s">
        <v>6</v>
      </c>
      <c r="D41" s="3" t="s">
        <v>7</v>
      </c>
      <c r="E41" s="3" t="s">
        <v>8</v>
      </c>
      <c r="F41" s="3" t="s">
        <v>9</v>
      </c>
      <c r="G41" s="3" t="s">
        <v>10</v>
      </c>
      <c r="H41" s="2"/>
      <c r="I41" s="2"/>
      <c r="J41" s="2"/>
      <c r="K41" s="2"/>
    </row>
    <row r="42" spans="1:11" ht="15" x14ac:dyDescent="0.2">
      <c r="A42" s="183"/>
      <c r="B42" s="183"/>
      <c r="C42" s="184" t="s">
        <v>106</v>
      </c>
      <c r="D42" s="184"/>
      <c r="E42" s="184"/>
      <c r="F42" s="184"/>
      <c r="G42" s="184"/>
      <c r="H42" s="2"/>
      <c r="I42" s="2"/>
      <c r="J42" s="2"/>
      <c r="K42" s="2"/>
    </row>
    <row r="43" spans="1:11" ht="15" x14ac:dyDescent="0.2">
      <c r="A43" s="4">
        <v>260</v>
      </c>
      <c r="B43" s="5"/>
      <c r="C43" s="5" t="s">
        <v>222</v>
      </c>
      <c r="D43" s="4" t="s">
        <v>18</v>
      </c>
      <c r="E43" s="6">
        <v>19</v>
      </c>
      <c r="F43" s="7">
        <v>0</v>
      </c>
      <c r="G43" s="8">
        <f t="shared" ref="G43:G48" si="2">F43*E43</f>
        <v>0</v>
      </c>
      <c r="H43" s="2"/>
      <c r="I43" s="2"/>
    </row>
    <row r="44" spans="1:11" ht="15" x14ac:dyDescent="0.2">
      <c r="A44" s="4">
        <v>261</v>
      </c>
      <c r="B44" s="5"/>
      <c r="C44" s="5" t="s">
        <v>223</v>
      </c>
      <c r="D44" s="4" t="s">
        <v>18</v>
      </c>
      <c r="E44" s="6">
        <v>29</v>
      </c>
      <c r="F44" s="7">
        <v>0</v>
      </c>
      <c r="G44" s="8">
        <f t="shared" si="2"/>
        <v>0</v>
      </c>
      <c r="H44" s="2"/>
      <c r="I44" s="2"/>
    </row>
    <row r="45" spans="1:11" ht="15" x14ac:dyDescent="0.2">
      <c r="A45" s="4">
        <v>262</v>
      </c>
      <c r="B45" s="5"/>
      <c r="C45" s="5" t="s">
        <v>225</v>
      </c>
      <c r="D45" s="4" t="s">
        <v>76</v>
      </c>
      <c r="E45" s="6">
        <v>16</v>
      </c>
      <c r="F45" s="7">
        <v>0</v>
      </c>
      <c r="G45" s="8">
        <f t="shared" si="2"/>
        <v>0</v>
      </c>
      <c r="H45" s="2"/>
      <c r="I45" s="2"/>
    </row>
    <row r="46" spans="1:11" ht="15" x14ac:dyDescent="0.2">
      <c r="A46" s="4">
        <v>263</v>
      </c>
      <c r="B46" s="5"/>
      <c r="C46" s="5" t="s">
        <v>260</v>
      </c>
      <c r="D46" s="4" t="s">
        <v>76</v>
      </c>
      <c r="E46" s="6">
        <v>2</v>
      </c>
      <c r="F46" s="7">
        <v>0</v>
      </c>
      <c r="G46" s="8">
        <f t="shared" si="2"/>
        <v>0</v>
      </c>
      <c r="H46" s="2"/>
      <c r="I46" s="2"/>
    </row>
    <row r="47" spans="1:11" ht="15" x14ac:dyDescent="0.2">
      <c r="A47" s="4">
        <v>264</v>
      </c>
      <c r="B47" s="5"/>
      <c r="C47" s="5" t="s">
        <v>226</v>
      </c>
      <c r="D47" s="4" t="s">
        <v>76</v>
      </c>
      <c r="E47" s="6">
        <v>1</v>
      </c>
      <c r="F47" s="7">
        <v>0</v>
      </c>
      <c r="G47" s="8">
        <f t="shared" si="2"/>
        <v>0</v>
      </c>
      <c r="H47" s="2"/>
      <c r="I47" s="2"/>
    </row>
    <row r="48" spans="1:11" ht="15" x14ac:dyDescent="0.2">
      <c r="A48" s="4">
        <v>265</v>
      </c>
      <c r="B48" s="5"/>
      <c r="C48" s="5" t="s">
        <v>227</v>
      </c>
      <c r="D48" s="4" t="s">
        <v>18</v>
      </c>
      <c r="E48" s="6">
        <v>1</v>
      </c>
      <c r="F48" s="7">
        <v>0</v>
      </c>
      <c r="G48" s="8">
        <f t="shared" si="2"/>
        <v>0</v>
      </c>
      <c r="H48" s="2"/>
      <c r="I48" s="2"/>
    </row>
    <row r="49" spans="1:11" ht="15" x14ac:dyDescent="0.2">
      <c r="A49" s="9"/>
      <c r="B49" s="9" t="s">
        <v>15</v>
      </c>
      <c r="C49" s="185" t="s">
        <v>106</v>
      </c>
      <c r="D49" s="186"/>
      <c r="E49" s="186"/>
      <c r="F49" s="186"/>
      <c r="G49" s="10">
        <f>SUM(G43:G48)</f>
        <v>0</v>
      </c>
      <c r="H49" s="2"/>
      <c r="I49" s="2"/>
      <c r="J49" s="2"/>
      <c r="K49" s="2"/>
    </row>
    <row r="50" spans="1:11" ht="15" x14ac:dyDescent="0.2">
      <c r="A50" s="12"/>
      <c r="B50" s="12" t="s">
        <v>15</v>
      </c>
      <c r="C50" s="187" t="s">
        <v>73</v>
      </c>
      <c r="D50" s="186"/>
      <c r="E50" s="186"/>
      <c r="F50" s="186"/>
      <c r="G50" s="13">
        <f>+G49</f>
        <v>0</v>
      </c>
      <c r="H50" s="2"/>
      <c r="I50" s="2"/>
      <c r="J50" s="2"/>
      <c r="K50" s="2"/>
    </row>
    <row r="51" spans="1:11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ht="15" x14ac:dyDescent="0.2">
      <c r="A52" s="188" t="s">
        <v>189</v>
      </c>
      <c r="B52" s="188"/>
      <c r="C52" s="188"/>
      <c r="D52" s="188"/>
      <c r="E52" s="188"/>
      <c r="F52" s="188"/>
      <c r="G52" s="14">
        <f>+G38+G50</f>
        <v>0</v>
      </c>
      <c r="H52" s="2"/>
    </row>
  </sheetData>
  <sheetProtection sheet="1" objects="1" scenarios="1"/>
  <mergeCells count="20">
    <mergeCell ref="A35:B35"/>
    <mergeCell ref="C35:G35"/>
    <mergeCell ref="A1:B1"/>
    <mergeCell ref="C1:G1"/>
    <mergeCell ref="A2:B2"/>
    <mergeCell ref="C2:G2"/>
    <mergeCell ref="A4:B4"/>
    <mergeCell ref="C4:G4"/>
    <mergeCell ref="A6:B6"/>
    <mergeCell ref="C6:G6"/>
    <mergeCell ref="C34:F34"/>
    <mergeCell ref="C49:F49"/>
    <mergeCell ref="C50:F50"/>
    <mergeCell ref="A52:F52"/>
    <mergeCell ref="C37:F37"/>
    <mergeCell ref="C38:F38"/>
    <mergeCell ref="A40:B40"/>
    <mergeCell ref="C40:G40"/>
    <mergeCell ref="A42:B42"/>
    <mergeCell ref="C42:G4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přehled položek</vt:lpstr>
      <vt:lpstr>Elektroinstalace C</vt:lpstr>
      <vt:lpstr>Hlavní rozvaděč RH-C</vt:lpstr>
      <vt:lpstr>Hlavní rozvaděč RUPS-C</vt:lpstr>
      <vt:lpstr>Patrový rozvaděč RS x.x</vt:lpstr>
      <vt:lpstr>RDA-C P01014 P01022</vt:lpstr>
      <vt:lpstr>Rozvaděč auly</vt:lpstr>
      <vt:lpstr>ROZVADĚČ RDA-C</vt:lpstr>
      <vt:lpstr>'Elektroinstalace C'!Oblast_tisku</vt:lpstr>
      <vt:lpstr>'Hlavní rozvaděč RH-C'!Oblast_tisku</vt:lpstr>
      <vt:lpstr>'Hlavní rozvaděč RUPS-C'!Oblast_tisku</vt:lpstr>
      <vt:lpstr>'Krycí list'!Oblast_tisku</vt:lpstr>
      <vt:lpstr>'Patrový rozvaděč RS x.x'!Oblast_tisku</vt:lpstr>
      <vt:lpstr>'přehled položek'!Oblast_tisku</vt:lpstr>
      <vt:lpstr>'RDA-C P01014 P01022'!Oblast_tisku</vt:lpstr>
      <vt:lpstr>'Rozvaděč auly'!Oblast_tisku</vt:lpstr>
      <vt:lpstr>'ROZVADĚČ RDA-C'!Oblast_tisku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Marek Punčochář</cp:lastModifiedBy>
  <cp:lastPrinted>2016-06-12T19:23:11Z</cp:lastPrinted>
  <dcterms:created xsi:type="dcterms:W3CDTF">2016-06-12T15:54:57Z</dcterms:created>
  <dcterms:modified xsi:type="dcterms:W3CDTF">2016-06-12T19:26:02Z</dcterms:modified>
</cp:coreProperties>
</file>