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18780" windowHeight="117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Položky!$A$1:$G$206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205" i="3" l="1"/>
  <c r="BD205" i="3"/>
  <c r="BC205" i="3"/>
  <c r="BB205" i="3"/>
  <c r="G205" i="3"/>
  <c r="BA205" i="3" s="1"/>
  <c r="BE204" i="3"/>
  <c r="BD204" i="3"/>
  <c r="BC204" i="3"/>
  <c r="BB204" i="3"/>
  <c r="BA204" i="3"/>
  <c r="G204" i="3"/>
  <c r="BE203" i="3"/>
  <c r="BD203" i="3"/>
  <c r="BC203" i="3"/>
  <c r="BB203" i="3"/>
  <c r="G203" i="3"/>
  <c r="BA203" i="3" s="1"/>
  <c r="BE202" i="3"/>
  <c r="BD202" i="3"/>
  <c r="BC202" i="3"/>
  <c r="BB202" i="3"/>
  <c r="G202" i="3"/>
  <c r="BA202" i="3" s="1"/>
  <c r="BE201" i="3"/>
  <c r="BD201" i="3"/>
  <c r="BC201" i="3"/>
  <c r="BB201" i="3"/>
  <c r="G201" i="3"/>
  <c r="BA201" i="3" s="1"/>
  <c r="BE200" i="3"/>
  <c r="BD200" i="3"/>
  <c r="BC200" i="3"/>
  <c r="BB200" i="3"/>
  <c r="BA200" i="3"/>
  <c r="G200" i="3"/>
  <c r="BE199" i="3"/>
  <c r="BD199" i="3"/>
  <c r="BD206" i="3" s="1"/>
  <c r="H18" i="2" s="1"/>
  <c r="BC199" i="3"/>
  <c r="BB199" i="3"/>
  <c r="G199" i="3"/>
  <c r="BA199" i="3" s="1"/>
  <c r="BE198" i="3"/>
  <c r="BE206" i="3" s="1"/>
  <c r="I18" i="2" s="1"/>
  <c r="BD198" i="3"/>
  <c r="BC198" i="3"/>
  <c r="BC206" i="3" s="1"/>
  <c r="G18" i="2" s="1"/>
  <c r="BB198" i="3"/>
  <c r="BB206" i="3" s="1"/>
  <c r="F18" i="2" s="1"/>
  <c r="G198" i="3"/>
  <c r="BA198" i="3" s="1"/>
  <c r="BA206" i="3" s="1"/>
  <c r="E18" i="2" s="1"/>
  <c r="B18" i="2"/>
  <c r="A18" i="2"/>
  <c r="C206" i="3"/>
  <c r="BE195" i="3"/>
  <c r="BD195" i="3"/>
  <c r="BC195" i="3"/>
  <c r="BC196" i="3" s="1"/>
  <c r="G17" i="2" s="1"/>
  <c r="BA195" i="3"/>
  <c r="G195" i="3"/>
  <c r="BB195" i="3" s="1"/>
  <c r="BE194" i="3"/>
  <c r="BD194" i="3"/>
  <c r="BC194" i="3"/>
  <c r="BA194" i="3"/>
  <c r="G194" i="3"/>
  <c r="BB194" i="3" s="1"/>
  <c r="BE193" i="3"/>
  <c r="BD193" i="3"/>
  <c r="BC193" i="3"/>
  <c r="BB193" i="3"/>
  <c r="BA193" i="3"/>
  <c r="G193" i="3"/>
  <c r="BE192" i="3"/>
  <c r="BD192" i="3"/>
  <c r="BC192" i="3"/>
  <c r="BA192" i="3"/>
  <c r="G192" i="3"/>
  <c r="BB192" i="3" s="1"/>
  <c r="BE191" i="3"/>
  <c r="BD191" i="3"/>
  <c r="BC191" i="3"/>
  <c r="BB191" i="3"/>
  <c r="BA191" i="3"/>
  <c r="G191" i="3"/>
  <c r="BE190" i="3"/>
  <c r="BD190" i="3"/>
  <c r="BC190" i="3"/>
  <c r="BA190" i="3"/>
  <c r="G190" i="3"/>
  <c r="BB190" i="3" s="1"/>
  <c r="BE189" i="3"/>
  <c r="BD189" i="3"/>
  <c r="BC189" i="3"/>
  <c r="BB189" i="3"/>
  <c r="BA189" i="3"/>
  <c r="G189" i="3"/>
  <c r="BE188" i="3"/>
  <c r="BD188" i="3"/>
  <c r="BC188" i="3"/>
  <c r="BA188" i="3"/>
  <c r="G188" i="3"/>
  <c r="BB188" i="3" s="1"/>
  <c r="BE187" i="3"/>
  <c r="BD187" i="3"/>
  <c r="BC187" i="3"/>
  <c r="BB187" i="3"/>
  <c r="BA187" i="3"/>
  <c r="G187" i="3"/>
  <c r="BE186" i="3"/>
  <c r="BD186" i="3"/>
  <c r="BC186" i="3"/>
  <c r="BA186" i="3"/>
  <c r="G186" i="3"/>
  <c r="BB186" i="3" s="1"/>
  <c r="BE185" i="3"/>
  <c r="BD185" i="3"/>
  <c r="BC185" i="3"/>
  <c r="BB185" i="3"/>
  <c r="BA185" i="3"/>
  <c r="G185" i="3"/>
  <c r="BE184" i="3"/>
  <c r="BD184" i="3"/>
  <c r="BC184" i="3"/>
  <c r="BA184" i="3"/>
  <c r="G184" i="3"/>
  <c r="BB184" i="3" s="1"/>
  <c r="BE183" i="3"/>
  <c r="BD183" i="3"/>
  <c r="BC183" i="3"/>
  <c r="BB183" i="3"/>
  <c r="BA183" i="3"/>
  <c r="G183" i="3"/>
  <c r="BE182" i="3"/>
  <c r="BD182" i="3"/>
  <c r="BC182" i="3"/>
  <c r="BA182" i="3"/>
  <c r="G182" i="3"/>
  <c r="BB182" i="3" s="1"/>
  <c r="BE181" i="3"/>
  <c r="BD181" i="3"/>
  <c r="BC181" i="3"/>
  <c r="BB181" i="3"/>
  <c r="BA181" i="3"/>
  <c r="G181" i="3"/>
  <c r="BE180" i="3"/>
  <c r="BD180" i="3"/>
  <c r="BC180" i="3"/>
  <c r="BA180" i="3"/>
  <c r="G180" i="3"/>
  <c r="BB180" i="3" s="1"/>
  <c r="BE179" i="3"/>
  <c r="BD179" i="3"/>
  <c r="BC179" i="3"/>
  <c r="BB179" i="3"/>
  <c r="BA179" i="3"/>
  <c r="G179" i="3"/>
  <c r="BE178" i="3"/>
  <c r="BD178" i="3"/>
  <c r="BC178" i="3"/>
  <c r="BA178" i="3"/>
  <c r="G178" i="3"/>
  <c r="BB178" i="3" s="1"/>
  <c r="BE177" i="3"/>
  <c r="BD177" i="3"/>
  <c r="BC177" i="3"/>
  <c r="BB177" i="3"/>
  <c r="BA177" i="3"/>
  <c r="G177" i="3"/>
  <c r="BE176" i="3"/>
  <c r="BD176" i="3"/>
  <c r="BC176" i="3"/>
  <c r="BA176" i="3"/>
  <c r="G176" i="3"/>
  <c r="BB176" i="3" s="1"/>
  <c r="BE173" i="3"/>
  <c r="BD173" i="3"/>
  <c r="BC173" i="3"/>
  <c r="BB173" i="3"/>
  <c r="BA173" i="3"/>
  <c r="G173" i="3"/>
  <c r="BE172" i="3"/>
  <c r="BD172" i="3"/>
  <c r="BC172" i="3"/>
  <c r="BA172" i="3"/>
  <c r="G172" i="3"/>
  <c r="BB172" i="3" s="1"/>
  <c r="BE168" i="3"/>
  <c r="BD168" i="3"/>
  <c r="BC168" i="3"/>
  <c r="BB168" i="3"/>
  <c r="BA168" i="3"/>
  <c r="G168" i="3"/>
  <c r="BE167" i="3"/>
  <c r="BD167" i="3"/>
  <c r="BC167" i="3"/>
  <c r="BA167" i="3"/>
  <c r="G167" i="3"/>
  <c r="BB167" i="3" s="1"/>
  <c r="BE166" i="3"/>
  <c r="BD166" i="3"/>
  <c r="BC166" i="3"/>
  <c r="BB166" i="3"/>
  <c r="BA166" i="3"/>
  <c r="G166" i="3"/>
  <c r="BE165" i="3"/>
  <c r="BD165" i="3"/>
  <c r="BC165" i="3"/>
  <c r="BA165" i="3"/>
  <c r="G165" i="3"/>
  <c r="BB165" i="3" s="1"/>
  <c r="BE164" i="3"/>
  <c r="BD164" i="3"/>
  <c r="BC164" i="3"/>
  <c r="BB164" i="3"/>
  <c r="BA164" i="3"/>
  <c r="G164" i="3"/>
  <c r="BE163" i="3"/>
  <c r="BD163" i="3"/>
  <c r="BC163" i="3"/>
  <c r="BA163" i="3"/>
  <c r="G163" i="3"/>
  <c r="BB163" i="3" s="1"/>
  <c r="BE162" i="3"/>
  <c r="BD162" i="3"/>
  <c r="BC162" i="3"/>
  <c r="BB162" i="3"/>
  <c r="BA162" i="3"/>
  <c r="G162" i="3"/>
  <c r="BE161" i="3"/>
  <c r="BD161" i="3"/>
  <c r="BC161" i="3"/>
  <c r="BA161" i="3"/>
  <c r="G161" i="3"/>
  <c r="BB161" i="3" s="1"/>
  <c r="BE160" i="3"/>
  <c r="BD160" i="3"/>
  <c r="BC160" i="3"/>
  <c r="BB160" i="3"/>
  <c r="BA160" i="3"/>
  <c r="G160" i="3"/>
  <c r="BE155" i="3"/>
  <c r="BD155" i="3"/>
  <c r="BC155" i="3"/>
  <c r="BA155" i="3"/>
  <c r="G155" i="3"/>
  <c r="BB155" i="3" s="1"/>
  <c r="BE154" i="3"/>
  <c r="BD154" i="3"/>
  <c r="BC154" i="3"/>
  <c r="BB154" i="3"/>
  <c r="BA154" i="3"/>
  <c r="G154" i="3"/>
  <c r="BE153" i="3"/>
  <c r="BD153" i="3"/>
  <c r="BC153" i="3"/>
  <c r="BA153" i="3"/>
  <c r="G153" i="3"/>
  <c r="BB153" i="3" s="1"/>
  <c r="BE148" i="3"/>
  <c r="BD148" i="3"/>
  <c r="BC148" i="3"/>
  <c r="BB148" i="3"/>
  <c r="BA148" i="3"/>
  <c r="G148" i="3"/>
  <c r="BE147" i="3"/>
  <c r="BD147" i="3"/>
  <c r="BC147" i="3"/>
  <c r="BA147" i="3"/>
  <c r="G147" i="3"/>
  <c r="BB147" i="3" s="1"/>
  <c r="BE146" i="3"/>
  <c r="BD146" i="3"/>
  <c r="BC146" i="3"/>
  <c r="BB146" i="3"/>
  <c r="BA146" i="3"/>
  <c r="G146" i="3"/>
  <c r="BE145" i="3"/>
  <c r="BD145" i="3"/>
  <c r="BC145" i="3"/>
  <c r="BA145" i="3"/>
  <c r="G145" i="3"/>
  <c r="BB145" i="3" s="1"/>
  <c r="BE144" i="3"/>
  <c r="BD144" i="3"/>
  <c r="BC144" i="3"/>
  <c r="BB144" i="3"/>
  <c r="BA144" i="3"/>
  <c r="G144" i="3"/>
  <c r="BE142" i="3"/>
  <c r="BD142" i="3"/>
  <c r="BC142" i="3"/>
  <c r="BA142" i="3"/>
  <c r="G142" i="3"/>
  <c r="BE141" i="3"/>
  <c r="BE196" i="3" s="1"/>
  <c r="I17" i="2" s="1"/>
  <c r="BD141" i="3"/>
  <c r="BC141" i="3"/>
  <c r="BB141" i="3"/>
  <c r="BA141" i="3"/>
  <c r="BA196" i="3" s="1"/>
  <c r="E17" i="2" s="1"/>
  <c r="G141" i="3"/>
  <c r="B17" i="2"/>
  <c r="A17" i="2"/>
  <c r="C196" i="3"/>
  <c r="BE138" i="3"/>
  <c r="BD138" i="3"/>
  <c r="BC138" i="3"/>
  <c r="BB138" i="3"/>
  <c r="BA138" i="3"/>
  <c r="G138" i="3"/>
  <c r="BE137" i="3"/>
  <c r="BD137" i="3"/>
  <c r="BC137" i="3"/>
  <c r="BA137" i="3"/>
  <c r="G137" i="3"/>
  <c r="BB137" i="3" s="1"/>
  <c r="BE136" i="3"/>
  <c r="BD136" i="3"/>
  <c r="BC136" i="3"/>
  <c r="BB136" i="3"/>
  <c r="BA136" i="3"/>
  <c r="G136" i="3"/>
  <c r="BE135" i="3"/>
  <c r="BD135" i="3"/>
  <c r="BC135" i="3"/>
  <c r="BA135" i="3"/>
  <c r="G135" i="3"/>
  <c r="BB135" i="3" s="1"/>
  <c r="BE134" i="3"/>
  <c r="BE139" i="3" s="1"/>
  <c r="I16" i="2" s="1"/>
  <c r="BD134" i="3"/>
  <c r="BC134" i="3"/>
  <c r="BC139" i="3" s="1"/>
  <c r="G16" i="2" s="1"/>
  <c r="BB134" i="3"/>
  <c r="BA134" i="3"/>
  <c r="G134" i="3"/>
  <c r="B16" i="2"/>
  <c r="A16" i="2"/>
  <c r="C139" i="3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B129" i="3"/>
  <c r="BA129" i="3"/>
  <c r="G129" i="3"/>
  <c r="BE128" i="3"/>
  <c r="BD128" i="3"/>
  <c r="BC128" i="3"/>
  <c r="BA128" i="3"/>
  <c r="G128" i="3"/>
  <c r="BB128" i="3" s="1"/>
  <c r="BE127" i="3"/>
  <c r="BD127" i="3"/>
  <c r="BC127" i="3"/>
  <c r="BB127" i="3"/>
  <c r="BA127" i="3"/>
  <c r="G127" i="3"/>
  <c r="BE126" i="3"/>
  <c r="BD126" i="3"/>
  <c r="BC126" i="3"/>
  <c r="BA126" i="3"/>
  <c r="G126" i="3"/>
  <c r="BB126" i="3" s="1"/>
  <c r="BE125" i="3"/>
  <c r="BD125" i="3"/>
  <c r="BC125" i="3"/>
  <c r="BB125" i="3"/>
  <c r="BA125" i="3"/>
  <c r="G125" i="3"/>
  <c r="BE124" i="3"/>
  <c r="BD124" i="3"/>
  <c r="BC124" i="3"/>
  <c r="BA124" i="3"/>
  <c r="G124" i="3"/>
  <c r="BB124" i="3" s="1"/>
  <c r="BE123" i="3"/>
  <c r="BD123" i="3"/>
  <c r="BC123" i="3"/>
  <c r="BB123" i="3"/>
  <c r="BA123" i="3"/>
  <c r="G123" i="3"/>
  <c r="BE122" i="3"/>
  <c r="BD122" i="3"/>
  <c r="BC122" i="3"/>
  <c r="BA122" i="3"/>
  <c r="G122" i="3"/>
  <c r="BB122" i="3" s="1"/>
  <c r="BE121" i="3"/>
  <c r="BD121" i="3"/>
  <c r="BC121" i="3"/>
  <c r="BB121" i="3"/>
  <c r="BA121" i="3"/>
  <c r="G121" i="3"/>
  <c r="BE120" i="3"/>
  <c r="BD120" i="3"/>
  <c r="BC120" i="3"/>
  <c r="BA120" i="3"/>
  <c r="G120" i="3"/>
  <c r="BB120" i="3" s="1"/>
  <c r="BE119" i="3"/>
  <c r="BD119" i="3"/>
  <c r="BC119" i="3"/>
  <c r="BB119" i="3"/>
  <c r="BA119" i="3"/>
  <c r="G119" i="3"/>
  <c r="BE118" i="3"/>
  <c r="BD118" i="3"/>
  <c r="BC118" i="3"/>
  <c r="BA118" i="3"/>
  <c r="G118" i="3"/>
  <c r="BB118" i="3" s="1"/>
  <c r="BE117" i="3"/>
  <c r="BD117" i="3"/>
  <c r="BC117" i="3"/>
  <c r="BB117" i="3"/>
  <c r="BA117" i="3"/>
  <c r="G117" i="3"/>
  <c r="BE116" i="3"/>
  <c r="BD116" i="3"/>
  <c r="BC116" i="3"/>
  <c r="BA116" i="3"/>
  <c r="G116" i="3"/>
  <c r="BB116" i="3" s="1"/>
  <c r="BE115" i="3"/>
  <c r="BD115" i="3"/>
  <c r="BC115" i="3"/>
  <c r="BB115" i="3"/>
  <c r="BA115" i="3"/>
  <c r="G115" i="3"/>
  <c r="BE113" i="3"/>
  <c r="BD113" i="3"/>
  <c r="BC113" i="3"/>
  <c r="BA113" i="3"/>
  <c r="G113" i="3"/>
  <c r="BB113" i="3" s="1"/>
  <c r="BE112" i="3"/>
  <c r="BD112" i="3"/>
  <c r="BC112" i="3"/>
  <c r="BB112" i="3"/>
  <c r="BA112" i="3"/>
  <c r="G112" i="3"/>
  <c r="BE111" i="3"/>
  <c r="BD111" i="3"/>
  <c r="BC111" i="3"/>
  <c r="BA111" i="3"/>
  <c r="G111" i="3"/>
  <c r="BB111" i="3" s="1"/>
  <c r="BE106" i="3"/>
  <c r="BD106" i="3"/>
  <c r="BC106" i="3"/>
  <c r="BB106" i="3"/>
  <c r="BA106" i="3"/>
  <c r="G106" i="3"/>
  <c r="BE105" i="3"/>
  <c r="BD105" i="3"/>
  <c r="BC105" i="3"/>
  <c r="BA105" i="3"/>
  <c r="G105" i="3"/>
  <c r="BB105" i="3" s="1"/>
  <c r="BE103" i="3"/>
  <c r="BD103" i="3"/>
  <c r="BC103" i="3"/>
  <c r="BB103" i="3"/>
  <c r="BA103" i="3"/>
  <c r="G103" i="3"/>
  <c r="BE101" i="3"/>
  <c r="BD101" i="3"/>
  <c r="BC101" i="3"/>
  <c r="BA101" i="3"/>
  <c r="G101" i="3"/>
  <c r="BB101" i="3" s="1"/>
  <c r="BE99" i="3"/>
  <c r="BD99" i="3"/>
  <c r="BC99" i="3"/>
  <c r="BB99" i="3"/>
  <c r="BA99" i="3"/>
  <c r="G99" i="3"/>
  <c r="BE97" i="3"/>
  <c r="BD97" i="3"/>
  <c r="BC97" i="3"/>
  <c r="BA97" i="3"/>
  <c r="G97" i="3"/>
  <c r="BB97" i="3" s="1"/>
  <c r="BE96" i="3"/>
  <c r="BD96" i="3"/>
  <c r="BC96" i="3"/>
  <c r="BB96" i="3"/>
  <c r="BA96" i="3"/>
  <c r="G96" i="3"/>
  <c r="BE95" i="3"/>
  <c r="BD95" i="3"/>
  <c r="BC95" i="3"/>
  <c r="BA95" i="3"/>
  <c r="G95" i="3"/>
  <c r="BB95" i="3" s="1"/>
  <c r="BE94" i="3"/>
  <c r="BD94" i="3"/>
  <c r="BC94" i="3"/>
  <c r="BB94" i="3"/>
  <c r="BA94" i="3"/>
  <c r="G94" i="3"/>
  <c r="BE93" i="3"/>
  <c r="BD93" i="3"/>
  <c r="BD132" i="3" s="1"/>
  <c r="H15" i="2" s="1"/>
  <c r="BC93" i="3"/>
  <c r="BA93" i="3"/>
  <c r="G93" i="3"/>
  <c r="BB93" i="3" s="1"/>
  <c r="BE92" i="3"/>
  <c r="BE132" i="3" s="1"/>
  <c r="I15" i="2" s="1"/>
  <c r="BD92" i="3"/>
  <c r="BC92" i="3"/>
  <c r="BC132" i="3" s="1"/>
  <c r="G15" i="2" s="1"/>
  <c r="BB92" i="3"/>
  <c r="BA92" i="3"/>
  <c r="G92" i="3"/>
  <c r="B15" i="2"/>
  <c r="A15" i="2"/>
  <c r="C132" i="3"/>
  <c r="BE89" i="3"/>
  <c r="BD89" i="3"/>
  <c r="BC89" i="3"/>
  <c r="BC90" i="3" s="1"/>
  <c r="G14" i="2" s="1"/>
  <c r="BB89" i="3"/>
  <c r="BA89" i="3"/>
  <c r="G89" i="3"/>
  <c r="BE88" i="3"/>
  <c r="BD88" i="3"/>
  <c r="BC88" i="3"/>
  <c r="BA88" i="3"/>
  <c r="G88" i="3"/>
  <c r="BB88" i="3" s="1"/>
  <c r="BE87" i="3"/>
  <c r="BD87" i="3"/>
  <c r="BC87" i="3"/>
  <c r="BB87" i="3"/>
  <c r="BA87" i="3"/>
  <c r="G87" i="3"/>
  <c r="BE86" i="3"/>
  <c r="BD86" i="3"/>
  <c r="BC86" i="3"/>
  <c r="BA86" i="3"/>
  <c r="G86" i="3"/>
  <c r="BB86" i="3" s="1"/>
  <c r="BE85" i="3"/>
  <c r="BD85" i="3"/>
  <c r="BC85" i="3"/>
  <c r="BB85" i="3"/>
  <c r="BA85" i="3"/>
  <c r="G85" i="3"/>
  <c r="BE83" i="3"/>
  <c r="BD83" i="3"/>
  <c r="BC83" i="3"/>
  <c r="BA83" i="3"/>
  <c r="G83" i="3"/>
  <c r="BB83" i="3" s="1"/>
  <c r="BE80" i="3"/>
  <c r="BD80" i="3"/>
  <c r="BC80" i="3"/>
  <c r="BB80" i="3"/>
  <c r="BA80" i="3"/>
  <c r="G80" i="3"/>
  <c r="BE79" i="3"/>
  <c r="BD79" i="3"/>
  <c r="BC79" i="3"/>
  <c r="BA79" i="3"/>
  <c r="G79" i="3"/>
  <c r="BB79" i="3" s="1"/>
  <c r="BE78" i="3"/>
  <c r="BD78" i="3"/>
  <c r="BC78" i="3"/>
  <c r="BB78" i="3"/>
  <c r="BA78" i="3"/>
  <c r="G78" i="3"/>
  <c r="BE74" i="3"/>
  <c r="BD74" i="3"/>
  <c r="BC74" i="3"/>
  <c r="BA74" i="3"/>
  <c r="G74" i="3"/>
  <c r="BB74" i="3" s="1"/>
  <c r="BE69" i="3"/>
  <c r="BD69" i="3"/>
  <c r="BC69" i="3"/>
  <c r="BB69" i="3"/>
  <c r="BA69" i="3"/>
  <c r="G69" i="3"/>
  <c r="BE65" i="3"/>
  <c r="BD65" i="3"/>
  <c r="BC65" i="3"/>
  <c r="BA65" i="3"/>
  <c r="G65" i="3"/>
  <c r="BB65" i="3" s="1"/>
  <c r="BE64" i="3"/>
  <c r="BD64" i="3"/>
  <c r="BC64" i="3"/>
  <c r="BB64" i="3"/>
  <c r="BA64" i="3"/>
  <c r="G64" i="3"/>
  <c r="BE63" i="3"/>
  <c r="BD63" i="3"/>
  <c r="BC63" i="3"/>
  <c r="BA63" i="3"/>
  <c r="G63" i="3"/>
  <c r="BB63" i="3" s="1"/>
  <c r="BE62" i="3"/>
  <c r="BD62" i="3"/>
  <c r="BC62" i="3"/>
  <c r="BB62" i="3"/>
  <c r="BA62" i="3"/>
  <c r="G62" i="3"/>
  <c r="BE61" i="3"/>
  <c r="BD61" i="3"/>
  <c r="BC61" i="3"/>
  <c r="BA61" i="3"/>
  <c r="G61" i="3"/>
  <c r="BB61" i="3" s="1"/>
  <c r="BE60" i="3"/>
  <c r="BD60" i="3"/>
  <c r="BC60" i="3"/>
  <c r="BB60" i="3"/>
  <c r="BA60" i="3"/>
  <c r="G60" i="3"/>
  <c r="BE59" i="3"/>
  <c r="BD59" i="3"/>
  <c r="BC59" i="3"/>
  <c r="BA59" i="3"/>
  <c r="G59" i="3"/>
  <c r="BB59" i="3" s="1"/>
  <c r="BE58" i="3"/>
  <c r="BD58" i="3"/>
  <c r="BC58" i="3"/>
  <c r="BB58" i="3"/>
  <c r="BA58" i="3"/>
  <c r="G58" i="3"/>
  <c r="BE57" i="3"/>
  <c r="BD57" i="3"/>
  <c r="BC57" i="3"/>
  <c r="BA57" i="3"/>
  <c r="G57" i="3"/>
  <c r="BB57" i="3" s="1"/>
  <c r="BE56" i="3"/>
  <c r="BD56" i="3"/>
  <c r="BC56" i="3"/>
  <c r="BB56" i="3"/>
  <c r="BA56" i="3"/>
  <c r="G56" i="3"/>
  <c r="BE55" i="3"/>
  <c r="BD55" i="3"/>
  <c r="BD90" i="3" s="1"/>
  <c r="H14" i="2" s="1"/>
  <c r="BC55" i="3"/>
  <c r="BA55" i="3"/>
  <c r="G55" i="3"/>
  <c r="BB55" i="3" s="1"/>
  <c r="BE54" i="3"/>
  <c r="BD54" i="3"/>
  <c r="BC54" i="3"/>
  <c r="BB54" i="3"/>
  <c r="BA54" i="3"/>
  <c r="G54" i="3"/>
  <c r="BE53" i="3"/>
  <c r="BD53" i="3"/>
  <c r="BC53" i="3"/>
  <c r="BA53" i="3"/>
  <c r="G53" i="3"/>
  <c r="G90" i="3" s="1"/>
  <c r="BE52" i="3"/>
  <c r="BE90" i="3" s="1"/>
  <c r="I14" i="2" s="1"/>
  <c r="BD52" i="3"/>
  <c r="BC52" i="3"/>
  <c r="BB52" i="3"/>
  <c r="BA52" i="3"/>
  <c r="G52" i="3"/>
  <c r="B14" i="2"/>
  <c r="A14" i="2"/>
  <c r="C90" i="3"/>
  <c r="BE49" i="3"/>
  <c r="BE50" i="3" s="1"/>
  <c r="I13" i="2" s="1"/>
  <c r="BD49" i="3"/>
  <c r="BC49" i="3"/>
  <c r="BC50" i="3" s="1"/>
  <c r="G13" i="2" s="1"/>
  <c r="BB49" i="3"/>
  <c r="BB50" i="3" s="1"/>
  <c r="F13" i="2" s="1"/>
  <c r="G49" i="3"/>
  <c r="BA49" i="3" s="1"/>
  <c r="BA50" i="3" s="1"/>
  <c r="E13" i="2" s="1"/>
  <c r="H13" i="2"/>
  <c r="B13" i="2"/>
  <c r="A13" i="2"/>
  <c r="BD50" i="3"/>
  <c r="G50" i="3"/>
  <c r="C50" i="3"/>
  <c r="BE46" i="3"/>
  <c r="BE47" i="3" s="1"/>
  <c r="I12" i="2" s="1"/>
  <c r="BD46" i="3"/>
  <c r="BC46" i="3"/>
  <c r="BB46" i="3"/>
  <c r="BB47" i="3" s="1"/>
  <c r="F12" i="2" s="1"/>
  <c r="BA46" i="3"/>
  <c r="BA47" i="3" s="1"/>
  <c r="E12" i="2" s="1"/>
  <c r="G46" i="3"/>
  <c r="H12" i="2"/>
  <c r="B12" i="2"/>
  <c r="A12" i="2"/>
  <c r="BD47" i="3"/>
  <c r="BC47" i="3"/>
  <c r="G12" i="2" s="1"/>
  <c r="G47" i="3"/>
  <c r="C47" i="3"/>
  <c r="BE43" i="3"/>
  <c r="BD43" i="3"/>
  <c r="BC43" i="3"/>
  <c r="BB43" i="3"/>
  <c r="BB44" i="3" s="1"/>
  <c r="F11" i="2" s="1"/>
  <c r="G43" i="3"/>
  <c r="BA43" i="3" s="1"/>
  <c r="BE42" i="3"/>
  <c r="BD42" i="3"/>
  <c r="BD44" i="3" s="1"/>
  <c r="H11" i="2" s="1"/>
  <c r="BC42" i="3"/>
  <c r="BC44" i="3" s="1"/>
  <c r="G11" i="2" s="1"/>
  <c r="BB42" i="3"/>
  <c r="G42" i="3"/>
  <c r="G44" i="3" s="1"/>
  <c r="B11" i="2"/>
  <c r="A11" i="2"/>
  <c r="BE44" i="3"/>
  <c r="I11" i="2" s="1"/>
  <c r="C44" i="3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D40" i="3" s="1"/>
  <c r="H10" i="2" s="1"/>
  <c r="BC37" i="3"/>
  <c r="BB37" i="3"/>
  <c r="G37" i="3"/>
  <c r="BA37" i="3" s="1"/>
  <c r="BE36" i="3"/>
  <c r="BD36" i="3"/>
  <c r="BC36" i="3"/>
  <c r="BB36" i="3"/>
  <c r="BB40" i="3" s="1"/>
  <c r="F10" i="2" s="1"/>
  <c r="G36" i="3"/>
  <c r="G40" i="3" s="1"/>
  <c r="B10" i="2"/>
  <c r="A10" i="2"/>
  <c r="BE40" i="3"/>
  <c r="I10" i="2" s="1"/>
  <c r="BC40" i="3"/>
  <c r="G10" i="2" s="1"/>
  <c r="C40" i="3"/>
  <c r="BE33" i="3"/>
  <c r="BD33" i="3"/>
  <c r="BC33" i="3"/>
  <c r="BB33" i="3"/>
  <c r="G33" i="3"/>
  <c r="BA33" i="3" s="1"/>
  <c r="BE32" i="3"/>
  <c r="BD32" i="3"/>
  <c r="BD34" i="3" s="1"/>
  <c r="H9" i="2" s="1"/>
  <c r="BC32" i="3"/>
  <c r="BB32" i="3"/>
  <c r="G32" i="3"/>
  <c r="BA32" i="3" s="1"/>
  <c r="BE30" i="3"/>
  <c r="BD30" i="3"/>
  <c r="BC30" i="3"/>
  <c r="BB30" i="3"/>
  <c r="BB34" i="3" s="1"/>
  <c r="F9" i="2" s="1"/>
  <c r="G30" i="3"/>
  <c r="G34" i="3" s="1"/>
  <c r="B9" i="2"/>
  <c r="A9" i="2"/>
  <c r="BE34" i="3"/>
  <c r="I9" i="2" s="1"/>
  <c r="BC34" i="3"/>
  <c r="G9" i="2" s="1"/>
  <c r="C34" i="3"/>
  <c r="BE24" i="3"/>
  <c r="BE28" i="3" s="1"/>
  <c r="I8" i="2" s="1"/>
  <c r="BD24" i="3"/>
  <c r="BD28" i="3" s="1"/>
  <c r="H8" i="2" s="1"/>
  <c r="BC24" i="3"/>
  <c r="BB24" i="3"/>
  <c r="BB28" i="3" s="1"/>
  <c r="F8" i="2" s="1"/>
  <c r="G24" i="3"/>
  <c r="BA24" i="3" s="1"/>
  <c r="BA28" i="3" s="1"/>
  <c r="E8" i="2" s="1"/>
  <c r="B8" i="2"/>
  <c r="A8" i="2"/>
  <c r="BC28" i="3"/>
  <c r="G8" i="2" s="1"/>
  <c r="G28" i="3"/>
  <c r="C28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8" i="3"/>
  <c r="BE22" i="3" s="1"/>
  <c r="I7" i="2" s="1"/>
  <c r="BD8" i="3"/>
  <c r="BD22" i="3" s="1"/>
  <c r="H7" i="2" s="1"/>
  <c r="BC8" i="3"/>
  <c r="BB8" i="3"/>
  <c r="BB22" i="3" s="1"/>
  <c r="F7" i="2" s="1"/>
  <c r="G8" i="3"/>
  <c r="BA8" i="3" s="1"/>
  <c r="B7" i="2"/>
  <c r="A7" i="2"/>
  <c r="BC22" i="3"/>
  <c r="G7" i="2" s="1"/>
  <c r="C22" i="3"/>
  <c r="E4" i="3"/>
  <c r="C4" i="3"/>
  <c r="F3" i="3"/>
  <c r="C3" i="3"/>
  <c r="C2" i="2"/>
  <c r="C1" i="2"/>
  <c r="C31" i="1"/>
  <c r="C9" i="1"/>
  <c r="G7" i="1"/>
  <c r="D2" i="1"/>
  <c r="C2" i="1"/>
  <c r="BD196" i="3" l="1"/>
  <c r="H17" i="2" s="1"/>
  <c r="H19" i="2" s="1"/>
  <c r="C17" i="1" s="1"/>
  <c r="G196" i="3"/>
  <c r="BA139" i="3"/>
  <c r="E16" i="2" s="1"/>
  <c r="BD139" i="3"/>
  <c r="H16" i="2" s="1"/>
  <c r="BA132" i="3"/>
  <c r="E15" i="2" s="1"/>
  <c r="BB132" i="3"/>
  <c r="F15" i="2" s="1"/>
  <c r="BA90" i="3"/>
  <c r="E14" i="2" s="1"/>
  <c r="G19" i="2"/>
  <c r="C18" i="1" s="1"/>
  <c r="I19" i="2"/>
  <c r="C21" i="1" s="1"/>
  <c r="BA22" i="3"/>
  <c r="E7" i="2" s="1"/>
  <c r="BB139" i="3"/>
  <c r="F16" i="2" s="1"/>
  <c r="G22" i="3"/>
  <c r="BA42" i="3"/>
  <c r="BA44" i="3" s="1"/>
  <c r="E11" i="2" s="1"/>
  <c r="G132" i="3"/>
  <c r="G139" i="3"/>
  <c r="G206" i="3"/>
  <c r="BB53" i="3"/>
  <c r="BB90" i="3" s="1"/>
  <c r="F14" i="2" s="1"/>
  <c r="BB142" i="3"/>
  <c r="BB196" i="3" s="1"/>
  <c r="F17" i="2" s="1"/>
  <c r="BA30" i="3"/>
  <c r="BA34" i="3" s="1"/>
  <c r="E9" i="2" s="1"/>
  <c r="BA36" i="3"/>
  <c r="BA40" i="3" s="1"/>
  <c r="E10" i="2" s="1"/>
  <c r="F19" i="2" l="1"/>
  <c r="C16" i="1" s="1"/>
  <c r="E19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<sst xmlns="http://schemas.openxmlformats.org/spreadsheetml/2006/main" count="616" uniqueCount="393">
  <si>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</si>
  <si>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</si>
  <si>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</si>
  <si>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</si>
  <si>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</si>
  <si>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</si>
  <si>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</si>
  <si>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</si>
  <si>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</si>
  <si>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</si>
  <si>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</si>
  <si>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</si>
  <si>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</si>
  <si>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</si>
  <si>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</si>
  <si>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</si>
  <si>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</si>
  <si>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</si>
  <si>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</si>
  <si>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</si>
  <si>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</si>
  <si>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</si>
  <si>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</si>
  <si>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</si>
  <si>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</si>
  <si>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</si>
  <si>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</si>
  <si>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</si>
  <si>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</si>
  <si>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</si>
  <si>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</si>
  <si>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</si>
  <si>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</si>
  <si>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</si>
  <si>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</si>
  <si>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</si>
  <si>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</si>
  <si>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</si>
  <si>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</si>
  <si>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</si>
  <si>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</si>
  <si>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</si>
  <si>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</si>
  <si>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</si>
  <si>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</si>
  <si>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</si>
  <si>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</si>
  <si>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</si>
  <si>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</si>
  <si>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</si>
  <si>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</si>
  <si>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</si>
  <si>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</si>
  <si>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</si>
  <si>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</si>
  <si>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</si>
  <si>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</si>
  <si>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</si>
  <si>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</si>
  <si>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</si>
  <si>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</si>
  <si>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</si>
  <si>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</si>
  <si>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</si>
  <si>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</si>
  <si>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</si>
  <si>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</si>
  <si>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</si>
  <si>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</si>
  <si>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</si>
  <si>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</si>
  <si>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</si>
  <si>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20079291-4</t>
  </si>
  <si>
    <t>MU - REKONSTRUKCE A DOSTAVBA AREÁLU FF, ARNE NOVÁK</t>
  </si>
  <si>
    <t>SO 05-06</t>
  </si>
  <si>
    <t>BUDOVA D</t>
  </si>
  <si>
    <t>D 141</t>
  </si>
  <si>
    <t>ZDRAVOTECHNIKA</t>
  </si>
  <si>
    <t>139711101R00</t>
  </si>
  <si>
    <t xml:space="preserve">Vykopávka v uzavřených prostorách v hor.1-4 </t>
  </si>
  <si>
    <t>m3</t>
  </si>
  <si>
    <t>20,00*0,60*0,60</t>
  </si>
  <si>
    <t>48,00*0,60*0,60</t>
  </si>
  <si>
    <t>26,00*0,60*0,60</t>
  </si>
  <si>
    <t>161101101R00</t>
  </si>
  <si>
    <t xml:space="preserve">Svislé přemístění výkopku z hor.1-4 do 2,5 m </t>
  </si>
  <si>
    <t>162201101R00</t>
  </si>
  <si>
    <t xml:space="preserve">Vodorovné přemístění výkopku z hor.1-4 do 20 m </t>
  </si>
  <si>
    <t>174101102R00</t>
  </si>
  <si>
    <t xml:space="preserve">Zásyp v uzavřených prostorách se zhutněním </t>
  </si>
  <si>
    <t>33,84-16,92-5,64</t>
  </si>
  <si>
    <t>175101101R00</t>
  </si>
  <si>
    <t xml:space="preserve">Obsyp potrubí bez prohození sypaniny </t>
  </si>
  <si>
    <t>20,00*0,60*0,30</t>
  </si>
  <si>
    <t>48,00*0,60*0,30</t>
  </si>
  <si>
    <t>26,00*0,60*0,30</t>
  </si>
  <si>
    <t>175101109R00</t>
  </si>
  <si>
    <t xml:space="preserve">Příplatek za prohození sypaniny pro obsyp potrubí </t>
  </si>
  <si>
    <t>PC</t>
  </si>
  <si>
    <t xml:space="preserve">Sypký materiál pro obsyp potrubí </t>
  </si>
  <si>
    <t>45</t>
  </si>
  <si>
    <t>Podkladní a vedlejší konstrukce</t>
  </si>
  <si>
    <t>451573111R00</t>
  </si>
  <si>
    <t xml:space="preserve">Lože pod potrubí ze štěrkopísku do 63 mm </t>
  </si>
  <si>
    <t>20,00*0,60*0,10</t>
  </si>
  <si>
    <t>48,00*0,60*0,10</t>
  </si>
  <si>
    <t>26,00*0,60*0,10</t>
  </si>
  <si>
    <t>63</t>
  </si>
  <si>
    <t>Podlahy a podlahové konstrukce</t>
  </si>
  <si>
    <t>631315511RT3</t>
  </si>
  <si>
    <t>Mazanina betonová tl. 12 - 24 cm C 12/15 vyztužená ocelovými vlákny 25 kg / m3</t>
  </si>
  <si>
    <t>1,0*60*0,15</t>
  </si>
  <si>
    <t>919735123R00</t>
  </si>
  <si>
    <t xml:space="preserve">Řezání stávající ŽB desky v podlaze tl.200mm </t>
  </si>
  <si>
    <t>m</t>
  </si>
  <si>
    <t xml:space="preserve">OPRAVA STÁVAJÍCÍ REVIZNÍ ŠACHTY m.č.P01013 </t>
  </si>
  <si>
    <t>kpl</t>
  </si>
  <si>
    <t>9</t>
  </si>
  <si>
    <t>Ostatní konstrukce, bourání</t>
  </si>
  <si>
    <t>612403388R00</t>
  </si>
  <si>
    <t xml:space="preserve">Hrubá výplň rýh ve stěnách do 15x15cm maltou z SMS </t>
  </si>
  <si>
    <t>612403500U00</t>
  </si>
  <si>
    <t xml:space="preserve">Vyplň rýh stěn hl 7cm š 15cm 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</si>
  <si>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</si>
  <si>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</si>
  <si>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</si>
  <si>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</si>
  <si>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96</t>
  </si>
  <si>
    <t>Bourání konstrukcí</t>
  </si>
  <si>
    <t>965042221RT2</t>
  </si>
  <si>
    <t>Bourání mazanin betonových tl. nad 10 cm, pl. 1 m2 ručně tl. mazaniny 15 - 20 cm</t>
  </si>
  <si>
    <t>965049112RT1</t>
  </si>
  <si>
    <t>Příplatek, bourání mazanin se svař.síťí nad 10 cm jednostranná výztuž svařovanou sítí</t>
  </si>
  <si>
    <t>97</t>
  </si>
  <si>
    <t>Prorážení otvorů</t>
  </si>
  <si>
    <t>971052461R00</t>
  </si>
  <si>
    <t>Vybourání otvorů zdi želbet. pl. 0,25 m2, tl. 60cm prostup základy pro kanalizaci</t>
  </si>
  <si>
    <t>kus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</si>
  <si>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</si>
  <si>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</si>
  <si>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</si>
  <si>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</si>
  <si>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</si>
  <si>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</si>
  <si>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</si>
  <si>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721151206R00</t>
  </si>
  <si>
    <t xml:space="preserve">Potrubí PE svařované, dešťové, D 75 x 3,0 mm </t>
  </si>
  <si>
    <t>721151208R00</t>
  </si>
  <si>
    <t xml:space="preserve">Potrubí PE svařované, dešťové, D 110 x 4,3 mm </t>
  </si>
  <si>
    <t>721151209R00</t>
  </si>
  <si>
    <t xml:space="preserve">Potrubí PE svařované, dešťové, D 125 x 4,9 mm 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</si>
  <si>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</si>
  <si>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</si>
  <si>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</si>
  <si>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</si>
  <si>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</si>
  <si>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</si>
  <si>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721176114R00</t>
  </si>
  <si>
    <t xml:space="preserve">Potrubí HT odpadní svislé D 75 x 1,9 mm </t>
  </si>
  <si>
    <t>721176115R00</t>
  </si>
  <si>
    <t xml:space="preserve">Potrubí HT odpadní svislé D 110 x 2,7 mm </t>
  </si>
  <si>
    <t>721176116R00</t>
  </si>
  <si>
    <t xml:space="preserve">Potrubí HT odpadní svislé D 125 x 3,1 mm </t>
  </si>
  <si>
    <t>721176222R00</t>
  </si>
  <si>
    <t xml:space="preserve">Potrubí KG svodné (ležaté) v zemi D 110 x 3,2 mm </t>
  </si>
  <si>
    <t>721176223R00</t>
  </si>
  <si>
    <t xml:space="preserve">Potrubí KG svodné (ležaté) v zemi D 125 x 3,2 mm </t>
  </si>
  <si>
    <t>721176224R00</t>
  </si>
  <si>
    <t xml:space="preserve">Potrubí KG svodné (ležaté) v zemi D 160 x 4,0 mm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</si>
  <si>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</si>
  <si>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</si>
  <si>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</si>
  <si>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</si>
  <si>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U:9</t>
  </si>
  <si>
    <t>U1:24</t>
  </si>
  <si>
    <t>Ui:5</t>
  </si>
  <si>
    <t>721194105R00</t>
  </si>
  <si>
    <t xml:space="preserve">Vyvedení odpadních výpustek D 50 x 1,8 </t>
  </si>
  <si>
    <t>D:10</t>
  </si>
  <si>
    <t>P:15</t>
  </si>
  <si>
    <t>S:2</t>
  </si>
  <si>
    <t>VP:6</t>
  </si>
  <si>
    <t>721194109R00</t>
  </si>
  <si>
    <t xml:space="preserve">Vyvedení odpadní výpustky D 110 x 2,3 </t>
  </si>
  <si>
    <t>K:33</t>
  </si>
  <si>
    <t>Ki:5</t>
  </si>
  <si>
    <t>VF:7</t>
  </si>
  <si>
    <t>721223423RT1</t>
  </si>
  <si>
    <t>Vpusť podlahová se zápachovou uzávěrkou svislý mřížka nerez 115 x 115 DN 50/75/110</t>
  </si>
  <si>
    <t>721273150RT1</t>
  </si>
  <si>
    <t>Hlavice ventilační přivětrávací přivzdušňovací ventil DN 50/70/100</t>
  </si>
  <si>
    <t>721290112R00</t>
  </si>
  <si>
    <t xml:space="preserve">Zkouška těsnosti kanalizace vodou DN 200 </t>
  </si>
  <si>
    <t>20+48+26+130+30+110+110+120+50</t>
  </si>
  <si>
    <t>100+40+16</t>
  </si>
  <si>
    <t>722182026R00</t>
  </si>
  <si>
    <t xml:space="preserve">Montáž izolačních skruží na potrubí přímé DN 80 </t>
  </si>
  <si>
    <t>40</t>
  </si>
  <si>
    <t>28377023</t>
  </si>
  <si>
    <t>Izolace tepelná potrubí  76 x 10 mm</t>
  </si>
  <si>
    <t>28377045</t>
  </si>
  <si>
    <t>Izolace tepelná potrubí  92 x 15 mm</t>
  </si>
  <si>
    <t>551623450</t>
  </si>
  <si>
    <t>sifon pro odvod kondenzátu</t>
  </si>
  <si>
    <t>105</t>
  </si>
  <si>
    <t>Dvorní vpust venkovní - ve zpevněné ploše</t>
  </si>
  <si>
    <t>998721203R00</t>
  </si>
  <si>
    <t xml:space="preserve">Přesun hmot pro vnitřní kanalizaci, výšky do 24 m </t>
  </si>
  <si>
    <t>722</t>
  </si>
  <si>
    <t>Vnitřní vodovod</t>
  </si>
  <si>
    <t>722174311R00</t>
  </si>
  <si>
    <t xml:space="preserve">Potrubí z PP-R 80 PN 20, D 20 mm </t>
  </si>
  <si>
    <t>722174312R00</t>
  </si>
  <si>
    <t xml:space="preserve">Potrubí z PP-R 80 PN 20, D 25 mm </t>
  </si>
  <si>
    <t>722174313R00</t>
  </si>
  <si>
    <t xml:space="preserve">Potrubí z PP-R 80 PN 20, D 32 mm </t>
  </si>
  <si>
    <t>722174314R00</t>
  </si>
  <si>
    <t xml:space="preserve">Potrubí z PP-R 80 PN 20, D 40 mm </t>
  </si>
  <si>
    <t>722174315R00</t>
  </si>
  <si>
    <t xml:space="preserve">Potrubí z PP-R 80 PN 20, D 50 mm </t>
  </si>
  <si>
    <t>722182021R00</t>
  </si>
  <si>
    <t xml:space="preserve">Montáž izolačních skruží na potrubí přímé DN 25 </t>
  </si>
  <si>
    <t>360+275</t>
  </si>
  <si>
    <t>722182024R00</t>
  </si>
  <si>
    <t xml:space="preserve">Montáž izolačních skruží na potrubí přímé DN 40 </t>
  </si>
  <si>
    <t>150+95</t>
  </si>
  <si>
    <t>110</t>
  </si>
  <si>
    <t>722182028R00</t>
  </si>
  <si>
    <t xml:space="preserve">Montáž izolačních skruží na potrubí přímé DN 110 </t>
  </si>
  <si>
    <t>16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</si>
  <si>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</si>
  <si>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</si>
  <si>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</si>
  <si>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</si>
  <si>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</si>
  <si>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722221134U00</t>
  </si>
  <si>
    <t xml:space="preserve">Ventil výtokový G 1/2 1závit </t>
  </si>
  <si>
    <t>soubor</t>
  </si>
  <si>
    <t>722224111R00</t>
  </si>
  <si>
    <t xml:space="preserve">Kohouty plnicí a vypouštěcí DN 15 </t>
  </si>
  <si>
    <t>722290229R00</t>
  </si>
  <si>
    <t xml:space="preserve">Zkouška tlaku potrubí závitového DN 100 </t>
  </si>
  <si>
    <t>360+275+150+95+110</t>
  </si>
  <si>
    <t>722290237R00</t>
  </si>
  <si>
    <t xml:space="preserve">Proplach a dezinfekce vodovod.potrubí DN 200 </t>
  </si>
  <si>
    <t>213</t>
  </si>
  <si>
    <t>Potrubní oddělovač DN50 na hydrant.r. BA DN50</t>
  </si>
  <si>
    <t>214</t>
  </si>
  <si>
    <t>Krácený rozbor dle vyhlášky 252/2004 Sb. (určený ke kolaudaci)</t>
  </si>
  <si>
    <t>283771360</t>
  </si>
  <si>
    <t>Izolace tepelná trubková návleková DG 22-20</t>
  </si>
  <si>
    <t>28377136011</t>
  </si>
  <si>
    <t>Izolace tepelná trubková návleková DG 28-25</t>
  </si>
  <si>
    <t>28377136021</t>
  </si>
  <si>
    <t>Izolace tepelná trubková návleková DG 35-25</t>
  </si>
  <si>
    <t>2837713605</t>
  </si>
  <si>
    <t>Izolace tepelná trubková návleková DG 42-25</t>
  </si>
  <si>
    <t>2837713609</t>
  </si>
  <si>
    <t>Izolace tepelná trubková návleková DG 54-30</t>
  </si>
  <si>
    <t>551100010</t>
  </si>
  <si>
    <t>Kohout kulový voda  1/2"</t>
  </si>
  <si>
    <t>551100011</t>
  </si>
  <si>
    <t>Kohout kulový voda  3/4"</t>
  </si>
  <si>
    <t>551100012</t>
  </si>
  <si>
    <t>Kohout kulový voda  1"</t>
  </si>
  <si>
    <t>551100013</t>
  </si>
  <si>
    <t>Kohout kulový voda  5/4"</t>
  </si>
  <si>
    <t>551100015</t>
  </si>
  <si>
    <t>Kohout kulový voda  2"</t>
  </si>
  <si>
    <t>551100220</t>
  </si>
  <si>
    <t>Ventil tlakový redukční 1/2"</t>
  </si>
  <si>
    <t>211</t>
  </si>
  <si>
    <t>Hydrant DN19, hadice 30m do niky nerez.proskl.dvířka (650x650x285)</t>
  </si>
  <si>
    <t>212</t>
  </si>
  <si>
    <t>Filtr s manuálním zpětným proplachem na studenou vodu JPF DN50 vč.montáže</t>
  </si>
  <si>
    <t>998722203R00</t>
  </si>
  <si>
    <t xml:space="preserve">Přesun hmot pro vnitřní vodovod, výšky do 24 m </t>
  </si>
  <si>
    <t>724</t>
  </si>
  <si>
    <t>Strojní vybavení</t>
  </si>
  <si>
    <t>401</t>
  </si>
  <si>
    <t xml:space="preserve">Montáž čerpadel a příslušenství </t>
  </si>
  <si>
    <t>402</t>
  </si>
  <si>
    <t xml:space="preserve">Čerpací box do podlahy 1.PP s vpustí (D+M) </t>
  </si>
  <si>
    <t>404</t>
  </si>
  <si>
    <t>Patní měřič teplé vody vč.cirkulační smyčky dvířka+zámek</t>
  </si>
  <si>
    <t>405</t>
  </si>
  <si>
    <t>Čerpadlo cirkulační - součást patního měřiče řízeno teplotou a časově</t>
  </si>
  <si>
    <t>998724203R00</t>
  </si>
  <si>
    <t xml:space="preserve">Přesun hmot pro strojní vybavení, výšky do 24 m </t>
  </si>
  <si>
    <t>725</t>
  </si>
  <si>
    <t>Zařizovací předměty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</si>
  <si>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</si>
  <si>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</si>
  <si>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</si>
  <si>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</si>
  <si>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33+5</t>
  </si>
  <si>
    <t>725122002U00</t>
  </si>
  <si>
    <t xml:space="preserve">Mtž pisoáru automat splach </t>
  </si>
  <si>
    <t>725219401R00</t>
  </si>
  <si>
    <t xml:space="preserve">Montáž umyvadel na šrouby do zdiva </t>
  </si>
  <si>
    <t>725314290R00</t>
  </si>
  <si>
    <t xml:space="preserve">Příslušenství k dřezu v kuchyňské sestavě </t>
  </si>
  <si>
    <t>725339101R00</t>
  </si>
  <si>
    <t xml:space="preserve">Montáž výlevky diturvitové, bez nádrže a armatur </t>
  </si>
  <si>
    <t>725810401R00</t>
  </si>
  <si>
    <t xml:space="preserve">Ventil rohový bez přípoj. trubičky G 1/2 </t>
  </si>
  <si>
    <t>U:9*2</t>
  </si>
  <si>
    <t>U1:24*2</t>
  </si>
  <si>
    <t>Ui:5*2</t>
  </si>
  <si>
    <t>D:10*2</t>
  </si>
  <si>
    <t>725819402R00</t>
  </si>
  <si>
    <t xml:space="preserve">Montáž ventilu rohového bez trubičky G 1/2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</si>
  <si>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</si>
  <si>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</si>
  <si>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</si>
  <si>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</si>
  <si>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725849200R00</t>
  </si>
  <si>
    <t xml:space="preserve">Montáž baterií sprchových, nastavitelná výška </t>
  </si>
  <si>
    <t>725980122R00</t>
  </si>
  <si>
    <t xml:space="preserve">Dvířka z plastu, 200 x 300 mm </t>
  </si>
  <si>
    <t>725989101R00</t>
  </si>
  <si>
    <t xml:space="preserve">Montáž dvířek kovových i z PH </t>
  </si>
  <si>
    <t>pc</t>
  </si>
  <si>
    <t>Urinálová dělící stěna keramická vč.montáže</t>
  </si>
  <si>
    <t>64271102</t>
  </si>
  <si>
    <t>Výlevka závěsná keramická DN100, plast.mřížka vč.montážního rámu</t>
  </si>
  <si>
    <t>502</t>
  </si>
  <si>
    <t>Umyvadlo  pro invalidy Ui</t>
  </si>
  <si>
    <t>Umyvadlo  š.55 U</t>
  </si>
  <si>
    <t>Umyvadlo  do desky U1</t>
  </si>
  <si>
    <t>503</t>
  </si>
  <si>
    <t xml:space="preserve">Umyvadlová stojánková baterie páková </t>
  </si>
  <si>
    <t>504</t>
  </si>
  <si>
    <t xml:space="preserve">Sifon úsporný nábytkový pro Ui </t>
  </si>
  <si>
    <t xml:space="preserve">Sifon výškově nastavitelný designový </t>
  </si>
  <si>
    <t>505</t>
  </si>
  <si>
    <t xml:space="preserve">Urinál se senzorem vč,.instalační sady,sifonu a s. </t>
  </si>
  <si>
    <t>506</t>
  </si>
  <si>
    <t xml:space="preserve">NAPÁJECÍ ZDROJ k urinálu </t>
  </si>
  <si>
    <t>507</t>
  </si>
  <si>
    <t>Páková nástěnná baterie G150mm VF</t>
  </si>
  <si>
    <t>508</t>
  </si>
  <si>
    <t xml:space="preserve">Sprchová souprava </t>
  </si>
  <si>
    <t>509</t>
  </si>
  <si>
    <t>Sprchové posuv.dveře(výplň sklo) š.900 D+M</t>
  </si>
  <si>
    <t>511</t>
  </si>
  <si>
    <t>Montážní modul VF</t>
  </si>
  <si>
    <t>512</t>
  </si>
  <si>
    <t xml:space="preserve">madlo  k WC sklopné oválné </t>
  </si>
  <si>
    <t>513</t>
  </si>
  <si>
    <t>madlo  společné k WC a U typ L (Madlo typ L 406x813, nerez)</t>
  </si>
  <si>
    <t>514</t>
  </si>
  <si>
    <t xml:space="preserve">ODDÁLENÉ SPLACHOVÁNÍ K ZAZDĚNÉ NÁDRŽCE </t>
  </si>
  <si>
    <t>515</t>
  </si>
  <si>
    <t xml:space="preserve">Závěsný klozet </t>
  </si>
  <si>
    <t>516</t>
  </si>
  <si>
    <t xml:space="preserve">Sedátko duroplast.bez poklopu s ocel.uchyty </t>
  </si>
  <si>
    <t>517</t>
  </si>
  <si>
    <t>Nádržka splach pro zazdění , h 112 cm 111.300.00.5 K, Ki</t>
  </si>
  <si>
    <t>518</t>
  </si>
  <si>
    <t xml:space="preserve">Sedátko tvrdý plast pomalé sklápění </t>
  </si>
  <si>
    <t>519</t>
  </si>
  <si>
    <t xml:space="preserve">Ovládací tlačítko ke splachování </t>
  </si>
  <si>
    <t>520</t>
  </si>
  <si>
    <t xml:space="preserve">Závěsný klozet pro invalidy </t>
  </si>
  <si>
    <t>Z 10</t>
  </si>
  <si>
    <t xml:space="preserve">Sprchová vanička keramic. </t>
  </si>
  <si>
    <t>Z 12</t>
  </si>
  <si>
    <t xml:space="preserve">Sprchový sifon </t>
  </si>
  <si>
    <t>KPL</t>
  </si>
  <si>
    <t xml:space="preserve">Sprchová baterie vč.příslušenství </t>
  </si>
  <si>
    <t>Z 17</t>
  </si>
  <si>
    <t xml:space="preserve">Dřezová stojánková baterie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</si>
  <si>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</si>
  <si>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</si>
  <si>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</si>
  <si>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</si>
  <si>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</si>
  <si>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</si>
  <si>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</si>
  <si>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</si>
  <si>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</si>
  <si>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</si>
  <si>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</si>
  <si>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</si>
  <si>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</si>
  <si>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</si>
  <si>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</si>
  <si>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</si>
  <si>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</si>
  <si>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</si>
  <si>
    <t xml:space="preserve">Přesun hmot pro zařizovací předměty, výšky do 24 m </t>
  </si>
  <si>
    <t>998725203R00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</si>
</sst>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D15" sqref="D15: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 141</v>
      </c>
      <c r="D2" s="5" t="str">
        <f>Rekapitulace!G2</f>
        <v>ZDRAVOTECHNIKA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74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 t="s">
        <v>72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/>
      <c r="E22" s="63"/>
      <c r="F22" s="64"/>
      <c r="G22" s="59"/>
    </row>
    <row r="23" spans="1:7" ht="15.95" customHeight="1" thickBot="1" x14ac:dyDescent="0.25">
      <c r="A23" s="70" t="s">
        <v>32</v>
      </c>
      <c r="B23" s="71"/>
      <c r="C23" s="72">
        <f>C22+G23</f>
        <v>0</v>
      </c>
      <c r="D23" s="73"/>
      <c r="E23" s="74"/>
      <c r="F23" s="75"/>
      <c r="G23" s="59"/>
    </row>
    <row r="24" spans="1:7" x14ac:dyDescent="0.2">
      <c r="A24" s="76" t="s">
        <v>33</v>
      </c>
      <c r="B24" s="77"/>
      <c r="C24" s="78"/>
      <c r="D24" s="77" t="s">
        <v>34</v>
      </c>
      <c r="E24" s="77"/>
      <c r="F24" s="79" t="s">
        <v>35</v>
      </c>
      <c r="G24" s="80"/>
    </row>
    <row r="25" spans="1:7" x14ac:dyDescent="0.2">
      <c r="A25" s="68" t="s">
        <v>36</v>
      </c>
      <c r="B25" s="69"/>
      <c r="C25" s="81"/>
      <c r="D25" s="69" t="s">
        <v>36</v>
      </c>
      <c r="E25" s="82"/>
      <c r="F25" s="83" t="s">
        <v>36</v>
      </c>
      <c r="G25" s="84"/>
    </row>
    <row r="26" spans="1:7" ht="37.5" customHeight="1" x14ac:dyDescent="0.2">
      <c r="A26" s="68" t="s">
        <v>37</v>
      </c>
      <c r="B26" s="85"/>
      <c r="C26" s="81"/>
      <c r="D26" s="69" t="s">
        <v>37</v>
      </c>
      <c r="E26" s="82"/>
      <c r="F26" s="83" t="s">
        <v>37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38</v>
      </c>
      <c r="B28" s="69"/>
      <c r="C28" s="81"/>
      <c r="D28" s="83" t="s">
        <v>39</v>
      </c>
      <c r="E28" s="81"/>
      <c r="F28" s="87" t="s">
        <v>39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40</v>
      </c>
      <c r="B30" s="91"/>
      <c r="C30" s="92">
        <v>21</v>
      </c>
      <c r="D30" s="91" t="s">
        <v>41</v>
      </c>
      <c r="E30" s="93"/>
      <c r="F30" s="94">
        <f>C23-F32</f>
        <v>0</v>
      </c>
      <c r="G30" s="95"/>
    </row>
    <row r="31" spans="1:7" x14ac:dyDescent="0.2">
      <c r="A31" s="90" t="s">
        <v>42</v>
      </c>
      <c r="B31" s="91"/>
      <c r="C31" s="92">
        <f>SazbaDPH1</f>
        <v>21</v>
      </c>
      <c r="D31" s="91" t="s">
        <v>43</v>
      </c>
      <c r="E31" s="93"/>
      <c r="F31" s="94">
        <f>ROUND(PRODUCT(F30,C31/100),0)</f>
        <v>0</v>
      </c>
      <c r="G31" s="95"/>
    </row>
    <row r="32" spans="1:7" x14ac:dyDescent="0.2">
      <c r="A32" s="90"/>
      <c r="B32" s="91"/>
      <c r="C32" s="92"/>
      <c r="D32" s="91"/>
      <c r="E32" s="93"/>
      <c r="F32" s="94"/>
      <c r="G32" s="95"/>
    </row>
    <row r="33" spans="1:8" x14ac:dyDescent="0.2">
      <c r="A33" s="90"/>
      <c r="B33" s="96"/>
      <c r="C33" s="97"/>
      <c r="D33" s="91"/>
      <c r="E33" s="64"/>
      <c r="F33" s="94"/>
      <c r="G33" s="95"/>
    </row>
    <row r="34" spans="1:8" s="103" customFormat="1" ht="19.5" customHeight="1" thickBot="1" x14ac:dyDescent="0.3">
      <c r="A34" s="98" t="s">
        <v>44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45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70"/>
  <sheetViews>
    <sheetView workbookViewId="0">
      <selection activeCell="E39" sqref="E3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46</v>
      </c>
      <c r="B1" s="109"/>
      <c r="C1" s="110" t="str">
        <f>CONCATENATE(cislostavby," ",nazevstavby)</f>
        <v>20079291-4 MU - REKONSTRUKCE A DOSTAVBA AREÁLU FF, ARNE NOVÁK</v>
      </c>
      <c r="D1" s="111"/>
      <c r="E1" s="112"/>
      <c r="F1" s="111"/>
      <c r="G1" s="113" t="s">
        <v>47</v>
      </c>
      <c r="H1" s="114" t="s">
        <v>76</v>
      </c>
      <c r="I1" s="115"/>
    </row>
    <row r="2" spans="1:9" ht="13.5" thickBot="1" x14ac:dyDescent="0.25">
      <c r="A2" s="116" t="s">
        <v>48</v>
      </c>
      <c r="B2" s="117"/>
      <c r="C2" s="118" t="str">
        <f>CONCATENATE(cisloobjektu," ",nazevobjektu)</f>
        <v>SO 05-06 BUDOVA D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49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50</v>
      </c>
      <c r="C6" s="128"/>
      <c r="D6" s="129"/>
      <c r="E6" s="130" t="s">
        <v>51</v>
      </c>
      <c r="F6" s="131" t="s">
        <v>52</v>
      </c>
      <c r="G6" s="131" t="s">
        <v>53</v>
      </c>
      <c r="H6" s="131" t="s">
        <v>54</v>
      </c>
      <c r="I6" s="132" t="s">
        <v>30</v>
      </c>
    </row>
    <row r="7" spans="1:9" s="37" customFormat="1" x14ac:dyDescent="0.2">
      <c r="A7" s="206" t="str">
        <f>Položky!B7</f>
        <v>1</v>
      </c>
      <c r="B7" s="133" t="str">
        <f>Položky!C7</f>
        <v>Zemní práce</v>
      </c>
      <c r="C7" s="69"/>
      <c r="D7" s="134"/>
      <c r="E7" s="207">
        <f>Položky!BA22</f>
        <v>0</v>
      </c>
      <c r="F7" s="208">
        <f>Položky!BB22</f>
        <v>0</v>
      </c>
      <c r="G7" s="208">
        <f>Položky!BC22</f>
        <v>0</v>
      </c>
      <c r="H7" s="208">
        <f>Položky!BD22</f>
        <v>0</v>
      </c>
      <c r="I7" s="209">
        <f>Položky!BE22</f>
        <v>0</v>
      </c>
    </row>
    <row r="8" spans="1:9" s="37" customFormat="1" x14ac:dyDescent="0.2">
      <c r="A8" s="206" t="str">
        <f>Položky!B23</f>
        <v>45</v>
      </c>
      <c r="B8" s="133" t="str">
        <f>Položky!C23</f>
        <v>Podkladní a vedlejší konstrukce</v>
      </c>
      <c r="C8" s="69"/>
      <c r="D8" s="134"/>
      <c r="E8" s="207">
        <f>Položky!BA28</f>
        <v>0</v>
      </c>
      <c r="F8" s="208">
        <f>Položky!BB28</f>
        <v>0</v>
      </c>
      <c r="G8" s="208">
        <f>Položky!BC28</f>
        <v>0</v>
      </c>
      <c r="H8" s="208">
        <f>Položky!BD28</f>
        <v>0</v>
      </c>
      <c r="I8" s="209">
        <f>Položky!BE28</f>
        <v>0</v>
      </c>
    </row>
    <row r="9" spans="1:9" s="37" customFormat="1" x14ac:dyDescent="0.2">
      <c r="A9" s="206" t="str">
        <f>Položky!B29</f>
        <v>63</v>
      </c>
      <c r="B9" s="133" t="str">
        <f>Položky!C29</f>
        <v>Podlahy a podlahové konstrukce</v>
      </c>
      <c r="C9" s="69"/>
      <c r="D9" s="134"/>
      <c r="E9" s="207">
        <f>Položky!BA34</f>
        <v>0</v>
      </c>
      <c r="F9" s="208">
        <f>Položky!BB34</f>
        <v>0</v>
      </c>
      <c r="G9" s="208">
        <f>Položky!BC34</f>
        <v>0</v>
      </c>
      <c r="H9" s="208">
        <f>Položky!BD34</f>
        <v>0</v>
      </c>
      <c r="I9" s="209">
        <f>Položky!BE34</f>
        <v>0</v>
      </c>
    </row>
    <row r="10" spans="1:9" s="37" customFormat="1" x14ac:dyDescent="0.2">
      <c r="A10" s="206" t="str">
        <f>Položky!B35</f>
        <v>9</v>
      </c>
      <c r="B10" s="133" t="str">
        <f>Položky!C35</f>
        <v>Ostatní konstrukce, bourání</v>
      </c>
      <c r="C10" s="69"/>
      <c r="D10" s="134"/>
      <c r="E10" s="207">
        <f>Položky!BA40</f>
        <v>0</v>
      </c>
      <c r="F10" s="208">
        <f>Položky!BB40</f>
        <v>0</v>
      </c>
      <c r="G10" s="208">
        <f>Položky!BC40</f>
        <v>0</v>
      </c>
      <c r="H10" s="208">
        <f>Položky!BD40</f>
        <v>0</v>
      </c>
      <c r="I10" s="209">
        <f>Položky!BE40</f>
        <v>0</v>
      </c>
    </row>
    <row r="11" spans="1:9" s="37" customFormat="1" x14ac:dyDescent="0.2">
      <c r="A11" s="206" t="str">
        <f>Položky!B41</f>
        <v>96</v>
      </c>
      <c r="B11" s="133" t="str">
        <f>Položky!C41</f>
        <v>Bourání konstrukcí</v>
      </c>
      <c r="C11" s="69"/>
      <c r="D11" s="134"/>
      <c r="E11" s="207">
        <f>Položky!BA44</f>
        <v>0</v>
      </c>
      <c r="F11" s="208">
        <f>Položky!BB44</f>
        <v>0</v>
      </c>
      <c r="G11" s="208">
        <f>Položky!BC44</f>
        <v>0</v>
      </c>
      <c r="H11" s="208">
        <f>Položky!BD44</f>
        <v>0</v>
      </c>
      <c r="I11" s="209">
        <f>Položky!BE44</f>
        <v>0</v>
      </c>
    </row>
    <row r="12" spans="1:9" s="37" customFormat="1" x14ac:dyDescent="0.2">
      <c r="A12" s="206" t="str">
        <f>Položky!B45</f>
        <v>97</v>
      </c>
      <c r="B12" s="133" t="str">
        <f>Položky!C45</f>
        <v>Prorážení otvorů</v>
      </c>
      <c r="C12" s="69"/>
      <c r="D12" s="134"/>
      <c r="E12" s="207">
        <f>Položky!BA47</f>
        <v>0</v>
      </c>
      <c r="F12" s="208">
        <f>Položky!BB47</f>
        <v>0</v>
      </c>
      <c r="G12" s="208">
        <f>Položky!BC47</f>
        <v>0</v>
      </c>
      <c r="H12" s="208">
        <f>Položky!BD47</f>
        <v>0</v>
      </c>
      <c r="I12" s="209">
        <f>Položky!BE47</f>
        <v>0</v>
      </c>
    </row>
    <row r="13" spans="1:9" s="37" customFormat="1" x14ac:dyDescent="0.2">
      <c r="A13" s="206" t="str">
        <f>Položky!B48</f>
        <v>99</v>
      </c>
      <c r="B13" s="133" t="str">
        <f>Položky!C48</f>
        <v>Staveništní přesun hmot</v>
      </c>
      <c r="C13" s="69"/>
      <c r="D13" s="134"/>
      <c r="E13" s="207">
        <f>Položky!BA50</f>
        <v>0</v>
      </c>
      <c r="F13" s="208">
        <f>Položky!BB50</f>
        <v>0</v>
      </c>
      <c r="G13" s="208">
        <f>Položky!BC50</f>
        <v>0</v>
      </c>
      <c r="H13" s="208">
        <f>Položky!BD50</f>
        <v>0</v>
      </c>
      <c r="I13" s="209">
        <f>Položky!BE50</f>
        <v>0</v>
      </c>
    </row>
    <row r="14" spans="1:9" s="37" customFormat="1" x14ac:dyDescent="0.2">
      <c r="A14" s="206" t="str">
        <f>Položky!B51</f>
        <v>721</v>
      </c>
      <c r="B14" s="133" t="str">
        <f>Položky!C51</f>
        <v>Vnitřní kanalizace</v>
      </c>
      <c r="C14" s="69"/>
      <c r="D14" s="134"/>
      <c r="E14" s="207">
        <f>Položky!BA90</f>
        <v>0</v>
      </c>
      <c r="F14" s="208">
        <f>Položky!BB90</f>
        <v>0</v>
      </c>
      <c r="G14" s="208">
        <f>Položky!BC90</f>
        <v>0</v>
      </c>
      <c r="H14" s="208">
        <f>Položky!BD90</f>
        <v>0</v>
      </c>
      <c r="I14" s="209">
        <f>Položky!BE90</f>
        <v>0</v>
      </c>
    </row>
    <row r="15" spans="1:9" s="37" customFormat="1" x14ac:dyDescent="0.2">
      <c r="A15" s="206" t="str">
        <f>Položky!B91</f>
        <v>722</v>
      </c>
      <c r="B15" s="133" t="str">
        <f>Položky!C91</f>
        <v>Vnitřní vodovod</v>
      </c>
      <c r="C15" s="69"/>
      <c r="D15" s="134"/>
      <c r="E15" s="207">
        <f>Položky!BA132</f>
        <v>0</v>
      </c>
      <c r="F15" s="208">
        <f>Položky!BB132</f>
        <v>0</v>
      </c>
      <c r="G15" s="208">
        <f>Položky!BC132</f>
        <v>0</v>
      </c>
      <c r="H15" s="208">
        <f>Položky!BD132</f>
        <v>0</v>
      </c>
      <c r="I15" s="209">
        <f>Položky!BE132</f>
        <v>0</v>
      </c>
    </row>
    <row r="16" spans="1:9" s="37" customFormat="1" x14ac:dyDescent="0.2">
      <c r="A16" s="206" t="str">
        <f>Položky!B133</f>
        <v>724</v>
      </c>
      <c r="B16" s="133" t="str">
        <f>Položky!C133</f>
        <v>Strojní vybavení</v>
      </c>
      <c r="C16" s="69"/>
      <c r="D16" s="134"/>
      <c r="E16" s="207">
        <f>Položky!BA139</f>
        <v>0</v>
      </c>
      <c r="F16" s="208">
        <f>Položky!BB139</f>
        <v>0</v>
      </c>
      <c r="G16" s="208">
        <f>Položky!BC139</f>
        <v>0</v>
      </c>
      <c r="H16" s="208">
        <f>Položky!BD139</f>
        <v>0</v>
      </c>
      <c r="I16" s="209">
        <f>Položky!BE139</f>
        <v>0</v>
      </c>
    </row>
    <row r="17" spans="1:9" s="37" customFormat="1" x14ac:dyDescent="0.2">
      <c r="A17" s="206" t="str">
        <f>Položky!B140</f>
        <v>725</v>
      </c>
      <c r="B17" s="133" t="str">
        <f>Položky!C140</f>
        <v>Zařizovací předměty</v>
      </c>
      <c r="C17" s="69"/>
      <c r="D17" s="134"/>
      <c r="E17" s="207">
        <f>Položky!BA196</f>
        <v>0</v>
      </c>
      <c r="F17" s="208">
        <f>Položky!BB196</f>
        <v>0</v>
      </c>
      <c r="G17" s="208">
        <f>Položky!BC196</f>
        <v>0</v>
      </c>
      <c r="H17" s="208">
        <f>Položky!BD196</f>
        <v>0</v>
      </c>
      <c r="I17" s="209">
        <f>Položky!BE196</f>
        <v>0</v>
      </c>
    </row>
    <row r="18" spans="1:9" s="37" customFormat="1" ht="13.5" thickBot="1" x14ac:dyDescent="0.25">
      <c r="A18" s="206" t="str">
        <f>Položky!B197</f>
        <v>D96</v>
      </c>
      <c r="B18" s="133" t="str">
        <f>Položky!C197</f>
        <v>Přesuny suti a vybouraných hmot</v>
      </c>
      <c r="C18" s="69"/>
      <c r="D18" s="134"/>
      <c r="E18" s="207">
        <f>Položky!BA206</f>
        <v>0</v>
      </c>
      <c r="F18" s="208">
        <f>Položky!BB206</f>
        <v>0</v>
      </c>
      <c r="G18" s="208">
        <f>Položky!BC206</f>
        <v>0</v>
      </c>
      <c r="H18" s="208">
        <f>Položky!BD206</f>
        <v>0</v>
      </c>
      <c r="I18" s="209">
        <f>Položky!BE206</f>
        <v>0</v>
      </c>
    </row>
    <row r="19" spans="1:9" s="141" customFormat="1" ht="13.5" thickBot="1" x14ac:dyDescent="0.25">
      <c r="A19" s="135"/>
      <c r="B19" s="136" t="s">
        <v>55</v>
      </c>
      <c r="C19" s="136"/>
      <c r="D19" s="137"/>
      <c r="E19" s="138">
        <f>SUM(E7:E18)</f>
        <v>0</v>
      </c>
      <c r="F19" s="139">
        <f>SUM(F7:F18)</f>
        <v>0</v>
      </c>
      <c r="G19" s="139">
        <f>SUM(G7:G18)</f>
        <v>0</v>
      </c>
      <c r="H19" s="139">
        <f>SUM(H7:H18)</f>
        <v>0</v>
      </c>
      <c r="I19" s="140">
        <f>SUM(I7:I18)</f>
        <v>0</v>
      </c>
    </row>
    <row r="20" spans="1:9" x14ac:dyDescent="0.2">
      <c r="A20" s="69"/>
      <c r="B20" s="69"/>
      <c r="C20" s="69"/>
      <c r="D20" s="69"/>
      <c r="E20" s="69"/>
      <c r="F20" s="69"/>
      <c r="G20" s="69"/>
      <c r="H20" s="69"/>
      <c r="I20" s="69"/>
    </row>
    <row r="21" spans="1:9" x14ac:dyDescent="0.2">
      <c r="B21" s="141"/>
      <c r="F21" s="142"/>
      <c r="G21" s="143"/>
      <c r="H21" s="143"/>
      <c r="I21" s="144"/>
    </row>
    <row r="22" spans="1:9" x14ac:dyDescent="0.2">
      <c r="F22" s="142"/>
      <c r="G22" s="143"/>
      <c r="H22" s="143"/>
      <c r="I22" s="144"/>
    </row>
    <row r="23" spans="1:9" x14ac:dyDescent="0.2">
      <c r="F23" s="142"/>
      <c r="G23" s="143"/>
      <c r="H23" s="143"/>
      <c r="I23" s="144"/>
    </row>
    <row r="24" spans="1:9" x14ac:dyDescent="0.2">
      <c r="F24" s="142"/>
      <c r="G24" s="143"/>
      <c r="H24" s="143"/>
      <c r="I24" s="144"/>
    </row>
    <row r="25" spans="1:9" x14ac:dyDescent="0.2">
      <c r="F25" s="142"/>
      <c r="G25" s="143"/>
      <c r="H25" s="143"/>
      <c r="I25" s="144"/>
    </row>
    <row r="26" spans="1:9" x14ac:dyDescent="0.2">
      <c r="F26" s="142"/>
      <c r="G26" s="143"/>
      <c r="H26" s="143"/>
      <c r="I26" s="144"/>
    </row>
    <row r="27" spans="1:9" x14ac:dyDescent="0.2">
      <c r="F27" s="142"/>
      <c r="G27" s="143"/>
      <c r="H27" s="143"/>
      <c r="I27" s="144"/>
    </row>
    <row r="28" spans="1:9" x14ac:dyDescent="0.2">
      <c r="F28" s="142"/>
      <c r="G28" s="143"/>
      <c r="H28" s="143"/>
      <c r="I28" s="144"/>
    </row>
    <row r="29" spans="1:9" x14ac:dyDescent="0.2">
      <c r="F29" s="142"/>
      <c r="G29" s="143"/>
      <c r="H29" s="143"/>
      <c r="I29" s="144"/>
    </row>
    <row r="30" spans="1:9" x14ac:dyDescent="0.2">
      <c r="F30" s="142"/>
      <c r="G30" s="143"/>
      <c r="H30" s="143"/>
      <c r="I30" s="144"/>
    </row>
    <row r="31" spans="1:9" x14ac:dyDescent="0.2">
      <c r="F31" s="142"/>
      <c r="G31" s="143"/>
      <c r="H31" s="143"/>
      <c r="I31" s="144"/>
    </row>
    <row r="32" spans="1:9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79"/>
  <sheetViews>
    <sheetView showGridLines="0" showZeros="0" tabSelected="1" topLeftCell="A166" zoomScaleNormal="100" workbookViewId="0">
      <selection activeCell="F195" sqref="F195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0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71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46</v>
      </c>
      <c r="B3" s="109"/>
      <c r="C3" s="110" t="str">
        <f>CONCATENATE(cislostavby," ",nazevstavby)</f>
        <v>20079291-4 MU - REKONSTRUKCE A DOSTAVBA AREÁLU FF, ARNE NOVÁK</v>
      </c>
      <c r="D3" s="151"/>
      <c r="E3" s="152" t="s">
        <v>57</v>
      </c>
      <c r="F3" s="153" t="str">
        <f>Rekapitulace!H1</f>
        <v>D 141</v>
      </c>
      <c r="G3" s="154"/>
    </row>
    <row r="4" spans="1:104" ht="13.5" thickBot="1" x14ac:dyDescent="0.25">
      <c r="A4" s="155" t="s">
        <v>48</v>
      </c>
      <c r="B4" s="117"/>
      <c r="C4" s="118" t="str">
        <f>CONCATENATE(cisloobjektu," ",nazevobjektu)</f>
        <v>SO 05-06 BUDOVA D</v>
      </c>
      <c r="D4" s="156"/>
      <c r="E4" s="157" t="str">
        <f>Rekapitulace!G2</f>
        <v>ZDRAVOTECHNIKA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58</v>
      </c>
      <c r="B6" s="164" t="s">
        <v>59</v>
      </c>
      <c r="C6" s="164" t="s">
        <v>60</v>
      </c>
      <c r="D6" s="164" t="s">
        <v>61</v>
      </c>
      <c r="E6" s="165" t="s">
        <v>62</v>
      </c>
      <c r="F6" s="164" t="s">
        <v>63</v>
      </c>
      <c r="G6" s="166" t="s">
        <v>64</v>
      </c>
    </row>
    <row r="7" spans="1:104" x14ac:dyDescent="0.2">
      <c r="A7" s="167" t="s">
        <v>65</v>
      </c>
      <c r="B7" s="168" t="s">
        <v>66</v>
      </c>
      <c r="C7" s="169" t="s">
        <v>67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33.840000000000003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81">
        <v>1</v>
      </c>
      <c r="CB8" s="181">
        <v>1</v>
      </c>
      <c r="CZ8" s="146">
        <v>0</v>
      </c>
    </row>
    <row r="9" spans="1:104" x14ac:dyDescent="0.2">
      <c r="A9" s="182"/>
      <c r="B9" s="184"/>
      <c r="C9" s="185" t="s">
        <v>81</v>
      </c>
      <c r="D9" s="186"/>
      <c r="E9" s="187">
        <v>7.2</v>
      </c>
      <c r="F9" s="188"/>
      <c r="G9" s="189"/>
      <c r="M9" s="183" t="s">
        <v>81</v>
      </c>
      <c r="O9" s="174"/>
    </row>
    <row r="10" spans="1:104" x14ac:dyDescent="0.2">
      <c r="A10" s="182"/>
      <c r="B10" s="184"/>
      <c r="C10" s="185" t="s">
        <v>82</v>
      </c>
      <c r="D10" s="186"/>
      <c r="E10" s="187">
        <v>17.28</v>
      </c>
      <c r="F10" s="188"/>
      <c r="G10" s="189"/>
      <c r="M10" s="183" t="s">
        <v>82</v>
      </c>
      <c r="O10" s="174"/>
    </row>
    <row r="11" spans="1:104" x14ac:dyDescent="0.2">
      <c r="A11" s="182"/>
      <c r="B11" s="184"/>
      <c r="C11" s="185" t="s">
        <v>83</v>
      </c>
      <c r="D11" s="186"/>
      <c r="E11" s="187">
        <v>9.36</v>
      </c>
      <c r="F11" s="188"/>
      <c r="G11" s="189"/>
      <c r="M11" s="183" t="s">
        <v>83</v>
      </c>
      <c r="O11" s="174"/>
    </row>
    <row r="12" spans="1:104" x14ac:dyDescent="0.2">
      <c r="A12" s="175">
        <v>2</v>
      </c>
      <c r="B12" s="176" t="s">
        <v>84</v>
      </c>
      <c r="C12" s="177" t="s">
        <v>85</v>
      </c>
      <c r="D12" s="178" t="s">
        <v>80</v>
      </c>
      <c r="E12" s="179">
        <v>33.840000000000003</v>
      </c>
      <c r="F12" s="179">
        <v>0</v>
      </c>
      <c r="G12" s="180">
        <f>E12*F12</f>
        <v>0</v>
      </c>
      <c r="O12" s="174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81">
        <v>1</v>
      </c>
      <c r="CB12" s="181">
        <v>1</v>
      </c>
      <c r="CZ12" s="146">
        <v>0</v>
      </c>
    </row>
    <row r="13" spans="1:104" x14ac:dyDescent="0.2">
      <c r="A13" s="175">
        <v>3</v>
      </c>
      <c r="B13" s="176" t="s">
        <v>86</v>
      </c>
      <c r="C13" s="177" t="s">
        <v>87</v>
      </c>
      <c r="D13" s="178" t="s">
        <v>80</v>
      </c>
      <c r="E13" s="179">
        <v>33.840000000000003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81">
        <v>1</v>
      </c>
      <c r="CB13" s="181">
        <v>1</v>
      </c>
      <c r="CZ13" s="146">
        <v>0</v>
      </c>
    </row>
    <row r="14" spans="1:104" x14ac:dyDescent="0.2">
      <c r="A14" s="175">
        <v>4</v>
      </c>
      <c r="B14" s="176" t="s">
        <v>88</v>
      </c>
      <c r="C14" s="177" t="s">
        <v>89</v>
      </c>
      <c r="D14" s="178" t="s">
        <v>80</v>
      </c>
      <c r="E14" s="179">
        <v>11.28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81">
        <v>1</v>
      </c>
      <c r="CB14" s="181">
        <v>1</v>
      </c>
      <c r="CZ14" s="146">
        <v>0</v>
      </c>
    </row>
    <row r="15" spans="1:104" x14ac:dyDescent="0.2">
      <c r="A15" s="182"/>
      <c r="B15" s="184"/>
      <c r="C15" s="185" t="s">
        <v>90</v>
      </c>
      <c r="D15" s="186"/>
      <c r="E15" s="187">
        <v>11.28</v>
      </c>
      <c r="F15" s="188"/>
      <c r="G15" s="189"/>
      <c r="M15" s="183" t="s">
        <v>90</v>
      </c>
      <c r="O15" s="174"/>
    </row>
    <row r="16" spans="1:104" x14ac:dyDescent="0.2">
      <c r="A16" s="175">
        <v>5</v>
      </c>
      <c r="B16" s="176" t="s">
        <v>91</v>
      </c>
      <c r="C16" s="177" t="s">
        <v>92</v>
      </c>
      <c r="D16" s="178" t="s">
        <v>80</v>
      </c>
      <c r="E16" s="179">
        <v>16.920000000000002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81">
        <v>1</v>
      </c>
      <c r="CB16" s="181">
        <v>1</v>
      </c>
      <c r="CZ16" s="146">
        <v>0</v>
      </c>
    </row>
    <row r="17" spans="1:104" x14ac:dyDescent="0.2">
      <c r="A17" s="182"/>
      <c r="B17" s="184"/>
      <c r="C17" s="185" t="s">
        <v>93</v>
      </c>
      <c r="D17" s="186"/>
      <c r="E17" s="187">
        <v>3.6</v>
      </c>
      <c r="F17" s="188"/>
      <c r="G17" s="189"/>
      <c r="M17" s="183" t="s">
        <v>93</v>
      </c>
      <c r="O17" s="174"/>
    </row>
    <row r="18" spans="1:104" x14ac:dyDescent="0.2">
      <c r="A18" s="182"/>
      <c r="B18" s="184"/>
      <c r="C18" s="185" t="s">
        <v>94</v>
      </c>
      <c r="D18" s="186"/>
      <c r="E18" s="187">
        <v>8.64</v>
      </c>
      <c r="F18" s="188"/>
      <c r="G18" s="189"/>
      <c r="M18" s="183" t="s">
        <v>94</v>
      </c>
      <c r="O18" s="174"/>
    </row>
    <row r="19" spans="1:104" x14ac:dyDescent="0.2">
      <c r="A19" s="182"/>
      <c r="B19" s="184"/>
      <c r="C19" s="185" t="s">
        <v>95</v>
      </c>
      <c r="D19" s="186"/>
      <c r="E19" s="187">
        <v>4.68</v>
      </c>
      <c r="F19" s="188"/>
      <c r="G19" s="189"/>
      <c r="M19" s="183" t="s">
        <v>95</v>
      </c>
      <c r="O19" s="174"/>
    </row>
    <row r="20" spans="1:104" x14ac:dyDescent="0.2">
      <c r="A20" s="175">
        <v>6</v>
      </c>
      <c r="B20" s="176" t="s">
        <v>96</v>
      </c>
      <c r="C20" s="177" t="s">
        <v>97</v>
      </c>
      <c r="D20" s="178" t="s">
        <v>80</v>
      </c>
      <c r="E20" s="179">
        <v>16.920000000000002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81">
        <v>1</v>
      </c>
      <c r="CB20" s="181">
        <v>1</v>
      </c>
      <c r="CZ20" s="146">
        <v>0</v>
      </c>
    </row>
    <row r="21" spans="1:104" x14ac:dyDescent="0.2">
      <c r="A21" s="175">
        <v>7</v>
      </c>
      <c r="B21" s="176" t="s">
        <v>98</v>
      </c>
      <c r="C21" s="177" t="s">
        <v>99</v>
      </c>
      <c r="D21" s="178" t="s">
        <v>80</v>
      </c>
      <c r="E21" s="179">
        <v>16.920000000000002</v>
      </c>
      <c r="F21" s="179">
        <v>0</v>
      </c>
      <c r="G21" s="180">
        <f>E21*F21</f>
        <v>0</v>
      </c>
      <c r="O21" s="174">
        <v>2</v>
      </c>
      <c r="AA21" s="146">
        <v>12</v>
      </c>
      <c r="AB21" s="146">
        <v>1</v>
      </c>
      <c r="AC21" s="146">
        <v>96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81">
        <v>12</v>
      </c>
      <c r="CB21" s="181">
        <v>1</v>
      </c>
      <c r="CZ21" s="146">
        <v>0</v>
      </c>
    </row>
    <row r="22" spans="1:104" x14ac:dyDescent="0.2">
      <c r="A22" s="190"/>
      <c r="B22" s="191" t="s">
        <v>69</v>
      </c>
      <c r="C22" s="192" t="str">
        <f>CONCATENATE(B7," ",C7)</f>
        <v>1 Zemní práce</v>
      </c>
      <c r="D22" s="193"/>
      <c r="E22" s="194"/>
      <c r="F22" s="195"/>
      <c r="G22" s="196">
        <f>SUM(G7:G21)</f>
        <v>0</v>
      </c>
      <c r="O22" s="174">
        <v>4</v>
      </c>
      <c r="BA22" s="197">
        <f>SUM(BA7:BA21)</f>
        <v>0</v>
      </c>
      <c r="BB22" s="197">
        <f>SUM(BB7:BB21)</f>
        <v>0</v>
      </c>
      <c r="BC22" s="197">
        <f>SUM(BC7:BC21)</f>
        <v>0</v>
      </c>
      <c r="BD22" s="197">
        <f>SUM(BD7:BD21)</f>
        <v>0</v>
      </c>
      <c r="BE22" s="197">
        <f>SUM(BE7:BE21)</f>
        <v>0</v>
      </c>
    </row>
    <row r="23" spans="1:104" x14ac:dyDescent="0.2">
      <c r="A23" s="167" t="s">
        <v>65</v>
      </c>
      <c r="B23" s="168" t="s">
        <v>100</v>
      </c>
      <c r="C23" s="169" t="s">
        <v>101</v>
      </c>
      <c r="D23" s="170"/>
      <c r="E23" s="171"/>
      <c r="F23" s="171"/>
      <c r="G23" s="172"/>
      <c r="H23" s="173"/>
      <c r="I23" s="173"/>
      <c r="O23" s="174">
        <v>1</v>
      </c>
    </row>
    <row r="24" spans="1:104" x14ac:dyDescent="0.2">
      <c r="A24" s="175">
        <v>8</v>
      </c>
      <c r="B24" s="176" t="s">
        <v>102</v>
      </c>
      <c r="C24" s="177" t="s">
        <v>103</v>
      </c>
      <c r="D24" s="178" t="s">
        <v>80</v>
      </c>
      <c r="E24" s="179">
        <v>5.64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81">
        <v>1</v>
      </c>
      <c r="CB24" s="181">
        <v>1</v>
      </c>
      <c r="CZ24" s="146">
        <v>1.891</v>
      </c>
    </row>
    <row r="25" spans="1:104" x14ac:dyDescent="0.2">
      <c r="A25" s="182"/>
      <c r="B25" s="184"/>
      <c r="C25" s="185" t="s">
        <v>104</v>
      </c>
      <c r="D25" s="186"/>
      <c r="E25" s="187">
        <v>1.2</v>
      </c>
      <c r="F25" s="188"/>
      <c r="G25" s="189"/>
      <c r="M25" s="183" t="s">
        <v>104</v>
      </c>
      <c r="O25" s="174"/>
    </row>
    <row r="26" spans="1:104" x14ac:dyDescent="0.2">
      <c r="A26" s="182"/>
      <c r="B26" s="184"/>
      <c r="C26" s="185" t="s">
        <v>105</v>
      </c>
      <c r="D26" s="186"/>
      <c r="E26" s="187">
        <v>2.88</v>
      </c>
      <c r="F26" s="188"/>
      <c r="G26" s="189"/>
      <c r="M26" s="183" t="s">
        <v>105</v>
      </c>
      <c r="O26" s="174"/>
    </row>
    <row r="27" spans="1:104" x14ac:dyDescent="0.2">
      <c r="A27" s="182"/>
      <c r="B27" s="184"/>
      <c r="C27" s="185" t="s">
        <v>106</v>
      </c>
      <c r="D27" s="186"/>
      <c r="E27" s="187">
        <v>1.56</v>
      </c>
      <c r="F27" s="188"/>
      <c r="G27" s="189"/>
      <c r="M27" s="183" t="s">
        <v>106</v>
      </c>
      <c r="O27" s="174"/>
    </row>
    <row r="28" spans="1:104" x14ac:dyDescent="0.2">
      <c r="A28" s="190"/>
      <c r="B28" s="191" t="s">
        <v>69</v>
      </c>
      <c r="C28" s="192" t="str">
        <f>CONCATENATE(B23," ",C23)</f>
        <v>45 Podkladní a vedlejší konstrukce</v>
      </c>
      <c r="D28" s="193"/>
      <c r="E28" s="194"/>
      <c r="F28" s="195"/>
      <c r="G28" s="196">
        <f>SUM(G23:G27)</f>
        <v>0</v>
      </c>
      <c r="O28" s="174">
        <v>4</v>
      </c>
      <c r="BA28" s="197">
        <f>SUM(BA23:BA27)</f>
        <v>0</v>
      </c>
      <c r="BB28" s="197">
        <f>SUM(BB23:BB27)</f>
        <v>0</v>
      </c>
      <c r="BC28" s="197">
        <f>SUM(BC23:BC27)</f>
        <v>0</v>
      </c>
      <c r="BD28" s="197">
        <f>SUM(BD23:BD27)</f>
        <v>0</v>
      </c>
      <c r="BE28" s="197">
        <f>SUM(BE23:BE27)</f>
        <v>0</v>
      </c>
    </row>
    <row r="29" spans="1:104" x14ac:dyDescent="0.2">
      <c r="A29" s="167" t="s">
        <v>65</v>
      </c>
      <c r="B29" s="168" t="s">
        <v>107</v>
      </c>
      <c r="C29" s="169" t="s">
        <v>108</v>
      </c>
      <c r="D29" s="170"/>
      <c r="E29" s="171"/>
      <c r="F29" s="171"/>
      <c r="G29" s="172"/>
      <c r="H29" s="173"/>
      <c r="I29" s="173"/>
      <c r="O29" s="174">
        <v>1</v>
      </c>
    </row>
    <row r="30" spans="1:104" ht="22.5" x14ac:dyDescent="0.2">
      <c r="A30" s="175">
        <v>9</v>
      </c>
      <c r="B30" s="176" t="s">
        <v>109</v>
      </c>
      <c r="C30" s="177" t="s">
        <v>110</v>
      </c>
      <c r="D30" s="178" t="s">
        <v>80</v>
      </c>
      <c r="E30" s="179">
        <v>9</v>
      </c>
      <c r="F30" s="179">
        <v>0</v>
      </c>
      <c r="G30" s="180">
        <f>E30*F30</f>
        <v>0</v>
      </c>
      <c r="O30" s="174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81">
        <v>1</v>
      </c>
      <c r="CB30" s="181">
        <v>1</v>
      </c>
      <c r="CZ30" s="146">
        <v>2.5499999999999998</v>
      </c>
    </row>
    <row r="31" spans="1:104" x14ac:dyDescent="0.2">
      <c r="A31" s="182"/>
      <c r="B31" s="184"/>
      <c r="C31" s="185" t="s">
        <v>111</v>
      </c>
      <c r="D31" s="186"/>
      <c r="E31" s="187">
        <v>9</v>
      </c>
      <c r="F31" s="188"/>
      <c r="G31" s="189"/>
      <c r="M31" s="183" t="s">
        <v>111</v>
      </c>
      <c r="O31" s="174"/>
    </row>
    <row r="32" spans="1:104" x14ac:dyDescent="0.2">
      <c r="A32" s="175">
        <v>10</v>
      </c>
      <c r="B32" s="176" t="s">
        <v>112</v>
      </c>
      <c r="C32" s="177" t="s">
        <v>113</v>
      </c>
      <c r="D32" s="178" t="s">
        <v>114</v>
      </c>
      <c r="E32" s="179">
        <v>60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81">
        <v>1</v>
      </c>
      <c r="CB32" s="181">
        <v>1</v>
      </c>
      <c r="CZ32" s="146">
        <v>0</v>
      </c>
    </row>
    <row r="33" spans="1:104" x14ac:dyDescent="0.2">
      <c r="A33" s="175">
        <v>11</v>
      </c>
      <c r="B33" s="176" t="s">
        <v>98</v>
      </c>
      <c r="C33" s="177" t="s">
        <v>115</v>
      </c>
      <c r="D33" s="178" t="s">
        <v>116</v>
      </c>
      <c r="E33" s="179">
        <v>1</v>
      </c>
      <c r="F33" s="179">
        <v>0</v>
      </c>
      <c r="G33" s="180">
        <f>E33*F33</f>
        <v>0</v>
      </c>
      <c r="O33" s="174">
        <v>2</v>
      </c>
      <c r="AA33" s="146">
        <v>12</v>
      </c>
      <c r="AB33" s="146">
        <v>0</v>
      </c>
      <c r="AC33" s="146">
        <v>116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81">
        <v>12</v>
      </c>
      <c r="CB33" s="181">
        <v>0</v>
      </c>
      <c r="CZ33" s="146">
        <v>0</v>
      </c>
    </row>
    <row r="34" spans="1:104" x14ac:dyDescent="0.2">
      <c r="A34" s="190"/>
      <c r="B34" s="191" t="s">
        <v>69</v>
      </c>
      <c r="C34" s="192" t="str">
        <f>CONCATENATE(B29," ",C29)</f>
        <v>63 Podlahy a podlahové konstrukce</v>
      </c>
      <c r="D34" s="193"/>
      <c r="E34" s="194"/>
      <c r="F34" s="195"/>
      <c r="G34" s="196">
        <f>SUM(G29:G33)</f>
        <v>0</v>
      </c>
      <c r="O34" s="174">
        <v>4</v>
      </c>
      <c r="BA34" s="197">
        <f>SUM(BA29:BA33)</f>
        <v>0</v>
      </c>
      <c r="BB34" s="197">
        <f>SUM(BB29:BB33)</f>
        <v>0</v>
      </c>
      <c r="BC34" s="197">
        <f>SUM(BC29:BC33)</f>
        <v>0</v>
      </c>
      <c r="BD34" s="197">
        <f>SUM(BD29:BD33)</f>
        <v>0</v>
      </c>
      <c r="BE34" s="197">
        <f>SUM(BE29:BE33)</f>
        <v>0</v>
      </c>
    </row>
    <row r="35" spans="1:104" x14ac:dyDescent="0.2">
      <c r="A35" s="167" t="s">
        <v>65</v>
      </c>
      <c r="B35" s="168" t="s">
        <v>117</v>
      </c>
      <c r="C35" s="169" t="s">
        <v>118</v>
      </c>
      <c r="D35" s="170"/>
      <c r="E35" s="171"/>
      <c r="F35" s="171"/>
      <c r="G35" s="172"/>
      <c r="H35" s="173"/>
      <c r="I35" s="173"/>
      <c r="O35" s="174">
        <v>1</v>
      </c>
    </row>
    <row r="36" spans="1:104" x14ac:dyDescent="0.2">
      <c r="A36" s="175">
        <v>12</v>
      </c>
      <c r="B36" s="176" t="s">
        <v>119</v>
      </c>
      <c r="C36" s="177" t="s">
        <v>120</v>
      </c>
      <c r="D36" s="178" t="s">
        <v>114</v>
      </c>
      <c r="E36" s="179">
        <v>100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81">
        <v>1</v>
      </c>
      <c r="CB36" s="181">
        <v>1</v>
      </c>
      <c r="CZ36" s="146">
        <v>3.7130000000000003E-2</v>
      </c>
    </row>
    <row r="37" spans="1:104" x14ac:dyDescent="0.2">
      <c r="A37" s="175">
        <v>13</v>
      </c>
      <c r="B37" s="176" t="s">
        <v>121</v>
      </c>
      <c r="C37" s="177" t="s">
        <v>122</v>
      </c>
      <c r="D37" s="178" t="s">
        <v>114</v>
      </c>
      <c r="E37" s="179">
        <v>100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81">
        <v>1</v>
      </c>
      <c r="CB37" s="181">
        <v>1</v>
      </c>
      <c r="CZ37" s="146">
        <v>0.02</v>
      </c>
    </row>
    <row r="38" spans="1:104" x14ac:dyDescent="0.2">
      <c r="A38" s="175">
        <v>14</v>
      </c>
      <c r="B38" s="176" t="s">
        <v>123</v>
      </c>
      <c r="C38" s="177" t="s">
        <v>124</v>
      </c>
      <c r="D38" s="178" t="s">
        <v>114</v>
      </c>
      <c r="E38" s="179">
        <v>100</v>
      </c>
      <c r="F38" s="179">
        <v>0</v>
      </c>
      <c r="G38" s="180">
        <f>E38*F38</f>
        <v>0</v>
      </c>
      <c r="O38" s="174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81">
        <v>1</v>
      </c>
      <c r="CB38" s="181">
        <v>1</v>
      </c>
      <c r="CZ38" s="146">
        <v>1E-3</v>
      </c>
    </row>
    <row r="39" spans="1:104" x14ac:dyDescent="0.2">
      <c r="A39" s="175">
        <v>15</v>
      </c>
      <c r="B39" s="176" t="s">
        <v>125</v>
      </c>
      <c r="C39" s="177" t="s">
        <v>126</v>
      </c>
      <c r="D39" s="178" t="s">
        <v>114</v>
      </c>
      <c r="E39" s="179">
        <v>100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81">
        <v>1</v>
      </c>
      <c r="CB39" s="181">
        <v>1</v>
      </c>
      <c r="CZ39" s="146">
        <v>0</v>
      </c>
    </row>
    <row r="40" spans="1:104" x14ac:dyDescent="0.2">
      <c r="A40" s="190"/>
      <c r="B40" s="191" t="s">
        <v>69</v>
      </c>
      <c r="C40" s="192" t="str">
        <f>CONCATENATE(B35," ",C35)</f>
        <v>9 Ostatní konstrukce, bourání</v>
      </c>
      <c r="D40" s="193"/>
      <c r="E40" s="194"/>
      <c r="F40" s="195"/>
      <c r="G40" s="196">
        <f>SUM(G35:G39)</f>
        <v>0</v>
      </c>
      <c r="O40" s="174">
        <v>4</v>
      </c>
      <c r="BA40" s="197">
        <f>SUM(BA35:BA39)</f>
        <v>0</v>
      </c>
      <c r="BB40" s="197">
        <f>SUM(BB35:BB39)</f>
        <v>0</v>
      </c>
      <c r="BC40" s="197">
        <f>SUM(BC35:BC39)</f>
        <v>0</v>
      </c>
      <c r="BD40" s="197">
        <f>SUM(BD35:BD39)</f>
        <v>0</v>
      </c>
      <c r="BE40" s="197">
        <f>SUM(BE35:BE39)</f>
        <v>0</v>
      </c>
    </row>
    <row r="41" spans="1:104" x14ac:dyDescent="0.2">
      <c r="A41" s="167" t="s">
        <v>65</v>
      </c>
      <c r="B41" s="168" t="s">
        <v>127</v>
      </c>
      <c r="C41" s="169" t="s">
        <v>128</v>
      </c>
      <c r="D41" s="170"/>
      <c r="E41" s="171"/>
      <c r="F41" s="171"/>
      <c r="G41" s="172"/>
      <c r="H41" s="173"/>
      <c r="I41" s="173"/>
      <c r="O41" s="174">
        <v>1</v>
      </c>
    </row>
    <row r="42" spans="1:104" ht="22.5" x14ac:dyDescent="0.2">
      <c r="A42" s="175">
        <v>16</v>
      </c>
      <c r="B42" s="176" t="s">
        <v>129</v>
      </c>
      <c r="C42" s="177" t="s">
        <v>130</v>
      </c>
      <c r="D42" s="178" t="s">
        <v>80</v>
      </c>
      <c r="E42" s="179">
        <v>9</v>
      </c>
      <c r="F42" s="179">
        <v>0</v>
      </c>
      <c r="G42" s="180">
        <f>E42*F42</f>
        <v>0</v>
      </c>
      <c r="O42" s="174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81">
        <v>1</v>
      </c>
      <c r="CB42" s="181">
        <v>1</v>
      </c>
      <c r="CZ42" s="146">
        <v>0</v>
      </c>
    </row>
    <row r="43" spans="1:104" ht="22.5" x14ac:dyDescent="0.2">
      <c r="A43" s="175">
        <v>17</v>
      </c>
      <c r="B43" s="176" t="s">
        <v>131</v>
      </c>
      <c r="C43" s="177" t="s">
        <v>132</v>
      </c>
      <c r="D43" s="178" t="s">
        <v>80</v>
      </c>
      <c r="E43" s="179">
        <v>9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81">
        <v>1</v>
      </c>
      <c r="CB43" s="181">
        <v>1</v>
      </c>
      <c r="CZ43" s="146">
        <v>0</v>
      </c>
    </row>
    <row r="44" spans="1:104" x14ac:dyDescent="0.2">
      <c r="A44" s="190"/>
      <c r="B44" s="191" t="s">
        <v>69</v>
      </c>
      <c r="C44" s="192" t="str">
        <f>CONCATENATE(B41," ",C41)</f>
        <v>96 Bourání konstrukcí</v>
      </c>
      <c r="D44" s="193"/>
      <c r="E44" s="194"/>
      <c r="F44" s="195"/>
      <c r="G44" s="196">
        <f>SUM(G41:G43)</f>
        <v>0</v>
      </c>
      <c r="O44" s="174">
        <v>4</v>
      </c>
      <c r="BA44" s="197">
        <f>SUM(BA41:BA43)</f>
        <v>0</v>
      </c>
      <c r="BB44" s="197">
        <f>SUM(BB41:BB43)</f>
        <v>0</v>
      </c>
      <c r="BC44" s="197">
        <f>SUM(BC41:BC43)</f>
        <v>0</v>
      </c>
      <c r="BD44" s="197">
        <f>SUM(BD41:BD43)</f>
        <v>0</v>
      </c>
      <c r="BE44" s="197">
        <f>SUM(BE41:BE43)</f>
        <v>0</v>
      </c>
    </row>
    <row r="45" spans="1:104" x14ac:dyDescent="0.2">
      <c r="A45" s="167" t="s">
        <v>65</v>
      </c>
      <c r="B45" s="168" t="s">
        <v>133</v>
      </c>
      <c r="C45" s="169" t="s">
        <v>134</v>
      </c>
      <c r="D45" s="170"/>
      <c r="E45" s="171"/>
      <c r="F45" s="171"/>
      <c r="G45" s="172"/>
      <c r="H45" s="173"/>
      <c r="I45" s="173"/>
      <c r="O45" s="174">
        <v>1</v>
      </c>
    </row>
    <row r="46" spans="1:104" ht="22.5" x14ac:dyDescent="0.2">
      <c r="A46" s="175">
        <v>18</v>
      </c>
      <c r="B46" s="176" t="s">
        <v>135</v>
      </c>
      <c r="C46" s="177" t="s">
        <v>136</v>
      </c>
      <c r="D46" s="178" t="s">
        <v>137</v>
      </c>
      <c r="E46" s="179">
        <v>40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81">
        <v>1</v>
      </c>
      <c r="CB46" s="181">
        <v>1</v>
      </c>
      <c r="CZ46" s="146">
        <v>1.33E-3</v>
      </c>
    </row>
    <row r="47" spans="1:104" x14ac:dyDescent="0.2">
      <c r="A47" s="190"/>
      <c r="B47" s="191" t="s">
        <v>69</v>
      </c>
      <c r="C47" s="192" t="str">
        <f>CONCATENATE(B45," ",C45)</f>
        <v>97 Prorážení otvorů</v>
      </c>
      <c r="D47" s="193"/>
      <c r="E47" s="194"/>
      <c r="F47" s="195"/>
      <c r="G47" s="196">
        <f>SUM(G45:G46)</f>
        <v>0</v>
      </c>
      <c r="O47" s="174">
        <v>4</v>
      </c>
      <c r="BA47" s="197">
        <f>SUM(BA45:BA46)</f>
        <v>0</v>
      </c>
      <c r="BB47" s="197">
        <f>SUM(BB45:BB46)</f>
        <v>0</v>
      </c>
      <c r="BC47" s="197">
        <f>SUM(BC45:BC46)</f>
        <v>0</v>
      </c>
      <c r="BD47" s="197">
        <f>SUM(BD45:BD46)</f>
        <v>0</v>
      </c>
      <c r="BE47" s="197">
        <f>SUM(BE45:BE46)</f>
        <v>0</v>
      </c>
    </row>
    <row r="48" spans="1:104" x14ac:dyDescent="0.2">
      <c r="A48" s="167" t="s">
        <v>65</v>
      </c>
      <c r="B48" s="168" t="s">
        <v>138</v>
      </c>
      <c r="C48" s="169" t="s">
        <v>139</v>
      </c>
      <c r="D48" s="170"/>
      <c r="E48" s="171"/>
      <c r="F48" s="171"/>
      <c r="G48" s="172"/>
      <c r="H48" s="173"/>
      <c r="I48" s="173"/>
      <c r="O48" s="174">
        <v>1</v>
      </c>
    </row>
    <row r="49" spans="1:104" x14ac:dyDescent="0.2">
      <c r="A49" s="175">
        <v>19</v>
      </c>
      <c r="B49" s="176" t="s">
        <v>140</v>
      </c>
      <c r="C49" s="177" t="s">
        <v>141</v>
      </c>
      <c r="D49" s="178" t="s">
        <v>142</v>
      </c>
      <c r="E49" s="179">
        <v>39.481439999999999</v>
      </c>
      <c r="F49" s="179">
        <v>0</v>
      </c>
      <c r="G49" s="180">
        <f>E49*F49</f>
        <v>0</v>
      </c>
      <c r="O49" s="174">
        <v>2</v>
      </c>
      <c r="AA49" s="146">
        <v>7</v>
      </c>
      <c r="AB49" s="146">
        <v>1</v>
      </c>
      <c r="AC49" s="146">
        <v>2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81">
        <v>7</v>
      </c>
      <c r="CB49" s="181">
        <v>1</v>
      </c>
      <c r="CZ49" s="146">
        <v>0</v>
      </c>
    </row>
    <row r="50" spans="1:104" x14ac:dyDescent="0.2">
      <c r="A50" s="190"/>
      <c r="B50" s="191" t="s">
        <v>69</v>
      </c>
      <c r="C50" s="192" t="str">
        <f>CONCATENATE(B48," ",C48)</f>
        <v>99 Staveništní přesun hmot</v>
      </c>
      <c r="D50" s="193"/>
      <c r="E50" s="194"/>
      <c r="F50" s="195"/>
      <c r="G50" s="196">
        <f>SUM(G48:G49)</f>
        <v>0</v>
      </c>
      <c r="O50" s="174">
        <v>4</v>
      </c>
      <c r="BA50" s="197">
        <f>SUM(BA48:BA49)</f>
        <v>0</v>
      </c>
      <c r="BB50" s="197">
        <f>SUM(BB48:BB49)</f>
        <v>0</v>
      </c>
      <c r="BC50" s="197">
        <f>SUM(BC48:BC49)</f>
        <v>0</v>
      </c>
      <c r="BD50" s="197">
        <f>SUM(BD48:BD49)</f>
        <v>0</v>
      </c>
      <c r="BE50" s="197">
        <f>SUM(BE48:BE49)</f>
        <v>0</v>
      </c>
    </row>
    <row r="51" spans="1:104" x14ac:dyDescent="0.2">
      <c r="A51" s="167" t="s">
        <v>65</v>
      </c>
      <c r="B51" s="168" t="s">
        <v>143</v>
      </c>
      <c r="C51" s="169" t="s">
        <v>144</v>
      </c>
      <c r="D51" s="170"/>
      <c r="E51" s="171"/>
      <c r="F51" s="171"/>
      <c r="G51" s="172"/>
      <c r="H51" s="173"/>
      <c r="I51" s="173"/>
      <c r="O51" s="174">
        <v>1</v>
      </c>
    </row>
    <row r="52" spans="1:104" x14ac:dyDescent="0.2">
      <c r="A52" s="175">
        <v>20</v>
      </c>
      <c r="B52" s="176" t="s">
        <v>145</v>
      </c>
      <c r="C52" s="177" t="s">
        <v>146</v>
      </c>
      <c r="D52" s="178" t="s">
        <v>114</v>
      </c>
      <c r="E52" s="179">
        <v>40</v>
      </c>
      <c r="F52" s="179">
        <v>0</v>
      </c>
      <c r="G52" s="180">
        <f>E52*F52</f>
        <v>0</v>
      </c>
      <c r="O52" s="174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81">
        <v>1</v>
      </c>
      <c r="CB52" s="181">
        <v>7</v>
      </c>
      <c r="CZ52" s="146">
        <v>1.1900000000000001E-3</v>
      </c>
    </row>
    <row r="53" spans="1:104" x14ac:dyDescent="0.2">
      <c r="A53" s="175">
        <v>21</v>
      </c>
      <c r="B53" s="176" t="s">
        <v>147</v>
      </c>
      <c r="C53" s="177" t="s">
        <v>148</v>
      </c>
      <c r="D53" s="178" t="s">
        <v>114</v>
      </c>
      <c r="E53" s="179">
        <v>16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81">
        <v>1</v>
      </c>
      <c r="CB53" s="181">
        <v>7</v>
      </c>
      <c r="CZ53" s="146">
        <v>2E-3</v>
      </c>
    </row>
    <row r="54" spans="1:104" x14ac:dyDescent="0.2">
      <c r="A54" s="175">
        <v>22</v>
      </c>
      <c r="B54" s="176" t="s">
        <v>149</v>
      </c>
      <c r="C54" s="177" t="s">
        <v>150</v>
      </c>
      <c r="D54" s="178" t="s">
        <v>114</v>
      </c>
      <c r="E54" s="179">
        <v>100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81">
        <v>1</v>
      </c>
      <c r="CB54" s="181">
        <v>7</v>
      </c>
      <c r="CZ54" s="146">
        <v>2.4599999999999999E-3</v>
      </c>
    </row>
    <row r="55" spans="1:104" x14ac:dyDescent="0.2">
      <c r="A55" s="175">
        <v>23</v>
      </c>
      <c r="B55" s="176" t="s">
        <v>151</v>
      </c>
      <c r="C55" s="177" t="s">
        <v>152</v>
      </c>
      <c r="D55" s="178" t="s">
        <v>114</v>
      </c>
      <c r="E55" s="179">
        <v>130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81">
        <v>1</v>
      </c>
      <c r="CB55" s="181">
        <v>7</v>
      </c>
      <c r="CZ55" s="146">
        <v>3.4000000000000002E-4</v>
      </c>
    </row>
    <row r="56" spans="1:104" x14ac:dyDescent="0.2">
      <c r="A56" s="175">
        <v>24</v>
      </c>
      <c r="B56" s="176" t="s">
        <v>153</v>
      </c>
      <c r="C56" s="177" t="s">
        <v>154</v>
      </c>
      <c r="D56" s="178" t="s">
        <v>114</v>
      </c>
      <c r="E56" s="179">
        <v>30</v>
      </c>
      <c r="F56" s="179">
        <v>0</v>
      </c>
      <c r="G56" s="180">
        <f>E56*F56</f>
        <v>0</v>
      </c>
      <c r="O56" s="174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81">
        <v>1</v>
      </c>
      <c r="CB56" s="181">
        <v>7</v>
      </c>
      <c r="CZ56" s="146">
        <v>3.8000000000000002E-4</v>
      </c>
    </row>
    <row r="57" spans="1:104" x14ac:dyDescent="0.2">
      <c r="A57" s="175">
        <v>25</v>
      </c>
      <c r="B57" s="176" t="s">
        <v>155</v>
      </c>
      <c r="C57" s="177" t="s">
        <v>156</v>
      </c>
      <c r="D57" s="178" t="s">
        <v>114</v>
      </c>
      <c r="E57" s="179">
        <v>110</v>
      </c>
      <c r="F57" s="179">
        <v>0</v>
      </c>
      <c r="G57" s="180">
        <f>E57*F57</f>
        <v>0</v>
      </c>
      <c r="O57" s="174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81">
        <v>1</v>
      </c>
      <c r="CB57" s="181">
        <v>7</v>
      </c>
      <c r="CZ57" s="146">
        <v>4.6999999999999999E-4</v>
      </c>
    </row>
    <row r="58" spans="1:104" x14ac:dyDescent="0.2">
      <c r="A58" s="175">
        <v>26</v>
      </c>
      <c r="B58" s="176" t="s">
        <v>157</v>
      </c>
      <c r="C58" s="177" t="s">
        <v>158</v>
      </c>
      <c r="D58" s="178" t="s">
        <v>114</v>
      </c>
      <c r="E58" s="179">
        <v>110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81">
        <v>1</v>
      </c>
      <c r="CB58" s="181">
        <v>7</v>
      </c>
      <c r="CZ58" s="146">
        <v>7.7999999999999999E-4</v>
      </c>
    </row>
    <row r="59" spans="1:104" x14ac:dyDescent="0.2">
      <c r="A59" s="175">
        <v>27</v>
      </c>
      <c r="B59" s="176" t="s">
        <v>159</v>
      </c>
      <c r="C59" s="177" t="s">
        <v>160</v>
      </c>
      <c r="D59" s="178" t="s">
        <v>114</v>
      </c>
      <c r="E59" s="179">
        <v>120</v>
      </c>
      <c r="F59" s="179">
        <v>0</v>
      </c>
      <c r="G59" s="180">
        <f>E59*F59</f>
        <v>0</v>
      </c>
      <c r="O59" s="174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81">
        <v>1</v>
      </c>
      <c r="CB59" s="181">
        <v>7</v>
      </c>
      <c r="CZ59" s="146">
        <v>1.31E-3</v>
      </c>
    </row>
    <row r="60" spans="1:104" x14ac:dyDescent="0.2">
      <c r="A60" s="175">
        <v>28</v>
      </c>
      <c r="B60" s="176" t="s">
        <v>161</v>
      </c>
      <c r="C60" s="177" t="s">
        <v>162</v>
      </c>
      <c r="D60" s="178" t="s">
        <v>114</v>
      </c>
      <c r="E60" s="179">
        <v>50</v>
      </c>
      <c r="F60" s="179">
        <v>0</v>
      </c>
      <c r="G60" s="180">
        <f>E60*F60</f>
        <v>0</v>
      </c>
      <c r="O60" s="174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81">
        <v>1</v>
      </c>
      <c r="CB60" s="181">
        <v>7</v>
      </c>
      <c r="CZ60" s="146">
        <v>1.6100000000000001E-3</v>
      </c>
    </row>
    <row r="61" spans="1:104" x14ac:dyDescent="0.2">
      <c r="A61" s="175">
        <v>29</v>
      </c>
      <c r="B61" s="176" t="s">
        <v>163</v>
      </c>
      <c r="C61" s="177" t="s">
        <v>164</v>
      </c>
      <c r="D61" s="178" t="s">
        <v>114</v>
      </c>
      <c r="E61" s="179">
        <v>26</v>
      </c>
      <c r="F61" s="179">
        <v>0</v>
      </c>
      <c r="G61" s="180">
        <f>E61*F61</f>
        <v>0</v>
      </c>
      <c r="O61" s="174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81">
        <v>1</v>
      </c>
      <c r="CB61" s="181">
        <v>7</v>
      </c>
      <c r="CZ61" s="146">
        <v>2.0899999999999998E-3</v>
      </c>
    </row>
    <row r="62" spans="1:104" x14ac:dyDescent="0.2">
      <c r="A62" s="175">
        <v>30</v>
      </c>
      <c r="B62" s="176" t="s">
        <v>165</v>
      </c>
      <c r="C62" s="177" t="s">
        <v>166</v>
      </c>
      <c r="D62" s="178" t="s">
        <v>114</v>
      </c>
      <c r="E62" s="179">
        <v>48</v>
      </c>
      <c r="F62" s="179">
        <v>0</v>
      </c>
      <c r="G62" s="180">
        <f>E62*F62</f>
        <v>0</v>
      </c>
      <c r="O62" s="174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81">
        <v>1</v>
      </c>
      <c r="CB62" s="181">
        <v>7</v>
      </c>
      <c r="CZ62" s="146">
        <v>2.5000000000000001E-3</v>
      </c>
    </row>
    <row r="63" spans="1:104" x14ac:dyDescent="0.2">
      <c r="A63" s="175">
        <v>31</v>
      </c>
      <c r="B63" s="176" t="s">
        <v>167</v>
      </c>
      <c r="C63" s="177" t="s">
        <v>168</v>
      </c>
      <c r="D63" s="178" t="s">
        <v>114</v>
      </c>
      <c r="E63" s="179">
        <v>20</v>
      </c>
      <c r="F63" s="179">
        <v>0</v>
      </c>
      <c r="G63" s="180">
        <f>E63*F63</f>
        <v>0</v>
      </c>
      <c r="O63" s="174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81">
        <v>1</v>
      </c>
      <c r="CB63" s="181">
        <v>7</v>
      </c>
      <c r="CZ63" s="146">
        <v>3.5500000000000002E-3</v>
      </c>
    </row>
    <row r="64" spans="1:104" x14ac:dyDescent="0.2">
      <c r="A64" s="175">
        <v>32</v>
      </c>
      <c r="B64" s="176" t="s">
        <v>169</v>
      </c>
      <c r="C64" s="177" t="s">
        <v>170</v>
      </c>
      <c r="D64" s="178" t="s">
        <v>137</v>
      </c>
      <c r="E64" s="179">
        <v>29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81">
        <v>1</v>
      </c>
      <c r="CB64" s="181">
        <v>7</v>
      </c>
      <c r="CZ64" s="146">
        <v>0</v>
      </c>
    </row>
    <row r="65" spans="1:104" x14ac:dyDescent="0.2">
      <c r="A65" s="175">
        <v>33</v>
      </c>
      <c r="B65" s="176" t="s">
        <v>171</v>
      </c>
      <c r="C65" s="177" t="s">
        <v>172</v>
      </c>
      <c r="D65" s="178" t="s">
        <v>137</v>
      </c>
      <c r="E65" s="179">
        <v>38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81">
        <v>1</v>
      </c>
      <c r="CB65" s="181">
        <v>7</v>
      </c>
      <c r="CZ65" s="146">
        <v>0</v>
      </c>
    </row>
    <row r="66" spans="1:104" x14ac:dyDescent="0.2">
      <c r="A66" s="182"/>
      <c r="B66" s="184"/>
      <c r="C66" s="185" t="s">
        <v>173</v>
      </c>
      <c r="D66" s="186"/>
      <c r="E66" s="187">
        <v>9</v>
      </c>
      <c r="F66" s="188"/>
      <c r="G66" s="189"/>
      <c r="M66" s="183" t="s">
        <v>173</v>
      </c>
      <c r="O66" s="174"/>
    </row>
    <row r="67" spans="1:104" x14ac:dyDescent="0.2">
      <c r="A67" s="182"/>
      <c r="B67" s="184"/>
      <c r="C67" s="185" t="s">
        <v>174</v>
      </c>
      <c r="D67" s="186"/>
      <c r="E67" s="187">
        <v>24</v>
      </c>
      <c r="F67" s="188"/>
      <c r="G67" s="189"/>
      <c r="M67" s="183" t="s">
        <v>174</v>
      </c>
      <c r="O67" s="174"/>
    </row>
    <row r="68" spans="1:104" x14ac:dyDescent="0.2">
      <c r="A68" s="182"/>
      <c r="B68" s="184"/>
      <c r="C68" s="185" t="s">
        <v>175</v>
      </c>
      <c r="D68" s="186"/>
      <c r="E68" s="187">
        <v>5</v>
      </c>
      <c r="F68" s="188"/>
      <c r="G68" s="189"/>
      <c r="M68" s="183" t="s">
        <v>175</v>
      </c>
      <c r="O68" s="174"/>
    </row>
    <row r="69" spans="1:104" x14ac:dyDescent="0.2">
      <c r="A69" s="175">
        <v>34</v>
      </c>
      <c r="B69" s="176" t="s">
        <v>176</v>
      </c>
      <c r="C69" s="177" t="s">
        <v>177</v>
      </c>
      <c r="D69" s="178" t="s">
        <v>137</v>
      </c>
      <c r="E69" s="179">
        <v>33</v>
      </c>
      <c r="F69" s="179">
        <v>0</v>
      </c>
      <c r="G69" s="180">
        <f>E69*F69</f>
        <v>0</v>
      </c>
      <c r="O69" s="174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81">
        <v>1</v>
      </c>
      <c r="CB69" s="181">
        <v>7</v>
      </c>
      <c r="CZ69" s="146">
        <v>0</v>
      </c>
    </row>
    <row r="70" spans="1:104" x14ac:dyDescent="0.2">
      <c r="A70" s="182"/>
      <c r="B70" s="184"/>
      <c r="C70" s="185" t="s">
        <v>178</v>
      </c>
      <c r="D70" s="186"/>
      <c r="E70" s="187">
        <v>10</v>
      </c>
      <c r="F70" s="188"/>
      <c r="G70" s="189"/>
      <c r="M70" s="183" t="s">
        <v>178</v>
      </c>
      <c r="O70" s="174"/>
    </row>
    <row r="71" spans="1:104" x14ac:dyDescent="0.2">
      <c r="A71" s="182"/>
      <c r="B71" s="184"/>
      <c r="C71" s="185" t="s">
        <v>179</v>
      </c>
      <c r="D71" s="186"/>
      <c r="E71" s="187">
        <v>15</v>
      </c>
      <c r="F71" s="188"/>
      <c r="G71" s="189"/>
      <c r="M71" s="183" t="s">
        <v>179</v>
      </c>
      <c r="O71" s="174"/>
    </row>
    <row r="72" spans="1:104" x14ac:dyDescent="0.2">
      <c r="A72" s="182"/>
      <c r="B72" s="184"/>
      <c r="C72" s="185" t="s">
        <v>180</v>
      </c>
      <c r="D72" s="186"/>
      <c r="E72" s="187">
        <v>2</v>
      </c>
      <c r="F72" s="188"/>
      <c r="G72" s="189"/>
      <c r="M72" s="183" t="s">
        <v>180</v>
      </c>
      <c r="O72" s="174"/>
    </row>
    <row r="73" spans="1:104" x14ac:dyDescent="0.2">
      <c r="A73" s="182"/>
      <c r="B73" s="184"/>
      <c r="C73" s="185" t="s">
        <v>181</v>
      </c>
      <c r="D73" s="186"/>
      <c r="E73" s="187">
        <v>6</v>
      </c>
      <c r="F73" s="188"/>
      <c r="G73" s="189"/>
      <c r="M73" s="183" t="s">
        <v>181</v>
      </c>
      <c r="O73" s="174"/>
    </row>
    <row r="74" spans="1:104" x14ac:dyDescent="0.2">
      <c r="A74" s="175">
        <v>35</v>
      </c>
      <c r="B74" s="176" t="s">
        <v>182</v>
      </c>
      <c r="C74" s="177" t="s">
        <v>183</v>
      </c>
      <c r="D74" s="178" t="s">
        <v>137</v>
      </c>
      <c r="E74" s="179">
        <v>45</v>
      </c>
      <c r="F74" s="179">
        <v>0</v>
      </c>
      <c r="G74" s="180">
        <f>E74*F74</f>
        <v>0</v>
      </c>
      <c r="O74" s="174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81">
        <v>1</v>
      </c>
      <c r="CB74" s="181">
        <v>7</v>
      </c>
      <c r="CZ74" s="146">
        <v>0</v>
      </c>
    </row>
    <row r="75" spans="1:104" x14ac:dyDescent="0.2">
      <c r="A75" s="182"/>
      <c r="B75" s="184"/>
      <c r="C75" s="185" t="s">
        <v>184</v>
      </c>
      <c r="D75" s="186"/>
      <c r="E75" s="187">
        <v>33</v>
      </c>
      <c r="F75" s="188"/>
      <c r="G75" s="189"/>
      <c r="M75" s="183" t="s">
        <v>184</v>
      </c>
      <c r="O75" s="174"/>
    </row>
    <row r="76" spans="1:104" x14ac:dyDescent="0.2">
      <c r="A76" s="182"/>
      <c r="B76" s="184"/>
      <c r="C76" s="185" t="s">
        <v>185</v>
      </c>
      <c r="D76" s="186"/>
      <c r="E76" s="187">
        <v>5</v>
      </c>
      <c r="F76" s="188"/>
      <c r="G76" s="189"/>
      <c r="M76" s="183" t="s">
        <v>185</v>
      </c>
      <c r="O76" s="174"/>
    </row>
    <row r="77" spans="1:104" x14ac:dyDescent="0.2">
      <c r="A77" s="182"/>
      <c r="B77" s="184"/>
      <c r="C77" s="185" t="s">
        <v>186</v>
      </c>
      <c r="D77" s="186"/>
      <c r="E77" s="187">
        <v>7</v>
      </c>
      <c r="F77" s="188"/>
      <c r="G77" s="189"/>
      <c r="M77" s="183" t="s">
        <v>186</v>
      </c>
      <c r="O77" s="174"/>
    </row>
    <row r="78" spans="1:104" ht="22.5" x14ac:dyDescent="0.2">
      <c r="A78" s="175">
        <v>36</v>
      </c>
      <c r="B78" s="176" t="s">
        <v>187</v>
      </c>
      <c r="C78" s="177" t="s">
        <v>188</v>
      </c>
      <c r="D78" s="178" t="s">
        <v>137</v>
      </c>
      <c r="E78" s="179">
        <v>6</v>
      </c>
      <c r="F78" s="179">
        <v>0</v>
      </c>
      <c r="G78" s="180">
        <f>E78*F78</f>
        <v>0</v>
      </c>
      <c r="O78" s="174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81">
        <v>1</v>
      </c>
      <c r="CB78" s="181">
        <v>7</v>
      </c>
      <c r="CZ78" s="146">
        <v>7.2000000000000005E-4</v>
      </c>
    </row>
    <row r="79" spans="1:104" ht="22.5" x14ac:dyDescent="0.2">
      <c r="A79" s="175">
        <v>37</v>
      </c>
      <c r="B79" s="176" t="s">
        <v>189</v>
      </c>
      <c r="C79" s="177" t="s">
        <v>190</v>
      </c>
      <c r="D79" s="178" t="s">
        <v>137</v>
      </c>
      <c r="E79" s="179">
        <v>8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81">
        <v>1</v>
      </c>
      <c r="CB79" s="181">
        <v>7</v>
      </c>
      <c r="CZ79" s="146">
        <v>4.8999999999999998E-4</v>
      </c>
    </row>
    <row r="80" spans="1:104" x14ac:dyDescent="0.2">
      <c r="A80" s="175">
        <v>38</v>
      </c>
      <c r="B80" s="176" t="s">
        <v>191</v>
      </c>
      <c r="C80" s="177" t="s">
        <v>192</v>
      </c>
      <c r="D80" s="178" t="s">
        <v>114</v>
      </c>
      <c r="E80" s="179">
        <v>800</v>
      </c>
      <c r="F80" s="179">
        <v>0</v>
      </c>
      <c r="G80" s="180">
        <f>E80*F80</f>
        <v>0</v>
      </c>
      <c r="O80" s="174">
        <v>2</v>
      </c>
      <c r="AA80" s="146">
        <v>1</v>
      </c>
      <c r="AB80" s="146">
        <v>0</v>
      </c>
      <c r="AC80" s="146">
        <v>0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81">
        <v>1</v>
      </c>
      <c r="CB80" s="181">
        <v>0</v>
      </c>
      <c r="CZ80" s="146">
        <v>0</v>
      </c>
    </row>
    <row r="81" spans="1:104" x14ac:dyDescent="0.2">
      <c r="A81" s="182"/>
      <c r="B81" s="184"/>
      <c r="C81" s="185" t="s">
        <v>193</v>
      </c>
      <c r="D81" s="186"/>
      <c r="E81" s="187">
        <v>644</v>
      </c>
      <c r="F81" s="188"/>
      <c r="G81" s="189"/>
      <c r="M81" s="183" t="s">
        <v>193</v>
      </c>
      <c r="O81" s="174"/>
    </row>
    <row r="82" spans="1:104" x14ac:dyDescent="0.2">
      <c r="A82" s="182"/>
      <c r="B82" s="184"/>
      <c r="C82" s="185" t="s">
        <v>194</v>
      </c>
      <c r="D82" s="186"/>
      <c r="E82" s="187">
        <v>156</v>
      </c>
      <c r="F82" s="188"/>
      <c r="G82" s="189"/>
      <c r="M82" s="183" t="s">
        <v>194</v>
      </c>
      <c r="O82" s="174"/>
    </row>
    <row r="83" spans="1:104" x14ac:dyDescent="0.2">
      <c r="A83" s="175">
        <v>39</v>
      </c>
      <c r="B83" s="176" t="s">
        <v>195</v>
      </c>
      <c r="C83" s="177" t="s">
        <v>196</v>
      </c>
      <c r="D83" s="178" t="s">
        <v>114</v>
      </c>
      <c r="E83" s="179">
        <v>40</v>
      </c>
      <c r="F83" s="179">
        <v>0</v>
      </c>
      <c r="G83" s="180">
        <f>E83*F83</f>
        <v>0</v>
      </c>
      <c r="O83" s="174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81">
        <v>1</v>
      </c>
      <c r="CB83" s="181">
        <v>7</v>
      </c>
      <c r="CZ83" s="146">
        <v>0</v>
      </c>
    </row>
    <row r="84" spans="1:104" x14ac:dyDescent="0.2">
      <c r="A84" s="182"/>
      <c r="B84" s="184"/>
      <c r="C84" s="185" t="s">
        <v>197</v>
      </c>
      <c r="D84" s="186"/>
      <c r="E84" s="187">
        <v>40</v>
      </c>
      <c r="F84" s="188"/>
      <c r="G84" s="189"/>
      <c r="M84" s="183">
        <v>40</v>
      </c>
      <c r="O84" s="174"/>
    </row>
    <row r="85" spans="1:104" x14ac:dyDescent="0.2">
      <c r="A85" s="175">
        <v>40</v>
      </c>
      <c r="B85" s="176" t="s">
        <v>198</v>
      </c>
      <c r="C85" s="177" t="s">
        <v>199</v>
      </c>
      <c r="D85" s="178" t="s">
        <v>114</v>
      </c>
      <c r="E85" s="179">
        <v>40</v>
      </c>
      <c r="F85" s="179">
        <v>0</v>
      </c>
      <c r="G85" s="180">
        <f>E85*F85</f>
        <v>0</v>
      </c>
      <c r="O85" s="174">
        <v>2</v>
      </c>
      <c r="AA85" s="146">
        <v>3</v>
      </c>
      <c r="AB85" s="146">
        <v>7</v>
      </c>
      <c r="AC85" s="146">
        <v>28377023</v>
      </c>
      <c r="AZ85" s="146">
        <v>2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81">
        <v>3</v>
      </c>
      <c r="CB85" s="181">
        <v>7</v>
      </c>
      <c r="CZ85" s="146">
        <v>2.2000000000000001E-4</v>
      </c>
    </row>
    <row r="86" spans="1:104" x14ac:dyDescent="0.2">
      <c r="A86" s="175">
        <v>41</v>
      </c>
      <c r="B86" s="176" t="s">
        <v>200</v>
      </c>
      <c r="C86" s="177" t="s">
        <v>201</v>
      </c>
      <c r="D86" s="178" t="s">
        <v>114</v>
      </c>
      <c r="E86" s="179">
        <v>16</v>
      </c>
      <c r="F86" s="179">
        <v>0</v>
      </c>
      <c r="G86" s="180">
        <f>E86*F86</f>
        <v>0</v>
      </c>
      <c r="O86" s="174">
        <v>2</v>
      </c>
      <c r="AA86" s="146">
        <v>3</v>
      </c>
      <c r="AB86" s="146">
        <v>7</v>
      </c>
      <c r="AC86" s="146">
        <v>28377045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81">
        <v>3</v>
      </c>
      <c r="CB86" s="181">
        <v>7</v>
      </c>
      <c r="CZ86" s="146">
        <v>2.7E-4</v>
      </c>
    </row>
    <row r="87" spans="1:104" x14ac:dyDescent="0.2">
      <c r="A87" s="175">
        <v>42</v>
      </c>
      <c r="B87" s="176" t="s">
        <v>202</v>
      </c>
      <c r="C87" s="177" t="s">
        <v>203</v>
      </c>
      <c r="D87" s="178" t="s">
        <v>137</v>
      </c>
      <c r="E87" s="179">
        <v>12</v>
      </c>
      <c r="F87" s="179">
        <v>0</v>
      </c>
      <c r="G87" s="180">
        <f>E87*F87</f>
        <v>0</v>
      </c>
      <c r="O87" s="174">
        <v>2</v>
      </c>
      <c r="AA87" s="146">
        <v>3</v>
      </c>
      <c r="AB87" s="146">
        <v>7</v>
      </c>
      <c r="AC87" s="146">
        <v>551623450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81">
        <v>3</v>
      </c>
      <c r="CB87" s="181">
        <v>7</v>
      </c>
      <c r="CZ87" s="146">
        <v>3.1E-4</v>
      </c>
    </row>
    <row r="88" spans="1:104" x14ac:dyDescent="0.2">
      <c r="A88" s="175">
        <v>43</v>
      </c>
      <c r="B88" s="176" t="s">
        <v>204</v>
      </c>
      <c r="C88" s="177" t="s">
        <v>205</v>
      </c>
      <c r="D88" s="178" t="s">
        <v>137</v>
      </c>
      <c r="E88" s="179">
        <v>1</v>
      </c>
      <c r="F88" s="179">
        <v>0</v>
      </c>
      <c r="G88" s="180">
        <f>E88*F88</f>
        <v>0</v>
      </c>
      <c r="O88" s="174">
        <v>2</v>
      </c>
      <c r="AA88" s="146">
        <v>12</v>
      </c>
      <c r="AB88" s="146">
        <v>1</v>
      </c>
      <c r="AC88" s="146">
        <v>2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81">
        <v>12</v>
      </c>
      <c r="CB88" s="181">
        <v>1</v>
      </c>
      <c r="CZ88" s="146">
        <v>0</v>
      </c>
    </row>
    <row r="89" spans="1:104" x14ac:dyDescent="0.2">
      <c r="A89" s="175">
        <v>44</v>
      </c>
      <c r="B89" s="176" t="s">
        <v>206</v>
      </c>
      <c r="C89" s="177" t="s">
        <v>207</v>
      </c>
      <c r="D89" s="178" t="s">
        <v>56</v>
      </c>
      <c r="E89" s="179">
        <v>1.9</v>
      </c>
      <c r="F89" s="179">
        <v>0</v>
      </c>
      <c r="G89" s="180">
        <f>E89*F89</f>
        <v>0</v>
      </c>
      <c r="O89" s="174">
        <v>2</v>
      </c>
      <c r="AA89" s="146">
        <v>7</v>
      </c>
      <c r="AB89" s="146">
        <v>1002</v>
      </c>
      <c r="AC89" s="146">
        <v>5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81">
        <v>7</v>
      </c>
      <c r="CB89" s="181">
        <v>1002</v>
      </c>
      <c r="CZ89" s="146">
        <v>0</v>
      </c>
    </row>
    <row r="90" spans="1:104" x14ac:dyDescent="0.2">
      <c r="A90" s="190"/>
      <c r="B90" s="191" t="s">
        <v>69</v>
      </c>
      <c r="C90" s="192" t="str">
        <f>CONCATENATE(B51," ",C51)</f>
        <v>721 Vnitřní kanalizace</v>
      </c>
      <c r="D90" s="193"/>
      <c r="E90" s="194"/>
      <c r="F90" s="195"/>
      <c r="G90" s="196">
        <f>SUM(G51:G89)</f>
        <v>0</v>
      </c>
      <c r="O90" s="174">
        <v>4</v>
      </c>
      <c r="BA90" s="197">
        <f>SUM(BA51:BA89)</f>
        <v>0</v>
      </c>
      <c r="BB90" s="197">
        <f>SUM(BB51:BB89)</f>
        <v>0</v>
      </c>
      <c r="BC90" s="197">
        <f>SUM(BC51:BC89)</f>
        <v>0</v>
      </c>
      <c r="BD90" s="197">
        <f>SUM(BD51:BD89)</f>
        <v>0</v>
      </c>
      <c r="BE90" s="197">
        <f>SUM(BE51:BE89)</f>
        <v>0</v>
      </c>
    </row>
    <row r="91" spans="1:104" x14ac:dyDescent="0.2">
      <c r="A91" s="167" t="s">
        <v>65</v>
      </c>
      <c r="B91" s="168" t="s">
        <v>208</v>
      </c>
      <c r="C91" s="169" t="s">
        <v>209</v>
      </c>
      <c r="D91" s="170"/>
      <c r="E91" s="171"/>
      <c r="F91" s="171"/>
      <c r="G91" s="172"/>
      <c r="H91" s="173"/>
      <c r="I91" s="173"/>
      <c r="O91" s="174">
        <v>1</v>
      </c>
    </row>
    <row r="92" spans="1:104" x14ac:dyDescent="0.2">
      <c r="A92" s="175">
        <v>45</v>
      </c>
      <c r="B92" s="176" t="s">
        <v>210</v>
      </c>
      <c r="C92" s="177" t="s">
        <v>211</v>
      </c>
      <c r="D92" s="178" t="s">
        <v>114</v>
      </c>
      <c r="E92" s="179">
        <v>360</v>
      </c>
      <c r="F92" s="179">
        <v>0</v>
      </c>
      <c r="G92" s="180">
        <f>E92*F92</f>
        <v>0</v>
      </c>
      <c r="O92" s="174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81">
        <v>1</v>
      </c>
      <c r="CB92" s="181">
        <v>7</v>
      </c>
      <c r="CZ92" s="146">
        <v>4.0299999999999997E-3</v>
      </c>
    </row>
    <row r="93" spans="1:104" x14ac:dyDescent="0.2">
      <c r="A93" s="175">
        <v>46</v>
      </c>
      <c r="B93" s="176" t="s">
        <v>212</v>
      </c>
      <c r="C93" s="177" t="s">
        <v>213</v>
      </c>
      <c r="D93" s="178" t="s">
        <v>114</v>
      </c>
      <c r="E93" s="179">
        <v>275</v>
      </c>
      <c r="F93" s="179">
        <v>0</v>
      </c>
      <c r="G93" s="180">
        <f>E93*F93</f>
        <v>0</v>
      </c>
      <c r="O93" s="174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81">
        <v>1</v>
      </c>
      <c r="CB93" s="181">
        <v>7</v>
      </c>
      <c r="CZ93" s="146">
        <v>5.2399999999999999E-3</v>
      </c>
    </row>
    <row r="94" spans="1:104" x14ac:dyDescent="0.2">
      <c r="A94" s="175">
        <v>47</v>
      </c>
      <c r="B94" s="176" t="s">
        <v>214</v>
      </c>
      <c r="C94" s="177" t="s">
        <v>215</v>
      </c>
      <c r="D94" s="178" t="s">
        <v>114</v>
      </c>
      <c r="E94" s="179">
        <v>150</v>
      </c>
      <c r="F94" s="179">
        <v>0</v>
      </c>
      <c r="G94" s="180">
        <f>E94*F94</f>
        <v>0</v>
      </c>
      <c r="O94" s="174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81">
        <v>1</v>
      </c>
      <c r="CB94" s="181">
        <v>7</v>
      </c>
      <c r="CZ94" s="146">
        <v>5.4400000000000004E-3</v>
      </c>
    </row>
    <row r="95" spans="1:104" x14ac:dyDescent="0.2">
      <c r="A95" s="175">
        <v>48</v>
      </c>
      <c r="B95" s="176" t="s">
        <v>216</v>
      </c>
      <c r="C95" s="177" t="s">
        <v>217</v>
      </c>
      <c r="D95" s="178" t="s">
        <v>114</v>
      </c>
      <c r="E95" s="179">
        <v>95</v>
      </c>
      <c r="F95" s="179">
        <v>0</v>
      </c>
      <c r="G95" s="180">
        <f>E95*F95</f>
        <v>0</v>
      </c>
      <c r="O95" s="174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81">
        <v>1</v>
      </c>
      <c r="CB95" s="181">
        <v>7</v>
      </c>
      <c r="CZ95" s="146">
        <v>5.7499999999999999E-3</v>
      </c>
    </row>
    <row r="96" spans="1:104" x14ac:dyDescent="0.2">
      <c r="A96" s="175">
        <v>49</v>
      </c>
      <c r="B96" s="176" t="s">
        <v>218</v>
      </c>
      <c r="C96" s="177" t="s">
        <v>219</v>
      </c>
      <c r="D96" s="178" t="s">
        <v>114</v>
      </c>
      <c r="E96" s="179">
        <v>110</v>
      </c>
      <c r="F96" s="179">
        <v>0</v>
      </c>
      <c r="G96" s="180">
        <f>E96*F96</f>
        <v>0</v>
      </c>
      <c r="O96" s="174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81">
        <v>1</v>
      </c>
      <c r="CB96" s="181">
        <v>7</v>
      </c>
      <c r="CZ96" s="146">
        <v>6.1599999999999997E-3</v>
      </c>
    </row>
    <row r="97" spans="1:104" x14ac:dyDescent="0.2">
      <c r="A97" s="175">
        <v>50</v>
      </c>
      <c r="B97" s="176" t="s">
        <v>220</v>
      </c>
      <c r="C97" s="177" t="s">
        <v>221</v>
      </c>
      <c r="D97" s="178" t="s">
        <v>114</v>
      </c>
      <c r="E97" s="179">
        <v>635</v>
      </c>
      <c r="F97" s="179">
        <v>0</v>
      </c>
      <c r="G97" s="180">
        <f>E97*F97</f>
        <v>0</v>
      </c>
      <c r="O97" s="174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81">
        <v>1</v>
      </c>
      <c r="CB97" s="181">
        <v>7</v>
      </c>
      <c r="CZ97" s="146">
        <v>0</v>
      </c>
    </row>
    <row r="98" spans="1:104" x14ac:dyDescent="0.2">
      <c r="A98" s="182"/>
      <c r="B98" s="184"/>
      <c r="C98" s="185" t="s">
        <v>222</v>
      </c>
      <c r="D98" s="186"/>
      <c r="E98" s="187">
        <v>635</v>
      </c>
      <c r="F98" s="188"/>
      <c r="G98" s="189"/>
      <c r="M98" s="183" t="s">
        <v>222</v>
      </c>
      <c r="O98" s="174"/>
    </row>
    <row r="99" spans="1:104" x14ac:dyDescent="0.2">
      <c r="A99" s="175">
        <v>51</v>
      </c>
      <c r="B99" s="176" t="s">
        <v>223</v>
      </c>
      <c r="C99" s="177" t="s">
        <v>224</v>
      </c>
      <c r="D99" s="178" t="s">
        <v>114</v>
      </c>
      <c r="E99" s="179">
        <v>245</v>
      </c>
      <c r="F99" s="179">
        <v>0</v>
      </c>
      <c r="G99" s="180">
        <f>E99*F99</f>
        <v>0</v>
      </c>
      <c r="O99" s="174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81">
        <v>1</v>
      </c>
      <c r="CB99" s="181">
        <v>7</v>
      </c>
      <c r="CZ99" s="146">
        <v>0</v>
      </c>
    </row>
    <row r="100" spans="1:104" x14ac:dyDescent="0.2">
      <c r="A100" s="182"/>
      <c r="B100" s="184"/>
      <c r="C100" s="185" t="s">
        <v>225</v>
      </c>
      <c r="D100" s="186"/>
      <c r="E100" s="187">
        <v>245</v>
      </c>
      <c r="F100" s="188"/>
      <c r="G100" s="189"/>
      <c r="M100" s="183" t="s">
        <v>225</v>
      </c>
      <c r="O100" s="174"/>
    </row>
    <row r="101" spans="1:104" x14ac:dyDescent="0.2">
      <c r="A101" s="175">
        <v>52</v>
      </c>
      <c r="B101" s="176" t="s">
        <v>195</v>
      </c>
      <c r="C101" s="177" t="s">
        <v>196</v>
      </c>
      <c r="D101" s="178" t="s">
        <v>114</v>
      </c>
      <c r="E101" s="179">
        <v>110</v>
      </c>
      <c r="F101" s="179">
        <v>0</v>
      </c>
      <c r="G101" s="180">
        <f>E101*F101</f>
        <v>0</v>
      </c>
      <c r="O101" s="174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81">
        <v>1</v>
      </c>
      <c r="CB101" s="181">
        <v>7</v>
      </c>
      <c r="CZ101" s="146">
        <v>0</v>
      </c>
    </row>
    <row r="102" spans="1:104" x14ac:dyDescent="0.2">
      <c r="A102" s="182"/>
      <c r="B102" s="184"/>
      <c r="C102" s="185" t="s">
        <v>226</v>
      </c>
      <c r="D102" s="186"/>
      <c r="E102" s="187">
        <v>110</v>
      </c>
      <c r="F102" s="188"/>
      <c r="G102" s="189"/>
      <c r="M102" s="183">
        <v>110</v>
      </c>
      <c r="O102" s="174"/>
    </row>
    <row r="103" spans="1:104" x14ac:dyDescent="0.2">
      <c r="A103" s="175">
        <v>53</v>
      </c>
      <c r="B103" s="176" t="s">
        <v>227</v>
      </c>
      <c r="C103" s="177" t="s">
        <v>228</v>
      </c>
      <c r="D103" s="178" t="s">
        <v>114</v>
      </c>
      <c r="E103" s="179">
        <v>16</v>
      </c>
      <c r="F103" s="179">
        <v>0</v>
      </c>
      <c r="G103" s="180">
        <f>E103*F103</f>
        <v>0</v>
      </c>
      <c r="O103" s="174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81">
        <v>1</v>
      </c>
      <c r="CB103" s="181">
        <v>7</v>
      </c>
      <c r="CZ103" s="146">
        <v>0</v>
      </c>
    </row>
    <row r="104" spans="1:104" x14ac:dyDescent="0.2">
      <c r="A104" s="182"/>
      <c r="B104" s="184"/>
      <c r="C104" s="185" t="s">
        <v>229</v>
      </c>
      <c r="D104" s="186"/>
      <c r="E104" s="187">
        <v>16</v>
      </c>
      <c r="F104" s="188"/>
      <c r="G104" s="189"/>
      <c r="M104" s="183">
        <v>16</v>
      </c>
      <c r="O104" s="174"/>
    </row>
    <row r="105" spans="1:104" x14ac:dyDescent="0.2">
      <c r="A105" s="175">
        <v>54</v>
      </c>
      <c r="B105" s="176" t="s">
        <v>230</v>
      </c>
      <c r="C105" s="177" t="s">
        <v>231</v>
      </c>
      <c r="D105" s="178" t="s">
        <v>137</v>
      </c>
      <c r="E105" s="179">
        <v>11</v>
      </c>
      <c r="F105" s="179">
        <v>0</v>
      </c>
      <c r="G105" s="180">
        <f>E105*F105</f>
        <v>0</v>
      </c>
      <c r="O105" s="174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81">
        <v>1</v>
      </c>
      <c r="CB105" s="181">
        <v>7</v>
      </c>
      <c r="CZ105" s="146">
        <v>6.3000000000000003E-4</v>
      </c>
    </row>
    <row r="106" spans="1:104" x14ac:dyDescent="0.2">
      <c r="A106" s="175">
        <v>55</v>
      </c>
      <c r="B106" s="176" t="s">
        <v>232</v>
      </c>
      <c r="C106" s="177" t="s">
        <v>233</v>
      </c>
      <c r="D106" s="178" t="s">
        <v>234</v>
      </c>
      <c r="E106" s="179">
        <v>48</v>
      </c>
      <c r="F106" s="179">
        <v>0</v>
      </c>
      <c r="G106" s="180">
        <f>E106*F106</f>
        <v>0</v>
      </c>
      <c r="O106" s="174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81">
        <v>1</v>
      </c>
      <c r="CB106" s="181">
        <v>7</v>
      </c>
      <c r="CZ106" s="146">
        <v>1.48E-3</v>
      </c>
    </row>
    <row r="107" spans="1:104" x14ac:dyDescent="0.2">
      <c r="A107" s="182"/>
      <c r="B107" s="184"/>
      <c r="C107" s="185" t="s">
        <v>173</v>
      </c>
      <c r="D107" s="186"/>
      <c r="E107" s="187">
        <v>9</v>
      </c>
      <c r="F107" s="188"/>
      <c r="G107" s="189"/>
      <c r="M107" s="183" t="s">
        <v>173</v>
      </c>
      <c r="O107" s="174"/>
    </row>
    <row r="108" spans="1:104" x14ac:dyDescent="0.2">
      <c r="A108" s="182"/>
      <c r="B108" s="184"/>
      <c r="C108" s="185" t="s">
        <v>174</v>
      </c>
      <c r="D108" s="186"/>
      <c r="E108" s="187">
        <v>24</v>
      </c>
      <c r="F108" s="188"/>
      <c r="G108" s="189"/>
      <c r="M108" s="183" t="s">
        <v>174</v>
      </c>
      <c r="O108" s="174"/>
    </row>
    <row r="109" spans="1:104" x14ac:dyDescent="0.2">
      <c r="A109" s="182"/>
      <c r="B109" s="184"/>
      <c r="C109" s="185" t="s">
        <v>175</v>
      </c>
      <c r="D109" s="186"/>
      <c r="E109" s="187">
        <v>5</v>
      </c>
      <c r="F109" s="188"/>
      <c r="G109" s="189"/>
      <c r="M109" s="183" t="s">
        <v>175</v>
      </c>
      <c r="O109" s="174"/>
    </row>
    <row r="110" spans="1:104" x14ac:dyDescent="0.2">
      <c r="A110" s="182"/>
      <c r="B110" s="184"/>
      <c r="C110" s="185" t="s">
        <v>178</v>
      </c>
      <c r="D110" s="186"/>
      <c r="E110" s="187">
        <v>10</v>
      </c>
      <c r="F110" s="188"/>
      <c r="G110" s="189"/>
      <c r="M110" s="183" t="s">
        <v>178</v>
      </c>
      <c r="O110" s="174"/>
    </row>
    <row r="111" spans="1:104" x14ac:dyDescent="0.2">
      <c r="A111" s="175">
        <v>56</v>
      </c>
      <c r="B111" s="176" t="s">
        <v>235</v>
      </c>
      <c r="C111" s="177" t="s">
        <v>236</v>
      </c>
      <c r="D111" s="178" t="s">
        <v>237</v>
      </c>
      <c r="E111" s="179">
        <v>11</v>
      </c>
      <c r="F111" s="179">
        <v>0</v>
      </c>
      <c r="G111" s="180">
        <f>E111*F111</f>
        <v>0</v>
      </c>
      <c r="O111" s="174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81">
        <v>1</v>
      </c>
      <c r="CB111" s="181">
        <v>7</v>
      </c>
      <c r="CZ111" s="146">
        <v>5.6999999999999998E-4</v>
      </c>
    </row>
    <row r="112" spans="1:104" x14ac:dyDescent="0.2">
      <c r="A112" s="175">
        <v>57</v>
      </c>
      <c r="B112" s="176" t="s">
        <v>238</v>
      </c>
      <c r="C112" s="177" t="s">
        <v>239</v>
      </c>
      <c r="D112" s="178" t="s">
        <v>137</v>
      </c>
      <c r="E112" s="179">
        <v>20</v>
      </c>
      <c r="F112" s="179">
        <v>0</v>
      </c>
      <c r="G112" s="180">
        <f>E112*F112</f>
        <v>0</v>
      </c>
      <c r="O112" s="174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81">
        <v>1</v>
      </c>
      <c r="CB112" s="181">
        <v>7</v>
      </c>
      <c r="CZ112" s="146">
        <v>3.8999999999999999E-4</v>
      </c>
    </row>
    <row r="113" spans="1:104" x14ac:dyDescent="0.2">
      <c r="A113" s="175">
        <v>58</v>
      </c>
      <c r="B113" s="176" t="s">
        <v>240</v>
      </c>
      <c r="C113" s="177" t="s">
        <v>241</v>
      </c>
      <c r="D113" s="178" t="s">
        <v>114</v>
      </c>
      <c r="E113" s="179">
        <v>990</v>
      </c>
      <c r="F113" s="179">
        <v>0</v>
      </c>
      <c r="G113" s="180">
        <f>E113*F113</f>
        <v>0</v>
      </c>
      <c r="O113" s="174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81">
        <v>1</v>
      </c>
      <c r="CB113" s="181">
        <v>7</v>
      </c>
      <c r="CZ113" s="146">
        <v>3.4000000000000002E-4</v>
      </c>
    </row>
    <row r="114" spans="1:104" x14ac:dyDescent="0.2">
      <c r="A114" s="182"/>
      <c r="B114" s="184"/>
      <c r="C114" s="185" t="s">
        <v>242</v>
      </c>
      <c r="D114" s="186"/>
      <c r="E114" s="187">
        <v>990</v>
      </c>
      <c r="F114" s="188"/>
      <c r="G114" s="189"/>
      <c r="M114" s="183" t="s">
        <v>242</v>
      </c>
      <c r="O114" s="174"/>
    </row>
    <row r="115" spans="1:104" x14ac:dyDescent="0.2">
      <c r="A115" s="175">
        <v>59</v>
      </c>
      <c r="B115" s="176" t="s">
        <v>243</v>
      </c>
      <c r="C115" s="177" t="s">
        <v>244</v>
      </c>
      <c r="D115" s="178" t="s">
        <v>114</v>
      </c>
      <c r="E115" s="179">
        <v>990</v>
      </c>
      <c r="F115" s="179">
        <v>0</v>
      </c>
      <c r="G115" s="180">
        <f>E115*F115</f>
        <v>0</v>
      </c>
      <c r="O115" s="174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81">
        <v>1</v>
      </c>
      <c r="CB115" s="181">
        <v>7</v>
      </c>
      <c r="CZ115" s="146">
        <v>1.0000000000000001E-5</v>
      </c>
    </row>
    <row r="116" spans="1:104" x14ac:dyDescent="0.2">
      <c r="A116" s="175">
        <v>60</v>
      </c>
      <c r="B116" s="176" t="s">
        <v>245</v>
      </c>
      <c r="C116" s="177" t="s">
        <v>246</v>
      </c>
      <c r="D116" s="178" t="s">
        <v>137</v>
      </c>
      <c r="E116" s="179">
        <v>1</v>
      </c>
      <c r="F116" s="179">
        <v>0</v>
      </c>
      <c r="G116" s="180">
        <f>E116*F116</f>
        <v>0</v>
      </c>
      <c r="O116" s="174">
        <v>2</v>
      </c>
      <c r="AA116" s="146">
        <v>12</v>
      </c>
      <c r="AB116" s="146">
        <v>0</v>
      </c>
      <c r="AC116" s="146">
        <v>97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81">
        <v>12</v>
      </c>
      <c r="CB116" s="181">
        <v>0</v>
      </c>
      <c r="CZ116" s="146">
        <v>0</v>
      </c>
    </row>
    <row r="117" spans="1:104" ht="22.5" x14ac:dyDescent="0.2">
      <c r="A117" s="175">
        <v>61</v>
      </c>
      <c r="B117" s="176" t="s">
        <v>247</v>
      </c>
      <c r="C117" s="177" t="s">
        <v>248</v>
      </c>
      <c r="D117" s="178" t="s">
        <v>116</v>
      </c>
      <c r="E117" s="179">
        <v>1</v>
      </c>
      <c r="F117" s="179">
        <v>0</v>
      </c>
      <c r="G117" s="180">
        <f>E117*F117</f>
        <v>0</v>
      </c>
      <c r="O117" s="174">
        <v>2</v>
      </c>
      <c r="AA117" s="146">
        <v>12</v>
      </c>
      <c r="AB117" s="146">
        <v>0</v>
      </c>
      <c r="AC117" s="146">
        <v>3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81">
        <v>12</v>
      </c>
      <c r="CB117" s="181">
        <v>0</v>
      </c>
      <c r="CZ117" s="146">
        <v>0</v>
      </c>
    </row>
    <row r="118" spans="1:104" x14ac:dyDescent="0.2">
      <c r="A118" s="175">
        <v>62</v>
      </c>
      <c r="B118" s="176" t="s">
        <v>249</v>
      </c>
      <c r="C118" s="177" t="s">
        <v>250</v>
      </c>
      <c r="D118" s="178" t="s">
        <v>114</v>
      </c>
      <c r="E118" s="179">
        <v>360</v>
      </c>
      <c r="F118" s="179">
        <v>0</v>
      </c>
      <c r="G118" s="180">
        <f>E118*F118</f>
        <v>0</v>
      </c>
      <c r="O118" s="174">
        <v>2</v>
      </c>
      <c r="AA118" s="146">
        <v>3</v>
      </c>
      <c r="AB118" s="146">
        <v>7</v>
      </c>
      <c r="AC118" s="146">
        <v>283771360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81">
        <v>3</v>
      </c>
      <c r="CB118" s="181">
        <v>7</v>
      </c>
      <c r="CZ118" s="146">
        <v>0</v>
      </c>
    </row>
    <row r="119" spans="1:104" x14ac:dyDescent="0.2">
      <c r="A119" s="175">
        <v>63</v>
      </c>
      <c r="B119" s="176" t="s">
        <v>251</v>
      </c>
      <c r="C119" s="177" t="s">
        <v>252</v>
      </c>
      <c r="D119" s="178" t="s">
        <v>114</v>
      </c>
      <c r="E119" s="179">
        <v>275</v>
      </c>
      <c r="F119" s="179">
        <v>0</v>
      </c>
      <c r="G119" s="180">
        <f>E119*F119</f>
        <v>0</v>
      </c>
      <c r="O119" s="174">
        <v>2</v>
      </c>
      <c r="AA119" s="146">
        <v>3</v>
      </c>
      <c r="AB119" s="146">
        <v>7</v>
      </c>
      <c r="AC119" s="146">
        <v>28377136011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81">
        <v>3</v>
      </c>
      <c r="CB119" s="181">
        <v>7</v>
      </c>
      <c r="CZ119" s="146">
        <v>0</v>
      </c>
    </row>
    <row r="120" spans="1:104" x14ac:dyDescent="0.2">
      <c r="A120" s="175">
        <v>64</v>
      </c>
      <c r="B120" s="176" t="s">
        <v>253</v>
      </c>
      <c r="C120" s="177" t="s">
        <v>254</v>
      </c>
      <c r="D120" s="178" t="s">
        <v>114</v>
      </c>
      <c r="E120" s="179">
        <v>150</v>
      </c>
      <c r="F120" s="179">
        <v>0</v>
      </c>
      <c r="G120" s="180">
        <f>E120*F120</f>
        <v>0</v>
      </c>
      <c r="O120" s="174">
        <v>2</v>
      </c>
      <c r="AA120" s="146">
        <v>3</v>
      </c>
      <c r="AB120" s="146">
        <v>10</v>
      </c>
      <c r="AC120" s="146">
        <v>28377136021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81">
        <v>3</v>
      </c>
      <c r="CB120" s="181">
        <v>10</v>
      </c>
      <c r="CZ120" s="146">
        <v>0</v>
      </c>
    </row>
    <row r="121" spans="1:104" x14ac:dyDescent="0.2">
      <c r="A121" s="175">
        <v>65</v>
      </c>
      <c r="B121" s="176" t="s">
        <v>255</v>
      </c>
      <c r="C121" s="177" t="s">
        <v>256</v>
      </c>
      <c r="D121" s="178" t="s">
        <v>114</v>
      </c>
      <c r="E121" s="179">
        <v>95</v>
      </c>
      <c r="F121" s="179">
        <v>0</v>
      </c>
      <c r="G121" s="180">
        <f>E121*F121</f>
        <v>0</v>
      </c>
      <c r="O121" s="174">
        <v>2</v>
      </c>
      <c r="AA121" s="146">
        <v>3</v>
      </c>
      <c r="AB121" s="146">
        <v>10</v>
      </c>
      <c r="AC121" s="146">
        <v>2837713605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81">
        <v>3</v>
      </c>
      <c r="CB121" s="181">
        <v>10</v>
      </c>
      <c r="CZ121" s="146">
        <v>0</v>
      </c>
    </row>
    <row r="122" spans="1:104" x14ac:dyDescent="0.2">
      <c r="A122" s="175">
        <v>66</v>
      </c>
      <c r="B122" s="176" t="s">
        <v>257</v>
      </c>
      <c r="C122" s="177" t="s">
        <v>258</v>
      </c>
      <c r="D122" s="178" t="s">
        <v>114</v>
      </c>
      <c r="E122" s="179">
        <v>110</v>
      </c>
      <c r="F122" s="179">
        <v>0</v>
      </c>
      <c r="G122" s="180">
        <f>E122*F122</f>
        <v>0</v>
      </c>
      <c r="O122" s="174">
        <v>2</v>
      </c>
      <c r="AA122" s="146">
        <v>3</v>
      </c>
      <c r="AB122" s="146">
        <v>10</v>
      </c>
      <c r="AC122" s="146">
        <v>2837713609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81">
        <v>3</v>
      </c>
      <c r="CB122" s="181">
        <v>10</v>
      </c>
      <c r="CZ122" s="146">
        <v>0</v>
      </c>
    </row>
    <row r="123" spans="1:104" x14ac:dyDescent="0.2">
      <c r="A123" s="175">
        <v>67</v>
      </c>
      <c r="B123" s="176" t="s">
        <v>259</v>
      </c>
      <c r="C123" s="177" t="s">
        <v>260</v>
      </c>
      <c r="D123" s="178" t="s">
        <v>137</v>
      </c>
      <c r="E123" s="179">
        <v>20</v>
      </c>
      <c r="F123" s="179">
        <v>0</v>
      </c>
      <c r="G123" s="180">
        <f>E123*F123</f>
        <v>0</v>
      </c>
      <c r="O123" s="174">
        <v>2</v>
      </c>
      <c r="AA123" s="146">
        <v>3</v>
      </c>
      <c r="AB123" s="146">
        <v>7</v>
      </c>
      <c r="AC123" s="146">
        <v>551100010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81">
        <v>3</v>
      </c>
      <c r="CB123" s="181">
        <v>7</v>
      </c>
      <c r="CZ123" s="146">
        <v>1.3999999999999999E-4</v>
      </c>
    </row>
    <row r="124" spans="1:104" x14ac:dyDescent="0.2">
      <c r="A124" s="175">
        <v>68</v>
      </c>
      <c r="B124" s="176" t="s">
        <v>261</v>
      </c>
      <c r="C124" s="177" t="s">
        <v>262</v>
      </c>
      <c r="D124" s="178" t="s">
        <v>137</v>
      </c>
      <c r="E124" s="179">
        <v>10</v>
      </c>
      <c r="F124" s="179">
        <v>0</v>
      </c>
      <c r="G124" s="180">
        <f>E124*F124</f>
        <v>0</v>
      </c>
      <c r="O124" s="174">
        <v>2</v>
      </c>
      <c r="AA124" s="146">
        <v>3</v>
      </c>
      <c r="AB124" s="146">
        <v>7</v>
      </c>
      <c r="AC124" s="146">
        <v>551100011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81">
        <v>3</v>
      </c>
      <c r="CB124" s="181">
        <v>7</v>
      </c>
      <c r="CZ124" s="146">
        <v>2.0000000000000001E-4</v>
      </c>
    </row>
    <row r="125" spans="1:104" x14ac:dyDescent="0.2">
      <c r="A125" s="175">
        <v>69</v>
      </c>
      <c r="B125" s="176" t="s">
        <v>263</v>
      </c>
      <c r="C125" s="177" t="s">
        <v>264</v>
      </c>
      <c r="D125" s="178" t="s">
        <v>137</v>
      </c>
      <c r="E125" s="179">
        <v>10</v>
      </c>
      <c r="F125" s="179">
        <v>0</v>
      </c>
      <c r="G125" s="180">
        <f>E125*F125</f>
        <v>0</v>
      </c>
      <c r="O125" s="174">
        <v>2</v>
      </c>
      <c r="AA125" s="146">
        <v>3</v>
      </c>
      <c r="AB125" s="146">
        <v>7</v>
      </c>
      <c r="AC125" s="146">
        <v>551100012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81">
        <v>3</v>
      </c>
      <c r="CB125" s="181">
        <v>7</v>
      </c>
      <c r="CZ125" s="146">
        <v>3.2000000000000003E-4</v>
      </c>
    </row>
    <row r="126" spans="1:104" x14ac:dyDescent="0.2">
      <c r="A126" s="175">
        <v>70</v>
      </c>
      <c r="B126" s="176" t="s">
        <v>265</v>
      </c>
      <c r="C126" s="177" t="s">
        <v>266</v>
      </c>
      <c r="D126" s="178" t="s">
        <v>137</v>
      </c>
      <c r="E126" s="179">
        <v>8</v>
      </c>
      <c r="F126" s="179">
        <v>0</v>
      </c>
      <c r="G126" s="180">
        <f>E126*F126</f>
        <v>0</v>
      </c>
      <c r="O126" s="174">
        <v>2</v>
      </c>
      <c r="AA126" s="146">
        <v>3</v>
      </c>
      <c r="AB126" s="146">
        <v>7</v>
      </c>
      <c r="AC126" s="146">
        <v>551100013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81">
        <v>3</v>
      </c>
      <c r="CB126" s="181">
        <v>7</v>
      </c>
      <c r="CZ126" s="146">
        <v>5.1999999999999995E-4</v>
      </c>
    </row>
    <row r="127" spans="1:104" x14ac:dyDescent="0.2">
      <c r="A127" s="175">
        <v>71</v>
      </c>
      <c r="B127" s="176" t="s">
        <v>267</v>
      </c>
      <c r="C127" s="177" t="s">
        <v>268</v>
      </c>
      <c r="D127" s="178" t="s">
        <v>137</v>
      </c>
      <c r="E127" s="179">
        <v>10</v>
      </c>
      <c r="F127" s="179">
        <v>0</v>
      </c>
      <c r="G127" s="180">
        <f>E127*F127</f>
        <v>0</v>
      </c>
      <c r="O127" s="174">
        <v>2</v>
      </c>
      <c r="AA127" s="146">
        <v>3</v>
      </c>
      <c r="AB127" s="146">
        <v>7</v>
      </c>
      <c r="AC127" s="146">
        <v>551100015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81">
        <v>3</v>
      </c>
      <c r="CB127" s="181">
        <v>7</v>
      </c>
      <c r="CZ127" s="146">
        <v>1.24E-3</v>
      </c>
    </row>
    <row r="128" spans="1:104" x14ac:dyDescent="0.2">
      <c r="A128" s="175">
        <v>72</v>
      </c>
      <c r="B128" s="176" t="s">
        <v>269</v>
      </c>
      <c r="C128" s="177" t="s">
        <v>270</v>
      </c>
      <c r="D128" s="178" t="s">
        <v>137</v>
      </c>
      <c r="E128" s="179">
        <v>1</v>
      </c>
      <c r="F128" s="179">
        <v>0</v>
      </c>
      <c r="G128" s="180">
        <f>E128*F128</f>
        <v>0</v>
      </c>
      <c r="O128" s="174">
        <v>2</v>
      </c>
      <c r="AA128" s="146">
        <v>3</v>
      </c>
      <c r="AB128" s="146">
        <v>7</v>
      </c>
      <c r="AC128" s="146">
        <v>551100220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81">
        <v>3</v>
      </c>
      <c r="CB128" s="181">
        <v>7</v>
      </c>
      <c r="CZ128" s="146">
        <v>9.2000000000000003E-4</v>
      </c>
    </row>
    <row r="129" spans="1:104" ht="22.5" x14ac:dyDescent="0.2">
      <c r="A129" s="175">
        <v>73</v>
      </c>
      <c r="B129" s="176" t="s">
        <v>271</v>
      </c>
      <c r="C129" s="177" t="s">
        <v>272</v>
      </c>
      <c r="D129" s="178" t="s">
        <v>137</v>
      </c>
      <c r="E129" s="179">
        <v>7</v>
      </c>
      <c r="F129" s="179">
        <v>0</v>
      </c>
      <c r="G129" s="180">
        <f>E129*F129</f>
        <v>0</v>
      </c>
      <c r="O129" s="174">
        <v>2</v>
      </c>
      <c r="AA129" s="146">
        <v>12</v>
      </c>
      <c r="AB129" s="146">
        <v>1</v>
      </c>
      <c r="AC129" s="146">
        <v>91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81">
        <v>12</v>
      </c>
      <c r="CB129" s="181">
        <v>1</v>
      </c>
      <c r="CZ129" s="146">
        <v>0.02</v>
      </c>
    </row>
    <row r="130" spans="1:104" ht="22.5" x14ac:dyDescent="0.2">
      <c r="A130" s="175">
        <v>74</v>
      </c>
      <c r="B130" s="176" t="s">
        <v>273</v>
      </c>
      <c r="C130" s="177" t="s">
        <v>274</v>
      </c>
      <c r="D130" s="178" t="s">
        <v>137</v>
      </c>
      <c r="E130" s="179">
        <v>1</v>
      </c>
      <c r="F130" s="179">
        <v>0</v>
      </c>
      <c r="G130" s="180">
        <f>E130*F130</f>
        <v>0</v>
      </c>
      <c r="O130" s="174">
        <v>2</v>
      </c>
      <c r="AA130" s="146">
        <v>12</v>
      </c>
      <c r="AB130" s="146">
        <v>1</v>
      </c>
      <c r="AC130" s="146">
        <v>124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81">
        <v>12</v>
      </c>
      <c r="CB130" s="181">
        <v>1</v>
      </c>
      <c r="CZ130" s="146">
        <v>0</v>
      </c>
    </row>
    <row r="131" spans="1:104" x14ac:dyDescent="0.2">
      <c r="A131" s="175">
        <v>75</v>
      </c>
      <c r="B131" s="176" t="s">
        <v>275</v>
      </c>
      <c r="C131" s="177" t="s">
        <v>276</v>
      </c>
      <c r="D131" s="178" t="s">
        <v>56</v>
      </c>
      <c r="E131" s="179">
        <v>1.3</v>
      </c>
      <c r="F131" s="179">
        <v>0</v>
      </c>
      <c r="G131" s="180">
        <f>E131*F131</f>
        <v>0</v>
      </c>
      <c r="O131" s="174">
        <v>2</v>
      </c>
      <c r="AA131" s="146">
        <v>7</v>
      </c>
      <c r="AB131" s="146">
        <v>1002</v>
      </c>
      <c r="AC131" s="146">
        <v>5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81">
        <v>7</v>
      </c>
      <c r="CB131" s="181">
        <v>1002</v>
      </c>
      <c r="CZ131" s="146">
        <v>0</v>
      </c>
    </row>
    <row r="132" spans="1:104" x14ac:dyDescent="0.2">
      <c r="A132" s="190"/>
      <c r="B132" s="191" t="s">
        <v>69</v>
      </c>
      <c r="C132" s="192" t="str">
        <f>CONCATENATE(B91," ",C91)</f>
        <v>722 Vnitřní vodovod</v>
      </c>
      <c r="D132" s="193"/>
      <c r="E132" s="194"/>
      <c r="F132" s="195"/>
      <c r="G132" s="196">
        <f>SUM(G91:G131)</f>
        <v>0</v>
      </c>
      <c r="O132" s="174">
        <v>4</v>
      </c>
      <c r="BA132" s="197">
        <f>SUM(BA91:BA131)</f>
        <v>0</v>
      </c>
      <c r="BB132" s="197">
        <f>SUM(BB91:BB131)</f>
        <v>0</v>
      </c>
      <c r="BC132" s="197">
        <f>SUM(BC91:BC131)</f>
        <v>0</v>
      </c>
      <c r="BD132" s="197">
        <f>SUM(BD91:BD131)</f>
        <v>0</v>
      </c>
      <c r="BE132" s="197">
        <f>SUM(BE91:BE131)</f>
        <v>0</v>
      </c>
    </row>
    <row r="133" spans="1:104" x14ac:dyDescent="0.2">
      <c r="A133" s="167" t="s">
        <v>65</v>
      </c>
      <c r="B133" s="168" t="s">
        <v>277</v>
      </c>
      <c r="C133" s="169" t="s">
        <v>278</v>
      </c>
      <c r="D133" s="170"/>
      <c r="E133" s="171"/>
      <c r="F133" s="171"/>
      <c r="G133" s="172"/>
      <c r="H133" s="173"/>
      <c r="I133" s="173"/>
      <c r="O133" s="174">
        <v>1</v>
      </c>
    </row>
    <row r="134" spans="1:104" x14ac:dyDescent="0.2">
      <c r="A134" s="175">
        <v>76</v>
      </c>
      <c r="B134" s="176" t="s">
        <v>279</v>
      </c>
      <c r="C134" s="177" t="s">
        <v>280</v>
      </c>
      <c r="D134" s="178" t="s">
        <v>137</v>
      </c>
      <c r="E134" s="179">
        <v>2</v>
      </c>
      <c r="F134" s="179">
        <v>0</v>
      </c>
      <c r="G134" s="180">
        <f>E134*F134</f>
        <v>0</v>
      </c>
      <c r="O134" s="174">
        <v>2</v>
      </c>
      <c r="AA134" s="146">
        <v>12</v>
      </c>
      <c r="AB134" s="146">
        <v>0</v>
      </c>
      <c r="AC134" s="146">
        <v>4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81">
        <v>12</v>
      </c>
      <c r="CB134" s="181">
        <v>0</v>
      </c>
      <c r="CZ134" s="146">
        <v>3.0000000000000001E-5</v>
      </c>
    </row>
    <row r="135" spans="1:104" x14ac:dyDescent="0.2">
      <c r="A135" s="175">
        <v>77</v>
      </c>
      <c r="B135" s="176" t="s">
        <v>281</v>
      </c>
      <c r="C135" s="177" t="s">
        <v>282</v>
      </c>
      <c r="D135" s="178" t="s">
        <v>137</v>
      </c>
      <c r="E135" s="179">
        <v>1</v>
      </c>
      <c r="F135" s="179">
        <v>0</v>
      </c>
      <c r="G135" s="180">
        <f>E135*F135</f>
        <v>0</v>
      </c>
      <c r="O135" s="174">
        <v>2</v>
      </c>
      <c r="AA135" s="146">
        <v>12</v>
      </c>
      <c r="AB135" s="146">
        <v>1</v>
      </c>
      <c r="AC135" s="146">
        <v>5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81">
        <v>12</v>
      </c>
      <c r="CB135" s="181">
        <v>1</v>
      </c>
      <c r="CZ135" s="146">
        <v>0</v>
      </c>
    </row>
    <row r="136" spans="1:104" ht="22.5" x14ac:dyDescent="0.2">
      <c r="A136" s="175">
        <v>78</v>
      </c>
      <c r="B136" s="176" t="s">
        <v>283</v>
      </c>
      <c r="C136" s="177" t="s">
        <v>284</v>
      </c>
      <c r="D136" s="178" t="s">
        <v>137</v>
      </c>
      <c r="E136" s="179">
        <v>1</v>
      </c>
      <c r="F136" s="179">
        <v>0</v>
      </c>
      <c r="G136" s="180">
        <f>E136*F136</f>
        <v>0</v>
      </c>
      <c r="O136" s="174">
        <v>2</v>
      </c>
      <c r="AA136" s="146">
        <v>12</v>
      </c>
      <c r="AB136" s="146">
        <v>1</v>
      </c>
      <c r="AC136" s="146">
        <v>98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81">
        <v>12</v>
      </c>
      <c r="CB136" s="181">
        <v>1</v>
      </c>
      <c r="CZ136" s="146">
        <v>1.9400000000000001E-3</v>
      </c>
    </row>
    <row r="137" spans="1:104" ht="22.5" x14ac:dyDescent="0.2">
      <c r="A137" s="175">
        <v>79</v>
      </c>
      <c r="B137" s="176" t="s">
        <v>285</v>
      </c>
      <c r="C137" s="177" t="s">
        <v>286</v>
      </c>
      <c r="D137" s="178" t="s">
        <v>137</v>
      </c>
      <c r="E137" s="179">
        <v>1</v>
      </c>
      <c r="F137" s="179">
        <v>0</v>
      </c>
      <c r="G137" s="180">
        <f>E137*F137</f>
        <v>0</v>
      </c>
      <c r="O137" s="174">
        <v>2</v>
      </c>
      <c r="AA137" s="146">
        <v>12</v>
      </c>
      <c r="AB137" s="146">
        <v>1</v>
      </c>
      <c r="AC137" s="146">
        <v>99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81">
        <v>12</v>
      </c>
      <c r="CB137" s="181">
        <v>1</v>
      </c>
      <c r="CZ137" s="146">
        <v>1.9400000000000001E-3</v>
      </c>
    </row>
    <row r="138" spans="1:104" x14ac:dyDescent="0.2">
      <c r="A138" s="175">
        <v>80</v>
      </c>
      <c r="B138" s="176" t="s">
        <v>287</v>
      </c>
      <c r="C138" s="177" t="s">
        <v>288</v>
      </c>
      <c r="D138" s="178" t="s">
        <v>56</v>
      </c>
      <c r="E138" s="179">
        <v>0.74</v>
      </c>
      <c r="F138" s="179">
        <v>0</v>
      </c>
      <c r="G138" s="180">
        <f>E138*F138</f>
        <v>0</v>
      </c>
      <c r="O138" s="174">
        <v>2</v>
      </c>
      <c r="AA138" s="146">
        <v>7</v>
      </c>
      <c r="AB138" s="146">
        <v>1002</v>
      </c>
      <c r="AC138" s="146">
        <v>5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81">
        <v>7</v>
      </c>
      <c r="CB138" s="181">
        <v>1002</v>
      </c>
      <c r="CZ138" s="146">
        <v>0</v>
      </c>
    </row>
    <row r="139" spans="1:104" x14ac:dyDescent="0.2">
      <c r="A139" s="190"/>
      <c r="B139" s="191" t="s">
        <v>69</v>
      </c>
      <c r="C139" s="192" t="str">
        <f>CONCATENATE(B133," ",C133)</f>
        <v>724 Strojní vybavení</v>
      </c>
      <c r="D139" s="193"/>
      <c r="E139" s="194"/>
      <c r="F139" s="195"/>
      <c r="G139" s="196">
        <f>SUM(G133:G138)</f>
        <v>0</v>
      </c>
      <c r="O139" s="174">
        <v>4</v>
      </c>
      <c r="BA139" s="197">
        <f>SUM(BA133:BA138)</f>
        <v>0</v>
      </c>
      <c r="BB139" s="197">
        <f>SUM(BB133:BB138)</f>
        <v>0</v>
      </c>
      <c r="BC139" s="197">
        <f>SUM(BC133:BC138)</f>
        <v>0</v>
      </c>
      <c r="BD139" s="197">
        <f>SUM(BD133:BD138)</f>
        <v>0</v>
      </c>
      <c r="BE139" s="197">
        <f>SUM(BE133:BE138)</f>
        <v>0</v>
      </c>
    </row>
    <row r="140" spans="1:104" x14ac:dyDescent="0.2">
      <c r="A140" s="167" t="s">
        <v>65</v>
      </c>
      <c r="B140" s="168" t="s">
        <v>289</v>
      </c>
      <c r="C140" s="169" t="s">
        <v>290</v>
      </c>
      <c r="D140" s="170"/>
      <c r="E140" s="171"/>
      <c r="F140" s="171"/>
      <c r="G140" s="172"/>
      <c r="H140" s="173"/>
      <c r="I140" s="173"/>
      <c r="O140" s="174">
        <v>1</v>
      </c>
    </row>
    <row r="141" spans="1:104" x14ac:dyDescent="0.2">
      <c r="A141" s="175">
        <v>81</v>
      </c>
      <c r="B141" s="176" t="s">
        <v>291</v>
      </c>
      <c r="C141" s="177" t="s">
        <v>292</v>
      </c>
      <c r="D141" s="178" t="s">
        <v>237</v>
      </c>
      <c r="E141" s="179">
        <v>33</v>
      </c>
      <c r="F141" s="179">
        <v>0</v>
      </c>
      <c r="G141" s="180">
        <f>E141*F141</f>
        <v>0</v>
      </c>
      <c r="O141" s="174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81">
        <v>1</v>
      </c>
      <c r="CB141" s="181">
        <v>7</v>
      </c>
      <c r="CZ141" s="146">
        <v>8.8999999999999995E-4</v>
      </c>
    </row>
    <row r="142" spans="1:104" x14ac:dyDescent="0.2">
      <c r="A142" s="175">
        <v>82</v>
      </c>
      <c r="B142" s="176" t="s">
        <v>293</v>
      </c>
      <c r="C142" s="177" t="s">
        <v>294</v>
      </c>
      <c r="D142" s="178" t="s">
        <v>237</v>
      </c>
      <c r="E142" s="179">
        <v>38</v>
      </c>
      <c r="F142" s="179">
        <v>0</v>
      </c>
      <c r="G142" s="180">
        <f>E142*F142</f>
        <v>0</v>
      </c>
      <c r="O142" s="174">
        <v>2</v>
      </c>
      <c r="AA142" s="146">
        <v>1</v>
      </c>
      <c r="AB142" s="146">
        <v>7</v>
      </c>
      <c r="AC142" s="146">
        <v>7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A142" s="181">
        <v>1</v>
      </c>
      <c r="CB142" s="181">
        <v>7</v>
      </c>
      <c r="CZ142" s="146">
        <v>0</v>
      </c>
    </row>
    <row r="143" spans="1:104" x14ac:dyDescent="0.2">
      <c r="A143" s="182"/>
      <c r="B143" s="184"/>
      <c r="C143" s="185" t="s">
        <v>295</v>
      </c>
      <c r="D143" s="186"/>
      <c r="E143" s="187">
        <v>38</v>
      </c>
      <c r="F143" s="188"/>
      <c r="G143" s="189"/>
      <c r="M143" s="183" t="s">
        <v>295</v>
      </c>
      <c r="O143" s="174"/>
    </row>
    <row r="144" spans="1:104" x14ac:dyDescent="0.2">
      <c r="A144" s="175">
        <v>83</v>
      </c>
      <c r="B144" s="176" t="s">
        <v>296</v>
      </c>
      <c r="C144" s="177" t="s">
        <v>297</v>
      </c>
      <c r="D144" s="178" t="s">
        <v>137</v>
      </c>
      <c r="E144" s="179">
        <v>15</v>
      </c>
      <c r="F144" s="179">
        <v>0</v>
      </c>
      <c r="G144" s="180">
        <f>E144*F144</f>
        <v>0</v>
      </c>
      <c r="O144" s="174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81">
        <v>1</v>
      </c>
      <c r="CB144" s="181">
        <v>7</v>
      </c>
      <c r="CZ144" s="146">
        <v>9.8999999999999999E-4</v>
      </c>
    </row>
    <row r="145" spans="1:104" x14ac:dyDescent="0.2">
      <c r="A145" s="175">
        <v>84</v>
      </c>
      <c r="B145" s="176" t="s">
        <v>298</v>
      </c>
      <c r="C145" s="177" t="s">
        <v>299</v>
      </c>
      <c r="D145" s="178" t="s">
        <v>237</v>
      </c>
      <c r="E145" s="179">
        <v>9</v>
      </c>
      <c r="F145" s="179">
        <v>0</v>
      </c>
      <c r="G145" s="180">
        <f>E145*F145</f>
        <v>0</v>
      </c>
      <c r="O145" s="174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81">
        <v>1</v>
      </c>
      <c r="CB145" s="181">
        <v>7</v>
      </c>
      <c r="CZ145" s="146">
        <v>1.4E-3</v>
      </c>
    </row>
    <row r="146" spans="1:104" x14ac:dyDescent="0.2">
      <c r="A146" s="175">
        <v>85</v>
      </c>
      <c r="B146" s="176" t="s">
        <v>300</v>
      </c>
      <c r="C146" s="177" t="s">
        <v>301</v>
      </c>
      <c r="D146" s="178" t="s">
        <v>237</v>
      </c>
      <c r="E146" s="179">
        <v>10</v>
      </c>
      <c r="F146" s="179">
        <v>0</v>
      </c>
      <c r="G146" s="180">
        <f>E146*F146</f>
        <v>0</v>
      </c>
      <c r="O146" s="174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81">
        <v>1</v>
      </c>
      <c r="CB146" s="181">
        <v>7</v>
      </c>
      <c r="CZ146" s="146">
        <v>2.5000000000000001E-4</v>
      </c>
    </row>
    <row r="147" spans="1:104" x14ac:dyDescent="0.2">
      <c r="A147" s="175">
        <v>86</v>
      </c>
      <c r="B147" s="176" t="s">
        <v>302</v>
      </c>
      <c r="C147" s="177" t="s">
        <v>303</v>
      </c>
      <c r="D147" s="178" t="s">
        <v>137</v>
      </c>
      <c r="E147" s="179">
        <v>7</v>
      </c>
      <c r="F147" s="179">
        <v>0</v>
      </c>
      <c r="G147" s="180">
        <f>E147*F147</f>
        <v>0</v>
      </c>
      <c r="O147" s="174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81">
        <v>1</v>
      </c>
      <c r="CB147" s="181">
        <v>7</v>
      </c>
      <c r="CZ147" s="146">
        <v>2.2699999999999999E-3</v>
      </c>
    </row>
    <row r="148" spans="1:104" x14ac:dyDescent="0.2">
      <c r="A148" s="175">
        <v>87</v>
      </c>
      <c r="B148" s="176" t="s">
        <v>304</v>
      </c>
      <c r="C148" s="177" t="s">
        <v>305</v>
      </c>
      <c r="D148" s="178" t="s">
        <v>237</v>
      </c>
      <c r="E148" s="179">
        <v>96</v>
      </c>
      <c r="F148" s="179">
        <v>0</v>
      </c>
      <c r="G148" s="180">
        <f>E148*F148</f>
        <v>0</v>
      </c>
      <c r="O148" s="174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81">
        <v>1</v>
      </c>
      <c r="CB148" s="181">
        <v>7</v>
      </c>
      <c r="CZ148" s="146">
        <v>2.4000000000000001E-4</v>
      </c>
    </row>
    <row r="149" spans="1:104" x14ac:dyDescent="0.2">
      <c r="A149" s="182"/>
      <c r="B149" s="184"/>
      <c r="C149" s="185" t="s">
        <v>306</v>
      </c>
      <c r="D149" s="186"/>
      <c r="E149" s="187">
        <v>18</v>
      </c>
      <c r="F149" s="188"/>
      <c r="G149" s="189"/>
      <c r="M149" s="183" t="s">
        <v>306</v>
      </c>
      <c r="O149" s="174"/>
    </row>
    <row r="150" spans="1:104" x14ac:dyDescent="0.2">
      <c r="A150" s="182"/>
      <c r="B150" s="184"/>
      <c r="C150" s="185" t="s">
        <v>307</v>
      </c>
      <c r="D150" s="186"/>
      <c r="E150" s="187">
        <v>48</v>
      </c>
      <c r="F150" s="188"/>
      <c r="G150" s="189"/>
      <c r="M150" s="183" t="s">
        <v>307</v>
      </c>
      <c r="O150" s="174"/>
    </row>
    <row r="151" spans="1:104" x14ac:dyDescent="0.2">
      <c r="A151" s="182"/>
      <c r="B151" s="184"/>
      <c r="C151" s="185" t="s">
        <v>308</v>
      </c>
      <c r="D151" s="186"/>
      <c r="E151" s="187">
        <v>10</v>
      </c>
      <c r="F151" s="188"/>
      <c r="G151" s="189"/>
      <c r="M151" s="183" t="s">
        <v>308</v>
      </c>
      <c r="O151" s="174"/>
    </row>
    <row r="152" spans="1:104" x14ac:dyDescent="0.2">
      <c r="A152" s="182"/>
      <c r="B152" s="184"/>
      <c r="C152" s="185" t="s">
        <v>309</v>
      </c>
      <c r="D152" s="186"/>
      <c r="E152" s="187">
        <v>20</v>
      </c>
      <c r="F152" s="188"/>
      <c r="G152" s="189"/>
      <c r="M152" s="183" t="s">
        <v>309</v>
      </c>
      <c r="O152" s="174"/>
    </row>
    <row r="153" spans="1:104" x14ac:dyDescent="0.2">
      <c r="A153" s="175">
        <v>88</v>
      </c>
      <c r="B153" s="176" t="s">
        <v>310</v>
      </c>
      <c r="C153" s="177" t="s">
        <v>311</v>
      </c>
      <c r="D153" s="178" t="s">
        <v>237</v>
      </c>
      <c r="E153" s="179">
        <v>96</v>
      </c>
      <c r="F153" s="179">
        <v>0</v>
      </c>
      <c r="G153" s="180">
        <f>E153*F153</f>
        <v>0</v>
      </c>
      <c r="O153" s="174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81">
        <v>1</v>
      </c>
      <c r="CB153" s="181">
        <v>7</v>
      </c>
      <c r="CZ153" s="146">
        <v>8.0000000000000007E-5</v>
      </c>
    </row>
    <row r="154" spans="1:104" x14ac:dyDescent="0.2">
      <c r="A154" s="175">
        <v>89</v>
      </c>
      <c r="B154" s="176" t="s">
        <v>312</v>
      </c>
      <c r="C154" s="177" t="s">
        <v>313</v>
      </c>
      <c r="D154" s="178" t="s">
        <v>137</v>
      </c>
      <c r="E154" s="179">
        <v>7</v>
      </c>
      <c r="F154" s="179">
        <v>0</v>
      </c>
      <c r="G154" s="180">
        <f>E154*F154</f>
        <v>0</v>
      </c>
      <c r="O154" s="174">
        <v>2</v>
      </c>
      <c r="AA154" s="146">
        <v>1</v>
      </c>
      <c r="AB154" s="146">
        <v>7</v>
      </c>
      <c r="AC154" s="146">
        <v>7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81">
        <v>1</v>
      </c>
      <c r="CB154" s="181">
        <v>7</v>
      </c>
      <c r="CZ154" s="146">
        <v>2.4000000000000001E-4</v>
      </c>
    </row>
    <row r="155" spans="1:104" x14ac:dyDescent="0.2">
      <c r="A155" s="175">
        <v>90</v>
      </c>
      <c r="B155" s="176" t="s">
        <v>314</v>
      </c>
      <c r="C155" s="177" t="s">
        <v>315</v>
      </c>
      <c r="D155" s="178" t="s">
        <v>137</v>
      </c>
      <c r="E155" s="179">
        <v>48</v>
      </c>
      <c r="F155" s="179">
        <v>0</v>
      </c>
      <c r="G155" s="180">
        <f>E155*F155</f>
        <v>0</v>
      </c>
      <c r="O155" s="174">
        <v>2</v>
      </c>
      <c r="AA155" s="146">
        <v>1</v>
      </c>
      <c r="AB155" s="146">
        <v>7</v>
      </c>
      <c r="AC155" s="146">
        <v>7</v>
      </c>
      <c r="AZ155" s="146">
        <v>2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81">
        <v>1</v>
      </c>
      <c r="CB155" s="181">
        <v>7</v>
      </c>
      <c r="CZ155" s="146">
        <v>4.0000000000000003E-5</v>
      </c>
    </row>
    <row r="156" spans="1:104" x14ac:dyDescent="0.2">
      <c r="A156" s="182"/>
      <c r="B156" s="184"/>
      <c r="C156" s="185" t="s">
        <v>173</v>
      </c>
      <c r="D156" s="186"/>
      <c r="E156" s="187">
        <v>9</v>
      </c>
      <c r="F156" s="188"/>
      <c r="G156" s="189"/>
      <c r="M156" s="183" t="s">
        <v>173</v>
      </c>
      <c r="O156" s="174"/>
    </row>
    <row r="157" spans="1:104" x14ac:dyDescent="0.2">
      <c r="A157" s="182"/>
      <c r="B157" s="184"/>
      <c r="C157" s="185" t="s">
        <v>174</v>
      </c>
      <c r="D157" s="186"/>
      <c r="E157" s="187">
        <v>24</v>
      </c>
      <c r="F157" s="188"/>
      <c r="G157" s="189"/>
      <c r="M157" s="183" t="s">
        <v>174</v>
      </c>
      <c r="O157" s="174"/>
    </row>
    <row r="158" spans="1:104" x14ac:dyDescent="0.2">
      <c r="A158" s="182"/>
      <c r="B158" s="184"/>
      <c r="C158" s="185" t="s">
        <v>175</v>
      </c>
      <c r="D158" s="186"/>
      <c r="E158" s="187">
        <v>5</v>
      </c>
      <c r="F158" s="188"/>
      <c r="G158" s="189"/>
      <c r="M158" s="183" t="s">
        <v>175</v>
      </c>
      <c r="O158" s="174"/>
    </row>
    <row r="159" spans="1:104" x14ac:dyDescent="0.2">
      <c r="A159" s="182"/>
      <c r="B159" s="184"/>
      <c r="C159" s="185" t="s">
        <v>178</v>
      </c>
      <c r="D159" s="186"/>
      <c r="E159" s="187">
        <v>10</v>
      </c>
      <c r="F159" s="188"/>
      <c r="G159" s="189"/>
      <c r="M159" s="183" t="s">
        <v>178</v>
      </c>
      <c r="O159" s="174"/>
    </row>
    <row r="160" spans="1:104" x14ac:dyDescent="0.2">
      <c r="A160" s="175">
        <v>91</v>
      </c>
      <c r="B160" s="176" t="s">
        <v>316</v>
      </c>
      <c r="C160" s="177" t="s">
        <v>317</v>
      </c>
      <c r="D160" s="178" t="s">
        <v>137</v>
      </c>
      <c r="E160" s="179">
        <v>2</v>
      </c>
      <c r="F160" s="179">
        <v>0</v>
      </c>
      <c r="G160" s="180">
        <f>E160*F160</f>
        <v>0</v>
      </c>
      <c r="O160" s="174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81">
        <v>1</v>
      </c>
      <c r="CB160" s="181">
        <v>7</v>
      </c>
      <c r="CZ160" s="146">
        <v>1.2999999999999999E-4</v>
      </c>
    </row>
    <row r="161" spans="1:104" x14ac:dyDescent="0.2">
      <c r="A161" s="175">
        <v>92</v>
      </c>
      <c r="B161" s="176" t="s">
        <v>318</v>
      </c>
      <c r="C161" s="177" t="s">
        <v>319</v>
      </c>
      <c r="D161" s="178" t="s">
        <v>137</v>
      </c>
      <c r="E161" s="179">
        <v>5</v>
      </c>
      <c r="F161" s="179">
        <v>0</v>
      </c>
      <c r="G161" s="180">
        <f>E161*F161</f>
        <v>0</v>
      </c>
      <c r="O161" s="174">
        <v>2</v>
      </c>
      <c r="AA161" s="146">
        <v>1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81">
        <v>1</v>
      </c>
      <c r="CB161" s="181">
        <v>7</v>
      </c>
      <c r="CZ161" s="146">
        <v>6.9999999999999999E-4</v>
      </c>
    </row>
    <row r="162" spans="1:104" x14ac:dyDescent="0.2">
      <c r="A162" s="175">
        <v>93</v>
      </c>
      <c r="B162" s="176" t="s">
        <v>320</v>
      </c>
      <c r="C162" s="177" t="s">
        <v>321</v>
      </c>
      <c r="D162" s="178" t="s">
        <v>137</v>
      </c>
      <c r="E162" s="179">
        <v>5</v>
      </c>
      <c r="F162" s="179">
        <v>0</v>
      </c>
      <c r="G162" s="180">
        <f>E162*F162</f>
        <v>0</v>
      </c>
      <c r="O162" s="174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81">
        <v>1</v>
      </c>
      <c r="CB162" s="181">
        <v>7</v>
      </c>
      <c r="CZ162" s="146">
        <v>9.7999999999999997E-4</v>
      </c>
    </row>
    <row r="163" spans="1:104" x14ac:dyDescent="0.2">
      <c r="A163" s="175">
        <v>94</v>
      </c>
      <c r="B163" s="176" t="s">
        <v>322</v>
      </c>
      <c r="C163" s="177" t="s">
        <v>323</v>
      </c>
      <c r="D163" s="178" t="s">
        <v>137</v>
      </c>
      <c r="E163" s="179">
        <v>9</v>
      </c>
      <c r="F163" s="179">
        <v>0</v>
      </c>
      <c r="G163" s="180">
        <f>E163*F163</f>
        <v>0</v>
      </c>
      <c r="O163" s="174">
        <v>2</v>
      </c>
      <c r="AA163" s="146">
        <v>12</v>
      </c>
      <c r="AB163" s="146">
        <v>0</v>
      </c>
      <c r="AC163" s="146">
        <v>100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81">
        <v>12</v>
      </c>
      <c r="CB163" s="181">
        <v>0</v>
      </c>
      <c r="CZ163" s="146">
        <v>5.0000000000000001E-4</v>
      </c>
    </row>
    <row r="164" spans="1:104" ht="22.5" x14ac:dyDescent="0.2">
      <c r="A164" s="175">
        <v>95</v>
      </c>
      <c r="B164" s="176" t="s">
        <v>324</v>
      </c>
      <c r="C164" s="177" t="s">
        <v>325</v>
      </c>
      <c r="D164" s="178" t="s">
        <v>137</v>
      </c>
      <c r="E164" s="179">
        <v>7</v>
      </c>
      <c r="F164" s="179">
        <v>0</v>
      </c>
      <c r="G164" s="180">
        <f>E164*F164</f>
        <v>0</v>
      </c>
      <c r="O164" s="174">
        <v>2</v>
      </c>
      <c r="AA164" s="146">
        <v>3</v>
      </c>
      <c r="AB164" s="146">
        <v>7</v>
      </c>
      <c r="AC164" s="146">
        <v>64271102</v>
      </c>
      <c r="AZ164" s="146">
        <v>2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81">
        <v>3</v>
      </c>
      <c r="CB164" s="181">
        <v>7</v>
      </c>
      <c r="CZ164" s="146">
        <v>1.4E-2</v>
      </c>
    </row>
    <row r="165" spans="1:104" x14ac:dyDescent="0.2">
      <c r="A165" s="175">
        <v>96</v>
      </c>
      <c r="B165" s="176" t="s">
        <v>326</v>
      </c>
      <c r="C165" s="177" t="s">
        <v>327</v>
      </c>
      <c r="D165" s="178" t="s">
        <v>137</v>
      </c>
      <c r="E165" s="179">
        <v>5</v>
      </c>
      <c r="F165" s="179">
        <v>0</v>
      </c>
      <c r="G165" s="180">
        <f>E165*F165</f>
        <v>0</v>
      </c>
      <c r="O165" s="174">
        <v>2</v>
      </c>
      <c r="AA165" s="146">
        <v>12</v>
      </c>
      <c r="AB165" s="146">
        <v>1</v>
      </c>
      <c r="AC165" s="146">
        <v>7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81">
        <v>12</v>
      </c>
      <c r="CB165" s="181">
        <v>1</v>
      </c>
      <c r="CZ165" s="146">
        <v>1E-3</v>
      </c>
    </row>
    <row r="166" spans="1:104" x14ac:dyDescent="0.2">
      <c r="A166" s="175">
        <v>97</v>
      </c>
      <c r="B166" s="176" t="s">
        <v>326</v>
      </c>
      <c r="C166" s="177" t="s">
        <v>328</v>
      </c>
      <c r="D166" s="178" t="s">
        <v>137</v>
      </c>
      <c r="E166" s="179">
        <v>9</v>
      </c>
      <c r="F166" s="179">
        <v>0</v>
      </c>
      <c r="G166" s="180">
        <f>E166*F166</f>
        <v>0</v>
      </c>
      <c r="O166" s="174">
        <v>2</v>
      </c>
      <c r="AA166" s="146">
        <v>12</v>
      </c>
      <c r="AB166" s="146">
        <v>1</v>
      </c>
      <c r="AC166" s="146">
        <v>6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81">
        <v>12</v>
      </c>
      <c r="CB166" s="181">
        <v>1</v>
      </c>
      <c r="CZ166" s="146">
        <v>1E-3</v>
      </c>
    </row>
    <row r="167" spans="1:104" x14ac:dyDescent="0.2">
      <c r="A167" s="175">
        <v>98</v>
      </c>
      <c r="B167" s="176" t="s">
        <v>326</v>
      </c>
      <c r="C167" s="177" t="s">
        <v>329</v>
      </c>
      <c r="D167" s="178" t="s">
        <v>137</v>
      </c>
      <c r="E167" s="179">
        <v>24</v>
      </c>
      <c r="F167" s="179">
        <v>0</v>
      </c>
      <c r="G167" s="180">
        <f>E167*F167</f>
        <v>0</v>
      </c>
      <c r="O167" s="174">
        <v>2</v>
      </c>
      <c r="AA167" s="146">
        <v>12</v>
      </c>
      <c r="AB167" s="146">
        <v>1</v>
      </c>
      <c r="AC167" s="146">
        <v>95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81">
        <v>12</v>
      </c>
      <c r="CB167" s="181">
        <v>1</v>
      </c>
      <c r="CZ167" s="146">
        <v>1E-3</v>
      </c>
    </row>
    <row r="168" spans="1:104" x14ac:dyDescent="0.2">
      <c r="A168" s="175">
        <v>99</v>
      </c>
      <c r="B168" s="176" t="s">
        <v>330</v>
      </c>
      <c r="C168" s="177" t="s">
        <v>331</v>
      </c>
      <c r="D168" s="178" t="s">
        <v>137</v>
      </c>
      <c r="E168" s="179">
        <v>38</v>
      </c>
      <c r="F168" s="179">
        <v>0</v>
      </c>
      <c r="G168" s="180">
        <f>E168*F168</f>
        <v>0</v>
      </c>
      <c r="O168" s="174">
        <v>2</v>
      </c>
      <c r="AA168" s="146">
        <v>12</v>
      </c>
      <c r="AB168" s="146">
        <v>1</v>
      </c>
      <c r="AC168" s="146">
        <v>8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81">
        <v>12</v>
      </c>
      <c r="CB168" s="181">
        <v>1</v>
      </c>
      <c r="CZ168" s="146">
        <v>0</v>
      </c>
    </row>
    <row r="169" spans="1:104" x14ac:dyDescent="0.2">
      <c r="A169" s="182"/>
      <c r="B169" s="184"/>
      <c r="C169" s="185" t="s">
        <v>173</v>
      </c>
      <c r="D169" s="186"/>
      <c r="E169" s="187">
        <v>9</v>
      </c>
      <c r="F169" s="188"/>
      <c r="G169" s="189"/>
      <c r="M169" s="183" t="s">
        <v>173</v>
      </c>
      <c r="O169" s="174"/>
    </row>
    <row r="170" spans="1:104" x14ac:dyDescent="0.2">
      <c r="A170" s="182"/>
      <c r="B170" s="184"/>
      <c r="C170" s="185" t="s">
        <v>174</v>
      </c>
      <c r="D170" s="186"/>
      <c r="E170" s="187">
        <v>24</v>
      </c>
      <c r="F170" s="188"/>
      <c r="G170" s="189"/>
      <c r="M170" s="183" t="s">
        <v>174</v>
      </c>
      <c r="O170" s="174"/>
    </row>
    <row r="171" spans="1:104" x14ac:dyDescent="0.2">
      <c r="A171" s="182"/>
      <c r="B171" s="184"/>
      <c r="C171" s="185" t="s">
        <v>175</v>
      </c>
      <c r="D171" s="186"/>
      <c r="E171" s="187">
        <v>5</v>
      </c>
      <c r="F171" s="188"/>
      <c r="G171" s="189"/>
      <c r="M171" s="183" t="s">
        <v>175</v>
      </c>
      <c r="O171" s="174"/>
    </row>
    <row r="172" spans="1:104" x14ac:dyDescent="0.2">
      <c r="A172" s="175">
        <v>100</v>
      </c>
      <c r="B172" s="176" t="s">
        <v>332</v>
      </c>
      <c r="C172" s="177" t="s">
        <v>333</v>
      </c>
      <c r="D172" s="178" t="s">
        <v>137</v>
      </c>
      <c r="E172" s="179">
        <v>5</v>
      </c>
      <c r="F172" s="179">
        <v>0</v>
      </c>
      <c r="G172" s="180">
        <f>E172*F172</f>
        <v>0</v>
      </c>
      <c r="O172" s="174">
        <v>2</v>
      </c>
      <c r="AA172" s="146">
        <v>12</v>
      </c>
      <c r="AB172" s="146">
        <v>1</v>
      </c>
      <c r="AC172" s="146">
        <v>10</v>
      </c>
      <c r="AZ172" s="146">
        <v>2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81">
        <v>12</v>
      </c>
      <c r="CB172" s="181">
        <v>1</v>
      </c>
      <c r="CZ172" s="146">
        <v>0</v>
      </c>
    </row>
    <row r="173" spans="1:104" x14ac:dyDescent="0.2">
      <c r="A173" s="175">
        <v>101</v>
      </c>
      <c r="B173" s="176" t="s">
        <v>332</v>
      </c>
      <c r="C173" s="177" t="s">
        <v>334</v>
      </c>
      <c r="D173" s="178" t="s">
        <v>137</v>
      </c>
      <c r="E173" s="179">
        <v>33</v>
      </c>
      <c r="F173" s="179">
        <v>0</v>
      </c>
      <c r="G173" s="180">
        <f>E173*F173</f>
        <v>0</v>
      </c>
      <c r="O173" s="174">
        <v>2</v>
      </c>
      <c r="AA173" s="146">
        <v>12</v>
      </c>
      <c r="AB173" s="146">
        <v>1</v>
      </c>
      <c r="AC173" s="146">
        <v>9</v>
      </c>
      <c r="AZ173" s="146">
        <v>2</v>
      </c>
      <c r="BA173" s="146">
        <f>IF(AZ173=1,G173,0)</f>
        <v>0</v>
      </c>
      <c r="BB173" s="146">
        <f>IF(AZ173=2,G173,0)</f>
        <v>0</v>
      </c>
      <c r="BC173" s="146">
        <f>IF(AZ173=3,G173,0)</f>
        <v>0</v>
      </c>
      <c r="BD173" s="146">
        <f>IF(AZ173=4,G173,0)</f>
        <v>0</v>
      </c>
      <c r="BE173" s="146">
        <f>IF(AZ173=5,G173,0)</f>
        <v>0</v>
      </c>
      <c r="CA173" s="181">
        <v>12</v>
      </c>
      <c r="CB173" s="181">
        <v>1</v>
      </c>
      <c r="CZ173" s="146">
        <v>0</v>
      </c>
    </row>
    <row r="174" spans="1:104" x14ac:dyDescent="0.2">
      <c r="A174" s="182"/>
      <c r="B174" s="184"/>
      <c r="C174" s="185" t="s">
        <v>173</v>
      </c>
      <c r="D174" s="186"/>
      <c r="E174" s="187">
        <v>9</v>
      </c>
      <c r="F174" s="188"/>
      <c r="G174" s="189"/>
      <c r="M174" s="183" t="s">
        <v>173</v>
      </c>
      <c r="O174" s="174"/>
    </row>
    <row r="175" spans="1:104" x14ac:dyDescent="0.2">
      <c r="A175" s="182"/>
      <c r="B175" s="184"/>
      <c r="C175" s="185" t="s">
        <v>174</v>
      </c>
      <c r="D175" s="186"/>
      <c r="E175" s="187">
        <v>24</v>
      </c>
      <c r="F175" s="188"/>
      <c r="G175" s="189"/>
      <c r="M175" s="183" t="s">
        <v>174</v>
      </c>
      <c r="O175" s="174"/>
    </row>
    <row r="176" spans="1:104" x14ac:dyDescent="0.2">
      <c r="A176" s="175">
        <v>102</v>
      </c>
      <c r="B176" s="176" t="s">
        <v>335</v>
      </c>
      <c r="C176" s="177" t="s">
        <v>336</v>
      </c>
      <c r="D176" s="178" t="s">
        <v>137</v>
      </c>
      <c r="E176" s="179">
        <v>15</v>
      </c>
      <c r="F176" s="179">
        <v>0</v>
      </c>
      <c r="G176" s="180">
        <f>E176*F176</f>
        <v>0</v>
      </c>
      <c r="O176" s="174">
        <v>2</v>
      </c>
      <c r="AA176" s="146">
        <v>12</v>
      </c>
      <c r="AB176" s="146">
        <v>1</v>
      </c>
      <c r="AC176" s="146">
        <v>11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81">
        <v>12</v>
      </c>
      <c r="CB176" s="181">
        <v>1</v>
      </c>
      <c r="CZ176" s="146">
        <v>0</v>
      </c>
    </row>
    <row r="177" spans="1:104" x14ac:dyDescent="0.2">
      <c r="A177" s="175">
        <v>103</v>
      </c>
      <c r="B177" s="176" t="s">
        <v>337</v>
      </c>
      <c r="C177" s="177" t="s">
        <v>338</v>
      </c>
      <c r="D177" s="178" t="s">
        <v>116</v>
      </c>
      <c r="E177" s="179">
        <v>6</v>
      </c>
      <c r="F177" s="179">
        <v>0</v>
      </c>
      <c r="G177" s="180">
        <f>E177*F177</f>
        <v>0</v>
      </c>
      <c r="O177" s="174">
        <v>2</v>
      </c>
      <c r="AA177" s="146">
        <v>12</v>
      </c>
      <c r="AB177" s="146">
        <v>1</v>
      </c>
      <c r="AC177" s="146">
        <v>12</v>
      </c>
      <c r="AZ177" s="146">
        <v>2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81">
        <v>12</v>
      </c>
      <c r="CB177" s="181">
        <v>1</v>
      </c>
      <c r="CZ177" s="146">
        <v>0</v>
      </c>
    </row>
    <row r="178" spans="1:104" x14ac:dyDescent="0.2">
      <c r="A178" s="175">
        <v>104</v>
      </c>
      <c r="B178" s="176" t="s">
        <v>339</v>
      </c>
      <c r="C178" s="177" t="s">
        <v>340</v>
      </c>
      <c r="D178" s="178" t="s">
        <v>68</v>
      </c>
      <c r="E178" s="179">
        <v>7</v>
      </c>
      <c r="F178" s="179">
        <v>0</v>
      </c>
      <c r="G178" s="180">
        <f>E178*F178</f>
        <v>0</v>
      </c>
      <c r="O178" s="174">
        <v>2</v>
      </c>
      <c r="AA178" s="146">
        <v>12</v>
      </c>
      <c r="AB178" s="146">
        <v>1</v>
      </c>
      <c r="AC178" s="146">
        <v>13</v>
      </c>
      <c r="AZ178" s="146">
        <v>2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81">
        <v>12</v>
      </c>
      <c r="CB178" s="181">
        <v>1</v>
      </c>
      <c r="CZ178" s="146">
        <v>1.7940000000000001E-2</v>
      </c>
    </row>
    <row r="179" spans="1:104" x14ac:dyDescent="0.2">
      <c r="A179" s="175">
        <v>105</v>
      </c>
      <c r="B179" s="176" t="s">
        <v>341</v>
      </c>
      <c r="C179" s="177" t="s">
        <v>342</v>
      </c>
      <c r="D179" s="178" t="s">
        <v>137</v>
      </c>
      <c r="E179" s="179">
        <v>2</v>
      </c>
      <c r="F179" s="179">
        <v>0</v>
      </c>
      <c r="G179" s="180">
        <f>E179*F179</f>
        <v>0</v>
      </c>
      <c r="O179" s="174">
        <v>2</v>
      </c>
      <c r="AA179" s="146">
        <v>12</v>
      </c>
      <c r="AB179" s="146">
        <v>1</v>
      </c>
      <c r="AC179" s="146">
        <v>14</v>
      </c>
      <c r="AZ179" s="146">
        <v>2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81">
        <v>12</v>
      </c>
      <c r="CB179" s="181">
        <v>1</v>
      </c>
      <c r="CZ179" s="146">
        <v>0</v>
      </c>
    </row>
    <row r="180" spans="1:104" x14ac:dyDescent="0.2">
      <c r="A180" s="175">
        <v>106</v>
      </c>
      <c r="B180" s="176" t="s">
        <v>343</v>
      </c>
      <c r="C180" s="177" t="s">
        <v>344</v>
      </c>
      <c r="D180" s="178" t="s">
        <v>137</v>
      </c>
      <c r="E180" s="179">
        <v>2</v>
      </c>
      <c r="F180" s="179">
        <v>0</v>
      </c>
      <c r="G180" s="180">
        <f>E180*F180</f>
        <v>0</v>
      </c>
      <c r="O180" s="174">
        <v>2</v>
      </c>
      <c r="AA180" s="146">
        <v>12</v>
      </c>
      <c r="AB180" s="146">
        <v>1</v>
      </c>
      <c r="AC180" s="146">
        <v>15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81">
        <v>12</v>
      </c>
      <c r="CB180" s="181">
        <v>1</v>
      </c>
      <c r="CZ180" s="146">
        <v>0</v>
      </c>
    </row>
    <row r="181" spans="1:104" x14ac:dyDescent="0.2">
      <c r="A181" s="175">
        <v>107</v>
      </c>
      <c r="B181" s="176" t="s">
        <v>345</v>
      </c>
      <c r="C181" s="177" t="s">
        <v>346</v>
      </c>
      <c r="D181" s="178" t="s">
        <v>68</v>
      </c>
      <c r="E181" s="179">
        <v>7</v>
      </c>
      <c r="F181" s="179">
        <v>0</v>
      </c>
      <c r="G181" s="180">
        <f>E181*F181</f>
        <v>0</v>
      </c>
      <c r="O181" s="174">
        <v>2</v>
      </c>
      <c r="AA181" s="146">
        <v>12</v>
      </c>
      <c r="AB181" s="146">
        <v>1</v>
      </c>
      <c r="AC181" s="146">
        <v>16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81">
        <v>12</v>
      </c>
      <c r="CB181" s="181">
        <v>1</v>
      </c>
      <c r="CZ181" s="146">
        <v>1.7940000000000001E-2</v>
      </c>
    </row>
    <row r="182" spans="1:104" x14ac:dyDescent="0.2">
      <c r="A182" s="175">
        <v>108</v>
      </c>
      <c r="B182" s="176" t="s">
        <v>347</v>
      </c>
      <c r="C182" s="177" t="s">
        <v>348</v>
      </c>
      <c r="D182" s="178" t="s">
        <v>137</v>
      </c>
      <c r="E182" s="179">
        <v>5</v>
      </c>
      <c r="F182" s="179">
        <v>0</v>
      </c>
      <c r="G182" s="180">
        <f>E182*F182</f>
        <v>0</v>
      </c>
      <c r="O182" s="174">
        <v>2</v>
      </c>
      <c r="AA182" s="146">
        <v>12</v>
      </c>
      <c r="AB182" s="146">
        <v>1</v>
      </c>
      <c r="AC182" s="146">
        <v>17</v>
      </c>
      <c r="AZ182" s="146">
        <v>2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81">
        <v>12</v>
      </c>
      <c r="CB182" s="181">
        <v>1</v>
      </c>
      <c r="CZ182" s="146">
        <v>0</v>
      </c>
    </row>
    <row r="183" spans="1:104" ht="22.5" x14ac:dyDescent="0.2">
      <c r="A183" s="175">
        <v>109</v>
      </c>
      <c r="B183" s="176" t="s">
        <v>349</v>
      </c>
      <c r="C183" s="177" t="s">
        <v>350</v>
      </c>
      <c r="D183" s="178" t="s">
        <v>137</v>
      </c>
      <c r="E183" s="179">
        <v>5</v>
      </c>
      <c r="F183" s="179">
        <v>0</v>
      </c>
      <c r="G183" s="180">
        <f>E183*F183</f>
        <v>0</v>
      </c>
      <c r="O183" s="174">
        <v>2</v>
      </c>
      <c r="AA183" s="146">
        <v>12</v>
      </c>
      <c r="AB183" s="146">
        <v>1</v>
      </c>
      <c r="AC183" s="146">
        <v>18</v>
      </c>
      <c r="AZ183" s="146">
        <v>2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81">
        <v>12</v>
      </c>
      <c r="CB183" s="181">
        <v>1</v>
      </c>
      <c r="CZ183" s="146">
        <v>0</v>
      </c>
    </row>
    <row r="184" spans="1:104" x14ac:dyDescent="0.2">
      <c r="A184" s="175">
        <v>110</v>
      </c>
      <c r="B184" s="176" t="s">
        <v>351</v>
      </c>
      <c r="C184" s="177" t="s">
        <v>352</v>
      </c>
      <c r="D184" s="178" t="s">
        <v>137</v>
      </c>
      <c r="E184" s="179">
        <v>5</v>
      </c>
      <c r="F184" s="179">
        <v>0</v>
      </c>
      <c r="G184" s="180">
        <f>E184*F184</f>
        <v>0</v>
      </c>
      <c r="O184" s="174">
        <v>2</v>
      </c>
      <c r="AA184" s="146">
        <v>12</v>
      </c>
      <c r="AB184" s="146">
        <v>1</v>
      </c>
      <c r="AC184" s="146">
        <v>19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81">
        <v>12</v>
      </c>
      <c r="CB184" s="181">
        <v>1</v>
      </c>
      <c r="CZ184" s="146">
        <v>0</v>
      </c>
    </row>
    <row r="185" spans="1:104" x14ac:dyDescent="0.2">
      <c r="A185" s="175">
        <v>111</v>
      </c>
      <c r="B185" s="176" t="s">
        <v>353</v>
      </c>
      <c r="C185" s="177" t="s">
        <v>354</v>
      </c>
      <c r="D185" s="178" t="s">
        <v>137</v>
      </c>
      <c r="E185" s="179">
        <v>5</v>
      </c>
      <c r="F185" s="179">
        <v>0</v>
      </c>
      <c r="G185" s="180">
        <f>E185*F185</f>
        <v>0</v>
      </c>
      <c r="O185" s="174">
        <v>2</v>
      </c>
      <c r="AA185" s="146">
        <v>12</v>
      </c>
      <c r="AB185" s="146">
        <v>1</v>
      </c>
      <c r="AC185" s="146">
        <v>20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81">
        <v>12</v>
      </c>
      <c r="CB185" s="181">
        <v>1</v>
      </c>
      <c r="CZ185" s="146">
        <v>1E-3</v>
      </c>
    </row>
    <row r="186" spans="1:104" x14ac:dyDescent="0.2">
      <c r="A186" s="175">
        <v>112</v>
      </c>
      <c r="B186" s="176" t="s">
        <v>355</v>
      </c>
      <c r="C186" s="177" t="s">
        <v>356</v>
      </c>
      <c r="D186" s="178" t="s">
        <v>137</v>
      </c>
      <c r="E186" s="179">
        <v>5</v>
      </c>
      <c r="F186" s="179">
        <v>0</v>
      </c>
      <c r="G186" s="180">
        <f>E186*F186</f>
        <v>0</v>
      </c>
      <c r="O186" s="174">
        <v>2</v>
      </c>
      <c r="AA186" s="146">
        <v>12</v>
      </c>
      <c r="AB186" s="146">
        <v>1</v>
      </c>
      <c r="AC186" s="146">
        <v>21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81">
        <v>12</v>
      </c>
      <c r="CB186" s="181">
        <v>1</v>
      </c>
      <c r="CZ186" s="146">
        <v>1E-3</v>
      </c>
    </row>
    <row r="187" spans="1:104" ht="22.5" x14ac:dyDescent="0.2">
      <c r="A187" s="175">
        <v>113</v>
      </c>
      <c r="B187" s="176" t="s">
        <v>357</v>
      </c>
      <c r="C187" s="177" t="s">
        <v>358</v>
      </c>
      <c r="D187" s="178" t="s">
        <v>137</v>
      </c>
      <c r="E187" s="179">
        <v>38</v>
      </c>
      <c r="F187" s="179">
        <v>0</v>
      </c>
      <c r="G187" s="180">
        <f>E187*F187</f>
        <v>0</v>
      </c>
      <c r="O187" s="174">
        <v>2</v>
      </c>
      <c r="AA187" s="146">
        <v>12</v>
      </c>
      <c r="AB187" s="146">
        <v>1</v>
      </c>
      <c r="AC187" s="146">
        <v>22</v>
      </c>
      <c r="AZ187" s="146">
        <v>2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81">
        <v>12</v>
      </c>
      <c r="CB187" s="181">
        <v>1</v>
      </c>
      <c r="CZ187" s="146">
        <v>1E-3</v>
      </c>
    </row>
    <row r="188" spans="1:104" x14ac:dyDescent="0.2">
      <c r="A188" s="175">
        <v>114</v>
      </c>
      <c r="B188" s="176" t="s">
        <v>359</v>
      </c>
      <c r="C188" s="177" t="s">
        <v>360</v>
      </c>
      <c r="D188" s="178" t="s">
        <v>137</v>
      </c>
      <c r="E188" s="179">
        <v>33</v>
      </c>
      <c r="F188" s="179">
        <v>0</v>
      </c>
      <c r="G188" s="180">
        <f>E188*F188</f>
        <v>0</v>
      </c>
      <c r="O188" s="174">
        <v>2</v>
      </c>
      <c r="AA188" s="146">
        <v>12</v>
      </c>
      <c r="AB188" s="146">
        <v>1</v>
      </c>
      <c r="AC188" s="146">
        <v>23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81">
        <v>12</v>
      </c>
      <c r="CB188" s="181">
        <v>1</v>
      </c>
      <c r="CZ188" s="146">
        <v>1E-3</v>
      </c>
    </row>
    <row r="189" spans="1:104" x14ac:dyDescent="0.2">
      <c r="A189" s="175">
        <v>115</v>
      </c>
      <c r="B189" s="176" t="s">
        <v>361</v>
      </c>
      <c r="C189" s="177" t="s">
        <v>362</v>
      </c>
      <c r="D189" s="178" t="s">
        <v>137</v>
      </c>
      <c r="E189" s="179">
        <v>38</v>
      </c>
      <c r="F189" s="179">
        <v>0</v>
      </c>
      <c r="G189" s="180">
        <f>E189*F189</f>
        <v>0</v>
      </c>
      <c r="O189" s="174">
        <v>2</v>
      </c>
      <c r="AA189" s="146">
        <v>12</v>
      </c>
      <c r="AB189" s="146">
        <v>1</v>
      </c>
      <c r="AC189" s="146">
        <v>24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81">
        <v>12</v>
      </c>
      <c r="CB189" s="181">
        <v>1</v>
      </c>
      <c r="CZ189" s="146">
        <v>1E-3</v>
      </c>
    </row>
    <row r="190" spans="1:104" x14ac:dyDescent="0.2">
      <c r="A190" s="175">
        <v>116</v>
      </c>
      <c r="B190" s="176" t="s">
        <v>363</v>
      </c>
      <c r="C190" s="177" t="s">
        <v>364</v>
      </c>
      <c r="D190" s="178" t="s">
        <v>137</v>
      </c>
      <c r="E190" s="179">
        <v>5</v>
      </c>
      <c r="F190" s="179">
        <v>0</v>
      </c>
      <c r="G190" s="180">
        <f>E190*F190</f>
        <v>0</v>
      </c>
      <c r="O190" s="174">
        <v>2</v>
      </c>
      <c r="AA190" s="146">
        <v>12</v>
      </c>
      <c r="AB190" s="146">
        <v>1</v>
      </c>
      <c r="AC190" s="146">
        <v>25</v>
      </c>
      <c r="AZ190" s="146">
        <v>2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81">
        <v>12</v>
      </c>
      <c r="CB190" s="181">
        <v>1</v>
      </c>
      <c r="CZ190" s="146">
        <v>1E-3</v>
      </c>
    </row>
    <row r="191" spans="1:104" x14ac:dyDescent="0.2">
      <c r="A191" s="175">
        <v>117</v>
      </c>
      <c r="B191" s="176" t="s">
        <v>365</v>
      </c>
      <c r="C191" s="177" t="s">
        <v>366</v>
      </c>
      <c r="D191" s="178" t="s">
        <v>116</v>
      </c>
      <c r="E191" s="179">
        <v>2</v>
      </c>
      <c r="F191" s="179">
        <v>0</v>
      </c>
      <c r="G191" s="180">
        <f>E191*F191</f>
        <v>0</v>
      </c>
      <c r="O191" s="174">
        <v>2</v>
      </c>
      <c r="AA191" s="146">
        <v>12</v>
      </c>
      <c r="AB191" s="146">
        <v>1</v>
      </c>
      <c r="AC191" s="146">
        <v>88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81">
        <v>12</v>
      </c>
      <c r="CB191" s="181">
        <v>1</v>
      </c>
      <c r="CZ191" s="146">
        <v>0</v>
      </c>
    </row>
    <row r="192" spans="1:104" x14ac:dyDescent="0.2">
      <c r="A192" s="175">
        <v>118</v>
      </c>
      <c r="B192" s="176" t="s">
        <v>367</v>
      </c>
      <c r="C192" s="177" t="s">
        <v>368</v>
      </c>
      <c r="D192" s="178" t="s">
        <v>369</v>
      </c>
      <c r="E192" s="179">
        <v>2</v>
      </c>
      <c r="F192" s="179">
        <v>0</v>
      </c>
      <c r="G192" s="180">
        <f>E192*F192</f>
        <v>0</v>
      </c>
      <c r="O192" s="174">
        <v>2</v>
      </c>
      <c r="AA192" s="146">
        <v>12</v>
      </c>
      <c r="AB192" s="146">
        <v>1</v>
      </c>
      <c r="AC192" s="146">
        <v>89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81">
        <v>12</v>
      </c>
      <c r="CB192" s="181">
        <v>1</v>
      </c>
      <c r="CZ192" s="146">
        <v>0</v>
      </c>
    </row>
    <row r="193" spans="1:104" x14ac:dyDescent="0.2">
      <c r="A193" s="175">
        <v>119</v>
      </c>
      <c r="B193" s="176" t="s">
        <v>367</v>
      </c>
      <c r="C193" s="177" t="s">
        <v>370</v>
      </c>
      <c r="D193" s="178" t="s">
        <v>369</v>
      </c>
      <c r="E193" s="179">
        <v>2</v>
      </c>
      <c r="F193" s="179">
        <v>0</v>
      </c>
      <c r="G193" s="180">
        <f>E193*F193</f>
        <v>0</v>
      </c>
      <c r="O193" s="174">
        <v>2</v>
      </c>
      <c r="AA193" s="146">
        <v>12</v>
      </c>
      <c r="AB193" s="146">
        <v>1</v>
      </c>
      <c r="AC193" s="146">
        <v>90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81">
        <v>12</v>
      </c>
      <c r="CB193" s="181">
        <v>1</v>
      </c>
      <c r="CZ193" s="146">
        <v>0</v>
      </c>
    </row>
    <row r="194" spans="1:104" x14ac:dyDescent="0.2">
      <c r="A194" s="175">
        <v>120</v>
      </c>
      <c r="B194" s="176" t="s">
        <v>371</v>
      </c>
      <c r="C194" s="177" t="s">
        <v>372</v>
      </c>
      <c r="D194" s="178" t="s">
        <v>137</v>
      </c>
      <c r="E194" s="179">
        <v>10</v>
      </c>
      <c r="F194" s="179">
        <v>0</v>
      </c>
      <c r="G194" s="180">
        <f>E194*F194</f>
        <v>0</v>
      </c>
      <c r="O194" s="174">
        <v>2</v>
      </c>
      <c r="AA194" s="146">
        <v>12</v>
      </c>
      <c r="AB194" s="146">
        <v>1</v>
      </c>
      <c r="AC194" s="146">
        <v>26</v>
      </c>
      <c r="AZ194" s="146">
        <v>2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81">
        <v>12</v>
      </c>
      <c r="CB194" s="181">
        <v>1</v>
      </c>
      <c r="CZ194" s="146">
        <v>0</v>
      </c>
    </row>
    <row r="195" spans="1:104" x14ac:dyDescent="0.2">
      <c r="A195" s="175">
        <v>121</v>
      </c>
      <c r="B195" s="176" t="s">
        <v>392</v>
      </c>
      <c r="C195" s="177" t="s">
        <v>391</v>
      </c>
      <c r="D195" s="178" t="s">
        <v>56</v>
      </c>
      <c r="E195" s="179">
        <v>0.32</v>
      </c>
      <c r="F195" s="179">
        <v>0</v>
      </c>
      <c r="G195" s="180">
        <f>E195*F195</f>
        <v>0</v>
      </c>
      <c r="O195" s="174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81">
        <v>7</v>
      </c>
      <c r="CB195" s="181">
        <v>1002</v>
      </c>
      <c r="CZ195" s="146">
        <v>0</v>
      </c>
    </row>
    <row r="196" spans="1:104" x14ac:dyDescent="0.2">
      <c r="A196" s="190"/>
      <c r="B196" s="191" t="s">
        <v>69</v>
      </c>
      <c r="C196" s="192" t="str">
        <f>CONCATENATE(B140," ",C140)</f>
        <v>725 Zařizovací předměty</v>
      </c>
      <c r="D196" s="193"/>
      <c r="E196" s="194"/>
      <c r="F196" s="195"/>
      <c r="G196" s="196">
        <f>SUM(G140:G195)</f>
        <v>0</v>
      </c>
      <c r="O196" s="174">
        <v>4</v>
      </c>
      <c r="BA196" s="197">
        <f>SUM(BA140:BA195)</f>
        <v>0</v>
      </c>
      <c r="BB196" s="197">
        <f>SUM(BB140:BB195)</f>
        <v>0</v>
      </c>
      <c r="BC196" s="197">
        <f>SUM(BC140:BC195)</f>
        <v>0</v>
      </c>
      <c r="BD196" s="197">
        <f>SUM(BD140:BD195)</f>
        <v>0</v>
      </c>
      <c r="BE196" s="197">
        <f>SUM(BE140:BE195)</f>
        <v>0</v>
      </c>
    </row>
    <row r="197" spans="1:104" x14ac:dyDescent="0.2">
      <c r="A197" s="167" t="s">
        <v>65</v>
      </c>
      <c r="B197" s="168" t="s">
        <v>373</v>
      </c>
      <c r="C197" s="169" t="s">
        <v>374</v>
      </c>
      <c r="D197" s="170"/>
      <c r="E197" s="171"/>
      <c r="F197" s="171"/>
      <c r="G197" s="172"/>
      <c r="H197" s="173"/>
      <c r="I197" s="173"/>
      <c r="O197" s="174">
        <v>1</v>
      </c>
    </row>
    <row r="198" spans="1:104" x14ac:dyDescent="0.2">
      <c r="A198" s="175">
        <v>122</v>
      </c>
      <c r="B198" s="176" t="s">
        <v>375</v>
      </c>
      <c r="C198" s="177" t="s">
        <v>376</v>
      </c>
      <c r="D198" s="178" t="s">
        <v>142</v>
      </c>
      <c r="E198" s="179">
        <v>40.659999999999997</v>
      </c>
      <c r="F198" s="179">
        <v>0</v>
      </c>
      <c r="G198" s="180">
        <f>E198*F198</f>
        <v>0</v>
      </c>
      <c r="O198" s="174">
        <v>2</v>
      </c>
      <c r="AA198" s="146">
        <v>8</v>
      </c>
      <c r="AB198" s="146">
        <v>1</v>
      </c>
      <c r="AC198" s="146">
        <v>3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81">
        <v>8</v>
      </c>
      <c r="CB198" s="181">
        <v>1</v>
      </c>
      <c r="CZ198" s="146">
        <v>0</v>
      </c>
    </row>
    <row r="199" spans="1:104" x14ac:dyDescent="0.2">
      <c r="A199" s="175">
        <v>123</v>
      </c>
      <c r="B199" s="176" t="s">
        <v>377</v>
      </c>
      <c r="C199" s="177" t="s">
        <v>378</v>
      </c>
      <c r="D199" s="178" t="s">
        <v>142</v>
      </c>
      <c r="E199" s="179">
        <v>81.319999999999993</v>
      </c>
      <c r="F199" s="179">
        <v>0</v>
      </c>
      <c r="G199" s="180">
        <f>E199*F199</f>
        <v>0</v>
      </c>
      <c r="O199" s="174">
        <v>2</v>
      </c>
      <c r="AA199" s="146">
        <v>8</v>
      </c>
      <c r="AB199" s="146">
        <v>0</v>
      </c>
      <c r="AC199" s="146">
        <v>3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81">
        <v>8</v>
      </c>
      <c r="CB199" s="181">
        <v>0</v>
      </c>
      <c r="CZ199" s="146">
        <v>0</v>
      </c>
    </row>
    <row r="200" spans="1:104" x14ac:dyDescent="0.2">
      <c r="A200" s="175">
        <v>124</v>
      </c>
      <c r="B200" s="176" t="s">
        <v>379</v>
      </c>
      <c r="C200" s="177" t="s">
        <v>380</v>
      </c>
      <c r="D200" s="178" t="s">
        <v>142</v>
      </c>
      <c r="E200" s="179">
        <v>772.54</v>
      </c>
      <c r="F200" s="179">
        <v>0</v>
      </c>
      <c r="G200" s="180">
        <f>E200*F200</f>
        <v>0</v>
      </c>
      <c r="O200" s="174">
        <v>2</v>
      </c>
      <c r="AA200" s="146">
        <v>8</v>
      </c>
      <c r="AB200" s="146">
        <v>1</v>
      </c>
      <c r="AC200" s="146">
        <v>3</v>
      </c>
      <c r="AZ200" s="146">
        <v>1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81">
        <v>8</v>
      </c>
      <c r="CB200" s="181">
        <v>1</v>
      </c>
      <c r="CZ200" s="146">
        <v>0</v>
      </c>
    </row>
    <row r="201" spans="1:104" x14ac:dyDescent="0.2">
      <c r="A201" s="175">
        <v>125</v>
      </c>
      <c r="B201" s="176" t="s">
        <v>381</v>
      </c>
      <c r="C201" s="177" t="s">
        <v>382</v>
      </c>
      <c r="D201" s="178" t="s">
        <v>142</v>
      </c>
      <c r="E201" s="179">
        <v>40.659999999999997</v>
      </c>
      <c r="F201" s="179">
        <v>0</v>
      </c>
      <c r="G201" s="180">
        <f>E201*F201</f>
        <v>0</v>
      </c>
      <c r="O201" s="174">
        <v>2</v>
      </c>
      <c r="AA201" s="146">
        <v>8</v>
      </c>
      <c r="AB201" s="146">
        <v>1</v>
      </c>
      <c r="AC201" s="146">
        <v>3</v>
      </c>
      <c r="AZ201" s="146">
        <v>1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81">
        <v>8</v>
      </c>
      <c r="CB201" s="181">
        <v>1</v>
      </c>
      <c r="CZ201" s="146">
        <v>0</v>
      </c>
    </row>
    <row r="202" spans="1:104" x14ac:dyDescent="0.2">
      <c r="A202" s="175">
        <v>126</v>
      </c>
      <c r="B202" s="176" t="s">
        <v>383</v>
      </c>
      <c r="C202" s="177" t="s">
        <v>384</v>
      </c>
      <c r="D202" s="178" t="s">
        <v>142</v>
      </c>
      <c r="E202" s="179">
        <v>40.659999999999997</v>
      </c>
      <c r="F202" s="179">
        <v>0</v>
      </c>
      <c r="G202" s="180">
        <f>E202*F202</f>
        <v>0</v>
      </c>
      <c r="O202" s="174">
        <v>2</v>
      </c>
      <c r="AA202" s="146">
        <v>8</v>
      </c>
      <c r="AB202" s="146">
        <v>0</v>
      </c>
      <c r="AC202" s="146">
        <v>3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81">
        <v>8</v>
      </c>
      <c r="CB202" s="181">
        <v>0</v>
      </c>
      <c r="CZ202" s="146">
        <v>0</v>
      </c>
    </row>
    <row r="203" spans="1:104" x14ac:dyDescent="0.2">
      <c r="A203" s="175">
        <v>127</v>
      </c>
      <c r="B203" s="176" t="s">
        <v>385</v>
      </c>
      <c r="C203" s="177" t="s">
        <v>386</v>
      </c>
      <c r="D203" s="178" t="s">
        <v>142</v>
      </c>
      <c r="E203" s="179">
        <v>975.84</v>
      </c>
      <c r="F203" s="179">
        <v>0</v>
      </c>
      <c r="G203" s="180">
        <f>E203*F203</f>
        <v>0</v>
      </c>
      <c r="O203" s="174">
        <v>2</v>
      </c>
      <c r="AA203" s="146">
        <v>8</v>
      </c>
      <c r="AB203" s="146">
        <v>0</v>
      </c>
      <c r="AC203" s="146">
        <v>3</v>
      </c>
      <c r="AZ203" s="146">
        <v>1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81">
        <v>8</v>
      </c>
      <c r="CB203" s="181">
        <v>0</v>
      </c>
      <c r="CZ203" s="146">
        <v>0</v>
      </c>
    </row>
    <row r="204" spans="1:104" x14ac:dyDescent="0.2">
      <c r="A204" s="175">
        <v>128</v>
      </c>
      <c r="B204" s="176" t="s">
        <v>387</v>
      </c>
      <c r="C204" s="177" t="s">
        <v>388</v>
      </c>
      <c r="D204" s="178" t="s">
        <v>142</v>
      </c>
      <c r="E204" s="179">
        <v>40.659999999999997</v>
      </c>
      <c r="F204" s="179">
        <v>0</v>
      </c>
      <c r="G204" s="180">
        <f>E204*F204</f>
        <v>0</v>
      </c>
      <c r="O204" s="174">
        <v>2</v>
      </c>
      <c r="AA204" s="146">
        <v>8</v>
      </c>
      <c r="AB204" s="146">
        <v>0</v>
      </c>
      <c r="AC204" s="146">
        <v>3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81">
        <v>8</v>
      </c>
      <c r="CB204" s="181">
        <v>0</v>
      </c>
      <c r="CZ204" s="146">
        <v>0</v>
      </c>
    </row>
    <row r="205" spans="1:104" x14ac:dyDescent="0.2">
      <c r="A205" s="175">
        <v>129</v>
      </c>
      <c r="B205" s="176" t="s">
        <v>389</v>
      </c>
      <c r="C205" s="177" t="s">
        <v>390</v>
      </c>
      <c r="D205" s="178" t="s">
        <v>142</v>
      </c>
      <c r="E205" s="179">
        <v>40.659999999999997</v>
      </c>
      <c r="F205" s="179">
        <v>0</v>
      </c>
      <c r="G205" s="180">
        <f>E205*F205</f>
        <v>0</v>
      </c>
      <c r="O205" s="174">
        <v>2</v>
      </c>
      <c r="AA205" s="146">
        <v>8</v>
      </c>
      <c r="AB205" s="146">
        <v>0</v>
      </c>
      <c r="AC205" s="146">
        <v>3</v>
      </c>
      <c r="AZ205" s="146">
        <v>1</v>
      </c>
      <c r="BA205" s="146">
        <f>IF(AZ205=1,G205,0)</f>
        <v>0</v>
      </c>
      <c r="BB205" s="146">
        <f>IF(AZ205=2,G205,0)</f>
        <v>0</v>
      </c>
      <c r="BC205" s="146">
        <f>IF(AZ205=3,G205,0)</f>
        <v>0</v>
      </c>
      <c r="BD205" s="146">
        <f>IF(AZ205=4,G205,0)</f>
        <v>0</v>
      </c>
      <c r="BE205" s="146">
        <f>IF(AZ205=5,G205,0)</f>
        <v>0</v>
      </c>
      <c r="CA205" s="181">
        <v>8</v>
      </c>
      <c r="CB205" s="181">
        <v>0</v>
      </c>
      <c r="CZ205" s="146">
        <v>0</v>
      </c>
    </row>
    <row r="206" spans="1:104" x14ac:dyDescent="0.2">
      <c r="A206" s="190"/>
      <c r="B206" s="191" t="s">
        <v>69</v>
      </c>
      <c r="C206" s="192" t="str">
        <f>CONCATENATE(B197," ",C197)</f>
        <v>D96 Přesuny suti a vybouraných hmot</v>
      </c>
      <c r="D206" s="193"/>
      <c r="E206" s="194"/>
      <c r="F206" s="195"/>
      <c r="G206" s="196">
        <f>SUM(G197:G205)</f>
        <v>0</v>
      </c>
      <c r="O206" s="174">
        <v>4</v>
      </c>
      <c r="BA206" s="197">
        <f>SUM(BA197:BA205)</f>
        <v>0</v>
      </c>
      <c r="BB206" s="197">
        <f>SUM(BB197:BB205)</f>
        <v>0</v>
      </c>
      <c r="BC206" s="197">
        <f>SUM(BC197:BC205)</f>
        <v>0</v>
      </c>
      <c r="BD206" s="197">
        <f>SUM(BD197:BD205)</f>
        <v>0</v>
      </c>
      <c r="BE206" s="197">
        <f>SUM(BE197:BE205)</f>
        <v>0</v>
      </c>
    </row>
    <row r="207" spans="1:104" x14ac:dyDescent="0.2">
      <c r="E207" s="146"/>
    </row>
    <row r="208" spans="1:104" x14ac:dyDescent="0.2">
      <c r="E208" s="146"/>
    </row>
    <row r="209" spans="5:5" x14ac:dyDescent="0.2">
      <c r="E209" s="146"/>
    </row>
    <row r="210" spans="5:5" x14ac:dyDescent="0.2">
      <c r="E210" s="146"/>
    </row>
    <row r="211" spans="5:5" x14ac:dyDescent="0.2">
      <c r="E211" s="146"/>
    </row>
    <row r="212" spans="5:5" x14ac:dyDescent="0.2">
      <c r="E212" s="146"/>
    </row>
    <row r="213" spans="5:5" x14ac:dyDescent="0.2">
      <c r="E213" s="146"/>
    </row>
    <row r="214" spans="5:5" x14ac:dyDescent="0.2">
      <c r="E214" s="146"/>
    </row>
    <row r="215" spans="5:5" x14ac:dyDescent="0.2">
      <c r="E215" s="146"/>
    </row>
    <row r="216" spans="5:5" x14ac:dyDescent="0.2">
      <c r="E216" s="146"/>
    </row>
    <row r="217" spans="5:5" x14ac:dyDescent="0.2">
      <c r="E217" s="146"/>
    </row>
    <row r="218" spans="5:5" x14ac:dyDescent="0.2">
      <c r="E218" s="146"/>
    </row>
    <row r="219" spans="5:5" x14ac:dyDescent="0.2">
      <c r="E219" s="146"/>
    </row>
    <row r="220" spans="5:5" x14ac:dyDescent="0.2">
      <c r="E220" s="146"/>
    </row>
    <row r="221" spans="5:5" x14ac:dyDescent="0.2">
      <c r="E221" s="146"/>
    </row>
    <row r="222" spans="5:5" x14ac:dyDescent="0.2">
      <c r="E222" s="146"/>
    </row>
    <row r="223" spans="5:5" x14ac:dyDescent="0.2">
      <c r="E223" s="146"/>
    </row>
    <row r="224" spans="5:5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A230" s="198"/>
      <c r="B230" s="198"/>
      <c r="C230" s="198"/>
      <c r="D230" s="198"/>
      <c r="E230" s="198"/>
      <c r="F230" s="198"/>
      <c r="G230" s="198"/>
    </row>
    <row r="231" spans="1:7" x14ac:dyDescent="0.2">
      <c r="A231" s="198"/>
      <c r="B231" s="198"/>
      <c r="C231" s="198"/>
      <c r="D231" s="198"/>
      <c r="E231" s="198"/>
      <c r="F231" s="198"/>
      <c r="G231" s="198"/>
    </row>
    <row r="232" spans="1:7" x14ac:dyDescent="0.2">
      <c r="A232" s="198"/>
      <c r="B232" s="198"/>
      <c r="C232" s="198"/>
      <c r="D232" s="198"/>
      <c r="E232" s="198"/>
      <c r="F232" s="198"/>
      <c r="G232" s="198"/>
    </row>
    <row r="233" spans="1:7" x14ac:dyDescent="0.2">
      <c r="A233" s="198"/>
      <c r="B233" s="198"/>
      <c r="C233" s="198"/>
      <c r="D233" s="198"/>
      <c r="E233" s="198"/>
      <c r="F233" s="198"/>
      <c r="G233" s="198"/>
    </row>
    <row r="234" spans="1:7" x14ac:dyDescent="0.2">
      <c r="E234" s="146"/>
    </row>
    <row r="235" spans="1:7" x14ac:dyDescent="0.2">
      <c r="E235" s="146"/>
    </row>
    <row r="236" spans="1:7" x14ac:dyDescent="0.2">
      <c r="E236" s="146"/>
    </row>
    <row r="237" spans="1:7" x14ac:dyDescent="0.2">
      <c r="E237" s="146"/>
    </row>
    <row r="238" spans="1:7" x14ac:dyDescent="0.2">
      <c r="E238" s="146"/>
    </row>
    <row r="239" spans="1:7" x14ac:dyDescent="0.2">
      <c r="E239" s="146"/>
    </row>
    <row r="240" spans="1:7" x14ac:dyDescent="0.2">
      <c r="E240" s="146"/>
    </row>
    <row r="241" spans="5:5" x14ac:dyDescent="0.2">
      <c r="E241" s="146"/>
    </row>
    <row r="242" spans="5:5" x14ac:dyDescent="0.2">
      <c r="E242" s="146"/>
    </row>
    <row r="243" spans="5:5" x14ac:dyDescent="0.2">
      <c r="E243" s="146"/>
    </row>
    <row r="244" spans="5:5" x14ac:dyDescent="0.2">
      <c r="E244" s="146"/>
    </row>
    <row r="245" spans="5:5" x14ac:dyDescent="0.2">
      <c r="E245" s="146"/>
    </row>
    <row r="246" spans="5:5" x14ac:dyDescent="0.2">
      <c r="E246" s="146"/>
    </row>
    <row r="247" spans="5:5" x14ac:dyDescent="0.2">
      <c r="E247" s="146"/>
    </row>
    <row r="248" spans="5:5" x14ac:dyDescent="0.2">
      <c r="E248" s="146"/>
    </row>
    <row r="249" spans="5:5" x14ac:dyDescent="0.2">
      <c r="E249" s="146"/>
    </row>
    <row r="250" spans="5:5" x14ac:dyDescent="0.2">
      <c r="E250" s="146"/>
    </row>
    <row r="251" spans="5:5" x14ac:dyDescent="0.2">
      <c r="E251" s="146"/>
    </row>
    <row r="252" spans="5:5" x14ac:dyDescent="0.2">
      <c r="E252" s="146"/>
    </row>
    <row r="253" spans="5:5" x14ac:dyDescent="0.2">
      <c r="E253" s="146"/>
    </row>
    <row r="254" spans="5:5" x14ac:dyDescent="0.2">
      <c r="E254" s="146"/>
    </row>
    <row r="255" spans="5:5" x14ac:dyDescent="0.2">
      <c r="E255" s="146"/>
    </row>
    <row r="256" spans="5:5" x14ac:dyDescent="0.2">
      <c r="E256" s="146"/>
    </row>
    <row r="257" spans="1:7" x14ac:dyDescent="0.2">
      <c r="E257" s="146"/>
    </row>
    <row r="258" spans="1:7" x14ac:dyDescent="0.2">
      <c r="E258" s="146"/>
    </row>
    <row r="259" spans="1:7" x14ac:dyDescent="0.2">
      <c r="E259" s="146"/>
    </row>
    <row r="260" spans="1:7" x14ac:dyDescent="0.2">
      <c r="E260" s="146"/>
    </row>
    <row r="261" spans="1:7" x14ac:dyDescent="0.2">
      <c r="E261" s="146"/>
    </row>
    <row r="262" spans="1:7" x14ac:dyDescent="0.2">
      <c r="E262" s="146"/>
    </row>
    <row r="263" spans="1:7" x14ac:dyDescent="0.2">
      <c r="E263" s="146"/>
    </row>
    <row r="264" spans="1:7" x14ac:dyDescent="0.2">
      <c r="E264" s="146"/>
    </row>
    <row r="265" spans="1:7" x14ac:dyDescent="0.2">
      <c r="A265" s="199"/>
      <c r="B265" s="199"/>
    </row>
    <row r="266" spans="1:7" x14ac:dyDescent="0.2">
      <c r="A266" s="198"/>
      <c r="B266" s="198"/>
      <c r="C266" s="201"/>
      <c r="D266" s="201"/>
      <c r="E266" s="202"/>
      <c r="F266" s="201"/>
      <c r="G266" s="203"/>
    </row>
    <row r="267" spans="1:7" x14ac:dyDescent="0.2">
      <c r="A267" s="204"/>
      <c r="B267" s="204"/>
      <c r="C267" s="198"/>
      <c r="D267" s="198"/>
      <c r="E267" s="205"/>
      <c r="F267" s="198"/>
      <c r="G267" s="198"/>
    </row>
    <row r="268" spans="1:7" x14ac:dyDescent="0.2">
      <c r="A268" s="198"/>
      <c r="B268" s="198"/>
      <c r="C268" s="198"/>
      <c r="D268" s="198"/>
      <c r="E268" s="205"/>
      <c r="F268" s="198"/>
      <c r="G268" s="198"/>
    </row>
    <row r="269" spans="1:7" x14ac:dyDescent="0.2">
      <c r="A269" s="198"/>
      <c r="B269" s="198"/>
      <c r="C269" s="198"/>
      <c r="D269" s="198"/>
      <c r="E269" s="205"/>
      <c r="F269" s="198"/>
      <c r="G269" s="198"/>
    </row>
    <row r="270" spans="1:7" x14ac:dyDescent="0.2">
      <c r="A270" s="198"/>
      <c r="B270" s="198"/>
      <c r="C270" s="198"/>
      <c r="D270" s="198"/>
      <c r="E270" s="205"/>
      <c r="F270" s="198"/>
      <c r="G270" s="198"/>
    </row>
    <row r="271" spans="1:7" x14ac:dyDescent="0.2">
      <c r="A271" s="198"/>
      <c r="B271" s="198"/>
      <c r="C271" s="198"/>
      <c r="D271" s="198"/>
      <c r="E271" s="205"/>
      <c r="F271" s="198"/>
      <c r="G271" s="198"/>
    </row>
    <row r="272" spans="1:7" x14ac:dyDescent="0.2">
      <c r="A272" s="198"/>
      <c r="B272" s="198"/>
      <c r="C272" s="198"/>
      <c r="D272" s="198"/>
      <c r="E272" s="205"/>
      <c r="F272" s="198"/>
      <c r="G272" s="198"/>
    </row>
    <row r="273" spans="1:7" x14ac:dyDescent="0.2">
      <c r="A273" s="198"/>
      <c r="B273" s="198"/>
      <c r="C273" s="198"/>
      <c r="D273" s="198"/>
      <c r="E273" s="205"/>
      <c r="F273" s="198"/>
      <c r="G273" s="198"/>
    </row>
    <row r="274" spans="1:7" x14ac:dyDescent="0.2">
      <c r="A274" s="198"/>
      <c r="B274" s="198"/>
      <c r="C274" s="198"/>
      <c r="D274" s="198"/>
      <c r="E274" s="205"/>
      <c r="F274" s="198"/>
      <c r="G274" s="198"/>
    </row>
    <row r="275" spans="1:7" x14ac:dyDescent="0.2">
      <c r="A275" s="198"/>
      <c r="B275" s="198"/>
      <c r="C275" s="198"/>
      <c r="D275" s="198"/>
      <c r="E275" s="205"/>
      <c r="F275" s="198"/>
      <c r="G275" s="198"/>
    </row>
    <row r="276" spans="1:7" x14ac:dyDescent="0.2">
      <c r="A276" s="198"/>
      <c r="B276" s="198"/>
      <c r="C276" s="198"/>
      <c r="D276" s="198"/>
      <c r="E276" s="205"/>
      <c r="F276" s="198"/>
      <c r="G276" s="198"/>
    </row>
    <row r="277" spans="1:7" x14ac:dyDescent="0.2">
      <c r="A277" s="198"/>
      <c r="B277" s="198"/>
      <c r="C277" s="198"/>
      <c r="D277" s="198"/>
      <c r="E277" s="205"/>
      <c r="F277" s="198"/>
      <c r="G277" s="198"/>
    </row>
    <row r="278" spans="1:7" x14ac:dyDescent="0.2">
      <c r="A278" s="198"/>
      <c r="B278" s="198"/>
      <c r="C278" s="198"/>
      <c r="D278" s="198"/>
      <c r="E278" s="205"/>
      <c r="F278" s="198"/>
      <c r="G278" s="198"/>
    </row>
    <row r="279" spans="1:7" x14ac:dyDescent="0.2">
      <c r="A279" s="198"/>
      <c r="B279" s="198"/>
      <c r="C279" s="198"/>
      <c r="D279" s="198"/>
      <c r="E279" s="205"/>
      <c r="F279" s="198"/>
      <c r="G279" s="198"/>
    </row>
  </sheetData>
  <mergeCells count="51">
    <mergeCell ref="C171:D171"/>
    <mergeCell ref="C174:D174"/>
    <mergeCell ref="C175:D175"/>
    <mergeCell ref="C156:D156"/>
    <mergeCell ref="C157:D157"/>
    <mergeCell ref="C158:D158"/>
    <mergeCell ref="C159:D159"/>
    <mergeCell ref="C169:D169"/>
    <mergeCell ref="C170:D170"/>
    <mergeCell ref="C114:D114"/>
    <mergeCell ref="C143:D143"/>
    <mergeCell ref="C149:D149"/>
    <mergeCell ref="C150:D150"/>
    <mergeCell ref="C151:D151"/>
    <mergeCell ref="C152:D152"/>
    <mergeCell ref="C98:D98"/>
    <mergeCell ref="C100:D100"/>
    <mergeCell ref="C102:D102"/>
    <mergeCell ref="C104:D104"/>
    <mergeCell ref="C107:D107"/>
    <mergeCell ref="C108:D108"/>
    <mergeCell ref="C109:D109"/>
    <mergeCell ref="C110:D110"/>
    <mergeCell ref="C66:D66"/>
    <mergeCell ref="C67:D67"/>
    <mergeCell ref="C68:D68"/>
    <mergeCell ref="C70:D70"/>
    <mergeCell ref="C71:D71"/>
    <mergeCell ref="C72:D72"/>
    <mergeCell ref="C73:D73"/>
    <mergeCell ref="C75:D75"/>
    <mergeCell ref="C76:D76"/>
    <mergeCell ref="C77:D77"/>
    <mergeCell ref="C81:D81"/>
    <mergeCell ref="C82:D82"/>
    <mergeCell ref="C84:D84"/>
    <mergeCell ref="C31:D31"/>
    <mergeCell ref="C17:D17"/>
    <mergeCell ref="C18:D18"/>
    <mergeCell ref="C19:D19"/>
    <mergeCell ref="C25:D25"/>
    <mergeCell ref="C26:D26"/>
    <mergeCell ref="C27:D27"/>
    <mergeCell ref="A1:G1"/>
    <mergeCell ref="A3:B3"/>
    <mergeCell ref="A4:B4"/>
    <mergeCell ref="E4:G4"/>
    <mergeCell ref="C9:D9"/>
    <mergeCell ref="C10:D10"/>
    <mergeCell ref="C11:D11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hnovackova</cp:lastModifiedBy>
  <dcterms:created xsi:type="dcterms:W3CDTF">2016-06-21T07:35:05Z</dcterms:created>
  <dcterms:modified xsi:type="dcterms:W3CDTF">2016-06-21T07:38:11Z</dcterms:modified>
</cp:coreProperties>
</file>