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20" windowWidth="18540" windowHeight="115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Položky!$A$1:$G$176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175" i="3" l="1"/>
  <c r="BD175" i="3"/>
  <c r="BC175" i="3"/>
  <c r="BB175" i="3"/>
  <c r="G175" i="3"/>
  <c r="BA175" i="3" s="1"/>
  <c r="BE174" i="3"/>
  <c r="BD174" i="3"/>
  <c r="BC174" i="3"/>
  <c r="BB174" i="3"/>
  <c r="G174" i="3"/>
  <c r="BA174" i="3" s="1"/>
  <c r="BE173" i="3"/>
  <c r="BD173" i="3"/>
  <c r="BC173" i="3"/>
  <c r="BB173" i="3"/>
  <c r="G173" i="3"/>
  <c r="BA173" i="3" s="1"/>
  <c r="BE172" i="3"/>
  <c r="BD172" i="3"/>
  <c r="BC172" i="3"/>
  <c r="BB172" i="3"/>
  <c r="BA172" i="3"/>
  <c r="G172" i="3"/>
  <c r="BE171" i="3"/>
  <c r="BD171" i="3"/>
  <c r="BC171" i="3"/>
  <c r="BB171" i="3"/>
  <c r="G171" i="3"/>
  <c r="BA171" i="3" s="1"/>
  <c r="BE170" i="3"/>
  <c r="BD170" i="3"/>
  <c r="BC170" i="3"/>
  <c r="BB170" i="3"/>
  <c r="G170" i="3"/>
  <c r="BA170" i="3" s="1"/>
  <c r="BE169" i="3"/>
  <c r="BD169" i="3"/>
  <c r="BC169" i="3"/>
  <c r="BB169" i="3"/>
  <c r="BA169" i="3"/>
  <c r="G169" i="3"/>
  <c r="BE168" i="3"/>
  <c r="BD168" i="3"/>
  <c r="BC168" i="3"/>
  <c r="BB168" i="3"/>
  <c r="G168" i="3"/>
  <c r="BA168" i="3" s="1"/>
  <c r="B14" i="2"/>
  <c r="A14" i="2"/>
  <c r="C176" i="3"/>
  <c r="BE165" i="3"/>
  <c r="BD165" i="3"/>
  <c r="BC165" i="3"/>
  <c r="BA165" i="3"/>
  <c r="G165" i="3"/>
  <c r="BB165" i="3" s="1"/>
  <c r="BE164" i="3"/>
  <c r="BD164" i="3"/>
  <c r="BC164" i="3"/>
  <c r="BB164" i="3"/>
  <c r="BA164" i="3"/>
  <c r="G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B159" i="3"/>
  <c r="BA159" i="3"/>
  <c r="G159" i="3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B156" i="3"/>
  <c r="BA156" i="3"/>
  <c r="G156" i="3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B145" i="3"/>
  <c r="BA145" i="3"/>
  <c r="G145" i="3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B142" i="3"/>
  <c r="BA142" i="3"/>
  <c r="G142" i="3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B134" i="3"/>
  <c r="BA134" i="3"/>
  <c r="G134" i="3"/>
  <c r="BE133" i="3"/>
  <c r="BD133" i="3"/>
  <c r="BC133" i="3"/>
  <c r="BA133" i="3"/>
  <c r="G133" i="3"/>
  <c r="BB133" i="3" s="1"/>
  <c r="BE126" i="3"/>
  <c r="BD126" i="3"/>
  <c r="BC126" i="3"/>
  <c r="BA126" i="3"/>
  <c r="G126" i="3"/>
  <c r="BB126" i="3" s="1"/>
  <c r="BE119" i="3"/>
  <c r="BD119" i="3"/>
  <c r="BC119" i="3"/>
  <c r="BB119" i="3"/>
  <c r="BA119" i="3"/>
  <c r="G119" i="3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05" i="3"/>
  <c r="BD105" i="3"/>
  <c r="BC105" i="3"/>
  <c r="BA105" i="3"/>
  <c r="G105" i="3"/>
  <c r="BB105" i="3" s="1"/>
  <c r="BE97" i="3"/>
  <c r="BD97" i="3"/>
  <c r="BC97" i="3"/>
  <c r="BB97" i="3"/>
  <c r="BA97" i="3"/>
  <c r="G97" i="3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C93" i="3"/>
  <c r="BA93" i="3"/>
  <c r="G93" i="3"/>
  <c r="BB93" i="3" s="1"/>
  <c r="B13" i="2"/>
  <c r="A13" i="2"/>
  <c r="C166" i="3"/>
  <c r="BE90" i="3"/>
  <c r="BD90" i="3"/>
  <c r="BC90" i="3"/>
  <c r="BA90" i="3"/>
  <c r="G90" i="3"/>
  <c r="BB90" i="3" s="1"/>
  <c r="BE89" i="3"/>
  <c r="BD89" i="3"/>
  <c r="BC89" i="3"/>
  <c r="BB89" i="3"/>
  <c r="BA89" i="3"/>
  <c r="G89" i="3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B81" i="3"/>
  <c r="BA81" i="3"/>
  <c r="G81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B76" i="3"/>
  <c r="BA76" i="3"/>
  <c r="G76" i="3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12" i="2"/>
  <c r="A12" i="2"/>
  <c r="C91" i="3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3" i="3"/>
  <c r="BD53" i="3"/>
  <c r="BC53" i="3"/>
  <c r="BA53" i="3"/>
  <c r="G53" i="3"/>
  <c r="BB53" i="3" s="1"/>
  <c r="BE49" i="3"/>
  <c r="BD49" i="3"/>
  <c r="BC49" i="3"/>
  <c r="BA49" i="3"/>
  <c r="G49" i="3"/>
  <c r="BB49" i="3" s="1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B42" i="3"/>
  <c r="BA42" i="3"/>
  <c r="G42" i="3"/>
  <c r="BE41" i="3"/>
  <c r="BD41" i="3"/>
  <c r="BC41" i="3"/>
  <c r="BA41" i="3"/>
  <c r="G41" i="3"/>
  <c r="BB41" i="3" s="1"/>
  <c r="BE39" i="3"/>
  <c r="BD39" i="3"/>
  <c r="BC39" i="3"/>
  <c r="BA39" i="3"/>
  <c r="G39" i="3"/>
  <c r="BB39" i="3" s="1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8" i="3"/>
  <c r="BD28" i="3"/>
  <c r="BC28" i="3"/>
  <c r="BB28" i="3"/>
  <c r="BA28" i="3"/>
  <c r="G28" i="3"/>
  <c r="B11" i="2"/>
  <c r="A11" i="2"/>
  <c r="C62" i="3"/>
  <c r="BE25" i="3"/>
  <c r="BD25" i="3"/>
  <c r="BC25" i="3"/>
  <c r="BC26" i="3" s="1"/>
  <c r="G10" i="2" s="1"/>
  <c r="BB25" i="3"/>
  <c r="G25" i="3"/>
  <c r="G26" i="3" s="1"/>
  <c r="B10" i="2"/>
  <c r="A10" i="2"/>
  <c r="BE26" i="3"/>
  <c r="I10" i="2" s="1"/>
  <c r="BD26" i="3"/>
  <c r="H10" i="2" s="1"/>
  <c r="BB26" i="3"/>
  <c r="F10" i="2" s="1"/>
  <c r="C26" i="3"/>
  <c r="BE21" i="3"/>
  <c r="BE23" i="3" s="1"/>
  <c r="I9" i="2" s="1"/>
  <c r="BD21" i="3"/>
  <c r="BD23" i="3" s="1"/>
  <c r="H9" i="2" s="1"/>
  <c r="BC21" i="3"/>
  <c r="BC23" i="3" s="1"/>
  <c r="G9" i="2" s="1"/>
  <c r="BB21" i="3"/>
  <c r="BB23" i="3" s="1"/>
  <c r="F9" i="2" s="1"/>
  <c r="BA21" i="3"/>
  <c r="BA23" i="3" s="1"/>
  <c r="E9" i="2" s="1"/>
  <c r="G21" i="3"/>
  <c r="B9" i="2"/>
  <c r="A9" i="2"/>
  <c r="G23" i="3"/>
  <c r="C23" i="3"/>
  <c r="BE18" i="3"/>
  <c r="BD18" i="3"/>
  <c r="BC18" i="3"/>
  <c r="BB18" i="3"/>
  <c r="G18" i="3"/>
  <c r="BA18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E19" i="3" s="1"/>
  <c r="I8" i="2" s="1"/>
  <c r="BD12" i="3"/>
  <c r="BC12" i="3"/>
  <c r="BB12" i="3"/>
  <c r="G12" i="3"/>
  <c r="BA12" i="3" s="1"/>
  <c r="B8" i="2"/>
  <c r="A8" i="2"/>
  <c r="C19" i="3"/>
  <c r="BE8" i="3"/>
  <c r="BE10" i="3" s="1"/>
  <c r="I7" i="2" s="1"/>
  <c r="BD8" i="3"/>
  <c r="BD10" i="3" s="1"/>
  <c r="H7" i="2" s="1"/>
  <c r="BC8" i="3"/>
  <c r="BB8" i="3"/>
  <c r="BB10" i="3" s="1"/>
  <c r="F7" i="2" s="1"/>
  <c r="G8" i="3"/>
  <c r="BA8" i="3" s="1"/>
  <c r="BA10" i="3" s="1"/>
  <c r="E7" i="2" s="1"/>
  <c r="B7" i="2"/>
  <c r="A7" i="2"/>
  <c r="BC10" i="3"/>
  <c r="G7" i="2" s="1"/>
  <c r="G10" i="3"/>
  <c r="C10" i="3"/>
  <c r="E4" i="3"/>
  <c r="C4" i="3"/>
  <c r="F3" i="3"/>
  <c r="C3" i="3"/>
  <c r="C2" i="2"/>
  <c r="C1" i="2"/>
  <c r="C31" i="1"/>
  <c r="C9" i="1"/>
  <c r="G7" i="1"/>
  <c r="D2" i="1"/>
  <c r="C2" i="1"/>
  <c r="BA176" i="3" l="1"/>
  <c r="E14" i="2" s="1"/>
  <c r="BB19" i="3"/>
  <c r="F8" i="2" s="1"/>
  <c r="BD19" i="3"/>
  <c r="H8" i="2" s="1"/>
  <c r="BC62" i="3"/>
  <c r="G11" i="2" s="1"/>
  <c r="BE176" i="3"/>
  <c r="I14" i="2" s="1"/>
  <c r="BC19" i="3"/>
  <c r="G8" i="2" s="1"/>
  <c r="BD62" i="3"/>
  <c r="H11" i="2" s="1"/>
  <c r="BD91" i="3"/>
  <c r="H12" i="2" s="1"/>
  <c r="BC91" i="3"/>
  <c r="G12" i="2" s="1"/>
  <c r="BA166" i="3"/>
  <c r="E13" i="2" s="1"/>
  <c r="BB176" i="3"/>
  <c r="F14" i="2" s="1"/>
  <c r="BD176" i="3"/>
  <c r="H14" i="2" s="1"/>
  <c r="BE62" i="3"/>
  <c r="I11" i="2" s="1"/>
  <c r="BC166" i="3"/>
  <c r="G13" i="2" s="1"/>
  <c r="G15" i="2" s="1"/>
  <c r="C18" i="1" s="1"/>
  <c r="BC176" i="3"/>
  <c r="G14" i="2" s="1"/>
  <c r="BD166" i="3"/>
  <c r="H13" i="2" s="1"/>
  <c r="H15" i="2" s="1"/>
  <c r="C17" i="1" s="1"/>
  <c r="BE166" i="3"/>
  <c r="I13" i="2" s="1"/>
  <c r="G91" i="3"/>
  <c r="BA91" i="3"/>
  <c r="E12" i="2" s="1"/>
  <c r="BE91" i="3"/>
  <c r="I12" i="2" s="1"/>
  <c r="BA62" i="3"/>
  <c r="E11" i="2" s="1"/>
  <c r="BA19" i="3"/>
  <c r="E8" i="2" s="1"/>
  <c r="BB62" i="3"/>
  <c r="F11" i="2" s="1"/>
  <c r="BB166" i="3"/>
  <c r="F13" i="2" s="1"/>
  <c r="G62" i="3"/>
  <c r="G166" i="3"/>
  <c r="G19" i="3"/>
  <c r="BA25" i="3"/>
  <c r="BA26" i="3" s="1"/>
  <c r="E10" i="2" s="1"/>
  <c r="BB64" i="3"/>
  <c r="BB91" i="3" s="1"/>
  <c r="F12" i="2" s="1"/>
  <c r="G176" i="3"/>
  <c r="I15" i="2" l="1"/>
  <c r="C21" i="1" s="1"/>
  <c r="E15" i="2"/>
  <c r="C15" i="1" s="1"/>
  <c r="F15" i="2"/>
  <c r="C16" i="1" s="1"/>
  <c r="C19" i="1" l="1"/>
  <c r="C22" i="1" s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<sst xmlns="http://schemas.openxmlformats.org/spreadsheetml/2006/main" count="516" uniqueCount="299">
  <si>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</si>
  <si>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</si>
  <si>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</si>
  <si>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</si>
  <si>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</si>
  <si>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</si>
  <si>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</si>
  <si>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</si>
  <si>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</si>
  <si>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</si>
  <si>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</si>
  <si>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</si>
  <si>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</si>
  <si>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</si>
  <si>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</si>
  <si>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</si>
  <si>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</si>
  <si>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</si>
  <si>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</si>
  <si>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</si>
  <si>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</si>
  <si>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</si>
  <si>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</si>
  <si>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</si>
  <si>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</si>
  <si>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</si>
  <si>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</si>
  <si>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</si>
  <si>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</si>
  <si>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</si>
  <si>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</si>
  <si>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</si>
  <si>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</si>
  <si>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</si>
  <si>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</si>
  <si>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</si>
  <si>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</si>
  <si>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</si>
  <si>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</si>
  <si>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</si>
  <si>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</si>
  <si>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</si>
  <si>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</si>
  <si>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</si>
  <si>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</si>
  <si>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</si>
  <si>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</si>
  <si>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</si>
  <si>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</si>
  <si>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</si>
  <si>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</si>
  <si>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</si>
  <si>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</si>
  <si>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</si>
  <si>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</si>
  <si>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</si>
  <si>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</si>
  <si>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</si>
  <si>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</si>
  <si>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</si>
  <si>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</si>
  <si>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</si>
  <si>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</si>
  <si>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</si>
  <si>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</si>
  <si>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</si>
  <si>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</si>
  <si>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</si>
  <si>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</si>
  <si>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</si>
  <si>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20079291-4</t>
  </si>
  <si>
    <t>MU - REKONSTRUKCE A DOSTAVBA AREÁLU FF, ARNE NOVÁK</t>
  </si>
  <si>
    <t>SO 07</t>
  </si>
  <si>
    <t>BUDOVA C</t>
  </si>
  <si>
    <t>D 141</t>
  </si>
  <si>
    <t>ZDRAVOTECHNIKA</t>
  </si>
  <si>
    <t>61</t>
  </si>
  <si>
    <t>Upravy povrchů vnitřní</t>
  </si>
  <si>
    <t>612403300U00</t>
  </si>
  <si>
    <t xml:space="preserve">Vyplň rýh stěn hl 7cm š 7cm </t>
  </si>
  <si>
    <t>m</t>
  </si>
  <si>
    <t>3+10+2+4+2+7+9+10+3</t>
  </si>
  <si>
    <t>9</t>
  </si>
  <si>
    <t>Ostatní konstrukce, bourání</t>
  </si>
  <si>
    <t>612403388R00</t>
  </si>
  <si>
    <t xml:space="preserve">Hrubá výplň rýh ve stěnách do 15x15cm maltou z SMS </t>
  </si>
  <si>
    <t>612403500U00</t>
  </si>
  <si>
    <t xml:space="preserve">Vyplň rýh stěn hl 7cm š 15cm </t>
  </si>
  <si>
    <t>974031144R00</t>
  </si>
  <si>
    <t xml:space="preserve">Vysekání rýh ve zdi cihelné 7 x 15 cm </t>
  </si>
  <si>
    <t>30,0</t>
  </si>
  <si>
    <t>10,0</t>
  </si>
  <si>
    <t>4,0+6,0</t>
  </si>
  <si>
    <t>974031164R00</t>
  </si>
  <si>
    <t xml:space="preserve">Vysekání rýh ve zdi cihelné 15 x 15 cm </t>
  </si>
  <si>
    <t>97</t>
  </si>
  <si>
    <t>Prorážení otvorů</t>
  </si>
  <si>
    <t>974031142R00</t>
  </si>
  <si>
    <t xml:space="preserve">Vysekání rýh ve zdi cihelné 7 x 7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</si>
  <si>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</si>
  <si>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</si>
  <si>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</si>
  <si>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</si>
  <si>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</si>
  <si>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</si>
  <si>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</si>
  <si>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721176101R00</t>
  </si>
  <si>
    <t>Potrubí HT připojovací D 32 x 1,8 mm kondenzát z VZT</t>
  </si>
  <si>
    <t>4+3+2+2+9</t>
  </si>
  <si>
    <t>721176102R00</t>
  </si>
  <si>
    <t xml:space="preserve">Potrubí HT připojovací D 40 x 1,8 mm </t>
  </si>
  <si>
    <t>6+10+4+7+10</t>
  </si>
  <si>
    <t>721176103R00</t>
  </si>
  <si>
    <t>Potrubí HT připojovací D 50 x 1,8 mm výměna připojovacího potrubí k umyvadlům třídy</t>
  </si>
  <si>
    <t>výměna umyvadel třídy:</t>
  </si>
  <si>
    <t>1NP:10</t>
  </si>
  <si>
    <t>2NP:8</t>
  </si>
  <si>
    <t>3NP:8</t>
  </si>
  <si>
    <t>4NP:7</t>
  </si>
  <si>
    <t>5NP:3</t>
  </si>
  <si>
    <t xml:space="preserve">Potrubí HT připojovací D 50 x 1,8 mm </t>
  </si>
  <si>
    <t>2+1+2+8+2+2</t>
  </si>
  <si>
    <t>721176114R00</t>
  </si>
  <si>
    <t xml:space="preserve">Potrubí HT odpadní svislé D 75 x 1,9 mm </t>
  </si>
  <si>
    <t>721176115R00</t>
  </si>
  <si>
    <t xml:space="preserve">Potrubí HT odpadní svislé D 110 x 2,7 mm </t>
  </si>
  <si>
    <t>721176222R00</t>
  </si>
  <si>
    <t xml:space="preserve">Potrubí KG svodné (ležaté) v zemi D 110 x 3,2 mm </t>
  </si>
  <si>
    <t>721176223R00</t>
  </si>
  <si>
    <t xml:space="preserve">Potrubí KG svodné (ležaté) v zemi D 125 x 3,2 mm </t>
  </si>
  <si>
    <t>721194103R00</t>
  </si>
  <si>
    <t xml:space="preserve">Vyvedení odpadních výpustek D 32 x 1,8 </t>
  </si>
  <si>
    <t>kus</t>
  </si>
  <si>
    <t>721194104R00</t>
  </si>
  <si>
    <t xml:space="preserve">Vyvedení odpadních výpustek D 40 x 1,8 </t>
  </si>
  <si>
    <t>U1:1</t>
  </si>
  <si>
    <t>U:5</t>
  </si>
  <si>
    <t>721194105R00</t>
  </si>
  <si>
    <t xml:space="preserve">Vyvedení odpadních výpustek D 50 x 1,8 </t>
  </si>
  <si>
    <t>D:3</t>
  </si>
  <si>
    <t>P:1</t>
  </si>
  <si>
    <t>VP:1</t>
  </si>
  <si>
    <t>721194109R00</t>
  </si>
  <si>
    <t xml:space="preserve">Vyvedení odpadních výpustek D 110 x 2,3 </t>
  </si>
  <si>
    <t>K:2</t>
  </si>
  <si>
    <t>VF:1</t>
  </si>
  <si>
    <t>721223423RT1</t>
  </si>
  <si>
    <t>Vpusť podlahová se zápachovou uzávěrkou svislý mřížka nerez 115 x 115 DN 50/75/110</t>
  </si>
  <si>
    <t>721273150RT1</t>
  </si>
  <si>
    <t>Hlavice ventilační přivětrávací přivzdušňovací ventil DN 50/70/100</t>
  </si>
  <si>
    <t>721290112R00</t>
  </si>
  <si>
    <t xml:space="preserve">Zkouška těsnosti kanalizace vodou DN 200 </t>
  </si>
  <si>
    <t>20+37+17+30+2+2+4</t>
  </si>
  <si>
    <t>551623450</t>
  </si>
  <si>
    <t>sifon pro odvod kondenzátu</t>
  </si>
  <si>
    <t>998721203R00</t>
  </si>
  <si>
    <t xml:space="preserve">Přesun hmot pro vnitřní kanalizaci, výšky do 24 m </t>
  </si>
  <si>
    <t>722</t>
  </si>
  <si>
    <t>Vnitřní vodovod</t>
  </si>
  <si>
    <t>722130236R00</t>
  </si>
  <si>
    <t xml:space="preserve">Potrubí z trub.závit.pozink.svařovan. 11343,DN 50 </t>
  </si>
  <si>
    <t>722131932R00</t>
  </si>
  <si>
    <t xml:space="preserve">Oprava-propojení dosavadního potrubí závit. DN 20 </t>
  </si>
  <si>
    <t>722131933R00</t>
  </si>
  <si>
    <t xml:space="preserve">Oprava-propojení dosavadního potrubí závit. DN 25 </t>
  </si>
  <si>
    <t>722174022U00</t>
  </si>
  <si>
    <t>Potr vod PPR PN20 svar polyfuz D 20 výměna přívodu SV po první koleno</t>
  </si>
  <si>
    <t>722174311R00</t>
  </si>
  <si>
    <t xml:space="preserve">Potrubí z PP-R 80 PN 20, D 20 mm </t>
  </si>
  <si>
    <t>722174312R00</t>
  </si>
  <si>
    <t xml:space="preserve">Potrubí z PP-R 80 PN 20, D 25 mm </t>
  </si>
  <si>
    <t>722182021R00</t>
  </si>
  <si>
    <t xml:space="preserve">Montáž izolačních skruží na potrubí přímé DN 25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</si>
  <si>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</si>
  <si>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</si>
  <si>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</si>
  <si>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</si>
  <si>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</si>
  <si>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722221134U00</t>
  </si>
  <si>
    <t xml:space="preserve">Ventil výtokový G 1/2 1závit </t>
  </si>
  <si>
    <t>soubor</t>
  </si>
  <si>
    <t>722224111R00</t>
  </si>
  <si>
    <t xml:space="preserve">Kohouty plnicí a vypouštěcí DN 15 </t>
  </si>
  <si>
    <t>722290226R00</t>
  </si>
  <si>
    <t xml:space="preserve">Zkouška tlaku potrubí závitového DN 50 </t>
  </si>
  <si>
    <t>722290237R00</t>
  </si>
  <si>
    <t xml:space="preserve">Proplach a dezinfekce vodovod.potrubí DN 200 </t>
  </si>
  <si>
    <t>PC</t>
  </si>
  <si>
    <t>Krácený rozbor dle vyhlášky 252/2004 Sb. (určený ke kolaudaci)</t>
  </si>
  <si>
    <t>kpl</t>
  </si>
  <si>
    <t>283771360</t>
  </si>
  <si>
    <t>Izolace tepelná trubková návleková DG 22-20</t>
  </si>
  <si>
    <t>28377136011</t>
  </si>
  <si>
    <t>Izolace tepelná trubková návleková DG 28-25</t>
  </si>
  <si>
    <t>551100010</t>
  </si>
  <si>
    <t>Kohout kulový voda  1/2"</t>
  </si>
  <si>
    <t>551100011</t>
  </si>
  <si>
    <t>Kohout kulový voda  3/4"</t>
  </si>
  <si>
    <t>551100015</t>
  </si>
  <si>
    <t>Kohout kulový voda 2"</t>
  </si>
  <si>
    <t>PC01</t>
  </si>
  <si>
    <t>Vodoměr domovní QN15 DN50(2") 30°C mokroběž. s dálkovým odečtem (dle MAR)podle stáv. D+M</t>
  </si>
  <si>
    <t>998722203R00</t>
  </si>
  <si>
    <t xml:space="preserve">Přesun hmot pro vnitřní vodovod, výšky do 24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</si>
  <si>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</si>
  <si>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</si>
  <si>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</si>
  <si>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</si>
  <si>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</si>
  <si>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</si>
  <si>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</si>
  <si>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</si>
  <si>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725122002U00</t>
  </si>
  <si>
    <t xml:space="preserve">Mtž pisoáru automat splach </t>
  </si>
  <si>
    <t>725210821R00</t>
  </si>
  <si>
    <t xml:space="preserve">Demontáž umyvadel bez výtokových armatur </t>
  </si>
  <si>
    <t>5</t>
  </si>
  <si>
    <t>725219401R00</t>
  </si>
  <si>
    <t xml:space="preserve">Montáž umyvadel na šrouby do zdiva </t>
  </si>
  <si>
    <t>725314290R00</t>
  </si>
  <si>
    <t xml:space="preserve">Příslušenství k dřezu v kuchyňské sestavě </t>
  </si>
  <si>
    <t>725339101R00</t>
  </si>
  <si>
    <t xml:space="preserve">Montáž výlevky diturvitové, bez nádrže a armatur </t>
  </si>
  <si>
    <t>725810401R00</t>
  </si>
  <si>
    <t xml:space="preserve">Ventil rohový bez přípoj. trubičky G 1/2 </t>
  </si>
  <si>
    <t>D:3*2</t>
  </si>
  <si>
    <t>U1:1*2</t>
  </si>
  <si>
    <t>U:5*2</t>
  </si>
  <si>
    <t>725810811R00</t>
  </si>
  <si>
    <t xml:space="preserve">Demontáž ventilu výtokového nástěnného </t>
  </si>
  <si>
    <t>725812215U00</t>
  </si>
  <si>
    <t xml:space="preserve">Ventil nástěnný klasický G 1/2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</si>
  <si>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</si>
  <si>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</si>
  <si>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</si>
  <si>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</si>
  <si>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</si>
  <si>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</si>
  <si>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</si>
  <si>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</si>
  <si>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725849200R00</t>
  </si>
  <si>
    <t xml:space="preserve">Montáž baterií sprchových, nastavitelná výška </t>
  </si>
  <si>
    <t>725980122R00</t>
  </si>
  <si>
    <t xml:space="preserve">Dvířka z plastu, 200 x 300 mm </t>
  </si>
  <si>
    <t>725989101R00</t>
  </si>
  <si>
    <t xml:space="preserve">Montáž dvířek kovových i z PH </t>
  </si>
  <si>
    <t>501a</t>
  </si>
  <si>
    <t xml:space="preserve">Značení potrubí </t>
  </si>
  <si>
    <t>64271102</t>
  </si>
  <si>
    <t>Výlevka závěsná keramická DN100, plast.mřížka vč.montážního rámu</t>
  </si>
  <si>
    <t>502</t>
  </si>
  <si>
    <t xml:space="preserve">Umyvadlo  š.55 </t>
  </si>
  <si>
    <t>502.1</t>
  </si>
  <si>
    <t xml:space="preserve">Umyvadlo  NÁBYTKOVÉ se skříňkou </t>
  </si>
  <si>
    <t>502.2</t>
  </si>
  <si>
    <t>Umyvadlo  š.55 U2 výměna umyvadel v učebnách</t>
  </si>
  <si>
    <t>503</t>
  </si>
  <si>
    <t xml:space="preserve">Umyvadlová stojánková baterie páková </t>
  </si>
  <si>
    <t>504</t>
  </si>
  <si>
    <t xml:space="preserve">Sifon výškově nastavitelný designový </t>
  </si>
  <si>
    <t>505</t>
  </si>
  <si>
    <t xml:space="preserve">Urinál se senzorem vč,.instalační sady,sifonu a s. </t>
  </si>
  <si>
    <t>506</t>
  </si>
  <si>
    <t xml:space="preserve">NAPÁJECÍ ZDROJ k urinálu </t>
  </si>
  <si>
    <t>507</t>
  </si>
  <si>
    <t>Páková nástěnná baterie G150mm VF</t>
  </si>
  <si>
    <t>508</t>
  </si>
  <si>
    <t xml:space="preserve">Sprchová souprava </t>
  </si>
  <si>
    <t>509</t>
  </si>
  <si>
    <t>Sprchové posuv.dveře(výplň sklo) š.900 D+M</t>
  </si>
  <si>
    <t>515</t>
  </si>
  <si>
    <t xml:space="preserve">Závěsný klozet </t>
  </si>
  <si>
    <t>517</t>
  </si>
  <si>
    <t>Nádržka splach pro zazdění , h 112 cm 111.300.00.5 K, Ki</t>
  </si>
  <si>
    <t>518</t>
  </si>
  <si>
    <t xml:space="preserve">Sedátko tvrdý plast pomalé sklápění </t>
  </si>
  <si>
    <t>519</t>
  </si>
  <si>
    <t xml:space="preserve">Ovládací tlačítko ke splachování </t>
  </si>
  <si>
    <t>998725203R00</t>
  </si>
  <si>
    <t xml:space="preserve">Přesun hmot pro zařizovací předměty, výšky do 24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</si>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</sst>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D15" sqref="D15: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 141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72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70</v>
      </c>
      <c r="B7" s="25"/>
      <c r="C7" s="26" t="s">
        <v>71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1"/>
      <c r="D8" s="191"/>
      <c r="E8" s="19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1">
        <f>Projektant</f>
        <v>0</v>
      </c>
      <c r="D9" s="191"/>
      <c r="E9" s="192"/>
      <c r="F9" s="13"/>
      <c r="G9" s="34"/>
      <c r="H9" s="35"/>
    </row>
    <row r="10" spans="1:57" x14ac:dyDescent="0.2">
      <c r="A10" s="29" t="s">
        <v>14</v>
      </c>
      <c r="B10" s="13"/>
      <c r="C10" s="191"/>
      <c r="D10" s="191"/>
      <c r="E10" s="191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1"/>
      <c r="D11" s="191"/>
      <c r="E11" s="191"/>
      <c r="F11" s="39" t="s">
        <v>16</v>
      </c>
      <c r="G11" s="40" t="s">
        <v>70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3"/>
      <c r="D12" s="193"/>
      <c r="E12" s="19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94" t="s">
        <v>32</v>
      </c>
      <c r="B23" s="195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86">
        <f>C23-F32</f>
        <v>0</v>
      </c>
      <c r="G30" s="187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86">
        <f>ROUND(PRODUCT(F30,C31/100),0)</f>
        <v>0</v>
      </c>
      <c r="G31" s="187"/>
    </row>
    <row r="32" spans="1:7" x14ac:dyDescent="0.2">
      <c r="A32" s="85"/>
      <c r="B32" s="86"/>
      <c r="C32" s="87"/>
      <c r="D32" s="86"/>
      <c r="E32" s="88"/>
      <c r="F32" s="186"/>
      <c r="G32" s="187"/>
    </row>
    <row r="33" spans="1:8" x14ac:dyDescent="0.2">
      <c r="A33" s="85"/>
      <c r="B33" s="89"/>
      <c r="C33" s="90"/>
      <c r="D33" s="86"/>
      <c r="E33" s="61"/>
      <c r="F33" s="186"/>
      <c r="G33" s="187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88">
        <f>ROUND(SUM(F30:F33),0)</f>
        <v>0</v>
      </c>
      <c r="G34" s="189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0"/>
      <c r="C37" s="190"/>
      <c r="D37" s="190"/>
      <c r="E37" s="190"/>
      <c r="F37" s="190"/>
      <c r="G37" s="190"/>
      <c r="H37" t="s">
        <v>5</v>
      </c>
    </row>
    <row r="38" spans="1:8" ht="12.75" customHeight="1" x14ac:dyDescent="0.2">
      <c r="A38" s="96"/>
      <c r="B38" s="190"/>
      <c r="C38" s="190"/>
      <c r="D38" s="190"/>
      <c r="E38" s="190"/>
      <c r="F38" s="190"/>
      <c r="G38" s="190"/>
      <c r="H38" t="s">
        <v>5</v>
      </c>
    </row>
    <row r="39" spans="1:8" x14ac:dyDescent="0.2">
      <c r="A39" s="96"/>
      <c r="B39" s="190"/>
      <c r="C39" s="190"/>
      <c r="D39" s="190"/>
      <c r="E39" s="190"/>
      <c r="F39" s="190"/>
      <c r="G39" s="190"/>
      <c r="H39" t="s">
        <v>5</v>
      </c>
    </row>
    <row r="40" spans="1:8" x14ac:dyDescent="0.2">
      <c r="A40" s="96"/>
      <c r="B40" s="190"/>
      <c r="C40" s="190"/>
      <c r="D40" s="190"/>
      <c r="E40" s="190"/>
      <c r="F40" s="190"/>
      <c r="G40" s="190"/>
      <c r="H40" t="s">
        <v>5</v>
      </c>
    </row>
    <row r="41" spans="1:8" x14ac:dyDescent="0.2">
      <c r="A41" s="96"/>
      <c r="B41" s="190"/>
      <c r="C41" s="190"/>
      <c r="D41" s="190"/>
      <c r="E41" s="190"/>
      <c r="F41" s="190"/>
      <c r="G41" s="190"/>
      <c r="H41" t="s">
        <v>5</v>
      </c>
    </row>
    <row r="42" spans="1:8" x14ac:dyDescent="0.2">
      <c r="A42" s="96"/>
      <c r="B42" s="190"/>
      <c r="C42" s="190"/>
      <c r="D42" s="190"/>
      <c r="E42" s="190"/>
      <c r="F42" s="190"/>
      <c r="G42" s="190"/>
      <c r="H42" t="s">
        <v>5</v>
      </c>
    </row>
    <row r="43" spans="1:8" x14ac:dyDescent="0.2">
      <c r="A43" s="96"/>
      <c r="B43" s="190"/>
      <c r="C43" s="190"/>
      <c r="D43" s="190"/>
      <c r="E43" s="190"/>
      <c r="F43" s="190"/>
      <c r="G43" s="190"/>
      <c r="H43" t="s">
        <v>5</v>
      </c>
    </row>
    <row r="44" spans="1:8" x14ac:dyDescent="0.2">
      <c r="A44" s="96"/>
      <c r="B44" s="190"/>
      <c r="C44" s="190"/>
      <c r="D44" s="190"/>
      <c r="E44" s="190"/>
      <c r="F44" s="190"/>
      <c r="G44" s="190"/>
      <c r="H44" t="s">
        <v>5</v>
      </c>
    </row>
    <row r="45" spans="1:8" ht="0.75" customHeight="1" x14ac:dyDescent="0.2">
      <c r="A45" s="96"/>
      <c r="B45" s="190"/>
      <c r="C45" s="190"/>
      <c r="D45" s="190"/>
      <c r="E45" s="190"/>
      <c r="F45" s="190"/>
      <c r="G45" s="190"/>
      <c r="H45" t="s">
        <v>5</v>
      </c>
    </row>
    <row r="46" spans="1:8" x14ac:dyDescent="0.2">
      <c r="B46" s="185"/>
      <c r="C46" s="185"/>
      <c r="D46" s="185"/>
      <c r="E46" s="185"/>
      <c r="F46" s="185"/>
      <c r="G46" s="185"/>
    </row>
    <row r="47" spans="1:8" x14ac:dyDescent="0.2">
      <c r="B47" s="185"/>
      <c r="C47" s="185"/>
      <c r="D47" s="185"/>
      <c r="E47" s="185"/>
      <c r="F47" s="185"/>
      <c r="G47" s="185"/>
    </row>
    <row r="48" spans="1:8" x14ac:dyDescent="0.2">
      <c r="B48" s="185"/>
      <c r="C48" s="185"/>
      <c r="D48" s="185"/>
      <c r="E48" s="185"/>
      <c r="F48" s="185"/>
      <c r="G48" s="185"/>
    </row>
    <row r="49" spans="2:7" x14ac:dyDescent="0.2">
      <c r="B49" s="185"/>
      <c r="C49" s="185"/>
      <c r="D49" s="185"/>
      <c r="E49" s="185"/>
      <c r="F49" s="185"/>
      <c r="G49" s="185"/>
    </row>
    <row r="50" spans="2:7" x14ac:dyDescent="0.2">
      <c r="B50" s="185"/>
      <c r="C50" s="185"/>
      <c r="D50" s="185"/>
      <c r="E50" s="185"/>
      <c r="F50" s="185"/>
      <c r="G50" s="185"/>
    </row>
    <row r="51" spans="2:7" x14ac:dyDescent="0.2">
      <c r="B51" s="185"/>
      <c r="C51" s="185"/>
      <c r="D51" s="185"/>
      <c r="E51" s="185"/>
      <c r="F51" s="185"/>
      <c r="G51" s="185"/>
    </row>
    <row r="52" spans="2:7" x14ac:dyDescent="0.2">
      <c r="B52" s="185"/>
      <c r="C52" s="185"/>
      <c r="D52" s="185"/>
      <c r="E52" s="185"/>
      <c r="F52" s="185"/>
      <c r="G52" s="185"/>
    </row>
    <row r="53" spans="2:7" x14ac:dyDescent="0.2">
      <c r="B53" s="185"/>
      <c r="C53" s="185"/>
      <c r="D53" s="185"/>
      <c r="E53" s="185"/>
      <c r="F53" s="185"/>
      <c r="G53" s="185"/>
    </row>
    <row r="54" spans="2:7" x14ac:dyDescent="0.2">
      <c r="B54" s="185"/>
      <c r="C54" s="185"/>
      <c r="D54" s="185"/>
      <c r="E54" s="185"/>
      <c r="F54" s="185"/>
      <c r="G54" s="185"/>
    </row>
    <row r="55" spans="2:7" x14ac:dyDescent="0.2">
      <c r="B55" s="185"/>
      <c r="C55" s="185"/>
      <c r="D55" s="185"/>
      <c r="E55" s="185"/>
      <c r="F55" s="185"/>
      <c r="G55" s="18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6"/>
  <sheetViews>
    <sheetView workbookViewId="0">
      <selection activeCell="G36" sqref="G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6" t="s">
        <v>46</v>
      </c>
      <c r="B1" s="197"/>
      <c r="C1" s="97" t="str">
        <f>CONCATENATE(cislostavby," ",nazevstavby)</f>
        <v>20079291-4 MU - REKONSTRUKCE A DOSTAVBA AREÁLU FF, ARNE NOVÁK</v>
      </c>
      <c r="D1" s="98"/>
      <c r="E1" s="99"/>
      <c r="F1" s="98"/>
      <c r="G1" s="100" t="s">
        <v>47</v>
      </c>
      <c r="H1" s="101" t="s">
        <v>74</v>
      </c>
      <c r="I1" s="102"/>
    </row>
    <row r="2" spans="1:9" ht="13.5" thickBot="1" x14ac:dyDescent="0.25">
      <c r="A2" s="198" t="s">
        <v>48</v>
      </c>
      <c r="B2" s="199"/>
      <c r="C2" s="103" t="str">
        <f>CONCATENATE(cisloobjektu," ",nazevobjektu)</f>
        <v>SO 07 BUDOVA C</v>
      </c>
      <c r="D2" s="104"/>
      <c r="E2" s="105"/>
      <c r="F2" s="104"/>
      <c r="G2" s="200" t="s">
        <v>75</v>
      </c>
      <c r="H2" s="201"/>
      <c r="I2" s="20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1" t="str">
        <f>Položky!B7</f>
        <v>61</v>
      </c>
      <c r="B7" s="115" t="str">
        <f>Položky!C7</f>
        <v>Upravy povrchů vnitřní</v>
      </c>
      <c r="C7" s="66"/>
      <c r="D7" s="116"/>
      <c r="E7" s="182">
        <f>Položky!BA10</f>
        <v>0</v>
      </c>
      <c r="F7" s="183">
        <f>Položky!BB10</f>
        <v>0</v>
      </c>
      <c r="G7" s="183">
        <f>Položky!BC10</f>
        <v>0</v>
      </c>
      <c r="H7" s="183">
        <f>Položky!BD10</f>
        <v>0</v>
      </c>
      <c r="I7" s="184">
        <f>Položky!BE10</f>
        <v>0</v>
      </c>
    </row>
    <row r="8" spans="1:9" s="35" customFormat="1" x14ac:dyDescent="0.2">
      <c r="A8" s="181" t="str">
        <f>Položky!B11</f>
        <v>9</v>
      </c>
      <c r="B8" s="115" t="str">
        <f>Položky!C11</f>
        <v>Ostatní konstrukce, bourání</v>
      </c>
      <c r="C8" s="66"/>
      <c r="D8" s="116"/>
      <c r="E8" s="182">
        <f>Položky!BA19</f>
        <v>0</v>
      </c>
      <c r="F8" s="183">
        <f>Položky!BB19</f>
        <v>0</v>
      </c>
      <c r="G8" s="183">
        <f>Položky!BC19</f>
        <v>0</v>
      </c>
      <c r="H8" s="183">
        <f>Položky!BD19</f>
        <v>0</v>
      </c>
      <c r="I8" s="184">
        <f>Položky!BE19</f>
        <v>0</v>
      </c>
    </row>
    <row r="9" spans="1:9" s="35" customFormat="1" x14ac:dyDescent="0.2">
      <c r="A9" s="181" t="str">
        <f>Položky!B20</f>
        <v>97</v>
      </c>
      <c r="B9" s="115" t="str">
        <f>Položky!C20</f>
        <v>Prorážení otvorů</v>
      </c>
      <c r="C9" s="66"/>
      <c r="D9" s="116"/>
      <c r="E9" s="182">
        <f>Položky!BA23</f>
        <v>0</v>
      </c>
      <c r="F9" s="183">
        <f>Položky!BB23</f>
        <v>0</v>
      </c>
      <c r="G9" s="183">
        <f>Položky!BC23</f>
        <v>0</v>
      </c>
      <c r="H9" s="183">
        <f>Položky!BD23</f>
        <v>0</v>
      </c>
      <c r="I9" s="184">
        <f>Položky!BE23</f>
        <v>0</v>
      </c>
    </row>
    <row r="10" spans="1:9" s="35" customFormat="1" x14ac:dyDescent="0.2">
      <c r="A10" s="181" t="str">
        <f>Položky!B24</f>
        <v>99</v>
      </c>
      <c r="B10" s="115" t="str">
        <f>Položky!C24</f>
        <v>Staveništní přesun hmot</v>
      </c>
      <c r="C10" s="66"/>
      <c r="D10" s="116"/>
      <c r="E10" s="182">
        <f>Položky!BA26</f>
        <v>0</v>
      </c>
      <c r="F10" s="183">
        <f>Položky!BB26</f>
        <v>0</v>
      </c>
      <c r="G10" s="183">
        <f>Položky!BC26</f>
        <v>0</v>
      </c>
      <c r="H10" s="183">
        <f>Položky!BD26</f>
        <v>0</v>
      </c>
      <c r="I10" s="184">
        <f>Položky!BE26</f>
        <v>0</v>
      </c>
    </row>
    <row r="11" spans="1:9" s="35" customFormat="1" x14ac:dyDescent="0.2">
      <c r="A11" s="181" t="str">
        <f>Položky!B27</f>
        <v>721</v>
      </c>
      <c r="B11" s="115" t="str">
        <f>Položky!C27</f>
        <v>Vnitřní kanalizace</v>
      </c>
      <c r="C11" s="66"/>
      <c r="D11" s="116"/>
      <c r="E11" s="182">
        <f>Položky!BA62</f>
        <v>0</v>
      </c>
      <c r="F11" s="183">
        <f>Položky!BB62</f>
        <v>0</v>
      </c>
      <c r="G11" s="183">
        <f>Položky!BC62</f>
        <v>0</v>
      </c>
      <c r="H11" s="183">
        <f>Položky!BD62</f>
        <v>0</v>
      </c>
      <c r="I11" s="184">
        <f>Položky!BE62</f>
        <v>0</v>
      </c>
    </row>
    <row r="12" spans="1:9" s="35" customFormat="1" x14ac:dyDescent="0.2">
      <c r="A12" s="181" t="str">
        <f>Položky!B63</f>
        <v>722</v>
      </c>
      <c r="B12" s="115" t="str">
        <f>Položky!C63</f>
        <v>Vnitřní vodovod</v>
      </c>
      <c r="C12" s="66"/>
      <c r="D12" s="116"/>
      <c r="E12" s="182">
        <f>Položky!BA91</f>
        <v>0</v>
      </c>
      <c r="F12" s="183">
        <f>Položky!BB91</f>
        <v>0</v>
      </c>
      <c r="G12" s="183">
        <f>Položky!BC91</f>
        <v>0</v>
      </c>
      <c r="H12" s="183">
        <f>Položky!BD91</f>
        <v>0</v>
      </c>
      <c r="I12" s="184">
        <f>Položky!BE91</f>
        <v>0</v>
      </c>
    </row>
    <row r="13" spans="1:9" s="35" customFormat="1" x14ac:dyDescent="0.2">
      <c r="A13" s="181" t="str">
        <f>Položky!B92</f>
        <v>725</v>
      </c>
      <c r="B13" s="115" t="str">
        <f>Položky!C92</f>
        <v>Zařizovací předměty</v>
      </c>
      <c r="C13" s="66"/>
      <c r="D13" s="116"/>
      <c r="E13" s="182">
        <f>Položky!BA166</f>
        <v>0</v>
      </c>
      <c r="F13" s="183">
        <f>Položky!BB166</f>
        <v>0</v>
      </c>
      <c r="G13" s="183">
        <f>Položky!BC166</f>
        <v>0</v>
      </c>
      <c r="H13" s="183">
        <f>Položky!BD166</f>
        <v>0</v>
      </c>
      <c r="I13" s="184">
        <f>Položky!BE166</f>
        <v>0</v>
      </c>
    </row>
    <row r="14" spans="1:9" s="35" customFormat="1" ht="13.5" thickBot="1" x14ac:dyDescent="0.25">
      <c r="A14" s="181" t="str">
        <f>Položky!B167</f>
        <v>D96</v>
      </c>
      <c r="B14" s="115" t="str">
        <f>Položky!C167</f>
        <v>Přesuny suti a vybouraných hmot</v>
      </c>
      <c r="C14" s="66"/>
      <c r="D14" s="116"/>
      <c r="E14" s="182">
        <f>Položky!BA176</f>
        <v>0</v>
      </c>
      <c r="F14" s="183">
        <f>Položky!BB176</f>
        <v>0</v>
      </c>
      <c r="G14" s="183">
        <f>Položky!BC176</f>
        <v>0</v>
      </c>
      <c r="H14" s="183">
        <f>Položky!BD176</f>
        <v>0</v>
      </c>
      <c r="I14" s="184">
        <f>Položky!BE176</f>
        <v>0</v>
      </c>
    </row>
    <row r="15" spans="1:9" s="123" customFormat="1" ht="13.5" thickBot="1" x14ac:dyDescent="0.25">
      <c r="A15" s="117"/>
      <c r="B15" s="118" t="s">
        <v>55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2:9" x14ac:dyDescent="0.2">
      <c r="B17" s="123"/>
      <c r="F17" s="124"/>
      <c r="G17" s="125"/>
      <c r="H17" s="125"/>
      <c r="I17" s="126"/>
    </row>
    <row r="18" spans="2:9" x14ac:dyDescent="0.2">
      <c r="F18" s="124"/>
      <c r="G18" s="125"/>
      <c r="H18" s="125"/>
      <c r="I18" s="126"/>
    </row>
    <row r="19" spans="2:9" x14ac:dyDescent="0.2">
      <c r="F19" s="124"/>
      <c r="G19" s="125"/>
      <c r="H19" s="125"/>
      <c r="I19" s="126"/>
    </row>
    <row r="20" spans="2:9" x14ac:dyDescent="0.2">
      <c r="F20" s="124"/>
      <c r="G20" s="125"/>
      <c r="H20" s="125"/>
      <c r="I20" s="126"/>
    </row>
    <row r="21" spans="2:9" x14ac:dyDescent="0.2">
      <c r="F21" s="124"/>
      <c r="G21" s="125"/>
      <c r="H21" s="125"/>
      <c r="I21" s="126"/>
    </row>
    <row r="22" spans="2:9" x14ac:dyDescent="0.2">
      <c r="F22" s="124"/>
      <c r="G22" s="125"/>
      <c r="H22" s="125"/>
      <c r="I22" s="126"/>
    </row>
    <row r="23" spans="2:9" x14ac:dyDescent="0.2">
      <c r="F23" s="124"/>
      <c r="G23" s="125"/>
      <c r="H23" s="125"/>
      <c r="I23" s="126"/>
    </row>
    <row r="24" spans="2:9" x14ac:dyDescent="0.2">
      <c r="F24" s="124"/>
      <c r="G24" s="125"/>
      <c r="H24" s="125"/>
      <c r="I24" s="126"/>
    </row>
    <row r="25" spans="2:9" x14ac:dyDescent="0.2">
      <c r="F25" s="124"/>
      <c r="G25" s="125"/>
      <c r="H25" s="125"/>
      <c r="I25" s="126"/>
    </row>
    <row r="26" spans="2:9" x14ac:dyDescent="0.2">
      <c r="F26" s="124"/>
      <c r="G26" s="125"/>
      <c r="H26" s="125"/>
      <c r="I26" s="126"/>
    </row>
    <row r="27" spans="2:9" x14ac:dyDescent="0.2">
      <c r="F27" s="124"/>
      <c r="G27" s="125"/>
      <c r="H27" s="125"/>
      <c r="I27" s="126"/>
    </row>
    <row r="28" spans="2:9" x14ac:dyDescent="0.2">
      <c r="F28" s="124"/>
      <c r="G28" s="125"/>
      <c r="H28" s="125"/>
      <c r="I28" s="126"/>
    </row>
    <row r="29" spans="2:9" x14ac:dyDescent="0.2">
      <c r="F29" s="124"/>
      <c r="G29" s="125"/>
      <c r="H29" s="125"/>
      <c r="I29" s="126"/>
    </row>
    <row r="30" spans="2:9" x14ac:dyDescent="0.2">
      <c r="F30" s="124"/>
      <c r="G30" s="125"/>
      <c r="H30" s="125"/>
      <c r="I30" s="126"/>
    </row>
    <row r="31" spans="2:9" x14ac:dyDescent="0.2">
      <c r="F31" s="124"/>
      <c r="G31" s="125"/>
      <c r="H31" s="125"/>
      <c r="I31" s="126"/>
    </row>
    <row r="32" spans="2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9"/>
  <sheetViews>
    <sheetView showGridLines="0" showZeros="0" tabSelected="1" topLeftCell="A87" zoomScaleNormal="100" workbookViewId="0">
      <selection activeCell="E114" sqref="E114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5" t="s">
        <v>69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6" t="s">
        <v>46</v>
      </c>
      <c r="B3" s="197"/>
      <c r="C3" s="97" t="str">
        <f>CONCATENATE(cislostavby," ",nazevstavby)</f>
        <v>20079291-4 MU - REKONSTRUKCE A DOSTAVBA AREÁLU FF, ARNE NOVÁK</v>
      </c>
      <c r="D3" s="132"/>
      <c r="E3" s="133" t="s">
        <v>57</v>
      </c>
      <c r="F3" s="134" t="str">
        <f>Rekapitulace!H1</f>
        <v>D 141</v>
      </c>
      <c r="G3" s="135"/>
    </row>
    <row r="4" spans="1:104" ht="13.5" thickBot="1" x14ac:dyDescent="0.25">
      <c r="A4" s="206" t="s">
        <v>48</v>
      </c>
      <c r="B4" s="199"/>
      <c r="C4" s="103" t="str">
        <f>CONCATENATE(cisloobjektu," ",nazevobjektu)</f>
        <v>SO 07 BUDOVA C</v>
      </c>
      <c r="D4" s="136"/>
      <c r="E4" s="207" t="str">
        <f>Rekapitulace!G2</f>
        <v>ZDRAVOTECHNIKA</v>
      </c>
      <c r="F4" s="208"/>
      <c r="G4" s="209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76</v>
      </c>
      <c r="C7" s="146" t="s">
        <v>77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78</v>
      </c>
      <c r="C8" s="154" t="s">
        <v>79</v>
      </c>
      <c r="D8" s="155" t="s">
        <v>80</v>
      </c>
      <c r="E8" s="156">
        <v>50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1.312E-2</v>
      </c>
    </row>
    <row r="9" spans="1:104" x14ac:dyDescent="0.2">
      <c r="A9" s="159"/>
      <c r="B9" s="161"/>
      <c r="C9" s="203" t="s">
        <v>81</v>
      </c>
      <c r="D9" s="204"/>
      <c r="E9" s="162">
        <v>50</v>
      </c>
      <c r="F9" s="163"/>
      <c r="G9" s="164"/>
      <c r="M9" s="160" t="s">
        <v>81</v>
      </c>
      <c r="O9" s="151"/>
    </row>
    <row r="10" spans="1:104" x14ac:dyDescent="0.2">
      <c r="A10" s="165"/>
      <c r="B10" s="166" t="s">
        <v>67</v>
      </c>
      <c r="C10" s="167" t="str">
        <f>CONCATENATE(B7," ",C7)</f>
        <v>61 Upravy povrchů vnitřní</v>
      </c>
      <c r="D10" s="168"/>
      <c r="E10" s="169"/>
      <c r="F10" s="170"/>
      <c r="G10" s="171">
        <f>SUM(G7:G9)</f>
        <v>0</v>
      </c>
      <c r="O10" s="151">
        <v>4</v>
      </c>
      <c r="BA10" s="172">
        <f>SUM(BA7:BA9)</f>
        <v>0</v>
      </c>
      <c r="BB10" s="172">
        <f>SUM(BB7:BB9)</f>
        <v>0</v>
      </c>
      <c r="BC10" s="172">
        <f>SUM(BC7:BC9)</f>
        <v>0</v>
      </c>
      <c r="BD10" s="172">
        <f>SUM(BD7:BD9)</f>
        <v>0</v>
      </c>
      <c r="BE10" s="172">
        <f>SUM(BE7:BE9)</f>
        <v>0</v>
      </c>
    </row>
    <row r="11" spans="1:104" x14ac:dyDescent="0.2">
      <c r="A11" s="144" t="s">
        <v>65</v>
      </c>
      <c r="B11" s="145" t="s">
        <v>82</v>
      </c>
      <c r="C11" s="146" t="s">
        <v>83</v>
      </c>
      <c r="D11" s="147"/>
      <c r="E11" s="148"/>
      <c r="F11" s="148"/>
      <c r="G11" s="149"/>
      <c r="H11" s="150"/>
      <c r="I11" s="150"/>
      <c r="O11" s="151">
        <v>1</v>
      </c>
    </row>
    <row r="12" spans="1:104" x14ac:dyDescent="0.2">
      <c r="A12" s="152">
        <v>2</v>
      </c>
      <c r="B12" s="153" t="s">
        <v>84</v>
      </c>
      <c r="C12" s="154" t="s">
        <v>85</v>
      </c>
      <c r="D12" s="155" t="s">
        <v>80</v>
      </c>
      <c r="E12" s="156">
        <v>20</v>
      </c>
      <c r="F12" s="156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3.7130000000000003E-2</v>
      </c>
    </row>
    <row r="13" spans="1:104" x14ac:dyDescent="0.2">
      <c r="A13" s="152">
        <v>3</v>
      </c>
      <c r="B13" s="153" t="s">
        <v>86</v>
      </c>
      <c r="C13" s="154" t="s">
        <v>87</v>
      </c>
      <c r="D13" s="155" t="s">
        <v>80</v>
      </c>
      <c r="E13" s="156">
        <v>50</v>
      </c>
      <c r="F13" s="156">
        <v>0</v>
      </c>
      <c r="G13" s="157">
        <f>E13*F13</f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>IF(AZ13=1,G13,0)</f>
        <v>0</v>
      </c>
      <c r="BB13" s="127">
        <f>IF(AZ13=2,G13,0)</f>
        <v>0</v>
      </c>
      <c r="BC13" s="127">
        <f>IF(AZ13=3,G13,0)</f>
        <v>0</v>
      </c>
      <c r="BD13" s="127">
        <f>IF(AZ13=4,G13,0)</f>
        <v>0</v>
      </c>
      <c r="BE13" s="127">
        <f>IF(AZ13=5,G13,0)</f>
        <v>0</v>
      </c>
      <c r="CA13" s="158">
        <v>1</v>
      </c>
      <c r="CB13" s="158">
        <v>1</v>
      </c>
      <c r="CZ13" s="127">
        <v>0.02</v>
      </c>
    </row>
    <row r="14" spans="1:104" x14ac:dyDescent="0.2">
      <c r="A14" s="152">
        <v>4</v>
      </c>
      <c r="B14" s="153" t="s">
        <v>88</v>
      </c>
      <c r="C14" s="154" t="s">
        <v>89</v>
      </c>
      <c r="D14" s="155" t="s">
        <v>80</v>
      </c>
      <c r="E14" s="156">
        <v>50</v>
      </c>
      <c r="F14" s="156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1E-3</v>
      </c>
    </row>
    <row r="15" spans="1:104" x14ac:dyDescent="0.2">
      <c r="A15" s="159"/>
      <c r="B15" s="161"/>
      <c r="C15" s="203" t="s">
        <v>90</v>
      </c>
      <c r="D15" s="204"/>
      <c r="E15" s="162">
        <v>30</v>
      </c>
      <c r="F15" s="163"/>
      <c r="G15" s="164"/>
      <c r="M15" s="160" t="s">
        <v>90</v>
      </c>
      <c r="O15" s="151"/>
    </row>
    <row r="16" spans="1:104" x14ac:dyDescent="0.2">
      <c r="A16" s="159"/>
      <c r="B16" s="161"/>
      <c r="C16" s="203" t="s">
        <v>91</v>
      </c>
      <c r="D16" s="204"/>
      <c r="E16" s="162">
        <v>10</v>
      </c>
      <c r="F16" s="163"/>
      <c r="G16" s="164"/>
      <c r="M16" s="160" t="s">
        <v>91</v>
      </c>
      <c r="O16" s="151"/>
    </row>
    <row r="17" spans="1:104" x14ac:dyDescent="0.2">
      <c r="A17" s="159"/>
      <c r="B17" s="161"/>
      <c r="C17" s="203" t="s">
        <v>92</v>
      </c>
      <c r="D17" s="204"/>
      <c r="E17" s="162">
        <v>10</v>
      </c>
      <c r="F17" s="163"/>
      <c r="G17" s="164"/>
      <c r="M17" s="160" t="s">
        <v>92</v>
      </c>
      <c r="O17" s="151"/>
    </row>
    <row r="18" spans="1:104" x14ac:dyDescent="0.2">
      <c r="A18" s="152">
        <v>5</v>
      </c>
      <c r="B18" s="153" t="s">
        <v>93</v>
      </c>
      <c r="C18" s="154" t="s">
        <v>94</v>
      </c>
      <c r="D18" s="155" t="s">
        <v>80</v>
      </c>
      <c r="E18" s="156">
        <v>20</v>
      </c>
      <c r="F18" s="156">
        <v>0</v>
      </c>
      <c r="G18" s="157">
        <f>E18*F18</f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58">
        <v>1</v>
      </c>
      <c r="CB18" s="158">
        <v>1</v>
      </c>
      <c r="CZ18" s="127">
        <v>0</v>
      </c>
    </row>
    <row r="19" spans="1:104" x14ac:dyDescent="0.2">
      <c r="A19" s="165"/>
      <c r="B19" s="166" t="s">
        <v>67</v>
      </c>
      <c r="C19" s="167" t="str">
        <f>CONCATENATE(B11," ",C11)</f>
        <v>9 Ostatní konstrukce, bourání</v>
      </c>
      <c r="D19" s="168"/>
      <c r="E19" s="169"/>
      <c r="F19" s="170"/>
      <c r="G19" s="171">
        <f>SUM(G11:G18)</f>
        <v>0</v>
      </c>
      <c r="O19" s="151">
        <v>4</v>
      </c>
      <c r="BA19" s="172">
        <f>SUM(BA11:BA18)</f>
        <v>0</v>
      </c>
      <c r="BB19" s="172">
        <f>SUM(BB11:BB18)</f>
        <v>0</v>
      </c>
      <c r="BC19" s="172">
        <f>SUM(BC11:BC18)</f>
        <v>0</v>
      </c>
      <c r="BD19" s="172">
        <f>SUM(BD11:BD18)</f>
        <v>0</v>
      </c>
      <c r="BE19" s="172">
        <f>SUM(BE11:BE18)</f>
        <v>0</v>
      </c>
    </row>
    <row r="20" spans="1:104" x14ac:dyDescent="0.2">
      <c r="A20" s="144" t="s">
        <v>65</v>
      </c>
      <c r="B20" s="145" t="s">
        <v>95</v>
      </c>
      <c r="C20" s="146" t="s">
        <v>96</v>
      </c>
      <c r="D20" s="147"/>
      <c r="E20" s="148"/>
      <c r="F20" s="148"/>
      <c r="G20" s="149"/>
      <c r="H20" s="150"/>
      <c r="I20" s="150"/>
      <c r="O20" s="151">
        <v>1</v>
      </c>
    </row>
    <row r="21" spans="1:104" x14ac:dyDescent="0.2">
      <c r="A21" s="152">
        <v>6</v>
      </c>
      <c r="B21" s="153" t="s">
        <v>97</v>
      </c>
      <c r="C21" s="154" t="s">
        <v>98</v>
      </c>
      <c r="D21" s="155" t="s">
        <v>80</v>
      </c>
      <c r="E21" s="156">
        <v>50</v>
      </c>
      <c r="F21" s="156">
        <v>0</v>
      </c>
      <c r="G21" s="157">
        <f>E21*F21</f>
        <v>0</v>
      </c>
      <c r="O21" s="151">
        <v>2</v>
      </c>
      <c r="AA21" s="127">
        <v>1</v>
      </c>
      <c r="AB21" s="127">
        <v>1</v>
      </c>
      <c r="AC21" s="127">
        <v>1</v>
      </c>
      <c r="AZ21" s="127">
        <v>1</v>
      </c>
      <c r="BA21" s="127">
        <f>IF(AZ21=1,G21,0)</f>
        <v>0</v>
      </c>
      <c r="BB21" s="127">
        <f>IF(AZ21=2,G21,0)</f>
        <v>0</v>
      </c>
      <c r="BC21" s="127">
        <f>IF(AZ21=3,G21,0)</f>
        <v>0</v>
      </c>
      <c r="BD21" s="127">
        <f>IF(AZ21=4,G21,0)</f>
        <v>0</v>
      </c>
      <c r="BE21" s="127">
        <f>IF(AZ21=5,G21,0)</f>
        <v>0</v>
      </c>
      <c r="CA21" s="158">
        <v>1</v>
      </c>
      <c r="CB21" s="158">
        <v>1</v>
      </c>
      <c r="CZ21" s="127">
        <v>4.8999999999999998E-4</v>
      </c>
    </row>
    <row r="22" spans="1:104" x14ac:dyDescent="0.2">
      <c r="A22" s="159"/>
      <c r="B22" s="161"/>
      <c r="C22" s="203" t="s">
        <v>81</v>
      </c>
      <c r="D22" s="204"/>
      <c r="E22" s="162">
        <v>50</v>
      </c>
      <c r="F22" s="163"/>
      <c r="G22" s="164"/>
      <c r="M22" s="160" t="s">
        <v>81</v>
      </c>
      <c r="O22" s="151"/>
    </row>
    <row r="23" spans="1:104" x14ac:dyDescent="0.2">
      <c r="A23" s="165"/>
      <c r="B23" s="166" t="s">
        <v>67</v>
      </c>
      <c r="C23" s="167" t="str">
        <f>CONCATENATE(B20," ",C20)</f>
        <v>97 Prorážení otvorů</v>
      </c>
      <c r="D23" s="168"/>
      <c r="E23" s="169"/>
      <c r="F23" s="170"/>
      <c r="G23" s="171">
        <f>SUM(G20:G22)</f>
        <v>0</v>
      </c>
      <c r="O23" s="151">
        <v>4</v>
      </c>
      <c r="BA23" s="172">
        <f>SUM(BA20:BA22)</f>
        <v>0</v>
      </c>
      <c r="BB23" s="172">
        <f>SUM(BB20:BB22)</f>
        <v>0</v>
      </c>
      <c r="BC23" s="172">
        <f>SUM(BC20:BC22)</f>
        <v>0</v>
      </c>
      <c r="BD23" s="172">
        <f>SUM(BD20:BD22)</f>
        <v>0</v>
      </c>
      <c r="BE23" s="172">
        <f>SUM(BE20:BE22)</f>
        <v>0</v>
      </c>
    </row>
    <row r="24" spans="1:104" x14ac:dyDescent="0.2">
      <c r="A24" s="144" t="s">
        <v>65</v>
      </c>
      <c r="B24" s="145" t="s">
        <v>99</v>
      </c>
      <c r="C24" s="146" t="s">
        <v>100</v>
      </c>
      <c r="D24" s="147"/>
      <c r="E24" s="148"/>
      <c r="F24" s="148"/>
      <c r="G24" s="149"/>
      <c r="H24" s="150"/>
      <c r="I24" s="150"/>
      <c r="O24" s="151">
        <v>1</v>
      </c>
    </row>
    <row r="25" spans="1:104" x14ac:dyDescent="0.2">
      <c r="A25" s="152">
        <v>7</v>
      </c>
      <c r="B25" s="153" t="s">
        <v>101</v>
      </c>
      <c r="C25" s="154" t="s">
        <v>102</v>
      </c>
      <c r="D25" s="155" t="s">
        <v>103</v>
      </c>
      <c r="E25" s="156">
        <v>2.4731000000000001</v>
      </c>
      <c r="F25" s="156">
        <v>0</v>
      </c>
      <c r="G25" s="157">
        <f>E25*F25</f>
        <v>0</v>
      </c>
      <c r="O25" s="151">
        <v>2</v>
      </c>
      <c r="AA25" s="127">
        <v>7</v>
      </c>
      <c r="AB25" s="127">
        <v>1</v>
      </c>
      <c r="AC25" s="127">
        <v>2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7</v>
      </c>
      <c r="CB25" s="158">
        <v>1</v>
      </c>
      <c r="CZ25" s="127">
        <v>0</v>
      </c>
    </row>
    <row r="26" spans="1:104" x14ac:dyDescent="0.2">
      <c r="A26" s="165"/>
      <c r="B26" s="166" t="s">
        <v>67</v>
      </c>
      <c r="C26" s="167" t="str">
        <f>CONCATENATE(B24," ",C24)</f>
        <v>99 Staveništní přesun hmot</v>
      </c>
      <c r="D26" s="168"/>
      <c r="E26" s="169"/>
      <c r="F26" s="170"/>
      <c r="G26" s="171">
        <f>SUM(G24:G25)</f>
        <v>0</v>
      </c>
      <c r="O26" s="151">
        <v>4</v>
      </c>
      <c r="BA26" s="172">
        <f>SUM(BA24:BA25)</f>
        <v>0</v>
      </c>
      <c r="BB26" s="172">
        <f>SUM(BB24:BB25)</f>
        <v>0</v>
      </c>
      <c r="BC26" s="172">
        <f>SUM(BC24:BC25)</f>
        <v>0</v>
      </c>
      <c r="BD26" s="172">
        <f>SUM(BD24:BD25)</f>
        <v>0</v>
      </c>
      <c r="BE26" s="172">
        <f>SUM(BE24:BE25)</f>
        <v>0</v>
      </c>
    </row>
    <row r="27" spans="1:104" x14ac:dyDescent="0.2">
      <c r="A27" s="144" t="s">
        <v>65</v>
      </c>
      <c r="B27" s="145" t="s">
        <v>104</v>
      </c>
      <c r="C27" s="146" t="s">
        <v>105</v>
      </c>
      <c r="D27" s="147"/>
      <c r="E27" s="148"/>
      <c r="F27" s="148"/>
      <c r="G27" s="149"/>
      <c r="H27" s="150"/>
      <c r="I27" s="150"/>
      <c r="O27" s="151">
        <v>1</v>
      </c>
    </row>
    <row r="28" spans="1:104" x14ac:dyDescent="0.2">
      <c r="A28" s="152">
        <v>8</v>
      </c>
      <c r="B28" s="153" t="s">
        <v>106</v>
      </c>
      <c r="C28" s="154" t="s">
        <v>107</v>
      </c>
      <c r="D28" s="155" t="s">
        <v>80</v>
      </c>
      <c r="E28" s="156">
        <v>20</v>
      </c>
      <c r="F28" s="156">
        <v>0</v>
      </c>
      <c r="G28" s="157">
        <f>E28*F28</f>
        <v>0</v>
      </c>
      <c r="O28" s="151">
        <v>2</v>
      </c>
      <c r="AA28" s="127">
        <v>1</v>
      </c>
      <c r="AB28" s="127">
        <v>7</v>
      </c>
      <c r="AC28" s="127">
        <v>7</v>
      </c>
      <c r="AZ28" s="127">
        <v>2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7</v>
      </c>
      <c r="CZ28" s="127">
        <v>3.4000000000000002E-4</v>
      </c>
    </row>
    <row r="29" spans="1:104" x14ac:dyDescent="0.2">
      <c r="A29" s="159"/>
      <c r="B29" s="161"/>
      <c r="C29" s="203" t="s">
        <v>108</v>
      </c>
      <c r="D29" s="204"/>
      <c r="E29" s="162">
        <v>20</v>
      </c>
      <c r="F29" s="163"/>
      <c r="G29" s="164"/>
      <c r="M29" s="160" t="s">
        <v>108</v>
      </c>
      <c r="O29" s="151"/>
    </row>
    <row r="30" spans="1:104" x14ac:dyDescent="0.2">
      <c r="A30" s="152">
        <v>9</v>
      </c>
      <c r="B30" s="153" t="s">
        <v>109</v>
      </c>
      <c r="C30" s="154" t="s">
        <v>110</v>
      </c>
      <c r="D30" s="155" t="s">
        <v>80</v>
      </c>
      <c r="E30" s="156">
        <v>37</v>
      </c>
      <c r="F30" s="156">
        <v>0</v>
      </c>
      <c r="G30" s="157">
        <f>E30*F30</f>
        <v>0</v>
      </c>
      <c r="O30" s="151">
        <v>2</v>
      </c>
      <c r="AA30" s="127">
        <v>1</v>
      </c>
      <c r="AB30" s="127">
        <v>7</v>
      </c>
      <c r="AC30" s="127">
        <v>7</v>
      </c>
      <c r="AZ30" s="127">
        <v>2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58">
        <v>1</v>
      </c>
      <c r="CB30" s="158">
        <v>7</v>
      </c>
      <c r="CZ30" s="127">
        <v>3.8000000000000002E-4</v>
      </c>
    </row>
    <row r="31" spans="1:104" x14ac:dyDescent="0.2">
      <c r="A31" s="159"/>
      <c r="B31" s="161"/>
      <c r="C31" s="203" t="s">
        <v>111</v>
      </c>
      <c r="D31" s="204"/>
      <c r="E31" s="162">
        <v>37</v>
      </c>
      <c r="F31" s="163"/>
      <c r="G31" s="164"/>
      <c r="M31" s="160" t="s">
        <v>111</v>
      </c>
      <c r="O31" s="151"/>
    </row>
    <row r="32" spans="1:104" ht="22.5" x14ac:dyDescent="0.2">
      <c r="A32" s="152">
        <v>10</v>
      </c>
      <c r="B32" s="153" t="s">
        <v>112</v>
      </c>
      <c r="C32" s="154" t="s">
        <v>113</v>
      </c>
      <c r="D32" s="155" t="s">
        <v>80</v>
      </c>
      <c r="E32" s="156">
        <v>36</v>
      </c>
      <c r="F32" s="156">
        <v>0</v>
      </c>
      <c r="G32" s="157">
        <f>E32*F32</f>
        <v>0</v>
      </c>
      <c r="O32" s="151">
        <v>2</v>
      </c>
      <c r="AA32" s="127">
        <v>1</v>
      </c>
      <c r="AB32" s="127">
        <v>0</v>
      </c>
      <c r="AC32" s="127">
        <v>0</v>
      </c>
      <c r="AZ32" s="127">
        <v>2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0</v>
      </c>
      <c r="CZ32" s="127">
        <v>4.6999999999999999E-4</v>
      </c>
    </row>
    <row r="33" spans="1:104" x14ac:dyDescent="0.2">
      <c r="A33" s="159"/>
      <c r="B33" s="161"/>
      <c r="C33" s="203" t="s">
        <v>114</v>
      </c>
      <c r="D33" s="204"/>
      <c r="E33" s="162">
        <v>0</v>
      </c>
      <c r="F33" s="163"/>
      <c r="G33" s="164"/>
      <c r="M33" s="160" t="s">
        <v>114</v>
      </c>
      <c r="O33" s="151"/>
    </row>
    <row r="34" spans="1:104" x14ac:dyDescent="0.2">
      <c r="A34" s="159"/>
      <c r="B34" s="161"/>
      <c r="C34" s="203" t="s">
        <v>115</v>
      </c>
      <c r="D34" s="204"/>
      <c r="E34" s="162">
        <v>10</v>
      </c>
      <c r="F34" s="163"/>
      <c r="G34" s="164"/>
      <c r="M34" s="160" t="s">
        <v>115</v>
      </c>
      <c r="O34" s="151"/>
    </row>
    <row r="35" spans="1:104" x14ac:dyDescent="0.2">
      <c r="A35" s="159"/>
      <c r="B35" s="161"/>
      <c r="C35" s="203" t="s">
        <v>116</v>
      </c>
      <c r="D35" s="204"/>
      <c r="E35" s="162">
        <v>8</v>
      </c>
      <c r="F35" s="163"/>
      <c r="G35" s="164"/>
      <c r="M35" s="160" t="s">
        <v>116</v>
      </c>
      <c r="O35" s="151"/>
    </row>
    <row r="36" spans="1:104" x14ac:dyDescent="0.2">
      <c r="A36" s="159"/>
      <c r="B36" s="161"/>
      <c r="C36" s="203" t="s">
        <v>117</v>
      </c>
      <c r="D36" s="204"/>
      <c r="E36" s="162">
        <v>8</v>
      </c>
      <c r="F36" s="163"/>
      <c r="G36" s="164"/>
      <c r="M36" s="160" t="s">
        <v>117</v>
      </c>
      <c r="O36" s="151"/>
    </row>
    <row r="37" spans="1:104" x14ac:dyDescent="0.2">
      <c r="A37" s="159"/>
      <c r="B37" s="161"/>
      <c r="C37" s="203" t="s">
        <v>118</v>
      </c>
      <c r="D37" s="204"/>
      <c r="E37" s="162">
        <v>7</v>
      </c>
      <c r="F37" s="163"/>
      <c r="G37" s="164"/>
      <c r="M37" s="160" t="s">
        <v>118</v>
      </c>
      <c r="O37" s="151"/>
    </row>
    <row r="38" spans="1:104" x14ac:dyDescent="0.2">
      <c r="A38" s="159"/>
      <c r="B38" s="161"/>
      <c r="C38" s="203" t="s">
        <v>119</v>
      </c>
      <c r="D38" s="204"/>
      <c r="E38" s="162">
        <v>3</v>
      </c>
      <c r="F38" s="163"/>
      <c r="G38" s="164"/>
      <c r="M38" s="160" t="s">
        <v>119</v>
      </c>
      <c r="O38" s="151"/>
    </row>
    <row r="39" spans="1:104" x14ac:dyDescent="0.2">
      <c r="A39" s="152">
        <v>11</v>
      </c>
      <c r="B39" s="153" t="s">
        <v>112</v>
      </c>
      <c r="C39" s="154" t="s">
        <v>120</v>
      </c>
      <c r="D39" s="155" t="s">
        <v>80</v>
      </c>
      <c r="E39" s="156">
        <v>17</v>
      </c>
      <c r="F39" s="156">
        <v>0</v>
      </c>
      <c r="G39" s="157">
        <f>E39*F39</f>
        <v>0</v>
      </c>
      <c r="O39" s="151">
        <v>2</v>
      </c>
      <c r="AA39" s="127">
        <v>1</v>
      </c>
      <c r="AB39" s="127">
        <v>7</v>
      </c>
      <c r="AC39" s="127">
        <v>7</v>
      </c>
      <c r="AZ39" s="127">
        <v>2</v>
      </c>
      <c r="BA39" s="127">
        <f>IF(AZ39=1,G39,0)</f>
        <v>0</v>
      </c>
      <c r="BB39" s="127">
        <f>IF(AZ39=2,G39,0)</f>
        <v>0</v>
      </c>
      <c r="BC39" s="127">
        <f>IF(AZ39=3,G39,0)</f>
        <v>0</v>
      </c>
      <c r="BD39" s="127">
        <f>IF(AZ39=4,G39,0)</f>
        <v>0</v>
      </c>
      <c r="BE39" s="127">
        <f>IF(AZ39=5,G39,0)</f>
        <v>0</v>
      </c>
      <c r="CA39" s="158">
        <v>1</v>
      </c>
      <c r="CB39" s="158">
        <v>7</v>
      </c>
      <c r="CZ39" s="127">
        <v>4.6999999999999999E-4</v>
      </c>
    </row>
    <row r="40" spans="1:104" x14ac:dyDescent="0.2">
      <c r="A40" s="159"/>
      <c r="B40" s="161"/>
      <c r="C40" s="203" t="s">
        <v>121</v>
      </c>
      <c r="D40" s="204"/>
      <c r="E40" s="162">
        <v>17</v>
      </c>
      <c r="F40" s="163"/>
      <c r="G40" s="164"/>
      <c r="M40" s="160" t="s">
        <v>121</v>
      </c>
      <c r="O40" s="151"/>
    </row>
    <row r="41" spans="1:104" x14ac:dyDescent="0.2">
      <c r="A41" s="152">
        <v>12</v>
      </c>
      <c r="B41" s="153" t="s">
        <v>122</v>
      </c>
      <c r="C41" s="154" t="s">
        <v>123</v>
      </c>
      <c r="D41" s="155" t="s">
        <v>80</v>
      </c>
      <c r="E41" s="156">
        <v>30</v>
      </c>
      <c r="F41" s="156">
        <v>0</v>
      </c>
      <c r="G41" s="157">
        <f t="shared" ref="G41:G46" si="0">E41*F41</f>
        <v>0</v>
      </c>
      <c r="O41" s="151">
        <v>2</v>
      </c>
      <c r="AA41" s="127">
        <v>1</v>
      </c>
      <c r="AB41" s="127">
        <v>7</v>
      </c>
      <c r="AC41" s="127">
        <v>7</v>
      </c>
      <c r="AZ41" s="127">
        <v>2</v>
      </c>
      <c r="BA41" s="127">
        <f t="shared" ref="BA41:BA46" si="1">IF(AZ41=1,G41,0)</f>
        <v>0</v>
      </c>
      <c r="BB41" s="127">
        <f t="shared" ref="BB41:BB46" si="2">IF(AZ41=2,G41,0)</f>
        <v>0</v>
      </c>
      <c r="BC41" s="127">
        <f t="shared" ref="BC41:BC46" si="3">IF(AZ41=3,G41,0)</f>
        <v>0</v>
      </c>
      <c r="BD41" s="127">
        <f t="shared" ref="BD41:BD46" si="4">IF(AZ41=4,G41,0)</f>
        <v>0</v>
      </c>
      <c r="BE41" s="127">
        <f t="shared" ref="BE41:BE46" si="5">IF(AZ41=5,G41,0)</f>
        <v>0</v>
      </c>
      <c r="CA41" s="158">
        <v>1</v>
      </c>
      <c r="CB41" s="158">
        <v>7</v>
      </c>
      <c r="CZ41" s="127">
        <v>7.7999999999999999E-4</v>
      </c>
    </row>
    <row r="42" spans="1:104" x14ac:dyDescent="0.2">
      <c r="A42" s="152">
        <v>13</v>
      </c>
      <c r="B42" s="153" t="s">
        <v>124</v>
      </c>
      <c r="C42" s="154" t="s">
        <v>125</v>
      </c>
      <c r="D42" s="155" t="s">
        <v>80</v>
      </c>
      <c r="E42" s="156">
        <v>2</v>
      </c>
      <c r="F42" s="156">
        <v>0</v>
      </c>
      <c r="G42" s="157">
        <f t="shared" si="0"/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 t="shared" si="1"/>
        <v>0</v>
      </c>
      <c r="BB42" s="127">
        <f t="shared" si="2"/>
        <v>0</v>
      </c>
      <c r="BC42" s="127">
        <f t="shared" si="3"/>
        <v>0</v>
      </c>
      <c r="BD42" s="127">
        <f t="shared" si="4"/>
        <v>0</v>
      </c>
      <c r="BE42" s="127">
        <f t="shared" si="5"/>
        <v>0</v>
      </c>
      <c r="CA42" s="158">
        <v>1</v>
      </c>
      <c r="CB42" s="158">
        <v>7</v>
      </c>
      <c r="CZ42" s="127">
        <v>1.31E-3</v>
      </c>
    </row>
    <row r="43" spans="1:104" x14ac:dyDescent="0.2">
      <c r="A43" s="152">
        <v>14</v>
      </c>
      <c r="B43" s="153" t="s">
        <v>126</v>
      </c>
      <c r="C43" s="154" t="s">
        <v>127</v>
      </c>
      <c r="D43" s="155" t="s">
        <v>80</v>
      </c>
      <c r="E43" s="156">
        <v>2</v>
      </c>
      <c r="F43" s="156">
        <v>0</v>
      </c>
      <c r="G43" s="157">
        <f t="shared" si="0"/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 t="shared" si="1"/>
        <v>0</v>
      </c>
      <c r="BB43" s="127">
        <f t="shared" si="2"/>
        <v>0</v>
      </c>
      <c r="BC43" s="127">
        <f t="shared" si="3"/>
        <v>0</v>
      </c>
      <c r="BD43" s="127">
        <f t="shared" si="4"/>
        <v>0</v>
      </c>
      <c r="BE43" s="127">
        <f t="shared" si="5"/>
        <v>0</v>
      </c>
      <c r="CA43" s="158">
        <v>1</v>
      </c>
      <c r="CB43" s="158">
        <v>7</v>
      </c>
      <c r="CZ43" s="127">
        <v>2.0899999999999998E-3</v>
      </c>
    </row>
    <row r="44" spans="1:104" x14ac:dyDescent="0.2">
      <c r="A44" s="152">
        <v>15</v>
      </c>
      <c r="B44" s="153" t="s">
        <v>128</v>
      </c>
      <c r="C44" s="154" t="s">
        <v>129</v>
      </c>
      <c r="D44" s="155" t="s">
        <v>80</v>
      </c>
      <c r="E44" s="156">
        <v>4</v>
      </c>
      <c r="F44" s="156">
        <v>0</v>
      </c>
      <c r="G44" s="157">
        <f t="shared" si="0"/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 t="shared" si="1"/>
        <v>0</v>
      </c>
      <c r="BB44" s="127">
        <f t="shared" si="2"/>
        <v>0</v>
      </c>
      <c r="BC44" s="127">
        <f t="shared" si="3"/>
        <v>0</v>
      </c>
      <c r="BD44" s="127">
        <f t="shared" si="4"/>
        <v>0</v>
      </c>
      <c r="BE44" s="127">
        <f t="shared" si="5"/>
        <v>0</v>
      </c>
      <c r="CA44" s="158">
        <v>1</v>
      </c>
      <c r="CB44" s="158">
        <v>7</v>
      </c>
      <c r="CZ44" s="127">
        <v>2.5000000000000001E-3</v>
      </c>
    </row>
    <row r="45" spans="1:104" x14ac:dyDescent="0.2">
      <c r="A45" s="152">
        <v>16</v>
      </c>
      <c r="B45" s="153" t="s">
        <v>130</v>
      </c>
      <c r="C45" s="154" t="s">
        <v>131</v>
      </c>
      <c r="D45" s="155" t="s">
        <v>132</v>
      </c>
      <c r="E45" s="156">
        <v>10</v>
      </c>
      <c r="F45" s="156">
        <v>0</v>
      </c>
      <c r="G45" s="157">
        <f t="shared" si="0"/>
        <v>0</v>
      </c>
      <c r="O45" s="151">
        <v>2</v>
      </c>
      <c r="AA45" s="127">
        <v>1</v>
      </c>
      <c r="AB45" s="127">
        <v>0</v>
      </c>
      <c r="AC45" s="127">
        <v>0</v>
      </c>
      <c r="AZ45" s="127">
        <v>2</v>
      </c>
      <c r="BA45" s="127">
        <f t="shared" si="1"/>
        <v>0</v>
      </c>
      <c r="BB45" s="127">
        <f t="shared" si="2"/>
        <v>0</v>
      </c>
      <c r="BC45" s="127">
        <f t="shared" si="3"/>
        <v>0</v>
      </c>
      <c r="BD45" s="127">
        <f t="shared" si="4"/>
        <v>0</v>
      </c>
      <c r="BE45" s="127">
        <f t="shared" si="5"/>
        <v>0</v>
      </c>
      <c r="CA45" s="158">
        <v>1</v>
      </c>
      <c r="CB45" s="158">
        <v>0</v>
      </c>
      <c r="CZ45" s="127">
        <v>0</v>
      </c>
    </row>
    <row r="46" spans="1:104" x14ac:dyDescent="0.2">
      <c r="A46" s="152">
        <v>17</v>
      </c>
      <c r="B46" s="153" t="s">
        <v>133</v>
      </c>
      <c r="C46" s="154" t="s">
        <v>134</v>
      </c>
      <c r="D46" s="155" t="s">
        <v>132</v>
      </c>
      <c r="E46" s="156">
        <v>6</v>
      </c>
      <c r="F46" s="156">
        <v>0</v>
      </c>
      <c r="G46" s="157">
        <f t="shared" si="0"/>
        <v>0</v>
      </c>
      <c r="O46" s="151">
        <v>2</v>
      </c>
      <c r="AA46" s="127">
        <v>1</v>
      </c>
      <c r="AB46" s="127">
        <v>7</v>
      </c>
      <c r="AC46" s="127">
        <v>7</v>
      </c>
      <c r="AZ46" s="127">
        <v>2</v>
      </c>
      <c r="BA46" s="127">
        <f t="shared" si="1"/>
        <v>0</v>
      </c>
      <c r="BB46" s="127">
        <f t="shared" si="2"/>
        <v>0</v>
      </c>
      <c r="BC46" s="127">
        <f t="shared" si="3"/>
        <v>0</v>
      </c>
      <c r="BD46" s="127">
        <f t="shared" si="4"/>
        <v>0</v>
      </c>
      <c r="BE46" s="127">
        <f t="shared" si="5"/>
        <v>0</v>
      </c>
      <c r="CA46" s="158">
        <v>1</v>
      </c>
      <c r="CB46" s="158">
        <v>7</v>
      </c>
      <c r="CZ46" s="127">
        <v>0</v>
      </c>
    </row>
    <row r="47" spans="1:104" x14ac:dyDescent="0.2">
      <c r="A47" s="159"/>
      <c r="B47" s="161"/>
      <c r="C47" s="203" t="s">
        <v>135</v>
      </c>
      <c r="D47" s="204"/>
      <c r="E47" s="162">
        <v>1</v>
      </c>
      <c r="F47" s="163"/>
      <c r="G47" s="164"/>
      <c r="M47" s="160" t="s">
        <v>135</v>
      </c>
      <c r="O47" s="151"/>
    </row>
    <row r="48" spans="1:104" x14ac:dyDescent="0.2">
      <c r="A48" s="159"/>
      <c r="B48" s="161"/>
      <c r="C48" s="203" t="s">
        <v>136</v>
      </c>
      <c r="D48" s="204"/>
      <c r="E48" s="162">
        <v>5</v>
      </c>
      <c r="F48" s="163"/>
      <c r="G48" s="164"/>
      <c r="M48" s="160" t="s">
        <v>136</v>
      </c>
      <c r="O48" s="151"/>
    </row>
    <row r="49" spans="1:104" x14ac:dyDescent="0.2">
      <c r="A49" s="152">
        <v>18</v>
      </c>
      <c r="B49" s="153" t="s">
        <v>137</v>
      </c>
      <c r="C49" s="154" t="s">
        <v>138</v>
      </c>
      <c r="D49" s="155" t="s">
        <v>132</v>
      </c>
      <c r="E49" s="156">
        <v>5</v>
      </c>
      <c r="F49" s="156">
        <v>0</v>
      </c>
      <c r="G49" s="157">
        <f>E49*F49</f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1</v>
      </c>
      <c r="CB49" s="158">
        <v>7</v>
      </c>
      <c r="CZ49" s="127">
        <v>0</v>
      </c>
    </row>
    <row r="50" spans="1:104" x14ac:dyDescent="0.2">
      <c r="A50" s="159"/>
      <c r="B50" s="161"/>
      <c r="C50" s="203" t="s">
        <v>139</v>
      </c>
      <c r="D50" s="204"/>
      <c r="E50" s="162">
        <v>3</v>
      </c>
      <c r="F50" s="163"/>
      <c r="G50" s="164"/>
      <c r="M50" s="160" t="s">
        <v>139</v>
      </c>
      <c r="O50" s="151"/>
    </row>
    <row r="51" spans="1:104" x14ac:dyDescent="0.2">
      <c r="A51" s="159"/>
      <c r="B51" s="161"/>
      <c r="C51" s="203" t="s">
        <v>140</v>
      </c>
      <c r="D51" s="204"/>
      <c r="E51" s="162">
        <v>1</v>
      </c>
      <c r="F51" s="163"/>
      <c r="G51" s="164"/>
      <c r="M51" s="160" t="s">
        <v>140</v>
      </c>
      <c r="O51" s="151"/>
    </row>
    <row r="52" spans="1:104" x14ac:dyDescent="0.2">
      <c r="A52" s="159"/>
      <c r="B52" s="161"/>
      <c r="C52" s="203" t="s">
        <v>141</v>
      </c>
      <c r="D52" s="204"/>
      <c r="E52" s="162">
        <v>1</v>
      </c>
      <c r="F52" s="163"/>
      <c r="G52" s="164"/>
      <c r="M52" s="160" t="s">
        <v>141</v>
      </c>
      <c r="O52" s="151"/>
    </row>
    <row r="53" spans="1:104" x14ac:dyDescent="0.2">
      <c r="A53" s="152">
        <v>19</v>
      </c>
      <c r="B53" s="153" t="s">
        <v>142</v>
      </c>
      <c r="C53" s="154" t="s">
        <v>143</v>
      </c>
      <c r="D53" s="155" t="s">
        <v>132</v>
      </c>
      <c r="E53" s="156">
        <v>3</v>
      </c>
      <c r="F53" s="156">
        <v>0</v>
      </c>
      <c r="G53" s="157">
        <f>E53*F53</f>
        <v>0</v>
      </c>
      <c r="O53" s="151">
        <v>2</v>
      </c>
      <c r="AA53" s="127">
        <v>1</v>
      </c>
      <c r="AB53" s="127">
        <v>7</v>
      </c>
      <c r="AC53" s="127">
        <v>7</v>
      </c>
      <c r="AZ53" s="127">
        <v>2</v>
      </c>
      <c r="BA53" s="127">
        <f>IF(AZ53=1,G53,0)</f>
        <v>0</v>
      </c>
      <c r="BB53" s="127">
        <f>IF(AZ53=2,G53,0)</f>
        <v>0</v>
      </c>
      <c r="BC53" s="127">
        <f>IF(AZ53=3,G53,0)</f>
        <v>0</v>
      </c>
      <c r="BD53" s="127">
        <f>IF(AZ53=4,G53,0)</f>
        <v>0</v>
      </c>
      <c r="BE53" s="127">
        <f>IF(AZ53=5,G53,0)</f>
        <v>0</v>
      </c>
      <c r="CA53" s="158">
        <v>1</v>
      </c>
      <c r="CB53" s="158">
        <v>7</v>
      </c>
      <c r="CZ53" s="127">
        <v>0</v>
      </c>
    </row>
    <row r="54" spans="1:104" x14ac:dyDescent="0.2">
      <c r="A54" s="159"/>
      <c r="B54" s="161"/>
      <c r="C54" s="203" t="s">
        <v>144</v>
      </c>
      <c r="D54" s="204"/>
      <c r="E54" s="162">
        <v>2</v>
      </c>
      <c r="F54" s="163"/>
      <c r="G54" s="164"/>
      <c r="M54" s="160" t="s">
        <v>144</v>
      </c>
      <c r="O54" s="151"/>
    </row>
    <row r="55" spans="1:104" x14ac:dyDescent="0.2">
      <c r="A55" s="159"/>
      <c r="B55" s="161"/>
      <c r="C55" s="203" t="s">
        <v>145</v>
      </c>
      <c r="D55" s="204"/>
      <c r="E55" s="162">
        <v>1</v>
      </c>
      <c r="F55" s="163"/>
      <c r="G55" s="164"/>
      <c r="M55" s="160" t="s">
        <v>145</v>
      </c>
      <c r="O55" s="151"/>
    </row>
    <row r="56" spans="1:104" ht="22.5" x14ac:dyDescent="0.2">
      <c r="A56" s="152">
        <v>20</v>
      </c>
      <c r="B56" s="153" t="s">
        <v>146</v>
      </c>
      <c r="C56" s="154" t="s">
        <v>147</v>
      </c>
      <c r="D56" s="155" t="s">
        <v>132</v>
      </c>
      <c r="E56" s="156">
        <v>1</v>
      </c>
      <c r="F56" s="156">
        <v>0</v>
      </c>
      <c r="G56" s="157">
        <f>E56*F56</f>
        <v>0</v>
      </c>
      <c r="O56" s="151">
        <v>2</v>
      </c>
      <c r="AA56" s="127">
        <v>1</v>
      </c>
      <c r="AB56" s="127">
        <v>7</v>
      </c>
      <c r="AC56" s="127">
        <v>7</v>
      </c>
      <c r="AZ56" s="127">
        <v>2</v>
      </c>
      <c r="BA56" s="127">
        <f>IF(AZ56=1,G56,0)</f>
        <v>0</v>
      </c>
      <c r="BB56" s="127">
        <f>IF(AZ56=2,G56,0)</f>
        <v>0</v>
      </c>
      <c r="BC56" s="127">
        <f>IF(AZ56=3,G56,0)</f>
        <v>0</v>
      </c>
      <c r="BD56" s="127">
        <f>IF(AZ56=4,G56,0)</f>
        <v>0</v>
      </c>
      <c r="BE56" s="127">
        <f>IF(AZ56=5,G56,0)</f>
        <v>0</v>
      </c>
      <c r="CA56" s="158">
        <v>1</v>
      </c>
      <c r="CB56" s="158">
        <v>7</v>
      </c>
      <c r="CZ56" s="127">
        <v>7.2000000000000005E-4</v>
      </c>
    </row>
    <row r="57" spans="1:104" ht="22.5" x14ac:dyDescent="0.2">
      <c r="A57" s="152">
        <v>21</v>
      </c>
      <c r="B57" s="153" t="s">
        <v>148</v>
      </c>
      <c r="C57" s="154" t="s">
        <v>149</v>
      </c>
      <c r="D57" s="155" t="s">
        <v>132</v>
      </c>
      <c r="E57" s="156">
        <v>1</v>
      </c>
      <c r="F57" s="156">
        <v>0</v>
      </c>
      <c r="G57" s="157">
        <f>E57*F57</f>
        <v>0</v>
      </c>
      <c r="O57" s="151">
        <v>2</v>
      </c>
      <c r="AA57" s="127">
        <v>1</v>
      </c>
      <c r="AB57" s="127">
        <v>7</v>
      </c>
      <c r="AC57" s="127">
        <v>7</v>
      </c>
      <c r="AZ57" s="127">
        <v>2</v>
      </c>
      <c r="BA57" s="127">
        <f>IF(AZ57=1,G57,0)</f>
        <v>0</v>
      </c>
      <c r="BB57" s="127">
        <f>IF(AZ57=2,G57,0)</f>
        <v>0</v>
      </c>
      <c r="BC57" s="127">
        <f>IF(AZ57=3,G57,0)</f>
        <v>0</v>
      </c>
      <c r="BD57" s="127">
        <f>IF(AZ57=4,G57,0)</f>
        <v>0</v>
      </c>
      <c r="BE57" s="127">
        <f>IF(AZ57=5,G57,0)</f>
        <v>0</v>
      </c>
      <c r="CA57" s="158">
        <v>1</v>
      </c>
      <c r="CB57" s="158">
        <v>7</v>
      </c>
      <c r="CZ57" s="127">
        <v>4.8999999999999998E-4</v>
      </c>
    </row>
    <row r="58" spans="1:104" x14ac:dyDescent="0.2">
      <c r="A58" s="152">
        <v>22</v>
      </c>
      <c r="B58" s="153" t="s">
        <v>150</v>
      </c>
      <c r="C58" s="154" t="s">
        <v>151</v>
      </c>
      <c r="D58" s="155" t="s">
        <v>80</v>
      </c>
      <c r="E58" s="156">
        <v>112</v>
      </c>
      <c r="F58" s="156">
        <v>0</v>
      </c>
      <c r="G58" s="157">
        <f>E58*F58</f>
        <v>0</v>
      </c>
      <c r="O58" s="151">
        <v>2</v>
      </c>
      <c r="AA58" s="127">
        <v>1</v>
      </c>
      <c r="AB58" s="127">
        <v>0</v>
      </c>
      <c r="AC58" s="127">
        <v>0</v>
      </c>
      <c r="AZ58" s="127">
        <v>2</v>
      </c>
      <c r="BA58" s="127">
        <f>IF(AZ58=1,G58,0)</f>
        <v>0</v>
      </c>
      <c r="BB58" s="127">
        <f>IF(AZ58=2,G58,0)</f>
        <v>0</v>
      </c>
      <c r="BC58" s="127">
        <f>IF(AZ58=3,G58,0)</f>
        <v>0</v>
      </c>
      <c r="BD58" s="127">
        <f>IF(AZ58=4,G58,0)</f>
        <v>0</v>
      </c>
      <c r="BE58" s="127">
        <f>IF(AZ58=5,G58,0)</f>
        <v>0</v>
      </c>
      <c r="CA58" s="158">
        <v>1</v>
      </c>
      <c r="CB58" s="158">
        <v>0</v>
      </c>
      <c r="CZ58" s="127">
        <v>0</v>
      </c>
    </row>
    <row r="59" spans="1:104" x14ac:dyDescent="0.2">
      <c r="A59" s="159"/>
      <c r="B59" s="161"/>
      <c r="C59" s="203" t="s">
        <v>152</v>
      </c>
      <c r="D59" s="204"/>
      <c r="E59" s="162">
        <v>112</v>
      </c>
      <c r="F59" s="163"/>
      <c r="G59" s="164"/>
      <c r="M59" s="160" t="s">
        <v>152</v>
      </c>
      <c r="O59" s="151"/>
    </row>
    <row r="60" spans="1:104" x14ac:dyDescent="0.2">
      <c r="A60" s="152">
        <v>23</v>
      </c>
      <c r="B60" s="153" t="s">
        <v>153</v>
      </c>
      <c r="C60" s="154" t="s">
        <v>154</v>
      </c>
      <c r="D60" s="155" t="s">
        <v>132</v>
      </c>
      <c r="E60" s="156">
        <v>5</v>
      </c>
      <c r="F60" s="156">
        <v>0</v>
      </c>
      <c r="G60" s="157">
        <f>E60*F60</f>
        <v>0</v>
      </c>
      <c r="O60" s="151">
        <v>2</v>
      </c>
      <c r="AA60" s="127">
        <v>3</v>
      </c>
      <c r="AB60" s="127">
        <v>7</v>
      </c>
      <c r="AC60" s="127">
        <v>551623450</v>
      </c>
      <c r="AZ60" s="127">
        <v>2</v>
      </c>
      <c r="BA60" s="127">
        <f>IF(AZ60=1,G60,0)</f>
        <v>0</v>
      </c>
      <c r="BB60" s="127">
        <f>IF(AZ60=2,G60,0)</f>
        <v>0</v>
      </c>
      <c r="BC60" s="127">
        <f>IF(AZ60=3,G60,0)</f>
        <v>0</v>
      </c>
      <c r="BD60" s="127">
        <f>IF(AZ60=4,G60,0)</f>
        <v>0</v>
      </c>
      <c r="BE60" s="127">
        <f>IF(AZ60=5,G60,0)</f>
        <v>0</v>
      </c>
      <c r="CA60" s="158">
        <v>3</v>
      </c>
      <c r="CB60" s="158">
        <v>7</v>
      </c>
      <c r="CZ60" s="127">
        <v>3.1E-4</v>
      </c>
    </row>
    <row r="61" spans="1:104" x14ac:dyDescent="0.2">
      <c r="A61" s="152">
        <v>24</v>
      </c>
      <c r="B61" s="153" t="s">
        <v>155</v>
      </c>
      <c r="C61" s="154" t="s">
        <v>156</v>
      </c>
      <c r="D61" s="155" t="s">
        <v>56</v>
      </c>
      <c r="E61" s="156">
        <v>1.9</v>
      </c>
      <c r="F61" s="156">
        <v>0</v>
      </c>
      <c r="G61" s="157">
        <f>E61*F61</f>
        <v>0</v>
      </c>
      <c r="O61" s="151">
        <v>2</v>
      </c>
      <c r="AA61" s="127">
        <v>7</v>
      </c>
      <c r="AB61" s="127">
        <v>1002</v>
      </c>
      <c r="AC61" s="127">
        <v>5</v>
      </c>
      <c r="AZ61" s="127">
        <v>2</v>
      </c>
      <c r="BA61" s="127">
        <f>IF(AZ61=1,G61,0)</f>
        <v>0</v>
      </c>
      <c r="BB61" s="127">
        <f>IF(AZ61=2,G61,0)</f>
        <v>0</v>
      </c>
      <c r="BC61" s="127">
        <f>IF(AZ61=3,G61,0)</f>
        <v>0</v>
      </c>
      <c r="BD61" s="127">
        <f>IF(AZ61=4,G61,0)</f>
        <v>0</v>
      </c>
      <c r="BE61" s="127">
        <f>IF(AZ61=5,G61,0)</f>
        <v>0</v>
      </c>
      <c r="CA61" s="158">
        <v>7</v>
      </c>
      <c r="CB61" s="158">
        <v>1002</v>
      </c>
      <c r="CZ61" s="127">
        <v>0</v>
      </c>
    </row>
    <row r="62" spans="1:104" x14ac:dyDescent="0.2">
      <c r="A62" s="165"/>
      <c r="B62" s="166" t="s">
        <v>67</v>
      </c>
      <c r="C62" s="167" t="str">
        <f>CONCATENATE(B27," ",C27)</f>
        <v>721 Vnitřní kanalizace</v>
      </c>
      <c r="D62" s="168"/>
      <c r="E62" s="169"/>
      <c r="F62" s="170"/>
      <c r="G62" s="171">
        <f>SUM(G27:G61)</f>
        <v>0</v>
      </c>
      <c r="O62" s="151">
        <v>4</v>
      </c>
      <c r="BA62" s="172">
        <f>SUM(BA27:BA61)</f>
        <v>0</v>
      </c>
      <c r="BB62" s="172">
        <f>SUM(BB27:BB61)</f>
        <v>0</v>
      </c>
      <c r="BC62" s="172">
        <f>SUM(BC27:BC61)</f>
        <v>0</v>
      </c>
      <c r="BD62" s="172">
        <f>SUM(BD27:BD61)</f>
        <v>0</v>
      </c>
      <c r="BE62" s="172">
        <f>SUM(BE27:BE61)</f>
        <v>0</v>
      </c>
    </row>
    <row r="63" spans="1:104" x14ac:dyDescent="0.2">
      <c r="A63" s="144" t="s">
        <v>65</v>
      </c>
      <c r="B63" s="145" t="s">
        <v>157</v>
      </c>
      <c r="C63" s="146" t="s">
        <v>158</v>
      </c>
      <c r="D63" s="147"/>
      <c r="E63" s="148"/>
      <c r="F63" s="148"/>
      <c r="G63" s="149"/>
      <c r="H63" s="150"/>
      <c r="I63" s="150"/>
      <c r="O63" s="151">
        <v>1</v>
      </c>
    </row>
    <row r="64" spans="1:104" x14ac:dyDescent="0.2">
      <c r="A64" s="152">
        <v>25</v>
      </c>
      <c r="B64" s="153" t="s">
        <v>159</v>
      </c>
      <c r="C64" s="154" t="s">
        <v>160</v>
      </c>
      <c r="D64" s="155" t="s">
        <v>80</v>
      </c>
      <c r="E64" s="156">
        <v>25</v>
      </c>
      <c r="F64" s="156">
        <v>0</v>
      </c>
      <c r="G64" s="157">
        <f>E64*F64</f>
        <v>0</v>
      </c>
      <c r="O64" s="151">
        <v>2</v>
      </c>
      <c r="AA64" s="127">
        <v>1</v>
      </c>
      <c r="AB64" s="127">
        <v>7</v>
      </c>
      <c r="AC64" s="127">
        <v>7</v>
      </c>
      <c r="AZ64" s="127">
        <v>2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1</v>
      </c>
      <c r="CB64" s="158">
        <v>7</v>
      </c>
      <c r="CZ64" s="127">
        <v>1.7930000000000001E-2</v>
      </c>
    </row>
    <row r="65" spans="1:104" x14ac:dyDescent="0.2">
      <c r="A65" s="152">
        <v>26</v>
      </c>
      <c r="B65" s="153" t="s">
        <v>161</v>
      </c>
      <c r="C65" s="154" t="s">
        <v>162</v>
      </c>
      <c r="D65" s="155" t="s">
        <v>132</v>
      </c>
      <c r="E65" s="156">
        <v>12</v>
      </c>
      <c r="F65" s="156">
        <v>0</v>
      </c>
      <c r="G65" s="157">
        <f>E65*F65</f>
        <v>0</v>
      </c>
      <c r="O65" s="151">
        <v>2</v>
      </c>
      <c r="AA65" s="127">
        <v>1</v>
      </c>
      <c r="AB65" s="127">
        <v>7</v>
      </c>
      <c r="AC65" s="127">
        <v>7</v>
      </c>
      <c r="AZ65" s="127">
        <v>2</v>
      </c>
      <c r="BA65" s="127">
        <f>IF(AZ65=1,G65,0)</f>
        <v>0</v>
      </c>
      <c r="BB65" s="127">
        <f>IF(AZ65=2,G65,0)</f>
        <v>0</v>
      </c>
      <c r="BC65" s="127">
        <f>IF(AZ65=3,G65,0)</f>
        <v>0</v>
      </c>
      <c r="BD65" s="127">
        <f>IF(AZ65=4,G65,0)</f>
        <v>0</v>
      </c>
      <c r="BE65" s="127">
        <f>IF(AZ65=5,G65,0)</f>
        <v>0</v>
      </c>
      <c r="CA65" s="158">
        <v>1</v>
      </c>
      <c r="CB65" s="158">
        <v>7</v>
      </c>
      <c r="CZ65" s="127">
        <v>8.4000000000000003E-4</v>
      </c>
    </row>
    <row r="66" spans="1:104" x14ac:dyDescent="0.2">
      <c r="A66" s="152">
        <v>27</v>
      </c>
      <c r="B66" s="153" t="s">
        <v>163</v>
      </c>
      <c r="C66" s="154" t="s">
        <v>164</v>
      </c>
      <c r="D66" s="155" t="s">
        <v>132</v>
      </c>
      <c r="E66" s="156">
        <v>4</v>
      </c>
      <c r="F66" s="156">
        <v>0</v>
      </c>
      <c r="G66" s="157">
        <f>E66*F66</f>
        <v>0</v>
      </c>
      <c r="O66" s="151">
        <v>2</v>
      </c>
      <c r="AA66" s="127">
        <v>1</v>
      </c>
      <c r="AB66" s="127">
        <v>7</v>
      </c>
      <c r="AC66" s="127">
        <v>7</v>
      </c>
      <c r="AZ66" s="127">
        <v>2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58">
        <v>1</v>
      </c>
      <c r="CB66" s="158">
        <v>7</v>
      </c>
      <c r="CZ66" s="127">
        <v>1.07E-3</v>
      </c>
    </row>
    <row r="67" spans="1:104" ht="22.5" x14ac:dyDescent="0.2">
      <c r="A67" s="152">
        <v>28</v>
      </c>
      <c r="B67" s="153" t="s">
        <v>165</v>
      </c>
      <c r="C67" s="154" t="s">
        <v>166</v>
      </c>
      <c r="D67" s="155" t="s">
        <v>80</v>
      </c>
      <c r="E67" s="156">
        <v>36</v>
      </c>
      <c r="F67" s="156">
        <v>0</v>
      </c>
      <c r="G67" s="157">
        <f>E67*F67</f>
        <v>0</v>
      </c>
      <c r="O67" s="151">
        <v>2</v>
      </c>
      <c r="AA67" s="127">
        <v>1</v>
      </c>
      <c r="AB67" s="127">
        <v>7</v>
      </c>
      <c r="AC67" s="127">
        <v>7</v>
      </c>
      <c r="AZ67" s="127">
        <v>2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7</v>
      </c>
      <c r="CZ67" s="127">
        <v>5.9999999999999995E-4</v>
      </c>
    </row>
    <row r="68" spans="1:104" x14ac:dyDescent="0.2">
      <c r="A68" s="159"/>
      <c r="B68" s="161"/>
      <c r="C68" s="203" t="s">
        <v>114</v>
      </c>
      <c r="D68" s="204"/>
      <c r="E68" s="162">
        <v>0</v>
      </c>
      <c r="F68" s="163"/>
      <c r="G68" s="164"/>
      <c r="M68" s="160" t="s">
        <v>114</v>
      </c>
      <c r="O68" s="151"/>
    </row>
    <row r="69" spans="1:104" x14ac:dyDescent="0.2">
      <c r="A69" s="159"/>
      <c r="B69" s="161"/>
      <c r="C69" s="203" t="s">
        <v>115</v>
      </c>
      <c r="D69" s="204"/>
      <c r="E69" s="162">
        <v>10</v>
      </c>
      <c r="F69" s="163"/>
      <c r="G69" s="164"/>
      <c r="M69" s="160" t="s">
        <v>115</v>
      </c>
      <c r="O69" s="151"/>
    </row>
    <row r="70" spans="1:104" x14ac:dyDescent="0.2">
      <c r="A70" s="159"/>
      <c r="B70" s="161"/>
      <c r="C70" s="203" t="s">
        <v>116</v>
      </c>
      <c r="D70" s="204"/>
      <c r="E70" s="162">
        <v>8</v>
      </c>
      <c r="F70" s="163"/>
      <c r="G70" s="164"/>
      <c r="M70" s="160" t="s">
        <v>116</v>
      </c>
      <c r="O70" s="151"/>
    </row>
    <row r="71" spans="1:104" x14ac:dyDescent="0.2">
      <c r="A71" s="159"/>
      <c r="B71" s="161"/>
      <c r="C71" s="203" t="s">
        <v>117</v>
      </c>
      <c r="D71" s="204"/>
      <c r="E71" s="162">
        <v>8</v>
      </c>
      <c r="F71" s="163"/>
      <c r="G71" s="164"/>
      <c r="M71" s="160" t="s">
        <v>117</v>
      </c>
      <c r="O71" s="151"/>
    </row>
    <row r="72" spans="1:104" x14ac:dyDescent="0.2">
      <c r="A72" s="159"/>
      <c r="B72" s="161"/>
      <c r="C72" s="203" t="s">
        <v>118</v>
      </c>
      <c r="D72" s="204"/>
      <c r="E72" s="162">
        <v>7</v>
      </c>
      <c r="F72" s="163"/>
      <c r="G72" s="164"/>
      <c r="M72" s="160" t="s">
        <v>118</v>
      </c>
      <c r="O72" s="151"/>
    </row>
    <row r="73" spans="1:104" x14ac:dyDescent="0.2">
      <c r="A73" s="159"/>
      <c r="B73" s="161"/>
      <c r="C73" s="203" t="s">
        <v>119</v>
      </c>
      <c r="D73" s="204"/>
      <c r="E73" s="162">
        <v>3</v>
      </c>
      <c r="F73" s="163"/>
      <c r="G73" s="164"/>
      <c r="M73" s="160" t="s">
        <v>119</v>
      </c>
      <c r="O73" s="151"/>
    </row>
    <row r="74" spans="1:104" x14ac:dyDescent="0.2">
      <c r="A74" s="152">
        <v>29</v>
      </c>
      <c r="B74" s="153" t="s">
        <v>167</v>
      </c>
      <c r="C74" s="154" t="s">
        <v>168</v>
      </c>
      <c r="D74" s="155" t="s">
        <v>80</v>
      </c>
      <c r="E74" s="156">
        <v>80</v>
      </c>
      <c r="F74" s="156">
        <v>0</v>
      </c>
      <c r="G74" s="157">
        <f t="shared" ref="G74:G90" si="6">E74*F74</f>
        <v>0</v>
      </c>
      <c r="O74" s="151">
        <v>2</v>
      </c>
      <c r="AA74" s="127">
        <v>1</v>
      </c>
      <c r="AB74" s="127">
        <v>7</v>
      </c>
      <c r="AC74" s="127">
        <v>7</v>
      </c>
      <c r="AZ74" s="127">
        <v>2</v>
      </c>
      <c r="BA74" s="127">
        <f t="shared" ref="BA74:BA90" si="7">IF(AZ74=1,G74,0)</f>
        <v>0</v>
      </c>
      <c r="BB74" s="127">
        <f t="shared" ref="BB74:BB90" si="8">IF(AZ74=2,G74,0)</f>
        <v>0</v>
      </c>
      <c r="BC74" s="127">
        <f t="shared" ref="BC74:BC90" si="9">IF(AZ74=3,G74,0)</f>
        <v>0</v>
      </c>
      <c r="BD74" s="127">
        <f t="shared" ref="BD74:BD90" si="10">IF(AZ74=4,G74,0)</f>
        <v>0</v>
      </c>
      <c r="BE74" s="127">
        <f t="shared" ref="BE74:BE90" si="11">IF(AZ74=5,G74,0)</f>
        <v>0</v>
      </c>
      <c r="CA74" s="158">
        <v>1</v>
      </c>
      <c r="CB74" s="158">
        <v>7</v>
      </c>
      <c r="CZ74" s="127">
        <v>4.0299999999999997E-3</v>
      </c>
    </row>
    <row r="75" spans="1:104" x14ac:dyDescent="0.2">
      <c r="A75" s="152">
        <v>30</v>
      </c>
      <c r="B75" s="153" t="s">
        <v>169</v>
      </c>
      <c r="C75" s="154" t="s">
        <v>170</v>
      </c>
      <c r="D75" s="155" t="s">
        <v>80</v>
      </c>
      <c r="E75" s="156">
        <v>100</v>
      </c>
      <c r="F75" s="156">
        <v>0</v>
      </c>
      <c r="G75" s="157">
        <f t="shared" si="6"/>
        <v>0</v>
      </c>
      <c r="O75" s="151">
        <v>2</v>
      </c>
      <c r="AA75" s="127">
        <v>1</v>
      </c>
      <c r="AB75" s="127">
        <v>7</v>
      </c>
      <c r="AC75" s="127">
        <v>7</v>
      </c>
      <c r="AZ75" s="127">
        <v>2</v>
      </c>
      <c r="BA75" s="127">
        <f t="shared" si="7"/>
        <v>0</v>
      </c>
      <c r="BB75" s="127">
        <f t="shared" si="8"/>
        <v>0</v>
      </c>
      <c r="BC75" s="127">
        <f t="shared" si="9"/>
        <v>0</v>
      </c>
      <c r="BD75" s="127">
        <f t="shared" si="10"/>
        <v>0</v>
      </c>
      <c r="BE75" s="127">
        <f t="shared" si="11"/>
        <v>0</v>
      </c>
      <c r="CA75" s="158">
        <v>1</v>
      </c>
      <c r="CB75" s="158">
        <v>7</v>
      </c>
      <c r="CZ75" s="127">
        <v>5.2399999999999999E-3</v>
      </c>
    </row>
    <row r="76" spans="1:104" x14ac:dyDescent="0.2">
      <c r="A76" s="152">
        <v>31</v>
      </c>
      <c r="B76" s="153" t="s">
        <v>171</v>
      </c>
      <c r="C76" s="154" t="s">
        <v>172</v>
      </c>
      <c r="D76" s="155" t="s">
        <v>80</v>
      </c>
      <c r="E76" s="156">
        <v>180</v>
      </c>
      <c r="F76" s="156">
        <v>0</v>
      </c>
      <c r="G76" s="157">
        <f t="shared" si="6"/>
        <v>0</v>
      </c>
      <c r="O76" s="151">
        <v>2</v>
      </c>
      <c r="AA76" s="127">
        <v>1</v>
      </c>
      <c r="AB76" s="127">
        <v>7</v>
      </c>
      <c r="AC76" s="127">
        <v>7</v>
      </c>
      <c r="AZ76" s="127">
        <v>2</v>
      </c>
      <c r="BA76" s="127">
        <f t="shared" si="7"/>
        <v>0</v>
      </c>
      <c r="BB76" s="127">
        <f t="shared" si="8"/>
        <v>0</v>
      </c>
      <c r="BC76" s="127">
        <f t="shared" si="9"/>
        <v>0</v>
      </c>
      <c r="BD76" s="127">
        <f t="shared" si="10"/>
        <v>0</v>
      </c>
      <c r="BE76" s="127">
        <f t="shared" si="11"/>
        <v>0</v>
      </c>
      <c r="CA76" s="158">
        <v>1</v>
      </c>
      <c r="CB76" s="158">
        <v>7</v>
      </c>
      <c r="CZ76" s="127">
        <v>0</v>
      </c>
    </row>
    <row r="77" spans="1:104" x14ac:dyDescent="0.2">
      <c r="A77" s="152">
        <v>32</v>
      </c>
      <c r="B77" s="153" t="s">
        <v>173</v>
      </c>
      <c r="C77" s="154" t="s">
        <v>174</v>
      </c>
      <c r="D77" s="155" t="s">
        <v>132</v>
      </c>
      <c r="E77" s="156">
        <v>2</v>
      </c>
      <c r="F77" s="156">
        <v>0</v>
      </c>
      <c r="G77" s="157">
        <f t="shared" si="6"/>
        <v>0</v>
      </c>
      <c r="O77" s="151">
        <v>2</v>
      </c>
      <c r="AA77" s="127">
        <v>1</v>
      </c>
      <c r="AB77" s="127">
        <v>7</v>
      </c>
      <c r="AC77" s="127">
        <v>7</v>
      </c>
      <c r="AZ77" s="127">
        <v>2</v>
      </c>
      <c r="BA77" s="127">
        <f t="shared" si="7"/>
        <v>0</v>
      </c>
      <c r="BB77" s="127">
        <f t="shared" si="8"/>
        <v>0</v>
      </c>
      <c r="BC77" s="127">
        <f t="shared" si="9"/>
        <v>0</v>
      </c>
      <c r="BD77" s="127">
        <f t="shared" si="10"/>
        <v>0</v>
      </c>
      <c r="BE77" s="127">
        <f t="shared" si="11"/>
        <v>0</v>
      </c>
      <c r="CA77" s="158">
        <v>1</v>
      </c>
      <c r="CB77" s="158">
        <v>7</v>
      </c>
      <c r="CZ77" s="127">
        <v>6.3000000000000003E-4</v>
      </c>
    </row>
    <row r="78" spans="1:104" x14ac:dyDescent="0.2">
      <c r="A78" s="152">
        <v>33</v>
      </c>
      <c r="B78" s="153" t="s">
        <v>175</v>
      </c>
      <c r="C78" s="154" t="s">
        <v>176</v>
      </c>
      <c r="D78" s="155" t="s">
        <v>177</v>
      </c>
      <c r="E78" s="156">
        <v>10</v>
      </c>
      <c r="F78" s="156">
        <v>0</v>
      </c>
      <c r="G78" s="157">
        <f t="shared" si="6"/>
        <v>0</v>
      </c>
      <c r="O78" s="151">
        <v>2</v>
      </c>
      <c r="AA78" s="127">
        <v>1</v>
      </c>
      <c r="AB78" s="127">
        <v>7</v>
      </c>
      <c r="AC78" s="127">
        <v>7</v>
      </c>
      <c r="AZ78" s="127">
        <v>2</v>
      </c>
      <c r="BA78" s="127">
        <f t="shared" si="7"/>
        <v>0</v>
      </c>
      <c r="BB78" s="127">
        <f t="shared" si="8"/>
        <v>0</v>
      </c>
      <c r="BC78" s="127">
        <f t="shared" si="9"/>
        <v>0</v>
      </c>
      <c r="BD78" s="127">
        <f t="shared" si="10"/>
        <v>0</v>
      </c>
      <c r="BE78" s="127">
        <f t="shared" si="11"/>
        <v>0</v>
      </c>
      <c r="CA78" s="158">
        <v>1</v>
      </c>
      <c r="CB78" s="158">
        <v>7</v>
      </c>
      <c r="CZ78" s="127">
        <v>1.48E-3</v>
      </c>
    </row>
    <row r="79" spans="1:104" x14ac:dyDescent="0.2">
      <c r="A79" s="152">
        <v>34</v>
      </c>
      <c r="B79" s="153" t="s">
        <v>178</v>
      </c>
      <c r="C79" s="154" t="s">
        <v>179</v>
      </c>
      <c r="D79" s="155" t="s">
        <v>180</v>
      </c>
      <c r="E79" s="156">
        <v>2</v>
      </c>
      <c r="F79" s="156">
        <v>0</v>
      </c>
      <c r="G79" s="157">
        <f t="shared" si="6"/>
        <v>0</v>
      </c>
      <c r="O79" s="151">
        <v>2</v>
      </c>
      <c r="AA79" s="127">
        <v>1</v>
      </c>
      <c r="AB79" s="127">
        <v>7</v>
      </c>
      <c r="AC79" s="127">
        <v>7</v>
      </c>
      <c r="AZ79" s="127">
        <v>2</v>
      </c>
      <c r="BA79" s="127">
        <f t="shared" si="7"/>
        <v>0</v>
      </c>
      <c r="BB79" s="127">
        <f t="shared" si="8"/>
        <v>0</v>
      </c>
      <c r="BC79" s="127">
        <f t="shared" si="9"/>
        <v>0</v>
      </c>
      <c r="BD79" s="127">
        <f t="shared" si="10"/>
        <v>0</v>
      </c>
      <c r="BE79" s="127">
        <f t="shared" si="11"/>
        <v>0</v>
      </c>
      <c r="CA79" s="158">
        <v>1</v>
      </c>
      <c r="CB79" s="158">
        <v>7</v>
      </c>
      <c r="CZ79" s="127">
        <v>5.6999999999999998E-4</v>
      </c>
    </row>
    <row r="80" spans="1:104" x14ac:dyDescent="0.2">
      <c r="A80" s="152">
        <v>35</v>
      </c>
      <c r="B80" s="153" t="s">
        <v>181</v>
      </c>
      <c r="C80" s="154" t="s">
        <v>182</v>
      </c>
      <c r="D80" s="155" t="s">
        <v>132</v>
      </c>
      <c r="E80" s="156">
        <v>3</v>
      </c>
      <c r="F80" s="156">
        <v>0</v>
      </c>
      <c r="G80" s="157">
        <f t="shared" si="6"/>
        <v>0</v>
      </c>
      <c r="O80" s="151">
        <v>2</v>
      </c>
      <c r="AA80" s="127">
        <v>1</v>
      </c>
      <c r="AB80" s="127">
        <v>7</v>
      </c>
      <c r="AC80" s="127">
        <v>7</v>
      </c>
      <c r="AZ80" s="127">
        <v>2</v>
      </c>
      <c r="BA80" s="127">
        <f t="shared" si="7"/>
        <v>0</v>
      </c>
      <c r="BB80" s="127">
        <f t="shared" si="8"/>
        <v>0</v>
      </c>
      <c r="BC80" s="127">
        <f t="shared" si="9"/>
        <v>0</v>
      </c>
      <c r="BD80" s="127">
        <f t="shared" si="10"/>
        <v>0</v>
      </c>
      <c r="BE80" s="127">
        <f t="shared" si="11"/>
        <v>0</v>
      </c>
      <c r="CA80" s="158">
        <v>1</v>
      </c>
      <c r="CB80" s="158">
        <v>7</v>
      </c>
      <c r="CZ80" s="127">
        <v>3.8999999999999999E-4</v>
      </c>
    </row>
    <row r="81" spans="1:104" x14ac:dyDescent="0.2">
      <c r="A81" s="152">
        <v>36</v>
      </c>
      <c r="B81" s="153" t="s">
        <v>183</v>
      </c>
      <c r="C81" s="154" t="s">
        <v>184</v>
      </c>
      <c r="D81" s="155" t="s">
        <v>80</v>
      </c>
      <c r="E81" s="156">
        <v>180</v>
      </c>
      <c r="F81" s="156">
        <v>0</v>
      </c>
      <c r="G81" s="157">
        <f t="shared" si="6"/>
        <v>0</v>
      </c>
      <c r="O81" s="151">
        <v>2</v>
      </c>
      <c r="AA81" s="127">
        <v>1</v>
      </c>
      <c r="AB81" s="127">
        <v>7</v>
      </c>
      <c r="AC81" s="127">
        <v>7</v>
      </c>
      <c r="AZ81" s="127">
        <v>2</v>
      </c>
      <c r="BA81" s="127">
        <f t="shared" si="7"/>
        <v>0</v>
      </c>
      <c r="BB81" s="127">
        <f t="shared" si="8"/>
        <v>0</v>
      </c>
      <c r="BC81" s="127">
        <f t="shared" si="9"/>
        <v>0</v>
      </c>
      <c r="BD81" s="127">
        <f t="shared" si="10"/>
        <v>0</v>
      </c>
      <c r="BE81" s="127">
        <f t="shared" si="11"/>
        <v>0</v>
      </c>
      <c r="CA81" s="158">
        <v>1</v>
      </c>
      <c r="CB81" s="158">
        <v>7</v>
      </c>
      <c r="CZ81" s="127">
        <v>1.8000000000000001E-4</v>
      </c>
    </row>
    <row r="82" spans="1:104" x14ac:dyDescent="0.2">
      <c r="A82" s="152">
        <v>37</v>
      </c>
      <c r="B82" s="153" t="s">
        <v>185</v>
      </c>
      <c r="C82" s="154" t="s">
        <v>186</v>
      </c>
      <c r="D82" s="155" t="s">
        <v>80</v>
      </c>
      <c r="E82" s="156">
        <v>180</v>
      </c>
      <c r="F82" s="156">
        <v>0</v>
      </c>
      <c r="G82" s="157">
        <f t="shared" si="6"/>
        <v>0</v>
      </c>
      <c r="O82" s="151">
        <v>2</v>
      </c>
      <c r="AA82" s="127">
        <v>1</v>
      </c>
      <c r="AB82" s="127">
        <v>7</v>
      </c>
      <c r="AC82" s="127">
        <v>7</v>
      </c>
      <c r="AZ82" s="127">
        <v>2</v>
      </c>
      <c r="BA82" s="127">
        <f t="shared" si="7"/>
        <v>0</v>
      </c>
      <c r="BB82" s="127">
        <f t="shared" si="8"/>
        <v>0</v>
      </c>
      <c r="BC82" s="127">
        <f t="shared" si="9"/>
        <v>0</v>
      </c>
      <c r="BD82" s="127">
        <f t="shared" si="10"/>
        <v>0</v>
      </c>
      <c r="BE82" s="127">
        <f t="shared" si="11"/>
        <v>0</v>
      </c>
      <c r="CA82" s="158">
        <v>1</v>
      </c>
      <c r="CB82" s="158">
        <v>7</v>
      </c>
      <c r="CZ82" s="127">
        <v>1.0000000000000001E-5</v>
      </c>
    </row>
    <row r="83" spans="1:104" ht="22.5" x14ac:dyDescent="0.2">
      <c r="A83" s="152">
        <v>38</v>
      </c>
      <c r="B83" s="153" t="s">
        <v>187</v>
      </c>
      <c r="C83" s="154" t="s">
        <v>188</v>
      </c>
      <c r="D83" s="155" t="s">
        <v>189</v>
      </c>
      <c r="E83" s="156">
        <v>1</v>
      </c>
      <c r="F83" s="156">
        <v>0</v>
      </c>
      <c r="G83" s="157">
        <f t="shared" si="6"/>
        <v>0</v>
      </c>
      <c r="O83" s="151">
        <v>2</v>
      </c>
      <c r="AA83" s="127">
        <v>12</v>
      </c>
      <c r="AB83" s="127">
        <v>0</v>
      </c>
      <c r="AC83" s="127">
        <v>1</v>
      </c>
      <c r="AZ83" s="127">
        <v>2</v>
      </c>
      <c r="BA83" s="127">
        <f t="shared" si="7"/>
        <v>0</v>
      </c>
      <c r="BB83" s="127">
        <f t="shared" si="8"/>
        <v>0</v>
      </c>
      <c r="BC83" s="127">
        <f t="shared" si="9"/>
        <v>0</v>
      </c>
      <c r="BD83" s="127">
        <f t="shared" si="10"/>
        <v>0</v>
      </c>
      <c r="BE83" s="127">
        <f t="shared" si="11"/>
        <v>0</v>
      </c>
      <c r="CA83" s="158">
        <v>12</v>
      </c>
      <c r="CB83" s="158">
        <v>0</v>
      </c>
      <c r="CZ83" s="127">
        <v>0</v>
      </c>
    </row>
    <row r="84" spans="1:104" x14ac:dyDescent="0.2">
      <c r="A84" s="152">
        <v>39</v>
      </c>
      <c r="B84" s="153" t="s">
        <v>190</v>
      </c>
      <c r="C84" s="154" t="s">
        <v>191</v>
      </c>
      <c r="D84" s="155" t="s">
        <v>80</v>
      </c>
      <c r="E84" s="156">
        <v>80</v>
      </c>
      <c r="F84" s="156">
        <v>0</v>
      </c>
      <c r="G84" s="157">
        <f t="shared" si="6"/>
        <v>0</v>
      </c>
      <c r="O84" s="151">
        <v>2</v>
      </c>
      <c r="AA84" s="127">
        <v>3</v>
      </c>
      <c r="AB84" s="127">
        <v>7</v>
      </c>
      <c r="AC84" s="127">
        <v>283771360</v>
      </c>
      <c r="AZ84" s="127">
        <v>2</v>
      </c>
      <c r="BA84" s="127">
        <f t="shared" si="7"/>
        <v>0</v>
      </c>
      <c r="BB84" s="127">
        <f t="shared" si="8"/>
        <v>0</v>
      </c>
      <c r="BC84" s="127">
        <f t="shared" si="9"/>
        <v>0</v>
      </c>
      <c r="BD84" s="127">
        <f t="shared" si="10"/>
        <v>0</v>
      </c>
      <c r="BE84" s="127">
        <f t="shared" si="11"/>
        <v>0</v>
      </c>
      <c r="CA84" s="158">
        <v>3</v>
      </c>
      <c r="CB84" s="158">
        <v>7</v>
      </c>
      <c r="CZ84" s="127">
        <v>0</v>
      </c>
    </row>
    <row r="85" spans="1:104" x14ac:dyDescent="0.2">
      <c r="A85" s="152">
        <v>40</v>
      </c>
      <c r="B85" s="153" t="s">
        <v>192</v>
      </c>
      <c r="C85" s="154" t="s">
        <v>193</v>
      </c>
      <c r="D85" s="155" t="s">
        <v>80</v>
      </c>
      <c r="E85" s="156">
        <v>100</v>
      </c>
      <c r="F85" s="156">
        <v>0</v>
      </c>
      <c r="G85" s="157">
        <f t="shared" si="6"/>
        <v>0</v>
      </c>
      <c r="O85" s="151">
        <v>2</v>
      </c>
      <c r="AA85" s="127">
        <v>3</v>
      </c>
      <c r="AB85" s="127">
        <v>7</v>
      </c>
      <c r="AC85" s="127">
        <v>28377136011</v>
      </c>
      <c r="AZ85" s="127">
        <v>2</v>
      </c>
      <c r="BA85" s="127">
        <f t="shared" si="7"/>
        <v>0</v>
      </c>
      <c r="BB85" s="127">
        <f t="shared" si="8"/>
        <v>0</v>
      </c>
      <c r="BC85" s="127">
        <f t="shared" si="9"/>
        <v>0</v>
      </c>
      <c r="BD85" s="127">
        <f t="shared" si="10"/>
        <v>0</v>
      </c>
      <c r="BE85" s="127">
        <f t="shared" si="11"/>
        <v>0</v>
      </c>
      <c r="CA85" s="158">
        <v>3</v>
      </c>
      <c r="CB85" s="158">
        <v>7</v>
      </c>
      <c r="CZ85" s="127">
        <v>0</v>
      </c>
    </row>
    <row r="86" spans="1:104" x14ac:dyDescent="0.2">
      <c r="A86" s="152">
        <v>41</v>
      </c>
      <c r="B86" s="153" t="s">
        <v>194</v>
      </c>
      <c r="C86" s="154" t="s">
        <v>195</v>
      </c>
      <c r="D86" s="155" t="s">
        <v>132</v>
      </c>
      <c r="E86" s="156">
        <v>7</v>
      </c>
      <c r="F86" s="156">
        <v>0</v>
      </c>
      <c r="G86" s="157">
        <f t="shared" si="6"/>
        <v>0</v>
      </c>
      <c r="O86" s="151">
        <v>2</v>
      </c>
      <c r="AA86" s="127">
        <v>3</v>
      </c>
      <c r="AB86" s="127">
        <v>7</v>
      </c>
      <c r="AC86" s="127">
        <v>551100010</v>
      </c>
      <c r="AZ86" s="127">
        <v>2</v>
      </c>
      <c r="BA86" s="127">
        <f t="shared" si="7"/>
        <v>0</v>
      </c>
      <c r="BB86" s="127">
        <f t="shared" si="8"/>
        <v>0</v>
      </c>
      <c r="BC86" s="127">
        <f t="shared" si="9"/>
        <v>0</v>
      </c>
      <c r="BD86" s="127">
        <f t="shared" si="10"/>
        <v>0</v>
      </c>
      <c r="BE86" s="127">
        <f t="shared" si="11"/>
        <v>0</v>
      </c>
      <c r="CA86" s="158">
        <v>3</v>
      </c>
      <c r="CB86" s="158">
        <v>7</v>
      </c>
      <c r="CZ86" s="127">
        <v>1.3999999999999999E-4</v>
      </c>
    </row>
    <row r="87" spans="1:104" x14ac:dyDescent="0.2">
      <c r="A87" s="152">
        <v>42</v>
      </c>
      <c r="B87" s="153" t="s">
        <v>196</v>
      </c>
      <c r="C87" s="154" t="s">
        <v>197</v>
      </c>
      <c r="D87" s="155" t="s">
        <v>132</v>
      </c>
      <c r="E87" s="156">
        <v>4</v>
      </c>
      <c r="F87" s="156">
        <v>0</v>
      </c>
      <c r="G87" s="157">
        <f t="shared" si="6"/>
        <v>0</v>
      </c>
      <c r="O87" s="151">
        <v>2</v>
      </c>
      <c r="AA87" s="127">
        <v>3</v>
      </c>
      <c r="AB87" s="127">
        <v>7</v>
      </c>
      <c r="AC87" s="127">
        <v>551100011</v>
      </c>
      <c r="AZ87" s="127">
        <v>2</v>
      </c>
      <c r="BA87" s="127">
        <f t="shared" si="7"/>
        <v>0</v>
      </c>
      <c r="BB87" s="127">
        <f t="shared" si="8"/>
        <v>0</v>
      </c>
      <c r="BC87" s="127">
        <f t="shared" si="9"/>
        <v>0</v>
      </c>
      <c r="BD87" s="127">
        <f t="shared" si="10"/>
        <v>0</v>
      </c>
      <c r="BE87" s="127">
        <f t="shared" si="11"/>
        <v>0</v>
      </c>
      <c r="CA87" s="158">
        <v>3</v>
      </c>
      <c r="CB87" s="158">
        <v>7</v>
      </c>
      <c r="CZ87" s="127">
        <v>2.0000000000000001E-4</v>
      </c>
    </row>
    <row r="88" spans="1:104" x14ac:dyDescent="0.2">
      <c r="A88" s="152">
        <v>43</v>
      </c>
      <c r="B88" s="153" t="s">
        <v>198</v>
      </c>
      <c r="C88" s="154" t="s">
        <v>199</v>
      </c>
      <c r="D88" s="155" t="s">
        <v>132</v>
      </c>
      <c r="E88" s="156">
        <v>2</v>
      </c>
      <c r="F88" s="156">
        <v>0</v>
      </c>
      <c r="G88" s="157">
        <f t="shared" si="6"/>
        <v>0</v>
      </c>
      <c r="O88" s="151">
        <v>2</v>
      </c>
      <c r="AA88" s="127">
        <v>3</v>
      </c>
      <c r="AB88" s="127">
        <v>7</v>
      </c>
      <c r="AC88" s="127">
        <v>551100015</v>
      </c>
      <c r="AZ88" s="127">
        <v>2</v>
      </c>
      <c r="BA88" s="127">
        <f t="shared" si="7"/>
        <v>0</v>
      </c>
      <c r="BB88" s="127">
        <f t="shared" si="8"/>
        <v>0</v>
      </c>
      <c r="BC88" s="127">
        <f t="shared" si="9"/>
        <v>0</v>
      </c>
      <c r="BD88" s="127">
        <f t="shared" si="10"/>
        <v>0</v>
      </c>
      <c r="BE88" s="127">
        <f t="shared" si="11"/>
        <v>0</v>
      </c>
      <c r="CA88" s="158">
        <v>3</v>
      </c>
      <c r="CB88" s="158">
        <v>7</v>
      </c>
      <c r="CZ88" s="127">
        <v>1.24E-3</v>
      </c>
    </row>
    <row r="89" spans="1:104" ht="22.5" x14ac:dyDescent="0.2">
      <c r="A89" s="152">
        <v>44</v>
      </c>
      <c r="B89" s="153" t="s">
        <v>200</v>
      </c>
      <c r="C89" s="154" t="s">
        <v>201</v>
      </c>
      <c r="D89" s="155" t="s">
        <v>132</v>
      </c>
      <c r="E89" s="156">
        <v>1</v>
      </c>
      <c r="F89" s="156">
        <v>0</v>
      </c>
      <c r="G89" s="157">
        <f t="shared" si="6"/>
        <v>0</v>
      </c>
      <c r="O89" s="151">
        <v>2</v>
      </c>
      <c r="AA89" s="127">
        <v>12</v>
      </c>
      <c r="AB89" s="127">
        <v>1</v>
      </c>
      <c r="AC89" s="127">
        <v>89</v>
      </c>
      <c r="AZ89" s="127">
        <v>2</v>
      </c>
      <c r="BA89" s="127">
        <f t="shared" si="7"/>
        <v>0</v>
      </c>
      <c r="BB89" s="127">
        <f t="shared" si="8"/>
        <v>0</v>
      </c>
      <c r="BC89" s="127">
        <f t="shared" si="9"/>
        <v>0</v>
      </c>
      <c r="BD89" s="127">
        <f t="shared" si="10"/>
        <v>0</v>
      </c>
      <c r="BE89" s="127">
        <f t="shared" si="11"/>
        <v>0</v>
      </c>
      <c r="CA89" s="158">
        <v>12</v>
      </c>
      <c r="CB89" s="158">
        <v>1</v>
      </c>
      <c r="CZ89" s="127">
        <v>5.0000000000000001E-4</v>
      </c>
    </row>
    <row r="90" spans="1:104" x14ac:dyDescent="0.2">
      <c r="A90" s="152">
        <v>45</v>
      </c>
      <c r="B90" s="153" t="s">
        <v>202</v>
      </c>
      <c r="C90" s="154" t="s">
        <v>203</v>
      </c>
      <c r="D90" s="155" t="s">
        <v>56</v>
      </c>
      <c r="E90" s="156">
        <v>1.3</v>
      </c>
      <c r="F90" s="156">
        <v>0</v>
      </c>
      <c r="G90" s="157">
        <f t="shared" si="6"/>
        <v>0</v>
      </c>
      <c r="O90" s="151">
        <v>2</v>
      </c>
      <c r="AA90" s="127">
        <v>7</v>
      </c>
      <c r="AB90" s="127">
        <v>1002</v>
      </c>
      <c r="AC90" s="127">
        <v>5</v>
      </c>
      <c r="AZ90" s="127">
        <v>2</v>
      </c>
      <c r="BA90" s="127">
        <f t="shared" si="7"/>
        <v>0</v>
      </c>
      <c r="BB90" s="127">
        <f t="shared" si="8"/>
        <v>0</v>
      </c>
      <c r="BC90" s="127">
        <f t="shared" si="9"/>
        <v>0</v>
      </c>
      <c r="BD90" s="127">
        <f t="shared" si="10"/>
        <v>0</v>
      </c>
      <c r="BE90" s="127">
        <f t="shared" si="11"/>
        <v>0</v>
      </c>
      <c r="CA90" s="158">
        <v>7</v>
      </c>
      <c r="CB90" s="158">
        <v>1002</v>
      </c>
      <c r="CZ90" s="127">
        <v>0</v>
      </c>
    </row>
    <row r="91" spans="1:104" x14ac:dyDescent="0.2">
      <c r="A91" s="165"/>
      <c r="B91" s="166" t="s">
        <v>67</v>
      </c>
      <c r="C91" s="167" t="str">
        <f>CONCATENATE(B63," ",C63)</f>
        <v>722 Vnitřní vodovod</v>
      </c>
      <c r="D91" s="168"/>
      <c r="E91" s="169"/>
      <c r="F91" s="170"/>
      <c r="G91" s="171">
        <f>SUM(G63:G90)</f>
        <v>0</v>
      </c>
      <c r="O91" s="151">
        <v>4</v>
      </c>
      <c r="BA91" s="172">
        <f>SUM(BA63:BA90)</f>
        <v>0</v>
      </c>
      <c r="BB91" s="172">
        <f>SUM(BB63:BB90)</f>
        <v>0</v>
      </c>
      <c r="BC91" s="172">
        <f>SUM(BC63:BC90)</f>
        <v>0</v>
      </c>
      <c r="BD91" s="172">
        <f>SUM(BD63:BD90)</f>
        <v>0</v>
      </c>
      <c r="BE91" s="172">
        <f>SUM(BE63:BE90)</f>
        <v>0</v>
      </c>
    </row>
    <row r="92" spans="1:104" x14ac:dyDescent="0.2">
      <c r="A92" s="144" t="s">
        <v>65</v>
      </c>
      <c r="B92" s="145" t="s">
        <v>204</v>
      </c>
      <c r="C92" s="146" t="s">
        <v>205</v>
      </c>
      <c r="D92" s="147"/>
      <c r="E92" s="148"/>
      <c r="F92" s="148"/>
      <c r="G92" s="149"/>
      <c r="H92" s="150"/>
      <c r="I92" s="150"/>
      <c r="O92" s="151">
        <v>1</v>
      </c>
    </row>
    <row r="93" spans="1:104" x14ac:dyDescent="0.2">
      <c r="A93" s="152">
        <v>46</v>
      </c>
      <c r="B93" s="153" t="s">
        <v>206</v>
      </c>
      <c r="C93" s="154" t="s">
        <v>207</v>
      </c>
      <c r="D93" s="155" t="s">
        <v>180</v>
      </c>
      <c r="E93" s="156">
        <v>2</v>
      </c>
      <c r="F93" s="156">
        <v>0</v>
      </c>
      <c r="G93" s="157">
        <f>E93*F93</f>
        <v>0</v>
      </c>
      <c r="O93" s="151">
        <v>2</v>
      </c>
      <c r="AA93" s="127">
        <v>1</v>
      </c>
      <c r="AB93" s="127">
        <v>7</v>
      </c>
      <c r="AC93" s="127">
        <v>7</v>
      </c>
      <c r="AZ93" s="127">
        <v>2</v>
      </c>
      <c r="BA93" s="127">
        <f>IF(AZ93=1,G93,0)</f>
        <v>0</v>
      </c>
      <c r="BB93" s="127">
        <f>IF(AZ93=2,G93,0)</f>
        <v>0</v>
      </c>
      <c r="BC93" s="127">
        <f>IF(AZ93=3,G93,0)</f>
        <v>0</v>
      </c>
      <c r="BD93" s="127">
        <f>IF(AZ93=4,G93,0)</f>
        <v>0</v>
      </c>
      <c r="BE93" s="127">
        <f>IF(AZ93=5,G93,0)</f>
        <v>0</v>
      </c>
      <c r="CA93" s="158">
        <v>1</v>
      </c>
      <c r="CB93" s="158">
        <v>7</v>
      </c>
      <c r="CZ93" s="127">
        <v>0</v>
      </c>
    </row>
    <row r="94" spans="1:104" x14ac:dyDescent="0.2">
      <c r="A94" s="152">
        <v>47</v>
      </c>
      <c r="B94" s="153" t="s">
        <v>208</v>
      </c>
      <c r="C94" s="154" t="s">
        <v>209</v>
      </c>
      <c r="D94" s="155" t="s">
        <v>180</v>
      </c>
      <c r="E94" s="156">
        <v>2</v>
      </c>
      <c r="F94" s="156">
        <v>0</v>
      </c>
      <c r="G94" s="157">
        <f>E94*F94</f>
        <v>0</v>
      </c>
      <c r="O94" s="151">
        <v>2</v>
      </c>
      <c r="AA94" s="127">
        <v>1</v>
      </c>
      <c r="AB94" s="127">
        <v>7</v>
      </c>
      <c r="AC94" s="127">
        <v>7</v>
      </c>
      <c r="AZ94" s="127">
        <v>2</v>
      </c>
      <c r="BA94" s="127">
        <f>IF(AZ94=1,G94,0)</f>
        <v>0</v>
      </c>
      <c r="BB94" s="127">
        <f>IF(AZ94=2,G94,0)</f>
        <v>0</v>
      </c>
      <c r="BC94" s="127">
        <f>IF(AZ94=3,G94,0)</f>
        <v>0</v>
      </c>
      <c r="BD94" s="127">
        <f>IF(AZ94=4,G94,0)</f>
        <v>0</v>
      </c>
      <c r="BE94" s="127">
        <f>IF(AZ94=5,G94,0)</f>
        <v>0</v>
      </c>
      <c r="CA94" s="158">
        <v>1</v>
      </c>
      <c r="CB94" s="158">
        <v>7</v>
      </c>
      <c r="CZ94" s="127">
        <v>8.8999999999999995E-4</v>
      </c>
    </row>
    <row r="95" spans="1:104" x14ac:dyDescent="0.2">
      <c r="A95" s="152">
        <v>48</v>
      </c>
      <c r="B95" s="153" t="s">
        <v>210</v>
      </c>
      <c r="C95" s="154" t="s">
        <v>211</v>
      </c>
      <c r="D95" s="155" t="s">
        <v>180</v>
      </c>
      <c r="E95" s="156">
        <v>2</v>
      </c>
      <c r="F95" s="156">
        <v>0</v>
      </c>
      <c r="G95" s="157">
        <f>E95*F95</f>
        <v>0</v>
      </c>
      <c r="O95" s="151">
        <v>2</v>
      </c>
      <c r="AA95" s="127">
        <v>1</v>
      </c>
      <c r="AB95" s="127">
        <v>7</v>
      </c>
      <c r="AC95" s="127">
        <v>7</v>
      </c>
      <c r="AZ95" s="127">
        <v>2</v>
      </c>
      <c r="BA95" s="127">
        <f>IF(AZ95=1,G95,0)</f>
        <v>0</v>
      </c>
      <c r="BB95" s="127">
        <f>IF(AZ95=2,G95,0)</f>
        <v>0</v>
      </c>
      <c r="BC95" s="127">
        <f>IF(AZ95=3,G95,0)</f>
        <v>0</v>
      </c>
      <c r="BD95" s="127">
        <f>IF(AZ95=4,G95,0)</f>
        <v>0</v>
      </c>
      <c r="BE95" s="127">
        <f>IF(AZ95=5,G95,0)</f>
        <v>0</v>
      </c>
      <c r="CA95" s="158">
        <v>1</v>
      </c>
      <c r="CB95" s="158">
        <v>7</v>
      </c>
      <c r="CZ95" s="127">
        <v>0</v>
      </c>
    </row>
    <row r="96" spans="1:104" x14ac:dyDescent="0.2">
      <c r="A96" s="152">
        <v>49</v>
      </c>
      <c r="B96" s="153" t="s">
        <v>212</v>
      </c>
      <c r="C96" s="154" t="s">
        <v>213</v>
      </c>
      <c r="D96" s="155" t="s">
        <v>132</v>
      </c>
      <c r="E96" s="156">
        <v>1</v>
      </c>
      <c r="F96" s="156">
        <v>0</v>
      </c>
      <c r="G96" s="157">
        <f>E96*F96</f>
        <v>0</v>
      </c>
      <c r="O96" s="151">
        <v>2</v>
      </c>
      <c r="AA96" s="127">
        <v>1</v>
      </c>
      <c r="AB96" s="127">
        <v>7</v>
      </c>
      <c r="AC96" s="127">
        <v>7</v>
      </c>
      <c r="AZ96" s="127">
        <v>2</v>
      </c>
      <c r="BA96" s="127">
        <f>IF(AZ96=1,G96,0)</f>
        <v>0</v>
      </c>
      <c r="BB96" s="127">
        <f>IF(AZ96=2,G96,0)</f>
        <v>0</v>
      </c>
      <c r="BC96" s="127">
        <f>IF(AZ96=3,G96,0)</f>
        <v>0</v>
      </c>
      <c r="BD96" s="127">
        <f>IF(AZ96=4,G96,0)</f>
        <v>0</v>
      </c>
      <c r="BE96" s="127">
        <f>IF(AZ96=5,G96,0)</f>
        <v>0</v>
      </c>
      <c r="CA96" s="158">
        <v>1</v>
      </c>
      <c r="CB96" s="158">
        <v>7</v>
      </c>
      <c r="CZ96" s="127">
        <v>9.8999999999999999E-4</v>
      </c>
    </row>
    <row r="97" spans="1:104" x14ac:dyDescent="0.2">
      <c r="A97" s="152">
        <v>50</v>
      </c>
      <c r="B97" s="153" t="s">
        <v>214</v>
      </c>
      <c r="C97" s="154" t="s">
        <v>215</v>
      </c>
      <c r="D97" s="155" t="s">
        <v>180</v>
      </c>
      <c r="E97" s="156">
        <v>41</v>
      </c>
      <c r="F97" s="156">
        <v>0</v>
      </c>
      <c r="G97" s="157">
        <f>E97*F97</f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7</v>
      </c>
      <c r="CZ97" s="127">
        <v>0</v>
      </c>
    </row>
    <row r="98" spans="1:104" x14ac:dyDescent="0.2">
      <c r="A98" s="159"/>
      <c r="B98" s="161"/>
      <c r="C98" s="203" t="s">
        <v>216</v>
      </c>
      <c r="D98" s="204"/>
      <c r="E98" s="162">
        <v>5</v>
      </c>
      <c r="F98" s="163"/>
      <c r="G98" s="164"/>
      <c r="M98" s="160">
        <v>5</v>
      </c>
      <c r="O98" s="151"/>
    </row>
    <row r="99" spans="1:104" x14ac:dyDescent="0.2">
      <c r="A99" s="159"/>
      <c r="B99" s="161"/>
      <c r="C99" s="203" t="s">
        <v>114</v>
      </c>
      <c r="D99" s="204"/>
      <c r="E99" s="162">
        <v>0</v>
      </c>
      <c r="F99" s="163"/>
      <c r="G99" s="164"/>
      <c r="M99" s="160" t="s">
        <v>114</v>
      </c>
      <c r="O99" s="151"/>
    </row>
    <row r="100" spans="1:104" x14ac:dyDescent="0.2">
      <c r="A100" s="159"/>
      <c r="B100" s="161"/>
      <c r="C100" s="203" t="s">
        <v>115</v>
      </c>
      <c r="D100" s="204"/>
      <c r="E100" s="162">
        <v>10</v>
      </c>
      <c r="F100" s="163"/>
      <c r="G100" s="164"/>
      <c r="M100" s="160" t="s">
        <v>115</v>
      </c>
      <c r="O100" s="151"/>
    </row>
    <row r="101" spans="1:104" x14ac:dyDescent="0.2">
      <c r="A101" s="159"/>
      <c r="B101" s="161"/>
      <c r="C101" s="203" t="s">
        <v>116</v>
      </c>
      <c r="D101" s="204"/>
      <c r="E101" s="162">
        <v>8</v>
      </c>
      <c r="F101" s="163"/>
      <c r="G101" s="164"/>
      <c r="M101" s="160" t="s">
        <v>116</v>
      </c>
      <c r="O101" s="151"/>
    </row>
    <row r="102" spans="1:104" x14ac:dyDescent="0.2">
      <c r="A102" s="159"/>
      <c r="B102" s="161"/>
      <c r="C102" s="203" t="s">
        <v>117</v>
      </c>
      <c r="D102" s="204"/>
      <c r="E102" s="162">
        <v>8</v>
      </c>
      <c r="F102" s="163"/>
      <c r="G102" s="164"/>
      <c r="M102" s="160" t="s">
        <v>117</v>
      </c>
      <c r="O102" s="151"/>
    </row>
    <row r="103" spans="1:104" x14ac:dyDescent="0.2">
      <c r="A103" s="159"/>
      <c r="B103" s="161"/>
      <c r="C103" s="203" t="s">
        <v>118</v>
      </c>
      <c r="D103" s="204"/>
      <c r="E103" s="162">
        <v>7</v>
      </c>
      <c r="F103" s="163"/>
      <c r="G103" s="164"/>
      <c r="M103" s="160" t="s">
        <v>118</v>
      </c>
      <c r="O103" s="151"/>
    </row>
    <row r="104" spans="1:104" x14ac:dyDescent="0.2">
      <c r="A104" s="159"/>
      <c r="B104" s="161"/>
      <c r="C104" s="203" t="s">
        <v>119</v>
      </c>
      <c r="D104" s="204"/>
      <c r="E104" s="162">
        <v>3</v>
      </c>
      <c r="F104" s="163"/>
      <c r="G104" s="164"/>
      <c r="M104" s="160" t="s">
        <v>119</v>
      </c>
      <c r="O104" s="151"/>
    </row>
    <row r="105" spans="1:104" x14ac:dyDescent="0.2">
      <c r="A105" s="152">
        <v>51</v>
      </c>
      <c r="B105" s="153" t="s">
        <v>217</v>
      </c>
      <c r="C105" s="154" t="s">
        <v>218</v>
      </c>
      <c r="D105" s="155" t="s">
        <v>180</v>
      </c>
      <c r="E105" s="156">
        <v>43</v>
      </c>
      <c r="F105" s="156">
        <v>0</v>
      </c>
      <c r="G105" s="157">
        <f>E105*F105</f>
        <v>0</v>
      </c>
      <c r="O105" s="151">
        <v>2</v>
      </c>
      <c r="AA105" s="127">
        <v>1</v>
      </c>
      <c r="AB105" s="127">
        <v>7</v>
      </c>
      <c r="AC105" s="127">
        <v>7</v>
      </c>
      <c r="AZ105" s="127">
        <v>2</v>
      </c>
      <c r="BA105" s="127">
        <f>IF(AZ105=1,G105,0)</f>
        <v>0</v>
      </c>
      <c r="BB105" s="127">
        <f>IF(AZ105=2,G105,0)</f>
        <v>0</v>
      </c>
      <c r="BC105" s="127">
        <f>IF(AZ105=3,G105,0)</f>
        <v>0</v>
      </c>
      <c r="BD105" s="127">
        <f>IF(AZ105=4,G105,0)</f>
        <v>0</v>
      </c>
      <c r="BE105" s="127">
        <f>IF(AZ105=5,G105,0)</f>
        <v>0</v>
      </c>
      <c r="CA105" s="158">
        <v>1</v>
      </c>
      <c r="CB105" s="158">
        <v>7</v>
      </c>
      <c r="CZ105" s="127">
        <v>1.4E-3</v>
      </c>
    </row>
    <row r="106" spans="1:104" x14ac:dyDescent="0.2">
      <c r="A106" s="159"/>
      <c r="B106" s="161"/>
      <c r="C106" s="203" t="s">
        <v>298</v>
      </c>
      <c r="D106" s="204"/>
      <c r="E106" s="162">
        <v>7</v>
      </c>
      <c r="F106" s="163"/>
      <c r="G106" s="164"/>
      <c r="M106" s="160">
        <v>6</v>
      </c>
      <c r="O106" s="151"/>
    </row>
    <row r="107" spans="1:104" x14ac:dyDescent="0.2">
      <c r="A107" s="159"/>
      <c r="B107" s="161"/>
      <c r="C107" s="203" t="s">
        <v>114</v>
      </c>
      <c r="D107" s="204"/>
      <c r="E107" s="162">
        <v>0</v>
      </c>
      <c r="F107" s="163"/>
      <c r="G107" s="164"/>
      <c r="M107" s="160" t="s">
        <v>114</v>
      </c>
      <c r="O107" s="151"/>
    </row>
    <row r="108" spans="1:104" x14ac:dyDescent="0.2">
      <c r="A108" s="159"/>
      <c r="B108" s="161"/>
      <c r="C108" s="203" t="s">
        <v>115</v>
      </c>
      <c r="D108" s="204"/>
      <c r="E108" s="162">
        <v>10</v>
      </c>
      <c r="F108" s="163"/>
      <c r="G108" s="164"/>
      <c r="M108" s="160" t="s">
        <v>115</v>
      </c>
      <c r="O108" s="151"/>
    </row>
    <row r="109" spans="1:104" x14ac:dyDescent="0.2">
      <c r="A109" s="159"/>
      <c r="B109" s="161"/>
      <c r="C109" s="203" t="s">
        <v>116</v>
      </c>
      <c r="D109" s="204"/>
      <c r="E109" s="162">
        <v>8</v>
      </c>
      <c r="F109" s="163"/>
      <c r="G109" s="164"/>
      <c r="M109" s="160" t="s">
        <v>116</v>
      </c>
      <c r="O109" s="151"/>
    </row>
    <row r="110" spans="1:104" x14ac:dyDescent="0.2">
      <c r="A110" s="159"/>
      <c r="B110" s="161"/>
      <c r="C110" s="203" t="s">
        <v>117</v>
      </c>
      <c r="D110" s="204"/>
      <c r="E110" s="162">
        <v>8</v>
      </c>
      <c r="F110" s="163"/>
      <c r="G110" s="164"/>
      <c r="M110" s="160" t="s">
        <v>117</v>
      </c>
      <c r="O110" s="151"/>
    </row>
    <row r="111" spans="1:104" x14ac:dyDescent="0.2">
      <c r="A111" s="159"/>
      <c r="B111" s="161"/>
      <c r="C111" s="203" t="s">
        <v>118</v>
      </c>
      <c r="D111" s="204"/>
      <c r="E111" s="162">
        <v>7</v>
      </c>
      <c r="F111" s="163"/>
      <c r="G111" s="164"/>
      <c r="M111" s="160" t="s">
        <v>118</v>
      </c>
      <c r="O111" s="151"/>
    </row>
    <row r="112" spans="1:104" x14ac:dyDescent="0.2">
      <c r="A112" s="159"/>
      <c r="B112" s="161"/>
      <c r="C112" s="203" t="s">
        <v>119</v>
      </c>
      <c r="D112" s="204"/>
      <c r="E112" s="162">
        <v>3</v>
      </c>
      <c r="F112" s="163"/>
      <c r="G112" s="164"/>
      <c r="M112" s="160" t="s">
        <v>119</v>
      </c>
      <c r="O112" s="151"/>
    </row>
    <row r="113" spans="1:104" x14ac:dyDescent="0.2">
      <c r="A113" s="152">
        <v>52</v>
      </c>
      <c r="B113" s="153" t="s">
        <v>219</v>
      </c>
      <c r="C113" s="154" t="s">
        <v>220</v>
      </c>
      <c r="D113" s="155" t="s">
        <v>180</v>
      </c>
      <c r="E113" s="156">
        <v>2</v>
      </c>
      <c r="F113" s="156">
        <v>0</v>
      </c>
      <c r="G113" s="157">
        <f>E113*F113</f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>IF(AZ113=1,G113,0)</f>
        <v>0</v>
      </c>
      <c r="BB113" s="127">
        <f>IF(AZ113=2,G113,0)</f>
        <v>0</v>
      </c>
      <c r="BC113" s="127">
        <f>IF(AZ113=3,G113,0)</f>
        <v>0</v>
      </c>
      <c r="BD113" s="127">
        <f>IF(AZ113=4,G113,0)</f>
        <v>0</v>
      </c>
      <c r="BE113" s="127">
        <f>IF(AZ113=5,G113,0)</f>
        <v>0</v>
      </c>
      <c r="CA113" s="158">
        <v>1</v>
      </c>
      <c r="CB113" s="158">
        <v>7</v>
      </c>
      <c r="CZ113" s="127">
        <v>2.5000000000000001E-4</v>
      </c>
    </row>
    <row r="114" spans="1:104" x14ac:dyDescent="0.2">
      <c r="A114" s="152">
        <v>53</v>
      </c>
      <c r="B114" s="153" t="s">
        <v>221</v>
      </c>
      <c r="C114" s="154" t="s">
        <v>222</v>
      </c>
      <c r="D114" s="155" t="s">
        <v>132</v>
      </c>
      <c r="E114" s="156">
        <v>1</v>
      </c>
      <c r="F114" s="156">
        <v>0</v>
      </c>
      <c r="G114" s="157">
        <f>E114*F114</f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>IF(AZ114=1,G114,0)</f>
        <v>0</v>
      </c>
      <c r="BB114" s="127">
        <f>IF(AZ114=2,G114,0)</f>
        <v>0</v>
      </c>
      <c r="BC114" s="127">
        <f>IF(AZ114=3,G114,0)</f>
        <v>0</v>
      </c>
      <c r="BD114" s="127">
        <f>IF(AZ114=4,G114,0)</f>
        <v>0</v>
      </c>
      <c r="BE114" s="127">
        <f>IF(AZ114=5,G114,0)</f>
        <v>0</v>
      </c>
      <c r="CA114" s="158">
        <v>1</v>
      </c>
      <c r="CB114" s="158">
        <v>7</v>
      </c>
      <c r="CZ114" s="127">
        <v>2.2699999999999999E-3</v>
      </c>
    </row>
    <row r="115" spans="1:104" x14ac:dyDescent="0.2">
      <c r="A115" s="152">
        <v>54</v>
      </c>
      <c r="B115" s="153" t="s">
        <v>223</v>
      </c>
      <c r="C115" s="154" t="s">
        <v>224</v>
      </c>
      <c r="D115" s="155" t="s">
        <v>180</v>
      </c>
      <c r="E115" s="156">
        <v>18</v>
      </c>
      <c r="F115" s="156">
        <v>0</v>
      </c>
      <c r="G115" s="157">
        <f>E115*F115</f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>IF(AZ115=1,G115,0)</f>
        <v>0</v>
      </c>
      <c r="BB115" s="127">
        <f>IF(AZ115=2,G115,0)</f>
        <v>0</v>
      </c>
      <c r="BC115" s="127">
        <f>IF(AZ115=3,G115,0)</f>
        <v>0</v>
      </c>
      <c r="BD115" s="127">
        <f>IF(AZ115=4,G115,0)</f>
        <v>0</v>
      </c>
      <c r="BE115" s="127">
        <f>IF(AZ115=5,G115,0)</f>
        <v>0</v>
      </c>
      <c r="CA115" s="158">
        <v>1</v>
      </c>
      <c r="CB115" s="158">
        <v>7</v>
      </c>
      <c r="CZ115" s="127">
        <v>2.4000000000000001E-4</v>
      </c>
    </row>
    <row r="116" spans="1:104" x14ac:dyDescent="0.2">
      <c r="A116" s="159"/>
      <c r="B116" s="161"/>
      <c r="C116" s="203" t="s">
        <v>225</v>
      </c>
      <c r="D116" s="204"/>
      <c r="E116" s="162">
        <v>6</v>
      </c>
      <c r="F116" s="163"/>
      <c r="G116" s="164"/>
      <c r="M116" s="160" t="s">
        <v>225</v>
      </c>
      <c r="O116" s="151"/>
    </row>
    <row r="117" spans="1:104" x14ac:dyDescent="0.2">
      <c r="A117" s="159"/>
      <c r="B117" s="161"/>
      <c r="C117" s="203" t="s">
        <v>226</v>
      </c>
      <c r="D117" s="204"/>
      <c r="E117" s="162">
        <v>2</v>
      </c>
      <c r="F117" s="163"/>
      <c r="G117" s="164"/>
      <c r="M117" s="160" t="s">
        <v>226</v>
      </c>
      <c r="O117" s="151"/>
    </row>
    <row r="118" spans="1:104" x14ac:dyDescent="0.2">
      <c r="A118" s="159"/>
      <c r="B118" s="161"/>
      <c r="C118" s="203" t="s">
        <v>227</v>
      </c>
      <c r="D118" s="204"/>
      <c r="E118" s="162">
        <v>10</v>
      </c>
      <c r="F118" s="163"/>
      <c r="G118" s="164"/>
      <c r="M118" s="160" t="s">
        <v>227</v>
      </c>
      <c r="O118" s="151"/>
    </row>
    <row r="119" spans="1:104" x14ac:dyDescent="0.2">
      <c r="A119" s="152">
        <v>55</v>
      </c>
      <c r="B119" s="153" t="s">
        <v>228</v>
      </c>
      <c r="C119" s="154" t="s">
        <v>229</v>
      </c>
      <c r="D119" s="155" t="s">
        <v>132</v>
      </c>
      <c r="E119" s="156">
        <v>36</v>
      </c>
      <c r="F119" s="156">
        <v>0</v>
      </c>
      <c r="G119" s="157">
        <f>E119*F119</f>
        <v>0</v>
      </c>
      <c r="O119" s="151">
        <v>2</v>
      </c>
      <c r="AA119" s="127">
        <v>1</v>
      </c>
      <c r="AB119" s="127">
        <v>7</v>
      </c>
      <c r="AC119" s="127">
        <v>7</v>
      </c>
      <c r="AZ119" s="127">
        <v>2</v>
      </c>
      <c r="BA119" s="127">
        <f>IF(AZ119=1,G119,0)</f>
        <v>0</v>
      </c>
      <c r="BB119" s="127">
        <f>IF(AZ119=2,G119,0)</f>
        <v>0</v>
      </c>
      <c r="BC119" s="127">
        <f>IF(AZ119=3,G119,0)</f>
        <v>0</v>
      </c>
      <c r="BD119" s="127">
        <f>IF(AZ119=4,G119,0)</f>
        <v>0</v>
      </c>
      <c r="BE119" s="127">
        <f>IF(AZ119=5,G119,0)</f>
        <v>0</v>
      </c>
      <c r="CA119" s="158">
        <v>1</v>
      </c>
      <c r="CB119" s="158">
        <v>7</v>
      </c>
      <c r="CZ119" s="127">
        <v>0</v>
      </c>
    </row>
    <row r="120" spans="1:104" x14ac:dyDescent="0.2">
      <c r="A120" s="159"/>
      <c r="B120" s="161"/>
      <c r="C120" s="203" t="s">
        <v>114</v>
      </c>
      <c r="D120" s="204"/>
      <c r="E120" s="162">
        <v>0</v>
      </c>
      <c r="F120" s="163"/>
      <c r="G120" s="164"/>
      <c r="M120" s="160" t="s">
        <v>114</v>
      </c>
      <c r="O120" s="151"/>
    </row>
    <row r="121" spans="1:104" x14ac:dyDescent="0.2">
      <c r="A121" s="159"/>
      <c r="B121" s="161"/>
      <c r="C121" s="203" t="s">
        <v>115</v>
      </c>
      <c r="D121" s="204"/>
      <c r="E121" s="162">
        <v>10</v>
      </c>
      <c r="F121" s="163"/>
      <c r="G121" s="164"/>
      <c r="M121" s="160" t="s">
        <v>115</v>
      </c>
      <c r="O121" s="151"/>
    </row>
    <row r="122" spans="1:104" x14ac:dyDescent="0.2">
      <c r="A122" s="159"/>
      <c r="B122" s="161"/>
      <c r="C122" s="203" t="s">
        <v>116</v>
      </c>
      <c r="D122" s="204"/>
      <c r="E122" s="162">
        <v>8</v>
      </c>
      <c r="F122" s="163"/>
      <c r="G122" s="164"/>
      <c r="M122" s="160" t="s">
        <v>116</v>
      </c>
      <c r="O122" s="151"/>
    </row>
    <row r="123" spans="1:104" x14ac:dyDescent="0.2">
      <c r="A123" s="159"/>
      <c r="B123" s="161"/>
      <c r="C123" s="203" t="s">
        <v>117</v>
      </c>
      <c r="D123" s="204"/>
      <c r="E123" s="162">
        <v>8</v>
      </c>
      <c r="F123" s="163"/>
      <c r="G123" s="164"/>
      <c r="M123" s="160" t="s">
        <v>117</v>
      </c>
      <c r="O123" s="151"/>
    </row>
    <row r="124" spans="1:104" x14ac:dyDescent="0.2">
      <c r="A124" s="159"/>
      <c r="B124" s="161"/>
      <c r="C124" s="203" t="s">
        <v>118</v>
      </c>
      <c r="D124" s="204"/>
      <c r="E124" s="162">
        <v>7</v>
      </c>
      <c r="F124" s="163"/>
      <c r="G124" s="164"/>
      <c r="M124" s="160" t="s">
        <v>118</v>
      </c>
      <c r="O124" s="151"/>
    </row>
    <row r="125" spans="1:104" x14ac:dyDescent="0.2">
      <c r="A125" s="159"/>
      <c r="B125" s="161"/>
      <c r="C125" s="203" t="s">
        <v>119</v>
      </c>
      <c r="D125" s="204"/>
      <c r="E125" s="162">
        <v>3</v>
      </c>
      <c r="F125" s="163"/>
      <c r="G125" s="164"/>
      <c r="M125" s="160" t="s">
        <v>119</v>
      </c>
      <c r="O125" s="151"/>
    </row>
    <row r="126" spans="1:104" x14ac:dyDescent="0.2">
      <c r="A126" s="152">
        <v>56</v>
      </c>
      <c r="B126" s="153" t="s">
        <v>230</v>
      </c>
      <c r="C126" s="154" t="s">
        <v>231</v>
      </c>
      <c r="D126" s="155" t="s">
        <v>132</v>
      </c>
      <c r="E126" s="156">
        <v>36</v>
      </c>
      <c r="F126" s="156">
        <v>0</v>
      </c>
      <c r="G126" s="157">
        <f>E126*F126</f>
        <v>0</v>
      </c>
      <c r="O126" s="151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1</v>
      </c>
      <c r="CB126" s="158">
        <v>7</v>
      </c>
      <c r="CZ126" s="127">
        <v>1E-3</v>
      </c>
    </row>
    <row r="127" spans="1:104" x14ac:dyDescent="0.2">
      <c r="A127" s="159"/>
      <c r="B127" s="161"/>
      <c r="C127" s="203" t="s">
        <v>114</v>
      </c>
      <c r="D127" s="204"/>
      <c r="E127" s="162">
        <v>0</v>
      </c>
      <c r="F127" s="163"/>
      <c r="G127" s="164"/>
      <c r="M127" s="160" t="s">
        <v>114</v>
      </c>
      <c r="O127" s="151"/>
    </row>
    <row r="128" spans="1:104" x14ac:dyDescent="0.2">
      <c r="A128" s="159"/>
      <c r="B128" s="161"/>
      <c r="C128" s="203" t="s">
        <v>115</v>
      </c>
      <c r="D128" s="204"/>
      <c r="E128" s="162">
        <v>10</v>
      </c>
      <c r="F128" s="163"/>
      <c r="G128" s="164"/>
      <c r="M128" s="160" t="s">
        <v>115</v>
      </c>
      <c r="O128" s="151"/>
    </row>
    <row r="129" spans="1:104" x14ac:dyDescent="0.2">
      <c r="A129" s="159"/>
      <c r="B129" s="161"/>
      <c r="C129" s="203" t="s">
        <v>116</v>
      </c>
      <c r="D129" s="204"/>
      <c r="E129" s="162">
        <v>8</v>
      </c>
      <c r="F129" s="163"/>
      <c r="G129" s="164"/>
      <c r="M129" s="160" t="s">
        <v>116</v>
      </c>
      <c r="O129" s="151"/>
    </row>
    <row r="130" spans="1:104" x14ac:dyDescent="0.2">
      <c r="A130" s="159"/>
      <c r="B130" s="161"/>
      <c r="C130" s="203" t="s">
        <v>117</v>
      </c>
      <c r="D130" s="204"/>
      <c r="E130" s="162">
        <v>8</v>
      </c>
      <c r="F130" s="163"/>
      <c r="G130" s="164"/>
      <c r="M130" s="160" t="s">
        <v>117</v>
      </c>
      <c r="O130" s="151"/>
    </row>
    <row r="131" spans="1:104" x14ac:dyDescent="0.2">
      <c r="A131" s="159"/>
      <c r="B131" s="161"/>
      <c r="C131" s="203" t="s">
        <v>118</v>
      </c>
      <c r="D131" s="204"/>
      <c r="E131" s="162">
        <v>7</v>
      </c>
      <c r="F131" s="163"/>
      <c r="G131" s="164"/>
      <c r="M131" s="160" t="s">
        <v>118</v>
      </c>
      <c r="O131" s="151"/>
    </row>
    <row r="132" spans="1:104" x14ac:dyDescent="0.2">
      <c r="A132" s="159"/>
      <c r="B132" s="161"/>
      <c r="C132" s="203" t="s">
        <v>119</v>
      </c>
      <c r="D132" s="204"/>
      <c r="E132" s="162">
        <v>3</v>
      </c>
      <c r="F132" s="163"/>
      <c r="G132" s="164"/>
      <c r="M132" s="160" t="s">
        <v>119</v>
      </c>
      <c r="O132" s="151"/>
    </row>
    <row r="133" spans="1:104" x14ac:dyDescent="0.2">
      <c r="A133" s="152">
        <v>57</v>
      </c>
      <c r="B133" s="153" t="s">
        <v>232</v>
      </c>
      <c r="C133" s="154" t="s">
        <v>233</v>
      </c>
      <c r="D133" s="155" t="s">
        <v>180</v>
      </c>
      <c r="E133" s="156">
        <v>18</v>
      </c>
      <c r="F133" s="156">
        <v>0</v>
      </c>
      <c r="G133" s="157">
        <f>E133*F133</f>
        <v>0</v>
      </c>
      <c r="O133" s="151">
        <v>2</v>
      </c>
      <c r="AA133" s="127">
        <v>1</v>
      </c>
      <c r="AB133" s="127">
        <v>7</v>
      </c>
      <c r="AC133" s="127">
        <v>7</v>
      </c>
      <c r="AZ133" s="127">
        <v>2</v>
      </c>
      <c r="BA133" s="127">
        <f>IF(AZ133=1,G133,0)</f>
        <v>0</v>
      </c>
      <c r="BB133" s="127">
        <f>IF(AZ133=2,G133,0)</f>
        <v>0</v>
      </c>
      <c r="BC133" s="127">
        <f>IF(AZ133=3,G133,0)</f>
        <v>0</v>
      </c>
      <c r="BD133" s="127">
        <f>IF(AZ133=4,G133,0)</f>
        <v>0</v>
      </c>
      <c r="BE133" s="127">
        <f>IF(AZ133=5,G133,0)</f>
        <v>0</v>
      </c>
      <c r="CA133" s="158">
        <v>1</v>
      </c>
      <c r="CB133" s="158">
        <v>7</v>
      </c>
      <c r="CZ133" s="127">
        <v>8.0000000000000007E-5</v>
      </c>
    </row>
    <row r="134" spans="1:104" x14ac:dyDescent="0.2">
      <c r="A134" s="152">
        <v>58</v>
      </c>
      <c r="B134" s="153" t="s">
        <v>234</v>
      </c>
      <c r="C134" s="154" t="s">
        <v>235</v>
      </c>
      <c r="D134" s="155" t="s">
        <v>180</v>
      </c>
      <c r="E134" s="156">
        <v>8</v>
      </c>
      <c r="F134" s="156">
        <v>0</v>
      </c>
      <c r="G134" s="157">
        <f>E134*F134</f>
        <v>0</v>
      </c>
      <c r="O134" s="151">
        <v>2</v>
      </c>
      <c r="AA134" s="127">
        <v>1</v>
      </c>
      <c r="AB134" s="127">
        <v>7</v>
      </c>
      <c r="AC134" s="127">
        <v>7</v>
      </c>
      <c r="AZ134" s="127">
        <v>2</v>
      </c>
      <c r="BA134" s="127">
        <f>IF(AZ134=1,G134,0)</f>
        <v>0</v>
      </c>
      <c r="BB134" s="127">
        <f>IF(AZ134=2,G134,0)</f>
        <v>0</v>
      </c>
      <c r="BC134" s="127">
        <f>IF(AZ134=3,G134,0)</f>
        <v>0</v>
      </c>
      <c r="BD134" s="127">
        <f>IF(AZ134=4,G134,0)</f>
        <v>0</v>
      </c>
      <c r="BE134" s="127">
        <f>IF(AZ134=5,G134,0)</f>
        <v>0</v>
      </c>
      <c r="CA134" s="158">
        <v>1</v>
      </c>
      <c r="CB134" s="158">
        <v>7</v>
      </c>
      <c r="CZ134" s="127">
        <v>0</v>
      </c>
    </row>
    <row r="135" spans="1:104" x14ac:dyDescent="0.2">
      <c r="A135" s="152">
        <v>59</v>
      </c>
      <c r="B135" s="153" t="s">
        <v>236</v>
      </c>
      <c r="C135" s="154" t="s">
        <v>237</v>
      </c>
      <c r="D135" s="155" t="s">
        <v>132</v>
      </c>
      <c r="E135" s="156">
        <v>1</v>
      </c>
      <c r="F135" s="156">
        <v>0</v>
      </c>
      <c r="G135" s="157">
        <f>E135*F135</f>
        <v>0</v>
      </c>
      <c r="O135" s="151">
        <v>2</v>
      </c>
      <c r="AA135" s="127">
        <v>1</v>
      </c>
      <c r="AB135" s="127">
        <v>7</v>
      </c>
      <c r="AC135" s="127">
        <v>7</v>
      </c>
      <c r="AZ135" s="127">
        <v>2</v>
      </c>
      <c r="BA135" s="127">
        <f>IF(AZ135=1,G135,0)</f>
        <v>0</v>
      </c>
      <c r="BB135" s="127">
        <f>IF(AZ135=2,G135,0)</f>
        <v>0</v>
      </c>
      <c r="BC135" s="127">
        <f>IF(AZ135=3,G135,0)</f>
        <v>0</v>
      </c>
      <c r="BD135" s="127">
        <f>IF(AZ135=4,G135,0)</f>
        <v>0</v>
      </c>
      <c r="BE135" s="127">
        <f>IF(AZ135=5,G135,0)</f>
        <v>0</v>
      </c>
      <c r="CA135" s="158">
        <v>1</v>
      </c>
      <c r="CB135" s="158">
        <v>7</v>
      </c>
      <c r="CZ135" s="127">
        <v>2.4000000000000001E-4</v>
      </c>
    </row>
    <row r="136" spans="1:104" x14ac:dyDescent="0.2">
      <c r="A136" s="152">
        <v>60</v>
      </c>
      <c r="B136" s="153" t="s">
        <v>238</v>
      </c>
      <c r="C136" s="154" t="s">
        <v>239</v>
      </c>
      <c r="D136" s="155" t="s">
        <v>132</v>
      </c>
      <c r="E136" s="156">
        <v>9</v>
      </c>
      <c r="F136" s="156">
        <v>0</v>
      </c>
      <c r="G136" s="157">
        <f>E136*F136</f>
        <v>0</v>
      </c>
      <c r="O136" s="151">
        <v>2</v>
      </c>
      <c r="AA136" s="127">
        <v>1</v>
      </c>
      <c r="AB136" s="127">
        <v>0</v>
      </c>
      <c r="AC136" s="127">
        <v>0</v>
      </c>
      <c r="AZ136" s="127">
        <v>2</v>
      </c>
      <c r="BA136" s="127">
        <f>IF(AZ136=1,G136,0)</f>
        <v>0</v>
      </c>
      <c r="BB136" s="127">
        <f>IF(AZ136=2,G136,0)</f>
        <v>0</v>
      </c>
      <c r="BC136" s="127">
        <f>IF(AZ136=3,G136,0)</f>
        <v>0</v>
      </c>
      <c r="BD136" s="127">
        <f>IF(AZ136=4,G136,0)</f>
        <v>0</v>
      </c>
      <c r="BE136" s="127">
        <f>IF(AZ136=5,G136,0)</f>
        <v>0</v>
      </c>
      <c r="CA136" s="158">
        <v>1</v>
      </c>
      <c r="CB136" s="158">
        <v>0</v>
      </c>
      <c r="CZ136" s="127">
        <v>4.0000000000000003E-5</v>
      </c>
    </row>
    <row r="137" spans="1:104" x14ac:dyDescent="0.2">
      <c r="A137" s="159"/>
      <c r="B137" s="161"/>
      <c r="C137" s="203" t="s">
        <v>139</v>
      </c>
      <c r="D137" s="204"/>
      <c r="E137" s="162">
        <v>3</v>
      </c>
      <c r="F137" s="163"/>
      <c r="G137" s="164"/>
      <c r="M137" s="160" t="s">
        <v>139</v>
      </c>
      <c r="O137" s="151"/>
    </row>
    <row r="138" spans="1:104" x14ac:dyDescent="0.2">
      <c r="A138" s="159"/>
      <c r="B138" s="161"/>
      <c r="C138" s="203" t="s">
        <v>135</v>
      </c>
      <c r="D138" s="204"/>
      <c r="E138" s="162">
        <v>1</v>
      </c>
      <c r="F138" s="163"/>
      <c r="G138" s="164"/>
      <c r="M138" s="160" t="s">
        <v>135</v>
      </c>
      <c r="O138" s="151"/>
    </row>
    <row r="139" spans="1:104" x14ac:dyDescent="0.2">
      <c r="A139" s="159"/>
      <c r="B139" s="161"/>
      <c r="C139" s="203" t="s">
        <v>136</v>
      </c>
      <c r="D139" s="204"/>
      <c r="E139" s="162">
        <v>5</v>
      </c>
      <c r="F139" s="163"/>
      <c r="G139" s="164"/>
      <c r="M139" s="160" t="s">
        <v>136</v>
      </c>
      <c r="O139" s="151"/>
    </row>
    <row r="140" spans="1:104" x14ac:dyDescent="0.2">
      <c r="A140" s="152">
        <v>61</v>
      </c>
      <c r="B140" s="153" t="s">
        <v>240</v>
      </c>
      <c r="C140" s="154" t="s">
        <v>241</v>
      </c>
      <c r="D140" s="155" t="s">
        <v>132</v>
      </c>
      <c r="E140" s="156">
        <v>1</v>
      </c>
      <c r="F140" s="156">
        <v>0</v>
      </c>
      <c r="G140" s="157">
        <f t="shared" ref="G140:G147" si="12">E140*F140</f>
        <v>0</v>
      </c>
      <c r="O140" s="151">
        <v>2</v>
      </c>
      <c r="AA140" s="127">
        <v>1</v>
      </c>
      <c r="AB140" s="127">
        <v>7</v>
      </c>
      <c r="AC140" s="127">
        <v>7</v>
      </c>
      <c r="AZ140" s="127">
        <v>2</v>
      </c>
      <c r="BA140" s="127">
        <f t="shared" ref="BA140:BA147" si="13">IF(AZ140=1,G140,0)</f>
        <v>0</v>
      </c>
      <c r="BB140" s="127">
        <f t="shared" ref="BB140:BB147" si="14">IF(AZ140=2,G140,0)</f>
        <v>0</v>
      </c>
      <c r="BC140" s="127">
        <f t="shared" ref="BC140:BC147" si="15">IF(AZ140=3,G140,0)</f>
        <v>0</v>
      </c>
      <c r="BD140" s="127">
        <f t="shared" ref="BD140:BD147" si="16">IF(AZ140=4,G140,0)</f>
        <v>0</v>
      </c>
      <c r="BE140" s="127">
        <f t="shared" ref="BE140:BE147" si="17">IF(AZ140=5,G140,0)</f>
        <v>0</v>
      </c>
      <c r="CA140" s="158">
        <v>1</v>
      </c>
      <c r="CB140" s="158">
        <v>7</v>
      </c>
      <c r="CZ140" s="127">
        <v>1.2999999999999999E-4</v>
      </c>
    </row>
    <row r="141" spans="1:104" x14ac:dyDescent="0.2">
      <c r="A141" s="152">
        <v>62</v>
      </c>
      <c r="B141" s="153" t="s">
        <v>242</v>
      </c>
      <c r="C141" s="154" t="s">
        <v>243</v>
      </c>
      <c r="D141" s="155" t="s">
        <v>132</v>
      </c>
      <c r="E141" s="156">
        <v>1</v>
      </c>
      <c r="F141" s="156">
        <v>0</v>
      </c>
      <c r="G141" s="157">
        <f t="shared" si="12"/>
        <v>0</v>
      </c>
      <c r="O141" s="151">
        <v>2</v>
      </c>
      <c r="AA141" s="127">
        <v>1</v>
      </c>
      <c r="AB141" s="127">
        <v>7</v>
      </c>
      <c r="AC141" s="127">
        <v>7</v>
      </c>
      <c r="AZ141" s="127">
        <v>2</v>
      </c>
      <c r="BA141" s="127">
        <f t="shared" si="13"/>
        <v>0</v>
      </c>
      <c r="BB141" s="127">
        <f t="shared" si="14"/>
        <v>0</v>
      </c>
      <c r="BC141" s="127">
        <f t="shared" si="15"/>
        <v>0</v>
      </c>
      <c r="BD141" s="127">
        <f t="shared" si="16"/>
        <v>0</v>
      </c>
      <c r="BE141" s="127">
        <f t="shared" si="17"/>
        <v>0</v>
      </c>
      <c r="CA141" s="158">
        <v>1</v>
      </c>
      <c r="CB141" s="158">
        <v>7</v>
      </c>
      <c r="CZ141" s="127">
        <v>6.9999999999999999E-4</v>
      </c>
    </row>
    <row r="142" spans="1:104" x14ac:dyDescent="0.2">
      <c r="A142" s="152">
        <v>63</v>
      </c>
      <c r="B142" s="153" t="s">
        <v>244</v>
      </c>
      <c r="C142" s="154" t="s">
        <v>245</v>
      </c>
      <c r="D142" s="155" t="s">
        <v>132</v>
      </c>
      <c r="E142" s="156">
        <v>1</v>
      </c>
      <c r="F142" s="156">
        <v>0</v>
      </c>
      <c r="G142" s="157">
        <f t="shared" si="12"/>
        <v>0</v>
      </c>
      <c r="O142" s="151">
        <v>2</v>
      </c>
      <c r="AA142" s="127">
        <v>1</v>
      </c>
      <c r="AB142" s="127">
        <v>7</v>
      </c>
      <c r="AC142" s="127">
        <v>7</v>
      </c>
      <c r="AZ142" s="127">
        <v>2</v>
      </c>
      <c r="BA142" s="127">
        <f t="shared" si="13"/>
        <v>0</v>
      </c>
      <c r="BB142" s="127">
        <f t="shared" si="14"/>
        <v>0</v>
      </c>
      <c r="BC142" s="127">
        <f t="shared" si="15"/>
        <v>0</v>
      </c>
      <c r="BD142" s="127">
        <f t="shared" si="16"/>
        <v>0</v>
      </c>
      <c r="BE142" s="127">
        <f t="shared" si="17"/>
        <v>0</v>
      </c>
      <c r="CA142" s="158">
        <v>1</v>
      </c>
      <c r="CB142" s="158">
        <v>7</v>
      </c>
      <c r="CZ142" s="127">
        <v>9.7999999999999997E-4</v>
      </c>
    </row>
    <row r="143" spans="1:104" x14ac:dyDescent="0.2">
      <c r="A143" s="152">
        <v>64</v>
      </c>
      <c r="B143" s="153" t="s">
        <v>246</v>
      </c>
      <c r="C143" s="154" t="s">
        <v>247</v>
      </c>
      <c r="D143" s="155" t="s">
        <v>189</v>
      </c>
      <c r="E143" s="156">
        <v>1</v>
      </c>
      <c r="F143" s="156">
        <v>0</v>
      </c>
      <c r="G143" s="157">
        <f t="shared" si="12"/>
        <v>0</v>
      </c>
      <c r="O143" s="151">
        <v>2</v>
      </c>
      <c r="AA143" s="127">
        <v>12</v>
      </c>
      <c r="AB143" s="127">
        <v>0</v>
      </c>
      <c r="AC143" s="127">
        <v>2</v>
      </c>
      <c r="AZ143" s="127">
        <v>2</v>
      </c>
      <c r="BA143" s="127">
        <f t="shared" si="13"/>
        <v>0</v>
      </c>
      <c r="BB143" s="127">
        <f t="shared" si="14"/>
        <v>0</v>
      </c>
      <c r="BC143" s="127">
        <f t="shared" si="15"/>
        <v>0</v>
      </c>
      <c r="BD143" s="127">
        <f t="shared" si="16"/>
        <v>0</v>
      </c>
      <c r="BE143" s="127">
        <f t="shared" si="17"/>
        <v>0</v>
      </c>
      <c r="CA143" s="158">
        <v>12</v>
      </c>
      <c r="CB143" s="158">
        <v>0</v>
      </c>
      <c r="CZ143" s="127">
        <v>0</v>
      </c>
    </row>
    <row r="144" spans="1:104" ht="22.5" x14ac:dyDescent="0.2">
      <c r="A144" s="152">
        <v>65</v>
      </c>
      <c r="B144" s="153" t="s">
        <v>248</v>
      </c>
      <c r="C144" s="154" t="s">
        <v>249</v>
      </c>
      <c r="D144" s="155" t="s">
        <v>132</v>
      </c>
      <c r="E144" s="156">
        <v>1</v>
      </c>
      <c r="F144" s="156">
        <v>0</v>
      </c>
      <c r="G144" s="157">
        <f t="shared" si="12"/>
        <v>0</v>
      </c>
      <c r="O144" s="151">
        <v>2</v>
      </c>
      <c r="AA144" s="127">
        <v>3</v>
      </c>
      <c r="AB144" s="127">
        <v>7</v>
      </c>
      <c r="AC144" s="127">
        <v>64271102</v>
      </c>
      <c r="AZ144" s="127">
        <v>2</v>
      </c>
      <c r="BA144" s="127">
        <f t="shared" si="13"/>
        <v>0</v>
      </c>
      <c r="BB144" s="127">
        <f t="shared" si="14"/>
        <v>0</v>
      </c>
      <c r="BC144" s="127">
        <f t="shared" si="15"/>
        <v>0</v>
      </c>
      <c r="BD144" s="127">
        <f t="shared" si="16"/>
        <v>0</v>
      </c>
      <c r="BE144" s="127">
        <f t="shared" si="17"/>
        <v>0</v>
      </c>
      <c r="CA144" s="158">
        <v>3</v>
      </c>
      <c r="CB144" s="158">
        <v>7</v>
      </c>
      <c r="CZ144" s="127">
        <v>1.4E-2</v>
      </c>
    </row>
    <row r="145" spans="1:104" x14ac:dyDescent="0.2">
      <c r="A145" s="152">
        <v>66</v>
      </c>
      <c r="B145" s="153" t="s">
        <v>250</v>
      </c>
      <c r="C145" s="154" t="s">
        <v>251</v>
      </c>
      <c r="D145" s="155" t="s">
        <v>132</v>
      </c>
      <c r="E145" s="156">
        <v>5</v>
      </c>
      <c r="F145" s="156">
        <v>0</v>
      </c>
      <c r="G145" s="157">
        <f t="shared" si="12"/>
        <v>0</v>
      </c>
      <c r="O145" s="151">
        <v>2</v>
      </c>
      <c r="AA145" s="127">
        <v>12</v>
      </c>
      <c r="AB145" s="127">
        <v>1</v>
      </c>
      <c r="AC145" s="127">
        <v>3</v>
      </c>
      <c r="AZ145" s="127">
        <v>2</v>
      </c>
      <c r="BA145" s="127">
        <f t="shared" si="13"/>
        <v>0</v>
      </c>
      <c r="BB145" s="127">
        <f t="shared" si="14"/>
        <v>0</v>
      </c>
      <c r="BC145" s="127">
        <f t="shared" si="15"/>
        <v>0</v>
      </c>
      <c r="BD145" s="127">
        <f t="shared" si="16"/>
        <v>0</v>
      </c>
      <c r="BE145" s="127">
        <f t="shared" si="17"/>
        <v>0</v>
      </c>
      <c r="CA145" s="158">
        <v>12</v>
      </c>
      <c r="CB145" s="158">
        <v>1</v>
      </c>
      <c r="CZ145" s="127">
        <v>1E-3</v>
      </c>
    </row>
    <row r="146" spans="1:104" x14ac:dyDescent="0.2">
      <c r="A146" s="152">
        <v>67</v>
      </c>
      <c r="B146" s="153" t="s">
        <v>252</v>
      </c>
      <c r="C146" s="154" t="s">
        <v>253</v>
      </c>
      <c r="D146" s="155" t="s">
        <v>132</v>
      </c>
      <c r="E146" s="156">
        <v>2</v>
      </c>
      <c r="F146" s="156">
        <v>0</v>
      </c>
      <c r="G146" s="157">
        <f t="shared" si="12"/>
        <v>0</v>
      </c>
      <c r="O146" s="151">
        <v>2</v>
      </c>
      <c r="AA146" s="127">
        <v>12</v>
      </c>
      <c r="AB146" s="127">
        <v>1</v>
      </c>
      <c r="AC146" s="127">
        <v>85</v>
      </c>
      <c r="AZ146" s="127">
        <v>2</v>
      </c>
      <c r="BA146" s="127">
        <f t="shared" si="13"/>
        <v>0</v>
      </c>
      <c r="BB146" s="127">
        <f t="shared" si="14"/>
        <v>0</v>
      </c>
      <c r="BC146" s="127">
        <f t="shared" si="15"/>
        <v>0</v>
      </c>
      <c r="BD146" s="127">
        <f t="shared" si="16"/>
        <v>0</v>
      </c>
      <c r="BE146" s="127">
        <f t="shared" si="17"/>
        <v>0</v>
      </c>
      <c r="CA146" s="158">
        <v>12</v>
      </c>
      <c r="CB146" s="158">
        <v>1</v>
      </c>
      <c r="CZ146" s="127">
        <v>1E-3</v>
      </c>
    </row>
    <row r="147" spans="1:104" x14ac:dyDescent="0.2">
      <c r="A147" s="152">
        <v>68</v>
      </c>
      <c r="B147" s="153" t="s">
        <v>254</v>
      </c>
      <c r="C147" s="154" t="s">
        <v>255</v>
      </c>
      <c r="D147" s="155" t="s">
        <v>132</v>
      </c>
      <c r="E147" s="156">
        <v>36</v>
      </c>
      <c r="F147" s="156">
        <v>0</v>
      </c>
      <c r="G147" s="157">
        <f t="shared" si="12"/>
        <v>0</v>
      </c>
      <c r="O147" s="151">
        <v>2</v>
      </c>
      <c r="AA147" s="127">
        <v>12</v>
      </c>
      <c r="AB147" s="127">
        <v>1</v>
      </c>
      <c r="AC147" s="127">
        <v>95</v>
      </c>
      <c r="AZ147" s="127">
        <v>2</v>
      </c>
      <c r="BA147" s="127">
        <f t="shared" si="13"/>
        <v>0</v>
      </c>
      <c r="BB147" s="127">
        <f t="shared" si="14"/>
        <v>0</v>
      </c>
      <c r="BC147" s="127">
        <f t="shared" si="15"/>
        <v>0</v>
      </c>
      <c r="BD147" s="127">
        <f t="shared" si="16"/>
        <v>0</v>
      </c>
      <c r="BE147" s="127">
        <f t="shared" si="17"/>
        <v>0</v>
      </c>
      <c r="CA147" s="158">
        <v>12</v>
      </c>
      <c r="CB147" s="158">
        <v>1</v>
      </c>
      <c r="CZ147" s="127">
        <v>1E-3</v>
      </c>
    </row>
    <row r="148" spans="1:104" x14ac:dyDescent="0.2">
      <c r="A148" s="159"/>
      <c r="B148" s="161"/>
      <c r="C148" s="203" t="s">
        <v>114</v>
      </c>
      <c r="D148" s="204"/>
      <c r="E148" s="162">
        <v>0</v>
      </c>
      <c r="F148" s="163"/>
      <c r="G148" s="164"/>
      <c r="M148" s="160" t="s">
        <v>114</v>
      </c>
      <c r="O148" s="151"/>
    </row>
    <row r="149" spans="1:104" x14ac:dyDescent="0.2">
      <c r="A149" s="159"/>
      <c r="B149" s="161"/>
      <c r="C149" s="203" t="s">
        <v>115</v>
      </c>
      <c r="D149" s="204"/>
      <c r="E149" s="162">
        <v>10</v>
      </c>
      <c r="F149" s="163"/>
      <c r="G149" s="164"/>
      <c r="M149" s="160" t="s">
        <v>115</v>
      </c>
      <c r="O149" s="151"/>
    </row>
    <row r="150" spans="1:104" x14ac:dyDescent="0.2">
      <c r="A150" s="159"/>
      <c r="B150" s="161"/>
      <c r="C150" s="203" t="s">
        <v>116</v>
      </c>
      <c r="D150" s="204"/>
      <c r="E150" s="162">
        <v>8</v>
      </c>
      <c r="F150" s="163"/>
      <c r="G150" s="164"/>
      <c r="M150" s="160" t="s">
        <v>116</v>
      </c>
      <c r="O150" s="151"/>
    </row>
    <row r="151" spans="1:104" x14ac:dyDescent="0.2">
      <c r="A151" s="159"/>
      <c r="B151" s="161"/>
      <c r="C151" s="203" t="s">
        <v>117</v>
      </c>
      <c r="D151" s="204"/>
      <c r="E151" s="162">
        <v>8</v>
      </c>
      <c r="F151" s="163"/>
      <c r="G151" s="164"/>
      <c r="M151" s="160" t="s">
        <v>117</v>
      </c>
      <c r="O151" s="151"/>
    </row>
    <row r="152" spans="1:104" x14ac:dyDescent="0.2">
      <c r="A152" s="159"/>
      <c r="B152" s="161"/>
      <c r="C152" s="203" t="s">
        <v>118</v>
      </c>
      <c r="D152" s="204"/>
      <c r="E152" s="162">
        <v>7</v>
      </c>
      <c r="F152" s="163"/>
      <c r="G152" s="164"/>
      <c r="M152" s="160" t="s">
        <v>118</v>
      </c>
      <c r="O152" s="151"/>
    </row>
    <row r="153" spans="1:104" x14ac:dyDescent="0.2">
      <c r="A153" s="159"/>
      <c r="B153" s="161"/>
      <c r="C153" s="203" t="s">
        <v>119</v>
      </c>
      <c r="D153" s="204"/>
      <c r="E153" s="162">
        <v>3</v>
      </c>
      <c r="F153" s="163"/>
      <c r="G153" s="164"/>
      <c r="M153" s="160" t="s">
        <v>119</v>
      </c>
      <c r="O153" s="151"/>
    </row>
    <row r="154" spans="1:104" x14ac:dyDescent="0.2">
      <c r="A154" s="152">
        <v>69</v>
      </c>
      <c r="B154" s="153" t="s">
        <v>256</v>
      </c>
      <c r="C154" s="154" t="s">
        <v>257</v>
      </c>
      <c r="D154" s="155" t="s">
        <v>132</v>
      </c>
      <c r="E154" s="156">
        <v>6</v>
      </c>
      <c r="F154" s="156">
        <v>0</v>
      </c>
      <c r="G154" s="157">
        <f t="shared" ref="G154:G165" si="18">E154*F154</f>
        <v>0</v>
      </c>
      <c r="O154" s="151">
        <v>2</v>
      </c>
      <c r="AA154" s="127">
        <v>12</v>
      </c>
      <c r="AB154" s="127">
        <v>1</v>
      </c>
      <c r="AC154" s="127">
        <v>4</v>
      </c>
      <c r="AZ154" s="127">
        <v>2</v>
      </c>
      <c r="BA154" s="127">
        <f t="shared" ref="BA154:BA165" si="19">IF(AZ154=1,G154,0)</f>
        <v>0</v>
      </c>
      <c r="BB154" s="127">
        <f t="shared" ref="BB154:BB165" si="20">IF(AZ154=2,G154,0)</f>
        <v>0</v>
      </c>
      <c r="BC154" s="127">
        <f t="shared" ref="BC154:BC165" si="21">IF(AZ154=3,G154,0)</f>
        <v>0</v>
      </c>
      <c r="BD154" s="127">
        <f t="shared" ref="BD154:BD165" si="22">IF(AZ154=4,G154,0)</f>
        <v>0</v>
      </c>
      <c r="BE154" s="127">
        <f t="shared" ref="BE154:BE165" si="23">IF(AZ154=5,G154,0)</f>
        <v>0</v>
      </c>
      <c r="CA154" s="158">
        <v>12</v>
      </c>
      <c r="CB154" s="158">
        <v>1</v>
      </c>
      <c r="CZ154" s="127">
        <v>0</v>
      </c>
    </row>
    <row r="155" spans="1:104" x14ac:dyDescent="0.2">
      <c r="A155" s="152">
        <v>70</v>
      </c>
      <c r="B155" s="153" t="s">
        <v>258</v>
      </c>
      <c r="C155" s="154" t="s">
        <v>259</v>
      </c>
      <c r="D155" s="155" t="s">
        <v>132</v>
      </c>
      <c r="E155" s="156">
        <v>6</v>
      </c>
      <c r="F155" s="156">
        <v>0</v>
      </c>
      <c r="G155" s="157">
        <f t="shared" si="18"/>
        <v>0</v>
      </c>
      <c r="O155" s="151">
        <v>2</v>
      </c>
      <c r="AA155" s="127">
        <v>12</v>
      </c>
      <c r="AB155" s="127">
        <v>1</v>
      </c>
      <c r="AC155" s="127">
        <v>5</v>
      </c>
      <c r="AZ155" s="127">
        <v>2</v>
      </c>
      <c r="BA155" s="127">
        <f t="shared" si="19"/>
        <v>0</v>
      </c>
      <c r="BB155" s="127">
        <f t="shared" si="20"/>
        <v>0</v>
      </c>
      <c r="BC155" s="127">
        <f t="shared" si="21"/>
        <v>0</v>
      </c>
      <c r="BD155" s="127">
        <f t="shared" si="22"/>
        <v>0</v>
      </c>
      <c r="BE155" s="127">
        <f t="shared" si="23"/>
        <v>0</v>
      </c>
      <c r="CA155" s="158">
        <v>12</v>
      </c>
      <c r="CB155" s="158">
        <v>1</v>
      </c>
      <c r="CZ155" s="127">
        <v>0</v>
      </c>
    </row>
    <row r="156" spans="1:104" x14ac:dyDescent="0.2">
      <c r="A156" s="152">
        <v>71</v>
      </c>
      <c r="B156" s="153" t="s">
        <v>260</v>
      </c>
      <c r="C156" s="154" t="s">
        <v>261</v>
      </c>
      <c r="D156" s="155" t="s">
        <v>132</v>
      </c>
      <c r="E156" s="156">
        <v>1</v>
      </c>
      <c r="F156" s="156">
        <v>0</v>
      </c>
      <c r="G156" s="157">
        <f t="shared" si="18"/>
        <v>0</v>
      </c>
      <c r="O156" s="151">
        <v>2</v>
      </c>
      <c r="AA156" s="127">
        <v>12</v>
      </c>
      <c r="AB156" s="127">
        <v>1</v>
      </c>
      <c r="AC156" s="127">
        <v>6</v>
      </c>
      <c r="AZ156" s="127">
        <v>2</v>
      </c>
      <c r="BA156" s="127">
        <f t="shared" si="19"/>
        <v>0</v>
      </c>
      <c r="BB156" s="127">
        <f t="shared" si="20"/>
        <v>0</v>
      </c>
      <c r="BC156" s="127">
        <f t="shared" si="21"/>
        <v>0</v>
      </c>
      <c r="BD156" s="127">
        <f t="shared" si="22"/>
        <v>0</v>
      </c>
      <c r="BE156" s="127">
        <f t="shared" si="23"/>
        <v>0</v>
      </c>
      <c r="CA156" s="158">
        <v>12</v>
      </c>
      <c r="CB156" s="158">
        <v>1</v>
      </c>
      <c r="CZ156" s="127">
        <v>0</v>
      </c>
    </row>
    <row r="157" spans="1:104" x14ac:dyDescent="0.2">
      <c r="A157" s="152">
        <v>72</v>
      </c>
      <c r="B157" s="153" t="s">
        <v>262</v>
      </c>
      <c r="C157" s="154" t="s">
        <v>263</v>
      </c>
      <c r="D157" s="155" t="s">
        <v>189</v>
      </c>
      <c r="E157" s="156">
        <v>1</v>
      </c>
      <c r="F157" s="156">
        <v>0</v>
      </c>
      <c r="G157" s="157">
        <f t="shared" si="18"/>
        <v>0</v>
      </c>
      <c r="O157" s="151">
        <v>2</v>
      </c>
      <c r="AA157" s="127">
        <v>12</v>
      </c>
      <c r="AB157" s="127">
        <v>1</v>
      </c>
      <c r="AC157" s="127">
        <v>7</v>
      </c>
      <c r="AZ157" s="127">
        <v>2</v>
      </c>
      <c r="BA157" s="127">
        <f t="shared" si="19"/>
        <v>0</v>
      </c>
      <c r="BB157" s="127">
        <f t="shared" si="20"/>
        <v>0</v>
      </c>
      <c r="BC157" s="127">
        <f t="shared" si="21"/>
        <v>0</v>
      </c>
      <c r="BD157" s="127">
        <f t="shared" si="22"/>
        <v>0</v>
      </c>
      <c r="BE157" s="127">
        <f t="shared" si="23"/>
        <v>0</v>
      </c>
      <c r="CA157" s="158">
        <v>12</v>
      </c>
      <c r="CB157" s="158">
        <v>1</v>
      </c>
      <c r="CZ157" s="127">
        <v>0</v>
      </c>
    </row>
    <row r="158" spans="1:104" x14ac:dyDescent="0.2">
      <c r="A158" s="152">
        <v>73</v>
      </c>
      <c r="B158" s="153" t="s">
        <v>264</v>
      </c>
      <c r="C158" s="154" t="s">
        <v>265</v>
      </c>
      <c r="D158" s="155" t="s">
        <v>66</v>
      </c>
      <c r="E158" s="156">
        <v>1</v>
      </c>
      <c r="F158" s="156">
        <v>0</v>
      </c>
      <c r="G158" s="157">
        <f t="shared" si="18"/>
        <v>0</v>
      </c>
      <c r="O158" s="151">
        <v>2</v>
      </c>
      <c r="AA158" s="127">
        <v>12</v>
      </c>
      <c r="AB158" s="127">
        <v>1</v>
      </c>
      <c r="AC158" s="127">
        <v>8</v>
      </c>
      <c r="AZ158" s="127">
        <v>2</v>
      </c>
      <c r="BA158" s="127">
        <f t="shared" si="19"/>
        <v>0</v>
      </c>
      <c r="BB158" s="127">
        <f t="shared" si="20"/>
        <v>0</v>
      </c>
      <c r="BC158" s="127">
        <f t="shared" si="21"/>
        <v>0</v>
      </c>
      <c r="BD158" s="127">
        <f t="shared" si="22"/>
        <v>0</v>
      </c>
      <c r="BE158" s="127">
        <f t="shared" si="23"/>
        <v>0</v>
      </c>
      <c r="CA158" s="158">
        <v>12</v>
      </c>
      <c r="CB158" s="158">
        <v>1</v>
      </c>
      <c r="CZ158" s="127">
        <v>1.7940000000000001E-2</v>
      </c>
    </row>
    <row r="159" spans="1:104" x14ac:dyDescent="0.2">
      <c r="A159" s="152">
        <v>74</v>
      </c>
      <c r="B159" s="153" t="s">
        <v>266</v>
      </c>
      <c r="C159" s="154" t="s">
        <v>267</v>
      </c>
      <c r="D159" s="155" t="s">
        <v>132</v>
      </c>
      <c r="E159" s="156">
        <v>1</v>
      </c>
      <c r="F159" s="156">
        <v>0</v>
      </c>
      <c r="G159" s="157">
        <f t="shared" si="18"/>
        <v>0</v>
      </c>
      <c r="O159" s="151">
        <v>2</v>
      </c>
      <c r="AA159" s="127">
        <v>12</v>
      </c>
      <c r="AB159" s="127">
        <v>1</v>
      </c>
      <c r="AC159" s="127">
        <v>9</v>
      </c>
      <c r="AZ159" s="127">
        <v>2</v>
      </c>
      <c r="BA159" s="127">
        <f t="shared" si="19"/>
        <v>0</v>
      </c>
      <c r="BB159" s="127">
        <f t="shared" si="20"/>
        <v>0</v>
      </c>
      <c r="BC159" s="127">
        <f t="shared" si="21"/>
        <v>0</v>
      </c>
      <c r="BD159" s="127">
        <f t="shared" si="22"/>
        <v>0</v>
      </c>
      <c r="BE159" s="127">
        <f t="shared" si="23"/>
        <v>0</v>
      </c>
      <c r="CA159" s="158">
        <v>12</v>
      </c>
      <c r="CB159" s="158">
        <v>1</v>
      </c>
      <c r="CZ159" s="127">
        <v>0</v>
      </c>
    </row>
    <row r="160" spans="1:104" x14ac:dyDescent="0.2">
      <c r="A160" s="152">
        <v>75</v>
      </c>
      <c r="B160" s="153" t="s">
        <v>268</v>
      </c>
      <c r="C160" s="154" t="s">
        <v>269</v>
      </c>
      <c r="D160" s="155" t="s">
        <v>132</v>
      </c>
      <c r="E160" s="156">
        <v>1</v>
      </c>
      <c r="F160" s="156">
        <v>0</v>
      </c>
      <c r="G160" s="157">
        <f t="shared" si="18"/>
        <v>0</v>
      </c>
      <c r="O160" s="151">
        <v>2</v>
      </c>
      <c r="AA160" s="127">
        <v>12</v>
      </c>
      <c r="AB160" s="127">
        <v>1</v>
      </c>
      <c r="AC160" s="127">
        <v>10</v>
      </c>
      <c r="AZ160" s="127">
        <v>2</v>
      </c>
      <c r="BA160" s="127">
        <f t="shared" si="19"/>
        <v>0</v>
      </c>
      <c r="BB160" s="127">
        <f t="shared" si="20"/>
        <v>0</v>
      </c>
      <c r="BC160" s="127">
        <f t="shared" si="21"/>
        <v>0</v>
      </c>
      <c r="BD160" s="127">
        <f t="shared" si="22"/>
        <v>0</v>
      </c>
      <c r="BE160" s="127">
        <f t="shared" si="23"/>
        <v>0</v>
      </c>
      <c r="CA160" s="158">
        <v>12</v>
      </c>
      <c r="CB160" s="158">
        <v>1</v>
      </c>
      <c r="CZ160" s="127">
        <v>0</v>
      </c>
    </row>
    <row r="161" spans="1:104" x14ac:dyDescent="0.2">
      <c r="A161" s="152">
        <v>76</v>
      </c>
      <c r="B161" s="153" t="s">
        <v>270</v>
      </c>
      <c r="C161" s="154" t="s">
        <v>271</v>
      </c>
      <c r="D161" s="155" t="s">
        <v>132</v>
      </c>
      <c r="E161" s="156">
        <v>2</v>
      </c>
      <c r="F161" s="156">
        <v>0</v>
      </c>
      <c r="G161" s="157">
        <f t="shared" si="18"/>
        <v>0</v>
      </c>
      <c r="O161" s="151">
        <v>2</v>
      </c>
      <c r="AA161" s="127">
        <v>12</v>
      </c>
      <c r="AB161" s="127">
        <v>1</v>
      </c>
      <c r="AC161" s="127">
        <v>11</v>
      </c>
      <c r="AZ161" s="127">
        <v>2</v>
      </c>
      <c r="BA161" s="127">
        <f t="shared" si="19"/>
        <v>0</v>
      </c>
      <c r="BB161" s="127">
        <f t="shared" si="20"/>
        <v>0</v>
      </c>
      <c r="BC161" s="127">
        <f t="shared" si="21"/>
        <v>0</v>
      </c>
      <c r="BD161" s="127">
        <f t="shared" si="22"/>
        <v>0</v>
      </c>
      <c r="BE161" s="127">
        <f t="shared" si="23"/>
        <v>0</v>
      </c>
      <c r="CA161" s="158">
        <v>12</v>
      </c>
      <c r="CB161" s="158">
        <v>1</v>
      </c>
      <c r="CZ161" s="127">
        <v>1E-3</v>
      </c>
    </row>
    <row r="162" spans="1:104" ht="22.5" x14ac:dyDescent="0.2">
      <c r="A162" s="152">
        <v>77</v>
      </c>
      <c r="B162" s="153" t="s">
        <v>272</v>
      </c>
      <c r="C162" s="154" t="s">
        <v>273</v>
      </c>
      <c r="D162" s="155" t="s">
        <v>132</v>
      </c>
      <c r="E162" s="156">
        <v>2</v>
      </c>
      <c r="F162" s="156">
        <v>0</v>
      </c>
      <c r="G162" s="157">
        <f t="shared" si="18"/>
        <v>0</v>
      </c>
      <c r="O162" s="151">
        <v>2</v>
      </c>
      <c r="AA162" s="127">
        <v>12</v>
      </c>
      <c r="AB162" s="127">
        <v>1</v>
      </c>
      <c r="AC162" s="127">
        <v>12</v>
      </c>
      <c r="AZ162" s="127">
        <v>2</v>
      </c>
      <c r="BA162" s="127">
        <f t="shared" si="19"/>
        <v>0</v>
      </c>
      <c r="BB162" s="127">
        <f t="shared" si="20"/>
        <v>0</v>
      </c>
      <c r="BC162" s="127">
        <f t="shared" si="21"/>
        <v>0</v>
      </c>
      <c r="BD162" s="127">
        <f t="shared" si="22"/>
        <v>0</v>
      </c>
      <c r="BE162" s="127">
        <f t="shared" si="23"/>
        <v>0</v>
      </c>
      <c r="CA162" s="158">
        <v>12</v>
      </c>
      <c r="CB162" s="158">
        <v>1</v>
      </c>
      <c r="CZ162" s="127">
        <v>1E-3</v>
      </c>
    </row>
    <row r="163" spans="1:104" x14ac:dyDescent="0.2">
      <c r="A163" s="152">
        <v>78</v>
      </c>
      <c r="B163" s="153" t="s">
        <v>274</v>
      </c>
      <c r="C163" s="154" t="s">
        <v>275</v>
      </c>
      <c r="D163" s="155" t="s">
        <v>132</v>
      </c>
      <c r="E163" s="156">
        <v>2</v>
      </c>
      <c r="F163" s="156">
        <v>0</v>
      </c>
      <c r="G163" s="157">
        <f t="shared" si="18"/>
        <v>0</v>
      </c>
      <c r="O163" s="151">
        <v>2</v>
      </c>
      <c r="AA163" s="127">
        <v>12</v>
      </c>
      <c r="AB163" s="127">
        <v>1</v>
      </c>
      <c r="AC163" s="127">
        <v>13</v>
      </c>
      <c r="AZ163" s="127">
        <v>2</v>
      </c>
      <c r="BA163" s="127">
        <f t="shared" si="19"/>
        <v>0</v>
      </c>
      <c r="BB163" s="127">
        <f t="shared" si="20"/>
        <v>0</v>
      </c>
      <c r="BC163" s="127">
        <f t="shared" si="21"/>
        <v>0</v>
      </c>
      <c r="BD163" s="127">
        <f t="shared" si="22"/>
        <v>0</v>
      </c>
      <c r="BE163" s="127">
        <f t="shared" si="23"/>
        <v>0</v>
      </c>
      <c r="CA163" s="158">
        <v>12</v>
      </c>
      <c r="CB163" s="158">
        <v>1</v>
      </c>
      <c r="CZ163" s="127">
        <v>1E-3</v>
      </c>
    </row>
    <row r="164" spans="1:104" x14ac:dyDescent="0.2">
      <c r="A164" s="152">
        <v>79</v>
      </c>
      <c r="B164" s="153" t="s">
        <v>276</v>
      </c>
      <c r="C164" s="154" t="s">
        <v>277</v>
      </c>
      <c r="D164" s="155" t="s">
        <v>132</v>
      </c>
      <c r="E164" s="156">
        <v>2</v>
      </c>
      <c r="F164" s="156">
        <v>0</v>
      </c>
      <c r="G164" s="157">
        <f t="shared" si="18"/>
        <v>0</v>
      </c>
      <c r="O164" s="151">
        <v>2</v>
      </c>
      <c r="AA164" s="127">
        <v>12</v>
      </c>
      <c r="AB164" s="127">
        <v>1</v>
      </c>
      <c r="AC164" s="127">
        <v>14</v>
      </c>
      <c r="AZ164" s="127">
        <v>2</v>
      </c>
      <c r="BA164" s="127">
        <f t="shared" si="19"/>
        <v>0</v>
      </c>
      <c r="BB164" s="127">
        <f t="shared" si="20"/>
        <v>0</v>
      </c>
      <c r="BC164" s="127">
        <f t="shared" si="21"/>
        <v>0</v>
      </c>
      <c r="BD164" s="127">
        <f t="shared" si="22"/>
        <v>0</v>
      </c>
      <c r="BE164" s="127">
        <f t="shared" si="23"/>
        <v>0</v>
      </c>
      <c r="CA164" s="158">
        <v>12</v>
      </c>
      <c r="CB164" s="158">
        <v>1</v>
      </c>
      <c r="CZ164" s="127">
        <v>1E-3</v>
      </c>
    </row>
    <row r="165" spans="1:104" x14ac:dyDescent="0.2">
      <c r="A165" s="152">
        <v>80</v>
      </c>
      <c r="B165" s="153" t="s">
        <v>278</v>
      </c>
      <c r="C165" s="154" t="s">
        <v>279</v>
      </c>
      <c r="D165" s="155" t="s">
        <v>56</v>
      </c>
      <c r="E165" s="156">
        <v>0.32</v>
      </c>
      <c r="F165" s="156">
        <v>0</v>
      </c>
      <c r="G165" s="157">
        <f t="shared" si="18"/>
        <v>0</v>
      </c>
      <c r="O165" s="151">
        <v>2</v>
      </c>
      <c r="AA165" s="127">
        <v>7</v>
      </c>
      <c r="AB165" s="127">
        <v>1002</v>
      </c>
      <c r="AC165" s="127">
        <v>5</v>
      </c>
      <c r="AZ165" s="127">
        <v>2</v>
      </c>
      <c r="BA165" s="127">
        <f t="shared" si="19"/>
        <v>0</v>
      </c>
      <c r="BB165" s="127">
        <f t="shared" si="20"/>
        <v>0</v>
      </c>
      <c r="BC165" s="127">
        <f t="shared" si="21"/>
        <v>0</v>
      </c>
      <c r="BD165" s="127">
        <f t="shared" si="22"/>
        <v>0</v>
      </c>
      <c r="BE165" s="127">
        <f t="shared" si="23"/>
        <v>0</v>
      </c>
      <c r="CA165" s="158">
        <v>7</v>
      </c>
      <c r="CB165" s="158">
        <v>1002</v>
      </c>
      <c r="CZ165" s="127">
        <v>0</v>
      </c>
    </row>
    <row r="166" spans="1:104" x14ac:dyDescent="0.2">
      <c r="A166" s="165"/>
      <c r="B166" s="166" t="s">
        <v>67</v>
      </c>
      <c r="C166" s="167" t="str">
        <f>CONCATENATE(B92," ",C92)</f>
        <v>725 Zařizovací předměty</v>
      </c>
      <c r="D166" s="168"/>
      <c r="E166" s="169"/>
      <c r="F166" s="170"/>
      <c r="G166" s="171">
        <f>SUM(G92:G165)</f>
        <v>0</v>
      </c>
      <c r="O166" s="151">
        <v>4</v>
      </c>
      <c r="BA166" s="172">
        <f>SUM(BA92:BA165)</f>
        <v>0</v>
      </c>
      <c r="BB166" s="172">
        <f>SUM(BB92:BB165)</f>
        <v>0</v>
      </c>
      <c r="BC166" s="172">
        <f>SUM(BC92:BC165)</f>
        <v>0</v>
      </c>
      <c r="BD166" s="172">
        <f>SUM(BD92:BD165)</f>
        <v>0</v>
      </c>
      <c r="BE166" s="172">
        <f>SUM(BE92:BE165)</f>
        <v>0</v>
      </c>
    </row>
    <row r="167" spans="1:104" x14ac:dyDescent="0.2">
      <c r="A167" s="144" t="s">
        <v>65</v>
      </c>
      <c r="B167" s="145" t="s">
        <v>280</v>
      </c>
      <c r="C167" s="146" t="s">
        <v>281</v>
      </c>
      <c r="D167" s="147"/>
      <c r="E167" s="148"/>
      <c r="F167" s="148"/>
      <c r="G167" s="149"/>
      <c r="H167" s="150"/>
      <c r="I167" s="150"/>
      <c r="O167" s="151">
        <v>1</v>
      </c>
    </row>
    <row r="168" spans="1:104" x14ac:dyDescent="0.2">
      <c r="A168" s="152">
        <v>81</v>
      </c>
      <c r="B168" s="153" t="s">
        <v>282</v>
      </c>
      <c r="C168" s="154" t="s">
        <v>283</v>
      </c>
      <c r="D168" s="155" t="s">
        <v>103</v>
      </c>
      <c r="E168" s="156">
        <v>3.06664</v>
      </c>
      <c r="F168" s="156">
        <v>0</v>
      </c>
      <c r="G168" s="157">
        <f t="shared" ref="G168:G175" si="24">E168*F168</f>
        <v>0</v>
      </c>
      <c r="O168" s="151">
        <v>2</v>
      </c>
      <c r="AA168" s="127">
        <v>8</v>
      </c>
      <c r="AB168" s="127">
        <v>1</v>
      </c>
      <c r="AC168" s="127">
        <v>3</v>
      </c>
      <c r="AZ168" s="127">
        <v>1</v>
      </c>
      <c r="BA168" s="127">
        <f t="shared" ref="BA168:BA175" si="25">IF(AZ168=1,G168,0)</f>
        <v>0</v>
      </c>
      <c r="BB168" s="127">
        <f t="shared" ref="BB168:BB175" si="26">IF(AZ168=2,G168,0)</f>
        <v>0</v>
      </c>
      <c r="BC168" s="127">
        <f t="shared" ref="BC168:BC175" si="27">IF(AZ168=3,G168,0)</f>
        <v>0</v>
      </c>
      <c r="BD168" s="127">
        <f t="shared" ref="BD168:BD175" si="28">IF(AZ168=4,G168,0)</f>
        <v>0</v>
      </c>
      <c r="BE168" s="127">
        <f t="shared" ref="BE168:BE175" si="29">IF(AZ168=5,G168,0)</f>
        <v>0</v>
      </c>
      <c r="CA168" s="158">
        <v>8</v>
      </c>
      <c r="CB168" s="158">
        <v>1</v>
      </c>
      <c r="CZ168" s="127">
        <v>0</v>
      </c>
    </row>
    <row r="169" spans="1:104" x14ac:dyDescent="0.2">
      <c r="A169" s="152">
        <v>82</v>
      </c>
      <c r="B169" s="153" t="s">
        <v>284</v>
      </c>
      <c r="C169" s="154" t="s">
        <v>285</v>
      </c>
      <c r="D169" s="155" t="s">
        <v>103</v>
      </c>
      <c r="E169" s="156">
        <v>6.1332800000000001</v>
      </c>
      <c r="F169" s="156">
        <v>0</v>
      </c>
      <c r="G169" s="157">
        <f t="shared" si="24"/>
        <v>0</v>
      </c>
      <c r="O169" s="151">
        <v>2</v>
      </c>
      <c r="AA169" s="127">
        <v>8</v>
      </c>
      <c r="AB169" s="127">
        <v>0</v>
      </c>
      <c r="AC169" s="127">
        <v>3</v>
      </c>
      <c r="AZ169" s="127">
        <v>1</v>
      </c>
      <c r="BA169" s="127">
        <f t="shared" si="25"/>
        <v>0</v>
      </c>
      <c r="BB169" s="127">
        <f t="shared" si="26"/>
        <v>0</v>
      </c>
      <c r="BC169" s="127">
        <f t="shared" si="27"/>
        <v>0</v>
      </c>
      <c r="BD169" s="127">
        <f t="shared" si="28"/>
        <v>0</v>
      </c>
      <c r="BE169" s="127">
        <f t="shared" si="29"/>
        <v>0</v>
      </c>
      <c r="CA169" s="158">
        <v>8</v>
      </c>
      <c r="CB169" s="158">
        <v>0</v>
      </c>
      <c r="CZ169" s="127">
        <v>0</v>
      </c>
    </row>
    <row r="170" spans="1:104" x14ac:dyDescent="0.2">
      <c r="A170" s="152">
        <v>83</v>
      </c>
      <c r="B170" s="153" t="s">
        <v>286</v>
      </c>
      <c r="C170" s="154" t="s">
        <v>287</v>
      </c>
      <c r="D170" s="155" t="s">
        <v>103</v>
      </c>
      <c r="E170" s="156">
        <v>58.266159999999999</v>
      </c>
      <c r="F170" s="156">
        <v>0</v>
      </c>
      <c r="G170" s="157">
        <f t="shared" si="24"/>
        <v>0</v>
      </c>
      <c r="O170" s="151">
        <v>2</v>
      </c>
      <c r="AA170" s="127">
        <v>8</v>
      </c>
      <c r="AB170" s="127">
        <v>1</v>
      </c>
      <c r="AC170" s="127">
        <v>3</v>
      </c>
      <c r="AZ170" s="127">
        <v>1</v>
      </c>
      <c r="BA170" s="127">
        <f t="shared" si="25"/>
        <v>0</v>
      </c>
      <c r="BB170" s="127">
        <f t="shared" si="26"/>
        <v>0</v>
      </c>
      <c r="BC170" s="127">
        <f t="shared" si="27"/>
        <v>0</v>
      </c>
      <c r="BD170" s="127">
        <f t="shared" si="28"/>
        <v>0</v>
      </c>
      <c r="BE170" s="127">
        <f t="shared" si="29"/>
        <v>0</v>
      </c>
      <c r="CA170" s="158">
        <v>8</v>
      </c>
      <c r="CB170" s="158">
        <v>1</v>
      </c>
      <c r="CZ170" s="127">
        <v>0</v>
      </c>
    </row>
    <row r="171" spans="1:104" x14ac:dyDescent="0.2">
      <c r="A171" s="152">
        <v>84</v>
      </c>
      <c r="B171" s="153" t="s">
        <v>288</v>
      </c>
      <c r="C171" s="154" t="s">
        <v>289</v>
      </c>
      <c r="D171" s="155" t="s">
        <v>103</v>
      </c>
      <c r="E171" s="156">
        <v>3.06664</v>
      </c>
      <c r="F171" s="156">
        <v>0</v>
      </c>
      <c r="G171" s="157">
        <f t="shared" si="24"/>
        <v>0</v>
      </c>
      <c r="O171" s="151">
        <v>2</v>
      </c>
      <c r="AA171" s="127">
        <v>8</v>
      </c>
      <c r="AB171" s="127">
        <v>1</v>
      </c>
      <c r="AC171" s="127">
        <v>3</v>
      </c>
      <c r="AZ171" s="127">
        <v>1</v>
      </c>
      <c r="BA171" s="127">
        <f t="shared" si="25"/>
        <v>0</v>
      </c>
      <c r="BB171" s="127">
        <f t="shared" si="26"/>
        <v>0</v>
      </c>
      <c r="BC171" s="127">
        <f t="shared" si="27"/>
        <v>0</v>
      </c>
      <c r="BD171" s="127">
        <f t="shared" si="28"/>
        <v>0</v>
      </c>
      <c r="BE171" s="127">
        <f t="shared" si="29"/>
        <v>0</v>
      </c>
      <c r="CA171" s="158">
        <v>8</v>
      </c>
      <c r="CB171" s="158">
        <v>1</v>
      </c>
      <c r="CZ171" s="127">
        <v>0</v>
      </c>
    </row>
    <row r="172" spans="1:104" x14ac:dyDescent="0.2">
      <c r="A172" s="152">
        <v>85</v>
      </c>
      <c r="B172" s="153" t="s">
        <v>290</v>
      </c>
      <c r="C172" s="154" t="s">
        <v>291</v>
      </c>
      <c r="D172" s="155" t="s">
        <v>103</v>
      </c>
      <c r="E172" s="156">
        <v>3.06664</v>
      </c>
      <c r="F172" s="156">
        <v>0</v>
      </c>
      <c r="G172" s="157">
        <f t="shared" si="24"/>
        <v>0</v>
      </c>
      <c r="O172" s="151">
        <v>2</v>
      </c>
      <c r="AA172" s="127">
        <v>8</v>
      </c>
      <c r="AB172" s="127">
        <v>0</v>
      </c>
      <c r="AC172" s="127">
        <v>3</v>
      </c>
      <c r="AZ172" s="127">
        <v>1</v>
      </c>
      <c r="BA172" s="127">
        <f t="shared" si="25"/>
        <v>0</v>
      </c>
      <c r="BB172" s="127">
        <f t="shared" si="26"/>
        <v>0</v>
      </c>
      <c r="BC172" s="127">
        <f t="shared" si="27"/>
        <v>0</v>
      </c>
      <c r="BD172" s="127">
        <f t="shared" si="28"/>
        <v>0</v>
      </c>
      <c r="BE172" s="127">
        <f t="shared" si="29"/>
        <v>0</v>
      </c>
      <c r="CA172" s="158">
        <v>8</v>
      </c>
      <c r="CB172" s="158">
        <v>0</v>
      </c>
      <c r="CZ172" s="127">
        <v>0</v>
      </c>
    </row>
    <row r="173" spans="1:104" x14ac:dyDescent="0.2">
      <c r="A173" s="152">
        <v>86</v>
      </c>
      <c r="B173" s="153" t="s">
        <v>292</v>
      </c>
      <c r="C173" s="154" t="s">
        <v>293</v>
      </c>
      <c r="D173" s="155" t="s">
        <v>103</v>
      </c>
      <c r="E173" s="156">
        <v>73.599360000000004</v>
      </c>
      <c r="F173" s="156">
        <v>0</v>
      </c>
      <c r="G173" s="157">
        <f t="shared" si="24"/>
        <v>0</v>
      </c>
      <c r="O173" s="151">
        <v>2</v>
      </c>
      <c r="AA173" s="127">
        <v>8</v>
      </c>
      <c r="AB173" s="127">
        <v>0</v>
      </c>
      <c r="AC173" s="127">
        <v>3</v>
      </c>
      <c r="AZ173" s="127">
        <v>1</v>
      </c>
      <c r="BA173" s="127">
        <f t="shared" si="25"/>
        <v>0</v>
      </c>
      <c r="BB173" s="127">
        <f t="shared" si="26"/>
        <v>0</v>
      </c>
      <c r="BC173" s="127">
        <f t="shared" si="27"/>
        <v>0</v>
      </c>
      <c r="BD173" s="127">
        <f t="shared" si="28"/>
        <v>0</v>
      </c>
      <c r="BE173" s="127">
        <f t="shared" si="29"/>
        <v>0</v>
      </c>
      <c r="CA173" s="158">
        <v>8</v>
      </c>
      <c r="CB173" s="158">
        <v>0</v>
      </c>
      <c r="CZ173" s="127">
        <v>0</v>
      </c>
    </row>
    <row r="174" spans="1:104" x14ac:dyDescent="0.2">
      <c r="A174" s="152">
        <v>87</v>
      </c>
      <c r="B174" s="153" t="s">
        <v>294</v>
      </c>
      <c r="C174" s="154" t="s">
        <v>295</v>
      </c>
      <c r="D174" s="155" t="s">
        <v>103</v>
      </c>
      <c r="E174" s="156">
        <v>3.06664</v>
      </c>
      <c r="F174" s="156">
        <v>0</v>
      </c>
      <c r="G174" s="157">
        <f t="shared" si="24"/>
        <v>0</v>
      </c>
      <c r="O174" s="151">
        <v>2</v>
      </c>
      <c r="AA174" s="127">
        <v>8</v>
      </c>
      <c r="AB174" s="127">
        <v>0</v>
      </c>
      <c r="AC174" s="127">
        <v>3</v>
      </c>
      <c r="AZ174" s="127">
        <v>1</v>
      </c>
      <c r="BA174" s="127">
        <f t="shared" si="25"/>
        <v>0</v>
      </c>
      <c r="BB174" s="127">
        <f t="shared" si="26"/>
        <v>0</v>
      </c>
      <c r="BC174" s="127">
        <f t="shared" si="27"/>
        <v>0</v>
      </c>
      <c r="BD174" s="127">
        <f t="shared" si="28"/>
        <v>0</v>
      </c>
      <c r="BE174" s="127">
        <f t="shared" si="29"/>
        <v>0</v>
      </c>
      <c r="CA174" s="158">
        <v>8</v>
      </c>
      <c r="CB174" s="158">
        <v>0</v>
      </c>
      <c r="CZ174" s="127">
        <v>0</v>
      </c>
    </row>
    <row r="175" spans="1:104" x14ac:dyDescent="0.2">
      <c r="A175" s="152">
        <v>88</v>
      </c>
      <c r="B175" s="153" t="s">
        <v>296</v>
      </c>
      <c r="C175" s="154" t="s">
        <v>297</v>
      </c>
      <c r="D175" s="155" t="s">
        <v>103</v>
      </c>
      <c r="E175" s="156">
        <v>3.06664</v>
      </c>
      <c r="F175" s="156">
        <v>0</v>
      </c>
      <c r="G175" s="157">
        <f t="shared" si="24"/>
        <v>0</v>
      </c>
      <c r="O175" s="151">
        <v>2</v>
      </c>
      <c r="AA175" s="127">
        <v>8</v>
      </c>
      <c r="AB175" s="127">
        <v>0</v>
      </c>
      <c r="AC175" s="127">
        <v>3</v>
      </c>
      <c r="AZ175" s="127">
        <v>1</v>
      </c>
      <c r="BA175" s="127">
        <f t="shared" si="25"/>
        <v>0</v>
      </c>
      <c r="BB175" s="127">
        <f t="shared" si="26"/>
        <v>0</v>
      </c>
      <c r="BC175" s="127">
        <f t="shared" si="27"/>
        <v>0</v>
      </c>
      <c r="BD175" s="127">
        <f t="shared" si="28"/>
        <v>0</v>
      </c>
      <c r="BE175" s="127">
        <f t="shared" si="29"/>
        <v>0</v>
      </c>
      <c r="CA175" s="158">
        <v>8</v>
      </c>
      <c r="CB175" s="158">
        <v>0</v>
      </c>
      <c r="CZ175" s="127">
        <v>0</v>
      </c>
    </row>
    <row r="176" spans="1:104" x14ac:dyDescent="0.2">
      <c r="A176" s="165"/>
      <c r="B176" s="166" t="s">
        <v>67</v>
      </c>
      <c r="C176" s="167" t="str">
        <f>CONCATENATE(B167," ",C167)</f>
        <v>D96 Přesuny suti a vybouraných hmot</v>
      </c>
      <c r="D176" s="168"/>
      <c r="E176" s="169"/>
      <c r="F176" s="170"/>
      <c r="G176" s="171">
        <f>SUM(G167:G175)</f>
        <v>0</v>
      </c>
      <c r="O176" s="151">
        <v>4</v>
      </c>
      <c r="BA176" s="172">
        <f>SUM(BA167:BA175)</f>
        <v>0</v>
      </c>
      <c r="BB176" s="172">
        <f>SUM(BB167:BB175)</f>
        <v>0</v>
      </c>
      <c r="BC176" s="172">
        <f>SUM(BC167:BC175)</f>
        <v>0</v>
      </c>
      <c r="BD176" s="172">
        <f>SUM(BD167:BD175)</f>
        <v>0</v>
      </c>
      <c r="BE176" s="172">
        <f>SUM(BE167:BE175)</f>
        <v>0</v>
      </c>
    </row>
    <row r="177" spans="5:5" x14ac:dyDescent="0.2">
      <c r="E177" s="127"/>
    </row>
    <row r="178" spans="5:5" x14ac:dyDescent="0.2">
      <c r="E178" s="127"/>
    </row>
    <row r="179" spans="5:5" x14ac:dyDescent="0.2">
      <c r="E179" s="127"/>
    </row>
    <row r="180" spans="5:5" x14ac:dyDescent="0.2">
      <c r="E180" s="127"/>
    </row>
    <row r="181" spans="5:5" x14ac:dyDescent="0.2">
      <c r="E181" s="127"/>
    </row>
    <row r="182" spans="5:5" x14ac:dyDescent="0.2">
      <c r="E182" s="127"/>
    </row>
    <row r="183" spans="5:5" x14ac:dyDescent="0.2">
      <c r="E183" s="127"/>
    </row>
    <row r="184" spans="5:5" x14ac:dyDescent="0.2">
      <c r="E184" s="127"/>
    </row>
    <row r="185" spans="5:5" x14ac:dyDescent="0.2">
      <c r="E185" s="127"/>
    </row>
    <row r="186" spans="5:5" x14ac:dyDescent="0.2">
      <c r="E186" s="127"/>
    </row>
    <row r="187" spans="5:5" x14ac:dyDescent="0.2">
      <c r="E187" s="127"/>
    </row>
    <row r="188" spans="5:5" x14ac:dyDescent="0.2">
      <c r="E188" s="127"/>
    </row>
    <row r="189" spans="5:5" x14ac:dyDescent="0.2">
      <c r="E189" s="127"/>
    </row>
    <row r="190" spans="5:5" x14ac:dyDescent="0.2">
      <c r="E190" s="127"/>
    </row>
    <row r="191" spans="5:5" x14ac:dyDescent="0.2">
      <c r="E191" s="127"/>
    </row>
    <row r="192" spans="5:5" x14ac:dyDescent="0.2">
      <c r="E192" s="127"/>
    </row>
    <row r="193" spans="1:7" x14ac:dyDescent="0.2">
      <c r="E193" s="127"/>
    </row>
    <row r="194" spans="1:7" x14ac:dyDescent="0.2">
      <c r="E194" s="127"/>
    </row>
    <row r="195" spans="1:7" x14ac:dyDescent="0.2">
      <c r="E195" s="127"/>
    </row>
    <row r="196" spans="1:7" x14ac:dyDescent="0.2">
      <c r="E196" s="127"/>
    </row>
    <row r="197" spans="1:7" x14ac:dyDescent="0.2">
      <c r="E197" s="127"/>
    </row>
    <row r="198" spans="1:7" x14ac:dyDescent="0.2">
      <c r="E198" s="127"/>
    </row>
    <row r="199" spans="1:7" x14ac:dyDescent="0.2">
      <c r="E199" s="127"/>
    </row>
    <row r="200" spans="1:7" x14ac:dyDescent="0.2">
      <c r="A200" s="173"/>
      <c r="B200" s="173"/>
      <c r="C200" s="173"/>
      <c r="D200" s="173"/>
      <c r="E200" s="173"/>
      <c r="F200" s="173"/>
      <c r="G200" s="173"/>
    </row>
    <row r="201" spans="1:7" x14ac:dyDescent="0.2">
      <c r="A201" s="173"/>
      <c r="B201" s="173"/>
      <c r="C201" s="173"/>
      <c r="D201" s="173"/>
      <c r="E201" s="173"/>
      <c r="F201" s="173"/>
      <c r="G201" s="173"/>
    </row>
    <row r="202" spans="1:7" x14ac:dyDescent="0.2">
      <c r="A202" s="173"/>
      <c r="B202" s="173"/>
      <c r="C202" s="173"/>
      <c r="D202" s="173"/>
      <c r="E202" s="173"/>
      <c r="F202" s="173"/>
      <c r="G202" s="173"/>
    </row>
    <row r="203" spans="1:7" x14ac:dyDescent="0.2">
      <c r="A203" s="173"/>
      <c r="B203" s="173"/>
      <c r="C203" s="173"/>
      <c r="D203" s="173"/>
      <c r="E203" s="173"/>
      <c r="F203" s="173"/>
      <c r="G203" s="173"/>
    </row>
    <row r="204" spans="1:7" x14ac:dyDescent="0.2">
      <c r="E204" s="127"/>
    </row>
    <row r="205" spans="1:7" x14ac:dyDescent="0.2">
      <c r="E205" s="127"/>
    </row>
    <row r="206" spans="1:7" x14ac:dyDescent="0.2">
      <c r="E206" s="127"/>
    </row>
    <row r="207" spans="1:7" x14ac:dyDescent="0.2">
      <c r="E207" s="127"/>
    </row>
    <row r="208" spans="1:7" x14ac:dyDescent="0.2">
      <c r="E208" s="127"/>
    </row>
    <row r="209" spans="5:5" x14ac:dyDescent="0.2">
      <c r="E209" s="127"/>
    </row>
    <row r="210" spans="5:5" x14ac:dyDescent="0.2">
      <c r="E210" s="127"/>
    </row>
    <row r="211" spans="5:5" x14ac:dyDescent="0.2">
      <c r="E211" s="127"/>
    </row>
    <row r="212" spans="5:5" x14ac:dyDescent="0.2">
      <c r="E212" s="127"/>
    </row>
    <row r="213" spans="5:5" x14ac:dyDescent="0.2">
      <c r="E213" s="127"/>
    </row>
    <row r="214" spans="5:5" x14ac:dyDescent="0.2">
      <c r="E214" s="127"/>
    </row>
    <row r="215" spans="5:5" x14ac:dyDescent="0.2">
      <c r="E215" s="127"/>
    </row>
    <row r="216" spans="5:5" x14ac:dyDescent="0.2">
      <c r="E216" s="127"/>
    </row>
    <row r="217" spans="5:5" x14ac:dyDescent="0.2">
      <c r="E217" s="127"/>
    </row>
    <row r="218" spans="5:5" x14ac:dyDescent="0.2">
      <c r="E218" s="127"/>
    </row>
    <row r="219" spans="5:5" x14ac:dyDescent="0.2">
      <c r="E219" s="127"/>
    </row>
    <row r="220" spans="5:5" x14ac:dyDescent="0.2">
      <c r="E220" s="127"/>
    </row>
    <row r="221" spans="5:5" x14ac:dyDescent="0.2">
      <c r="E221" s="127"/>
    </row>
    <row r="222" spans="5:5" x14ac:dyDescent="0.2">
      <c r="E222" s="127"/>
    </row>
    <row r="223" spans="5:5" x14ac:dyDescent="0.2">
      <c r="E223" s="127"/>
    </row>
    <row r="224" spans="5:5" x14ac:dyDescent="0.2">
      <c r="E224" s="127"/>
    </row>
    <row r="225" spans="1:7" x14ac:dyDescent="0.2">
      <c r="E225" s="127"/>
    </row>
    <row r="226" spans="1:7" x14ac:dyDescent="0.2">
      <c r="E226" s="127"/>
    </row>
    <row r="227" spans="1:7" x14ac:dyDescent="0.2">
      <c r="E227" s="127"/>
    </row>
    <row r="228" spans="1:7" x14ac:dyDescent="0.2">
      <c r="E228" s="127"/>
    </row>
    <row r="229" spans="1:7" x14ac:dyDescent="0.2">
      <c r="E229" s="127"/>
    </row>
    <row r="230" spans="1:7" x14ac:dyDescent="0.2">
      <c r="E230" s="127"/>
    </row>
    <row r="231" spans="1:7" x14ac:dyDescent="0.2">
      <c r="E231" s="127"/>
    </row>
    <row r="232" spans="1:7" x14ac:dyDescent="0.2">
      <c r="E232" s="127"/>
    </row>
    <row r="233" spans="1:7" x14ac:dyDescent="0.2">
      <c r="E233" s="127"/>
    </row>
    <row r="234" spans="1:7" x14ac:dyDescent="0.2">
      <c r="E234" s="127"/>
    </row>
    <row r="235" spans="1:7" x14ac:dyDescent="0.2">
      <c r="A235" s="174"/>
      <c r="B235" s="174"/>
    </row>
    <row r="236" spans="1:7" x14ac:dyDescent="0.2">
      <c r="A236" s="173"/>
      <c r="B236" s="173"/>
      <c r="C236" s="176"/>
      <c r="D236" s="176"/>
      <c r="E236" s="177"/>
      <c r="F236" s="176"/>
      <c r="G236" s="178"/>
    </row>
    <row r="237" spans="1:7" x14ac:dyDescent="0.2">
      <c r="A237" s="179"/>
      <c r="B237" s="179"/>
      <c r="C237" s="173"/>
      <c r="D237" s="173"/>
      <c r="E237" s="180"/>
      <c r="F237" s="173"/>
      <c r="G237" s="173"/>
    </row>
    <row r="238" spans="1:7" x14ac:dyDescent="0.2">
      <c r="A238" s="173"/>
      <c r="B238" s="173"/>
      <c r="C238" s="173"/>
      <c r="D238" s="173"/>
      <c r="E238" s="180"/>
      <c r="F238" s="173"/>
      <c r="G238" s="173"/>
    </row>
    <row r="239" spans="1:7" x14ac:dyDescent="0.2">
      <c r="A239" s="173"/>
      <c r="B239" s="173"/>
      <c r="C239" s="173"/>
      <c r="D239" s="173"/>
      <c r="E239" s="180"/>
      <c r="F239" s="173"/>
      <c r="G239" s="173"/>
    </row>
    <row r="240" spans="1:7" x14ac:dyDescent="0.2">
      <c r="A240" s="173"/>
      <c r="B240" s="173"/>
      <c r="C240" s="173"/>
      <c r="D240" s="173"/>
      <c r="E240" s="180"/>
      <c r="F240" s="173"/>
      <c r="G240" s="173"/>
    </row>
    <row r="241" spans="1:7" x14ac:dyDescent="0.2">
      <c r="A241" s="173"/>
      <c r="B241" s="173"/>
      <c r="C241" s="173"/>
      <c r="D241" s="173"/>
      <c r="E241" s="180"/>
      <c r="F241" s="173"/>
      <c r="G241" s="173"/>
    </row>
    <row r="242" spans="1:7" x14ac:dyDescent="0.2">
      <c r="A242" s="173"/>
      <c r="B242" s="173"/>
      <c r="C242" s="173"/>
      <c r="D242" s="173"/>
      <c r="E242" s="180"/>
      <c r="F242" s="173"/>
      <c r="G242" s="173"/>
    </row>
    <row r="243" spans="1:7" x14ac:dyDescent="0.2">
      <c r="A243" s="173"/>
      <c r="B243" s="173"/>
      <c r="C243" s="173"/>
      <c r="D243" s="173"/>
      <c r="E243" s="180"/>
      <c r="F243" s="173"/>
      <c r="G243" s="173"/>
    </row>
    <row r="244" spans="1:7" x14ac:dyDescent="0.2">
      <c r="A244" s="173"/>
      <c r="B244" s="173"/>
      <c r="C244" s="173"/>
      <c r="D244" s="173"/>
      <c r="E244" s="180"/>
      <c r="F244" s="173"/>
      <c r="G244" s="173"/>
    </row>
    <row r="245" spans="1:7" x14ac:dyDescent="0.2">
      <c r="A245" s="173"/>
      <c r="B245" s="173"/>
      <c r="C245" s="173"/>
      <c r="D245" s="173"/>
      <c r="E245" s="180"/>
      <c r="F245" s="173"/>
      <c r="G245" s="173"/>
    </row>
    <row r="246" spans="1:7" x14ac:dyDescent="0.2">
      <c r="A246" s="173"/>
      <c r="B246" s="173"/>
      <c r="C246" s="173"/>
      <c r="D246" s="173"/>
      <c r="E246" s="180"/>
      <c r="F246" s="173"/>
      <c r="G246" s="173"/>
    </row>
    <row r="247" spans="1:7" x14ac:dyDescent="0.2">
      <c r="A247" s="173"/>
      <c r="B247" s="173"/>
      <c r="C247" s="173"/>
      <c r="D247" s="173"/>
      <c r="E247" s="180"/>
      <c r="F247" s="173"/>
      <c r="G247" s="173"/>
    </row>
    <row r="248" spans="1:7" x14ac:dyDescent="0.2">
      <c r="A248" s="173"/>
      <c r="B248" s="173"/>
      <c r="C248" s="173"/>
      <c r="D248" s="173"/>
      <c r="E248" s="180"/>
      <c r="F248" s="173"/>
      <c r="G248" s="173"/>
    </row>
    <row r="249" spans="1:7" x14ac:dyDescent="0.2">
      <c r="A249" s="173"/>
      <c r="B249" s="173"/>
      <c r="C249" s="173"/>
      <c r="D249" s="173"/>
      <c r="E249" s="180"/>
      <c r="F249" s="173"/>
      <c r="G249" s="173"/>
    </row>
  </sheetData>
  <mergeCells count="70">
    <mergeCell ref="C15:D15"/>
    <mergeCell ref="C16:D16"/>
    <mergeCell ref="C17:D17"/>
    <mergeCell ref="A1:G1"/>
    <mergeCell ref="A3:B3"/>
    <mergeCell ref="A4:B4"/>
    <mergeCell ref="E4:G4"/>
    <mergeCell ref="C9:D9"/>
    <mergeCell ref="C47:D47"/>
    <mergeCell ref="C22:D22"/>
    <mergeCell ref="C29:D29"/>
    <mergeCell ref="C31:D31"/>
    <mergeCell ref="C33:D33"/>
    <mergeCell ref="C34:D34"/>
    <mergeCell ref="C35:D35"/>
    <mergeCell ref="C36:D36"/>
    <mergeCell ref="C37:D37"/>
    <mergeCell ref="C38:D38"/>
    <mergeCell ref="C40:D40"/>
    <mergeCell ref="C72:D72"/>
    <mergeCell ref="C73:D73"/>
    <mergeCell ref="C48:D48"/>
    <mergeCell ref="C50:D50"/>
    <mergeCell ref="C51:D51"/>
    <mergeCell ref="C52:D52"/>
    <mergeCell ref="C54:D54"/>
    <mergeCell ref="C55:D55"/>
    <mergeCell ref="C59:D59"/>
    <mergeCell ref="C68:D68"/>
    <mergeCell ref="C69:D69"/>
    <mergeCell ref="C70:D70"/>
    <mergeCell ref="C71:D71"/>
    <mergeCell ref="C112:D112"/>
    <mergeCell ref="C98:D98"/>
    <mergeCell ref="C99:D99"/>
    <mergeCell ref="C100:D100"/>
    <mergeCell ref="C101:D101"/>
    <mergeCell ref="C102:D102"/>
    <mergeCell ref="C103:D103"/>
    <mergeCell ref="C104:D104"/>
    <mergeCell ref="C106:D106"/>
    <mergeCell ref="C107:D107"/>
    <mergeCell ref="C108:D108"/>
    <mergeCell ref="C109:D109"/>
    <mergeCell ref="C110:D110"/>
    <mergeCell ref="C111:D111"/>
    <mergeCell ref="C129:D129"/>
    <mergeCell ref="C116:D116"/>
    <mergeCell ref="C117:D117"/>
    <mergeCell ref="C118:D118"/>
    <mergeCell ref="C120:D120"/>
    <mergeCell ref="C121:D121"/>
    <mergeCell ref="C122:D122"/>
    <mergeCell ref="C123:D123"/>
    <mergeCell ref="C124:D124"/>
    <mergeCell ref="C125:D125"/>
    <mergeCell ref="C127:D127"/>
    <mergeCell ref="C128:D128"/>
    <mergeCell ref="C153:D153"/>
    <mergeCell ref="C130:D130"/>
    <mergeCell ref="C131:D131"/>
    <mergeCell ref="C132:D132"/>
    <mergeCell ref="C137:D137"/>
    <mergeCell ref="C138:D138"/>
    <mergeCell ref="C139:D139"/>
    <mergeCell ref="C148:D148"/>
    <mergeCell ref="C149:D149"/>
    <mergeCell ref="C150:D150"/>
    <mergeCell ref="C151:D151"/>
    <mergeCell ref="C152:D15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Bohumil Lancman</cp:lastModifiedBy>
  <dcterms:created xsi:type="dcterms:W3CDTF">2016-06-21T07:39:02Z</dcterms:created>
  <dcterms:modified xsi:type="dcterms:W3CDTF">2016-06-22T11:31:13Z</dcterms:modified>
</cp:coreProperties>
</file>