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puncochar\Documents\puncochar\2015\19 FF MU Arne Nováka\rozpočet 2016_06_12\D\"/>
    </mc:Choice>
  </mc:AlternateContent>
  <bookViews>
    <workbookView xWindow="0" yWindow="0" windowWidth="19200" windowHeight="11280" tabRatio="932"/>
  </bookViews>
  <sheets>
    <sheet name="Krycí list" sheetId="11" r:id="rId1"/>
    <sheet name="přehled položek" sheetId="10" r:id="rId2"/>
    <sheet name="Elektroinstalace D" sheetId="14" r:id="rId3"/>
    <sheet name="RH-D" sheetId="18" r:id="rId4"/>
    <sheet name="Hlavní rozvaděč RDA-D" sheetId="15" r:id="rId5"/>
    <sheet name="Hlavní rozvaděč RUPS-D" sheetId="16" r:id="rId6"/>
    <sheet name="RS01.1" sheetId="19" r:id="rId7"/>
    <sheet name="RDA-SLP" sheetId="17" r:id="rId8"/>
    <sheet name="RS1.011, 1.012" sheetId="22" r:id="rId9"/>
    <sheet name="RS1.1" sheetId="20" r:id="rId10"/>
    <sheet name="RS1.2" sheetId="24" r:id="rId11"/>
    <sheet name="RS2.1" sheetId="25" r:id="rId12"/>
    <sheet name="RS3-5.1" sheetId="26" r:id="rId13"/>
  </sheets>
  <externalReferences>
    <externalReference r:id="rId14"/>
    <externalReference r:id="rId15"/>
    <externalReference r:id="rId16"/>
    <externalReference r:id="rId17"/>
  </externalReferences>
  <definedNames>
    <definedName name="__DAT1">'[1]06 01 10 Transferpreise FR01  '!#REF!</definedName>
    <definedName name="__DAT10">'[1]06 01 10 Transferpreise FR01  '!#REF!</definedName>
    <definedName name="__DAT11">'[1]06 01 10 Transferpreise FR01  '!#REF!</definedName>
    <definedName name="__DAT12">'[1]06 01 10 Transferpreise FR01  '!#REF!</definedName>
    <definedName name="__DAT13">'[1]06 01 10 Transferpreise FR01  '!#REF!</definedName>
    <definedName name="__DAT14">'[1]06 01 10 Transferpreise FR01  '!#REF!</definedName>
    <definedName name="__DAT15">'[1]06 01 10 Transferpreise FR01  '!#REF!</definedName>
    <definedName name="__DAT16">'[1]06 01 10 Transferpreise FR01  '!#REF!</definedName>
    <definedName name="__DAT17">#REF!</definedName>
    <definedName name="__DAT18">#REF!</definedName>
    <definedName name="__DAT19">#REF!</definedName>
    <definedName name="__DAT2">'[1]06 01 10 Transferpreise FR01  '!#REF!</definedName>
    <definedName name="__DAT20">#REF!</definedName>
    <definedName name="__DAT3">'[1]06 01 10 Transferpreise FR01  '!#REF!</definedName>
    <definedName name="__DAT4">#REF!</definedName>
    <definedName name="__DAT5">'[1]06 01 10 Transferpreise FR01  '!#REF!</definedName>
    <definedName name="__DAT6">'[1]06 01 10 Transferpreise FR01  '!#REF!</definedName>
    <definedName name="__DAT7">#REF!</definedName>
    <definedName name="__DAT8">'[1]06 01 10 Transferpreise FR01  '!#REF!</definedName>
    <definedName name="__DAT9">'[1]06 01 10 Transferpreise FR01  '!#REF!</definedName>
    <definedName name="_DAT1" localSheetId="1">'[1]06 01 10 Transferpreise FR01  '!#REF!</definedName>
    <definedName name="_DAT1">'[1]06 01 10 Transferpreise FR01  '!#REF!</definedName>
    <definedName name="_DAT10" localSheetId="1">'[1]06 01 10 Transferpreise FR01  '!#REF!</definedName>
    <definedName name="_DAT10">'[1]06 01 10 Transferpreise FR01  '!#REF!</definedName>
    <definedName name="_DAT11" localSheetId="1">'[1]06 01 10 Transferpreise FR01  '!#REF!</definedName>
    <definedName name="_DAT11">'[1]06 01 10 Transferpreise FR01  '!#REF!</definedName>
    <definedName name="_DAT12" localSheetId="1">'[1]06 01 10 Transferpreise FR01  '!#REF!</definedName>
    <definedName name="_DAT12">'[1]06 01 10 Transferpreise FR01  '!#REF!</definedName>
    <definedName name="_DAT13" localSheetId="1">'[1]06 01 10 Transferpreise FR01  '!#REF!</definedName>
    <definedName name="_DAT13">'[1]06 01 10 Transferpreise FR01  '!#REF!</definedName>
    <definedName name="_DAT14" localSheetId="1">'[1]06 01 10 Transferpreise FR01  '!#REF!</definedName>
    <definedName name="_DAT14">'[1]06 01 10 Transferpreise FR01  '!#REF!</definedName>
    <definedName name="_DAT15" localSheetId="1">'[1]06 01 10 Transferpreise FR01  '!#REF!</definedName>
    <definedName name="_DAT15">'[1]06 01 10 Transferpreise FR01  '!#REF!</definedName>
    <definedName name="_DAT16" localSheetId="1">'[1]06 01 10 Transferpreise FR01  '!#REF!</definedName>
    <definedName name="_DAT16">'[1]06 01 10 Transferpreise FR01  '!#REF!</definedName>
    <definedName name="_DAT17" localSheetId="1">#REF!</definedName>
    <definedName name="_DAT17">#REF!</definedName>
    <definedName name="_DAT18" localSheetId="1">#REF!</definedName>
    <definedName name="_DAT18">#REF!</definedName>
    <definedName name="_DAT19" localSheetId="1">#REF!</definedName>
    <definedName name="_DAT19">#REF!</definedName>
    <definedName name="_DAT2" localSheetId="1">'[1]06 01 10 Transferpreise FR01  '!#REF!</definedName>
    <definedName name="_DAT2">'[1]06 01 10 Transferpreise FR01  '!#REF!</definedName>
    <definedName name="_DAT20" localSheetId="1">#REF!</definedName>
    <definedName name="_DAT20">#REF!</definedName>
    <definedName name="_DAT3" localSheetId="1">'[1]06 01 10 Transferpreise FR01  '!#REF!</definedName>
    <definedName name="_DAT3">'[1]06 01 10 Transferpreise FR01  '!#REF!</definedName>
    <definedName name="_DAT4" localSheetId="1">#REF!</definedName>
    <definedName name="_DAT4">#REF!</definedName>
    <definedName name="_DAT5" localSheetId="1">'[1]06 01 10 Transferpreise FR01  '!#REF!</definedName>
    <definedName name="_DAT5">'[1]06 01 10 Transferpreise FR01  '!#REF!</definedName>
    <definedName name="_DAT6" localSheetId="1">'[1]06 01 10 Transferpreise FR01  '!#REF!</definedName>
    <definedName name="_DAT6">'[1]06 01 10 Transferpreise FR01  '!#REF!</definedName>
    <definedName name="_DAT7" localSheetId="1">#REF!</definedName>
    <definedName name="_DAT7">#REF!</definedName>
    <definedName name="_DAT8" localSheetId="1">'[1]06 01 10 Transferpreise FR01  '!#REF!</definedName>
    <definedName name="_DAT8">'[1]06 01 10 Transferpreise FR01  '!#REF!</definedName>
    <definedName name="_DAT9" localSheetId="1">'[1]06 01 10 Transferpreise FR01  '!#REF!</definedName>
    <definedName name="_DAT9">'[1]06 01 10 Transferpreise FR01  '!#REF!</definedName>
    <definedName name="cisloobjektu">'[2]Krycí list'!$A$5</definedName>
    <definedName name="cislostavby">'[2]Krycí list'!$A$7</definedName>
    <definedName name="_xlnm.Database" localSheetId="1">#REF!</definedName>
    <definedName name="_xlnm.Database">#REF!</definedName>
    <definedName name="Datum">'[2]Krycí list'!$B$28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Format" localSheetId="1">#REF!</definedName>
    <definedName name="Format">#REF!</definedName>
    <definedName name="Header" localSheetId="1">#REF!</definedName>
    <definedName name="Header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lfdhgfxklhfdů" localSheetId="1">'[1]06 01 10 Transferpreise FR01  '!#REF!</definedName>
    <definedName name="jklfdhgfxklhfdů">'[1]06 01 10 Transferpreise FR01  '!#REF!</definedName>
    <definedName name="JKSO">'[2]Krycí list'!$G$2</definedName>
    <definedName name="MJ">'[2]Krycí list'!$G$5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>'[2]Krycí list'!$C$5</definedName>
    <definedName name="nazevstavby">'[2]Krycí list'!$C$7</definedName>
    <definedName name="Objednatel">'[2]Krycí list'!$C$10</definedName>
    <definedName name="_xlnm.Print_Area" localSheetId="2">'Elektroinstalace D'!$A$1:$G$225</definedName>
    <definedName name="_xlnm.Print_Area" localSheetId="4">'Hlavní rozvaděč RDA-D'!$A$1:$G$77</definedName>
    <definedName name="_xlnm.Print_Area" localSheetId="5">'Hlavní rozvaděč RUPS-D'!$A$1:$G$57</definedName>
    <definedName name="_xlnm.Print_Area" localSheetId="0">'Krycí list'!$A$1:$G$46</definedName>
    <definedName name="_xlnm.Print_Area" localSheetId="1">'přehled položek'!$A$1:$F$26</definedName>
    <definedName name="_xlnm.Print_Area" localSheetId="7">'RDA-SLP'!$A$1:$G$38</definedName>
    <definedName name="_xlnm.Print_Area" localSheetId="3">'RH-D'!$A$1:$G$96</definedName>
    <definedName name="_xlnm.Print_Area" localSheetId="6">RS01.1!$A$1:$G$44</definedName>
    <definedName name="_xlnm.Print_Area" localSheetId="8">'RS1.011, 1.012'!$A$1:$G$38</definedName>
    <definedName name="_xlnm.Print_Area" localSheetId="9">RS1.1!$A$1:$G$50</definedName>
    <definedName name="_xlnm.Print_Area" localSheetId="10">RS1.2!$A$1:$G$52</definedName>
    <definedName name="_xlnm.Print_Area" localSheetId="11">RS2.1!$A$1:$G$56</definedName>
    <definedName name="_xlnm.Print_Area" localSheetId="12">'RS3-5.1'!$A$1:$G$56</definedName>
    <definedName name="PocetMJ" localSheetId="1">'[3]Krycí list-el.obj.19'!$G$6</definedName>
    <definedName name="PocetMJ">'[2]Krycí list'!$G$6</definedName>
    <definedName name="Poznamka">'[2]Krycí list'!$B$38</definedName>
    <definedName name="Projektant" localSheetId="1">'[3]Krycí list-el.obj.19'!$C$8</definedName>
    <definedName name="Projektant">'[2]Krycí list'!$C$8</definedName>
    <definedName name="PSV" localSheetId="1">#REF!</definedName>
    <definedName name="PSV">#REF!</definedName>
    <definedName name="PSV0" localSheetId="1">#REF!</definedName>
    <definedName name="PSV0">#REF!</definedName>
    <definedName name="RawData" localSheetId="1">#REF!</definedName>
    <definedName name="RawData">#REF!</definedName>
    <definedName name="RawHeader" localSheetId="1">#REF!</definedName>
    <definedName name="RawHeader">#REF!</definedName>
    <definedName name="SazbaDPH1" localSheetId="1">'[3]Krycí list-el.obj.19'!$C$30</definedName>
    <definedName name="SazbaDPH1">'[2]Krycí list'!$C$31</definedName>
    <definedName name="SazbaDPH2" localSheetId="1">'[3]Krycí list-el.obj.19'!$C$32</definedName>
    <definedName name="SazbaDPH2">'[2]Krycí list'!$C$33</definedName>
    <definedName name="sBc">'[4]Hlavní rozvaděč RH'!#REF!</definedName>
    <definedName name="sHc">'[4]Hlavní rozvaděč RH'!#REF!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sMn">'[4]Hlavní rozvaděč RH'!#REF!</definedName>
    <definedName name="sOc">'[4]Hlavní rozvaděč RH'!#REF!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>'[2]Krycí list'!$G$11</definedName>
    <definedName name="Zaklad22">'[2]Krycí list'!$F$33</definedName>
    <definedName name="Zaklad5" localSheetId="1">'[3]Krycí list-el.obj.19'!$F$30</definedName>
    <definedName name="Zaklad5">'[2]Krycí list'!$F$31</definedName>
    <definedName name="Zhotovitel">'[2]Krycí list'!$C$11:$E$11</definedName>
  </definedNames>
  <calcPr calcId="152511"/>
</workbook>
</file>

<file path=xl/calcChain.xml><?xml version="1.0" encoding="utf-8"?>
<calcChain xmlns="http://schemas.openxmlformats.org/spreadsheetml/2006/main">
  <c r="G52" i="26" l="1"/>
  <c r="G51" i="26"/>
  <c r="G50" i="26"/>
  <c r="G49" i="26"/>
  <c r="G48" i="26"/>
  <c r="G47" i="26"/>
  <c r="G46" i="26"/>
  <c r="G45" i="26"/>
  <c r="G53" i="26" s="1"/>
  <c r="G54" i="26" s="1"/>
  <c r="G38" i="26"/>
  <c r="G39" i="26" s="1"/>
  <c r="G34" i="26"/>
  <c r="G33" i="26"/>
  <c r="G31" i="26"/>
  <c r="G30" i="26"/>
  <c r="G29" i="26"/>
  <c r="G28" i="26"/>
  <c r="G27" i="26"/>
  <c r="G26" i="26"/>
  <c r="G25" i="26"/>
  <c r="G24" i="26"/>
  <c r="G23" i="26"/>
  <c r="G22" i="26"/>
  <c r="G21" i="26"/>
  <c r="G20" i="26"/>
  <c r="G19" i="26"/>
  <c r="G18" i="26"/>
  <c r="G17" i="26"/>
  <c r="G16" i="26"/>
  <c r="G14" i="26"/>
  <c r="G13" i="26"/>
  <c r="G10" i="26"/>
  <c r="G11" i="26" s="1"/>
  <c r="G7" i="26"/>
  <c r="G8" i="26" s="1"/>
  <c r="G52" i="25"/>
  <c r="G51" i="25"/>
  <c r="G50" i="25"/>
  <c r="G49" i="25"/>
  <c r="G48" i="25"/>
  <c r="G47" i="25"/>
  <c r="G46" i="25"/>
  <c r="G45" i="25"/>
  <c r="G38" i="25"/>
  <c r="G39" i="25" s="1"/>
  <c r="G34" i="25"/>
  <c r="G33" i="25"/>
  <c r="G31" i="25"/>
  <c r="G30" i="25"/>
  <c r="G29" i="25"/>
  <c r="G28" i="25"/>
  <c r="G27" i="25"/>
  <c r="G26" i="25"/>
  <c r="G25" i="25"/>
  <c r="G24" i="25"/>
  <c r="G23" i="25"/>
  <c r="G22" i="25"/>
  <c r="G21" i="25"/>
  <c r="G20" i="25"/>
  <c r="G19" i="25"/>
  <c r="G18" i="25"/>
  <c r="G17" i="25"/>
  <c r="G16" i="25"/>
  <c r="G15" i="25"/>
  <c r="G14" i="25"/>
  <c r="G13" i="25"/>
  <c r="G10" i="25"/>
  <c r="G11" i="25" s="1"/>
  <c r="G7" i="25"/>
  <c r="G8" i="25" s="1"/>
  <c r="G48" i="24"/>
  <c r="G47" i="24"/>
  <c r="G46" i="24"/>
  <c r="G45" i="24"/>
  <c r="G44" i="24"/>
  <c r="G43" i="24"/>
  <c r="G36" i="24"/>
  <c r="G34" i="24"/>
  <c r="G33" i="24"/>
  <c r="G31" i="24"/>
  <c r="G30" i="24"/>
  <c r="G29" i="24"/>
  <c r="G28" i="24"/>
  <c r="G27" i="24"/>
  <c r="G26" i="24"/>
  <c r="G25" i="24"/>
  <c r="G23" i="24"/>
  <c r="G22" i="24"/>
  <c r="G21" i="24"/>
  <c r="G20" i="24"/>
  <c r="G19" i="24"/>
  <c r="G18" i="24"/>
  <c r="G17" i="24"/>
  <c r="G16" i="24"/>
  <c r="G14" i="24"/>
  <c r="G13" i="24"/>
  <c r="G10" i="24"/>
  <c r="G11" i="24" s="1"/>
  <c r="G7" i="24"/>
  <c r="G8" i="24" s="1"/>
  <c r="G34" i="22"/>
  <c r="G33" i="22"/>
  <c r="G32" i="22"/>
  <c r="G31" i="22"/>
  <c r="G30" i="22"/>
  <c r="G29" i="22"/>
  <c r="G22" i="22"/>
  <c r="G23" i="22" s="1"/>
  <c r="G19" i="22"/>
  <c r="G17" i="22"/>
  <c r="G16" i="22"/>
  <c r="G15" i="22"/>
  <c r="G14" i="22"/>
  <c r="G13" i="22"/>
  <c r="G12" i="22"/>
  <c r="G11" i="22"/>
  <c r="G10" i="22"/>
  <c r="G7" i="22"/>
  <c r="G8" i="22" s="1"/>
  <c r="G46" i="20"/>
  <c r="G45" i="20"/>
  <c r="G44" i="20"/>
  <c r="G43" i="20"/>
  <c r="G42" i="20"/>
  <c r="G41" i="20"/>
  <c r="G34" i="20"/>
  <c r="G32" i="20"/>
  <c r="G31" i="20"/>
  <c r="G29" i="20"/>
  <c r="G28" i="20"/>
  <c r="G27" i="20"/>
  <c r="G26" i="20"/>
  <c r="G25" i="20"/>
  <c r="G24" i="20"/>
  <c r="G23" i="20"/>
  <c r="G21" i="20"/>
  <c r="G20" i="20"/>
  <c r="G19" i="20"/>
  <c r="G18" i="20"/>
  <c r="G17" i="20"/>
  <c r="G16" i="20"/>
  <c r="G15" i="20"/>
  <c r="G14" i="20"/>
  <c r="G13" i="20"/>
  <c r="G10" i="20"/>
  <c r="G11" i="20" s="1"/>
  <c r="G7" i="20"/>
  <c r="G8" i="20" s="1"/>
  <c r="G40" i="19"/>
  <c r="G39" i="19"/>
  <c r="G38" i="19"/>
  <c r="G37" i="19"/>
  <c r="G36" i="19"/>
  <c r="G41" i="19" s="1"/>
  <c r="G42" i="19" s="1"/>
  <c r="G29" i="19"/>
  <c r="G30" i="19" s="1"/>
  <c r="G26" i="19"/>
  <c r="G24" i="19"/>
  <c r="G23" i="19"/>
  <c r="G22" i="19"/>
  <c r="G21" i="19"/>
  <c r="G20" i="19"/>
  <c r="G19" i="19"/>
  <c r="G18" i="19"/>
  <c r="G17" i="19"/>
  <c r="G16" i="19"/>
  <c r="G15" i="19"/>
  <c r="G14" i="19"/>
  <c r="G13" i="19"/>
  <c r="G12" i="19"/>
  <c r="G11" i="19"/>
  <c r="G10" i="19"/>
  <c r="G7" i="19"/>
  <c r="G8" i="19" s="1"/>
  <c r="G92" i="18"/>
  <c r="G91" i="18"/>
  <c r="G93" i="18" s="1"/>
  <c r="G88" i="18"/>
  <c r="G87" i="18"/>
  <c r="G86" i="18"/>
  <c r="G85" i="18"/>
  <c r="G84" i="18"/>
  <c r="G83" i="18"/>
  <c r="G82" i="18"/>
  <c r="G81" i="18"/>
  <c r="G80" i="18"/>
  <c r="G79" i="18"/>
  <c r="G89" i="18" s="1"/>
  <c r="G94" i="18" s="1"/>
  <c r="G78" i="18"/>
  <c r="G71" i="18"/>
  <c r="G72" i="18" s="1"/>
  <c r="G68" i="18"/>
  <c r="G67" i="18"/>
  <c r="G66" i="18"/>
  <c r="G65" i="18"/>
  <c r="G62" i="18"/>
  <c r="G61" i="18"/>
  <c r="G59" i="18"/>
  <c r="G58" i="18"/>
  <c r="G56" i="18"/>
  <c r="G55" i="18"/>
  <c r="G54" i="18"/>
  <c r="G53" i="18"/>
  <c r="G52" i="18"/>
  <c r="G51" i="18"/>
  <c r="G50" i="18"/>
  <c r="G48" i="18"/>
  <c r="G47" i="18"/>
  <c r="G46" i="18"/>
  <c r="G45" i="18"/>
  <c r="G44" i="18"/>
  <c r="G43" i="18"/>
  <c r="G42" i="18"/>
  <c r="G41" i="18"/>
  <c r="G39" i="18"/>
  <c r="G38" i="18"/>
  <c r="G37" i="18"/>
  <c r="G36" i="18"/>
  <c r="G35" i="18"/>
  <c r="G34" i="18"/>
  <c r="G33" i="18"/>
  <c r="G32" i="18"/>
  <c r="G31" i="18"/>
  <c r="G30" i="18"/>
  <c r="G29" i="18"/>
  <c r="G28" i="18"/>
  <c r="G27" i="18"/>
  <c r="G26" i="18"/>
  <c r="G25" i="18"/>
  <c r="G24" i="18"/>
  <c r="G23" i="18"/>
  <c r="G22" i="18"/>
  <c r="G21" i="18"/>
  <c r="G20" i="18"/>
  <c r="G19" i="18"/>
  <c r="G18" i="18"/>
  <c r="G17" i="18"/>
  <c r="G16" i="18"/>
  <c r="G15" i="18"/>
  <c r="G14" i="18"/>
  <c r="G11" i="18"/>
  <c r="G12" i="18" s="1"/>
  <c r="G8" i="18"/>
  <c r="G7" i="18"/>
  <c r="G9" i="18" s="1"/>
  <c r="G34" i="17"/>
  <c r="G33" i="17"/>
  <c r="G32" i="17"/>
  <c r="G31" i="17"/>
  <c r="G30" i="17"/>
  <c r="G29" i="17"/>
  <c r="G22" i="17"/>
  <c r="G23" i="17" s="1"/>
  <c r="G19" i="17"/>
  <c r="G17" i="17"/>
  <c r="G16" i="17"/>
  <c r="G15" i="17"/>
  <c r="G14" i="17"/>
  <c r="G13" i="17"/>
  <c r="G12" i="17"/>
  <c r="G11" i="17"/>
  <c r="G10" i="17"/>
  <c r="G7" i="17"/>
  <c r="G8" i="17" s="1"/>
  <c r="G53" i="16"/>
  <c r="G52" i="16"/>
  <c r="G51" i="16"/>
  <c r="G54" i="16" s="1"/>
  <c r="G55" i="16" s="1"/>
  <c r="G50" i="16"/>
  <c r="G49" i="16"/>
  <c r="G48" i="16"/>
  <c r="G47" i="16"/>
  <c r="G40" i="16"/>
  <c r="G38" i="16"/>
  <c r="G37" i="16"/>
  <c r="G35" i="16"/>
  <c r="G34" i="16"/>
  <c r="G33" i="16"/>
  <c r="G32" i="16"/>
  <c r="G31" i="16"/>
  <c r="G30" i="16"/>
  <c r="G29" i="16"/>
  <c r="G28" i="16"/>
  <c r="G27" i="16"/>
  <c r="G26" i="16"/>
  <c r="G25" i="16"/>
  <c r="G23" i="16"/>
  <c r="G22" i="16"/>
  <c r="G21" i="16"/>
  <c r="G20" i="16"/>
  <c r="G19" i="16"/>
  <c r="G18" i="16"/>
  <c r="G17" i="16"/>
  <c r="G16" i="16"/>
  <c r="G15" i="16"/>
  <c r="G14" i="16"/>
  <c r="G13" i="16"/>
  <c r="G10" i="16"/>
  <c r="G11" i="16" s="1"/>
  <c r="G7" i="16"/>
  <c r="G8" i="16" s="1"/>
  <c r="G73" i="15"/>
  <c r="G74" i="15" s="1"/>
  <c r="G70" i="15"/>
  <c r="G69" i="15"/>
  <c r="G68" i="15"/>
  <c r="G67" i="15"/>
  <c r="G66" i="15"/>
  <c r="G65" i="15"/>
  <c r="G64" i="15"/>
  <c r="G63" i="15"/>
  <c r="G62" i="15"/>
  <c r="G55" i="15"/>
  <c r="G56" i="15" s="1"/>
  <c r="G52" i="15"/>
  <c r="G53" i="15" s="1"/>
  <c r="G49" i="15"/>
  <c r="G47" i="15"/>
  <c r="G45" i="15"/>
  <c r="G43" i="15"/>
  <c r="G42" i="15"/>
  <c r="G41" i="15"/>
  <c r="G40" i="15"/>
  <c r="G39" i="15"/>
  <c r="G38" i="15"/>
  <c r="G37" i="15"/>
  <c r="G36" i="15"/>
  <c r="G35" i="15"/>
  <c r="G34" i="15"/>
  <c r="G33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7" i="15"/>
  <c r="G8" i="15" s="1"/>
  <c r="G221" i="14"/>
  <c r="G220" i="14"/>
  <c r="G219" i="14"/>
  <c r="G218" i="14"/>
  <c r="G217" i="14"/>
  <c r="G216" i="14"/>
  <c r="G215" i="14"/>
  <c r="G214" i="14"/>
  <c r="G213" i="14"/>
  <c r="G212" i="14"/>
  <c r="G211" i="14"/>
  <c r="G210" i="14"/>
  <c r="G207" i="14"/>
  <c r="G206" i="14"/>
  <c r="G205" i="14"/>
  <c r="G204" i="14"/>
  <c r="G203" i="14"/>
  <c r="G202" i="14"/>
  <c r="G201" i="14"/>
  <c r="G200" i="14"/>
  <c r="G199" i="14"/>
  <c r="G198" i="14"/>
  <c r="G197" i="14"/>
  <c r="G196" i="14"/>
  <c r="G195" i="14"/>
  <c r="G194" i="14"/>
  <c r="G193" i="14"/>
  <c r="G192" i="14"/>
  <c r="G191" i="14"/>
  <c r="G190" i="14"/>
  <c r="G189" i="14"/>
  <c r="G188" i="14"/>
  <c r="G187" i="14"/>
  <c r="G186" i="14"/>
  <c r="G185" i="14"/>
  <c r="G184" i="14"/>
  <c r="G183" i="14"/>
  <c r="G182" i="14"/>
  <c r="G181" i="14"/>
  <c r="G180" i="14"/>
  <c r="G179" i="14"/>
  <c r="G178" i="14"/>
  <c r="G177" i="14"/>
  <c r="G176" i="14"/>
  <c r="G175" i="14"/>
  <c r="G174" i="14"/>
  <c r="G173" i="14"/>
  <c r="G172" i="14"/>
  <c r="G171" i="14"/>
  <c r="G170" i="14"/>
  <c r="G169" i="14"/>
  <c r="G168" i="14"/>
  <c r="G166" i="14"/>
  <c r="G165" i="14"/>
  <c r="G164" i="14"/>
  <c r="G163" i="14"/>
  <c r="G162" i="14"/>
  <c r="G161" i="14"/>
  <c r="G160" i="14"/>
  <c r="G159" i="14"/>
  <c r="G156" i="14"/>
  <c r="G155" i="14"/>
  <c r="G154" i="14"/>
  <c r="G157" i="14" s="1"/>
  <c r="G151" i="14"/>
  <c r="G150" i="14"/>
  <c r="G149" i="14"/>
  <c r="G147" i="14"/>
  <c r="G146" i="14"/>
  <c r="G145" i="14"/>
  <c r="G144" i="14"/>
  <c r="G143" i="14"/>
  <c r="G142" i="14"/>
  <c r="G141" i="14"/>
  <c r="G140" i="14"/>
  <c r="G139" i="14"/>
  <c r="G138" i="14"/>
  <c r="G137" i="14"/>
  <c r="G136" i="14"/>
  <c r="G135" i="14"/>
  <c r="G134" i="14"/>
  <c r="G133" i="14"/>
  <c r="G132" i="14"/>
  <c r="G131" i="14"/>
  <c r="G129" i="14"/>
  <c r="G128" i="14"/>
  <c r="G127" i="14"/>
  <c r="G126" i="14"/>
  <c r="G125" i="14"/>
  <c r="G124" i="14"/>
  <c r="G122" i="14"/>
  <c r="G121" i="14"/>
  <c r="G120" i="14"/>
  <c r="G119" i="14"/>
  <c r="G118" i="14"/>
  <c r="G117" i="14"/>
  <c r="G109" i="14"/>
  <c r="G108" i="14"/>
  <c r="G107" i="14"/>
  <c r="G106" i="14"/>
  <c r="G105" i="14"/>
  <c r="G104" i="14"/>
  <c r="G103" i="14"/>
  <c r="G100" i="14"/>
  <c r="G99" i="14"/>
  <c r="G98" i="14"/>
  <c r="G97" i="14"/>
  <c r="G96" i="14"/>
  <c r="G94" i="14"/>
  <c r="G92" i="14"/>
  <c r="G89" i="14"/>
  <c r="G88" i="14"/>
  <c r="G87" i="14"/>
  <c r="G86" i="14"/>
  <c r="G85" i="14"/>
  <c r="G84" i="14"/>
  <c r="G82" i="14"/>
  <c r="G81" i="14"/>
  <c r="G80" i="14"/>
  <c r="G77" i="14"/>
  <c r="G76" i="14"/>
  <c r="G75" i="14"/>
  <c r="G74" i="14"/>
  <c r="G73" i="14"/>
  <c r="G72" i="14"/>
  <c r="G71" i="14"/>
  <c r="G70" i="14"/>
  <c r="G69" i="14"/>
  <c r="G68" i="14"/>
  <c r="G67" i="14"/>
  <c r="G66" i="14"/>
  <c r="G65" i="14"/>
  <c r="G64" i="14"/>
  <c r="G63" i="14"/>
  <c r="G59" i="14"/>
  <c r="G61" i="14" s="1"/>
  <c r="G56" i="14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3" i="14"/>
  <c r="G32" i="14"/>
  <c r="G31" i="14"/>
  <c r="G30" i="14"/>
  <c r="G29" i="14"/>
  <c r="G26" i="14"/>
  <c r="G25" i="14"/>
  <c r="G27" i="14" s="1"/>
  <c r="G21" i="14"/>
  <c r="G23" i="14" s="1"/>
  <c r="G17" i="14"/>
  <c r="G16" i="14"/>
  <c r="G15" i="14"/>
  <c r="G19" i="14" s="1"/>
  <c r="G12" i="14"/>
  <c r="G11" i="14"/>
  <c r="G10" i="14"/>
  <c r="G7" i="14"/>
  <c r="G8" i="14" s="1"/>
  <c r="G36" i="26" l="1"/>
  <c r="G40" i="26" s="1"/>
  <c r="G56" i="26" s="1"/>
  <c r="D21" i="10" s="1"/>
  <c r="E21" i="10" s="1"/>
  <c r="G53" i="25"/>
  <c r="G54" i="25" s="1"/>
  <c r="G36" i="25"/>
  <c r="G40" i="25" s="1"/>
  <c r="G56" i="25" s="1"/>
  <c r="D20" i="10" s="1"/>
  <c r="E20" i="10" s="1"/>
  <c r="G49" i="24"/>
  <c r="G50" i="24" s="1"/>
  <c r="G37" i="24"/>
  <c r="G38" i="24" s="1"/>
  <c r="G52" i="24" s="1"/>
  <c r="D19" i="10" s="1"/>
  <c r="E19" i="10" s="1"/>
  <c r="G47" i="20"/>
  <c r="G48" i="20" s="1"/>
  <c r="G35" i="20"/>
  <c r="G36" i="20" s="1"/>
  <c r="G35" i="22"/>
  <c r="G36" i="22" s="1"/>
  <c r="G20" i="22"/>
  <c r="G24" i="22" s="1"/>
  <c r="G38" i="22" s="1"/>
  <c r="D17" i="10" s="1"/>
  <c r="E17" i="10" s="1"/>
  <c r="G35" i="17"/>
  <c r="G36" i="17" s="1"/>
  <c r="G20" i="17"/>
  <c r="G24" i="17" s="1"/>
  <c r="G38" i="17" s="1"/>
  <c r="D16" i="10" s="1"/>
  <c r="E16" i="10" s="1"/>
  <c r="G27" i="19"/>
  <c r="G31" i="19" s="1"/>
  <c r="G44" i="19" s="1"/>
  <c r="D15" i="10" s="1"/>
  <c r="E15" i="10" s="1"/>
  <c r="G41" i="16"/>
  <c r="G42" i="16" s="1"/>
  <c r="G57" i="16" s="1"/>
  <c r="D14" i="10" s="1"/>
  <c r="E14" i="10" s="1"/>
  <c r="G71" i="15"/>
  <c r="G75" i="15" s="1"/>
  <c r="G50" i="15"/>
  <c r="G57" i="15"/>
  <c r="G69" i="18"/>
  <c r="G63" i="18"/>
  <c r="G73" i="18" s="1"/>
  <c r="G96" i="18" s="1"/>
  <c r="D12" i="10" s="1"/>
  <c r="E12" i="10" s="1"/>
  <c r="G222" i="14"/>
  <c r="G208" i="14"/>
  <c r="G152" i="14"/>
  <c r="G111" i="14"/>
  <c r="G101" i="14"/>
  <c r="G90" i="14"/>
  <c r="G78" i="14"/>
  <c r="G57" i="14"/>
  <c r="G13" i="14"/>
  <c r="C34" i="11"/>
  <c r="F34" i="11" s="1"/>
  <c r="C32" i="11"/>
  <c r="C9" i="11"/>
  <c r="G7" i="11"/>
  <c r="G50" i="20" l="1"/>
  <c r="D18" i="10" s="1"/>
  <c r="E18" i="10" s="1"/>
  <c r="G77" i="15"/>
  <c r="D13" i="10" s="1"/>
  <c r="E13" i="10" s="1"/>
  <c r="G223" i="14"/>
  <c r="D8" i="10" s="1"/>
  <c r="G112" i="14"/>
  <c r="E10" i="10" l="1"/>
  <c r="G225" i="14"/>
  <c r="C8" i="10"/>
  <c r="E8" i="10" s="1"/>
  <c r="E24" i="10" l="1"/>
  <c r="C19" i="11" s="1"/>
  <c r="C20" i="11" s="1"/>
  <c r="C23" i="11" s="1"/>
  <c r="C24" i="11" s="1"/>
  <c r="F31" i="11" s="1"/>
  <c r="F32" i="11" s="1"/>
  <c r="F35" i="11" s="1"/>
</calcChain>
</file>

<file path=xl/sharedStrings.xml><?xml version="1.0" encoding="utf-8"?>
<sst xmlns="http://schemas.openxmlformats.org/spreadsheetml/2006/main" count="1706" uniqueCount="482">
  <si>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</si>
  <si>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</si>
  <si>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</si>
  <si>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</si>
  <si>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</si>
  <si>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</si>
  <si>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</si>
  <si>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</si>
  <si>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</si>
  <si>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Hlavní uzemňovací sběrnice (CPV 284 220 00-6)</t>
  </si>
  <si>
    <t>40055100 </t>
  </si>
  <si>
    <t>Hlavní zemnící sběrnice</t>
  </si>
  <si>
    <t>1ks</t>
  </si>
  <si>
    <t>Celkem za :</t>
  </si>
  <si>
    <t>Instalační krabice (CPV 284 220 00-6)</t>
  </si>
  <si>
    <t>KO KRABICE KT 125</t>
  </si>
  <si>
    <t>ks</t>
  </si>
  <si>
    <t>KO KRABICE KT 250</t>
  </si>
  <si>
    <t>KO KRABICE KU 68 - 1902</t>
  </si>
  <si>
    <t>KS</t>
  </si>
  <si>
    <t>Nosné prvky pro uložení vodičů (CPV 284 223 00-9)</t>
  </si>
  <si>
    <t>KO TRUBKA 2329 PVC</t>
  </si>
  <si>
    <t>m</t>
  </si>
  <si>
    <t>KO TRUBKA PR. 90 KOPOFLEX</t>
  </si>
  <si>
    <t>Svítidla (CPV 315 000 00-1)</t>
  </si>
  <si>
    <t>A - svítidlo závěsné, 4x24W + 2x24W</t>
  </si>
  <si>
    <t>B - svítidlo přisazené, 2x26W, downlight</t>
  </si>
  <si>
    <t>D - světelná rampa, symetrická, opálový kryt</t>
  </si>
  <si>
    <t>G - svítidlo závěsné, hliníkové, opál, 2x28W</t>
  </si>
  <si>
    <t>H - svítidlo závěsné, přímo/nepřímo svítící, 2x35W</t>
  </si>
  <si>
    <t>O - svítidlo venkovní, nástěnné, asym. optika, 50W, LED</t>
  </si>
  <si>
    <t>P - svítidlo asymetrické, 1x54W, přisazené/závěsné</t>
  </si>
  <si>
    <t>R - svítidlo pod kuch. linku, s vypínačem</t>
  </si>
  <si>
    <t>T - svítidlo zářivkové 2x36W, IP 65</t>
  </si>
  <si>
    <t>Svítidla C.H.T.</t>
  </si>
  <si>
    <t>Nouzové svítidlo přisazené 11W</t>
  </si>
  <si>
    <t>označení "N"</t>
  </si>
  <si>
    <t>Vodiče (CPV 313 000 00-9)</t>
  </si>
  <si>
    <t>kabel CXKH-V (O) 3x1,5 FE180/P60-R B2s1d0</t>
  </si>
  <si>
    <t>KABEL CYKY 3C x 1.5</t>
  </si>
  <si>
    <t>KABEL CYKY 3C x 2.5</t>
  </si>
  <si>
    <t>KABEL CYKY 3 X 95 + 50</t>
  </si>
  <si>
    <t>KABEL CYKY 5C x 1.5</t>
  </si>
  <si>
    <t>KABEL CYKY 5C x 2.5</t>
  </si>
  <si>
    <t>KABEL CYKY 5C x 4</t>
  </si>
  <si>
    <t>KABEL CYKY 5C x 6</t>
  </si>
  <si>
    <t>KABEL CYKY 5C x10</t>
  </si>
  <si>
    <t>VODIC HO7 V-U 6 ZL/Z (CY)</t>
  </si>
  <si>
    <t>VODIC HO7 V-U 16 ZL/Z (CY)</t>
  </si>
  <si>
    <t>Vypínače (CPV 312 120 00-5)</t>
  </si>
  <si>
    <t>Pohybové čidlo komlet</t>
  </si>
  <si>
    <t>230V/1380VA/IP 55</t>
  </si>
  <si>
    <t>Tlačítko TOTAL STOP ve žluté skříni,2Z, s ochranou proti náhodnému sepnutí IP 66</t>
  </si>
  <si>
    <t>Vypínač 01 (komplet) barva - bílá</t>
  </si>
  <si>
    <t>Vypínač 05 (komplet) barva - bílá</t>
  </si>
  <si>
    <t>Vypínač 06 (komplet) barva - bílá</t>
  </si>
  <si>
    <t>Vypínač nástěnný IP 44 řazení 01</t>
  </si>
  <si>
    <t>Zásuvky (CPV 312 241 00-3)</t>
  </si>
  <si>
    <t>Podlahová zásuvková krabice pro 12 zás. modulů osazena 8ks zás.230V (kompelt)</t>
  </si>
  <si>
    <t>dodsavatel SI musí ověrit u dodavatele AV techniky a SLP kompatibilitu s jejich výrobky</t>
  </si>
  <si>
    <t>Zásuvka 230V pro instalaci do nábytku</t>
  </si>
  <si>
    <t>- z masivní hliníkové litiny s vkládacím víkem - víko lze zavřít i při zapojení standardních zástrček rovného nebo zahnutého tvaru - pouze v m.č. 1.12</t>
  </si>
  <si>
    <t>Zásuvka dvojnásobná, s ochranným kolíkem, s clonkami, 230V/16A s přep. ochranou pod omítku pro PC barva hnědá</t>
  </si>
  <si>
    <t>zásuvka dvojnásobná, s ochranným kolíkem, s clonkami, 230V/16A, pod omítku</t>
  </si>
  <si>
    <t>zásuvka dvojnásobná, s ochranným kolíkem, s clonkami, 230V/16A, pod omítku, pro PC barva hnědá</t>
  </si>
  <si>
    <t>Zásuvka nástěnná 230V/16A dvojitá s víčkem IP 44</t>
  </si>
  <si>
    <t>Zásuvka nástěnná 400V/16A/5pól. IP67 (MENNEKES)</t>
  </si>
  <si>
    <t>Montáž (CPV 453 100 00-3)</t>
  </si>
  <si>
    <t>Hodinové zúčtovací sazby</t>
  </si>
  <si>
    <t>Demontáž stávajících rozvaděčů</t>
  </si>
  <si>
    <t>hod</t>
  </si>
  <si>
    <t>napojení vývodů v technických místnostech dle pož. uživatele</t>
  </si>
  <si>
    <t>Komlexní zkoušky</t>
  </si>
  <si>
    <t>Konzultace s projektantem</t>
  </si>
  <si>
    <t>Koordinace s profesemi</t>
  </si>
  <si>
    <t>- před dokončením kabeláže nutno prověřit a odsouhlasit s jednotlivými profesemi polohy vývodů a způsob ovládání dodávaných zařízení a technologií. Zápis o této koordinaci musí být uveden ve stavebním deníku.</t>
  </si>
  <si>
    <t>Monáž nástěnné rozvodnice</t>
  </si>
  <si>
    <t>Monáž skříňového rozvaděče</t>
  </si>
  <si>
    <t>Monáž zapuštěné rozvodnice</t>
  </si>
  <si>
    <t>Nepředvídatelné náklady a práce spojené s rekonstrukcí</t>
  </si>
  <si>
    <t>Položku možno četpat pouze se souhlasem investora nebo TDI</t>
  </si>
  <si>
    <t>Oživeni řídících jednotek osvětlení</t>
  </si>
  <si>
    <t>Pomocné práce,kompletace</t>
  </si>
  <si>
    <t>Pospojování vodovodních baterií,místní pospojování</t>
  </si>
  <si>
    <t>Prověření a zmapování stávajících kabelových tras</t>
  </si>
  <si>
    <t>Provozní zhoušky nouzového osvětlení</t>
  </si>
  <si>
    <t>Převzetí pracoviště</t>
  </si>
  <si>
    <t>Spolupráce s investorem</t>
  </si>
  <si>
    <t>Spolupráce s revizním technikem</t>
  </si>
  <si>
    <t>210010023 </t>
  </si>
  <si>
    <t>Úklid</t>
  </si>
  <si>
    <t>Vyhledání stávajícího kabelu a jeho přepojení</t>
  </si>
  <si>
    <t>Výchozí revize s vypracováním revizní zprávy</t>
  </si>
  <si>
    <t>Zadokumentování kabelových tras před zakrytím</t>
  </si>
  <si>
    <t>fotodokumentace</t>
  </si>
  <si>
    <t>Zakreslení skutečného provedení</t>
  </si>
  <si>
    <t>Zapojení a propojení ovládacích obvodů osvětlení</t>
  </si>
  <si>
    <t>Montáž přístrojů</t>
  </si>
  <si>
    <t>Montáže</t>
  </si>
  <si>
    <t>210010313 </t>
  </si>
  <si>
    <t>Montáž krabice KT 250 s víčkem bez zap</t>
  </si>
  <si>
    <t>210202002 </t>
  </si>
  <si>
    <t>Montáž svítidla - výbojkové</t>
  </si>
  <si>
    <t>Zapojení el. pohonu žaluzií</t>
  </si>
  <si>
    <t>Zapojení ventilátoru do 3 kW</t>
  </si>
  <si>
    <t>210201039 </t>
  </si>
  <si>
    <t>Demontáž stávající elektroinstalace</t>
  </si>
  <si>
    <t>Demontáž stávající elektroinstalace - odstranění staré sádry</t>
  </si>
  <si>
    <t>sádra musí být odstraněna z důvodu sanace vlhkého zdiva</t>
  </si>
  <si>
    <t>Demontovaný elektromateriál - odvoz,likvidace,poplatek za skládku</t>
  </si>
  <si>
    <t>t</t>
  </si>
  <si>
    <t>Manipulace s materiálem</t>
  </si>
  <si>
    <t>Manipulace s odpadem</t>
  </si>
  <si>
    <t>Montáž čidla</t>
  </si>
  <si>
    <t>Montáž hlavní zemnící sběrnice</t>
  </si>
  <si>
    <t>montáž podlahových krabic</t>
  </si>
  <si>
    <t>210010331 </t>
  </si>
  <si>
    <t>Montáž přístrojové krabice bez zapojení</t>
  </si>
  <si>
    <t>210203002 </t>
  </si>
  <si>
    <t>Montáž svítidla</t>
  </si>
  <si>
    <t>211200101 </t>
  </si>
  <si>
    <t>Montáž svítidla - nouzové</t>
  </si>
  <si>
    <t>Montáž svítidla - zářivkové přisazené</t>
  </si>
  <si>
    <t>210010084 </t>
  </si>
  <si>
    <t>Montáž trubky instalační</t>
  </si>
  <si>
    <t>210010006 </t>
  </si>
  <si>
    <t>Montáž trubky ohebná el.instalační 40mm</t>
  </si>
  <si>
    <t>Montáž ventilátoru</t>
  </si>
  <si>
    <t>Označení kabelu popisným štítkem</t>
  </si>
  <si>
    <t>Označení kabelu popisným štítkem dle Schéma napájení</t>
  </si>
  <si>
    <t>210810042 </t>
  </si>
  <si>
    <t>Položení kabelu pevně</t>
  </si>
  <si>
    <t>210800117 </t>
  </si>
  <si>
    <t>Položení kabelu pod omítku</t>
  </si>
  <si>
    <t>Popis zásuvek</t>
  </si>
  <si>
    <t>UZ 3 </t>
  </si>
  <si>
    <t>Příprava kabeláže</t>
  </si>
  <si>
    <t>km</t>
  </si>
  <si>
    <t>210100001 </t>
  </si>
  <si>
    <t>Ukončení 1 vodiče v rozvaděči vč.zap.a konc.do 2,5mm2</t>
  </si>
  <si>
    <t>210100006 </t>
  </si>
  <si>
    <t>Ukončení 1 vodiče v rozvaděči vč.zap.a konc.do 50 mm2</t>
  </si>
  <si>
    <t>Zapojení digestoře</t>
  </si>
  <si>
    <t>zapojení el. osoušeče rukou</t>
  </si>
  <si>
    <t>Zapojení el. pohonu dveří</t>
  </si>
  <si>
    <t>Zapojení venkovní klimatizační jednotky</t>
  </si>
  <si>
    <t>Zapojení vnitřní kazetové klimatizační jednotky</t>
  </si>
  <si>
    <t>Zapojení vypínače na povrch</t>
  </si>
  <si>
    <t>Zapojení vypínače zapuštěného</t>
  </si>
  <si>
    <t>210111062 </t>
  </si>
  <si>
    <t>Zapojení zásuvky nástěnné vč.zap. 400V/ 3P+N+Z</t>
  </si>
  <si>
    <t>210111012 </t>
  </si>
  <si>
    <t>Zapojení zásuvky polozap./zapuštěné 10/16A 250V 2P+Z</t>
  </si>
  <si>
    <t>210111031 </t>
  </si>
  <si>
    <t>Zapojení zásuvky v krabici venkovní 10/16A 250V 2P+Z</t>
  </si>
  <si>
    <t>210020912 </t>
  </si>
  <si>
    <t>Zhotovení protipožární ucpávky, průchod stropem tl. 50cm</t>
  </si>
  <si>
    <t>m2</t>
  </si>
  <si>
    <t>Stavební práce</t>
  </si>
  <si>
    <t>97404-9142 </t>
  </si>
  <si>
    <t>Vysekání otvoru pro svítidlo do stěny</t>
  </si>
  <si>
    <t>97408-2174 </t>
  </si>
  <si>
    <t>Hrubé zapravení rýhy</t>
  </si>
  <si>
    <t>Omítka rýh stěn vápenná š. do 15 cm, štuková</t>
  </si>
  <si>
    <t>Požární zatěsnění kabelových prostupů</t>
  </si>
  <si>
    <t>Požární zatěsnění požárně odolných rozvaděčů</t>
  </si>
  <si>
    <t>97303-1616 </t>
  </si>
  <si>
    <t>Sekání zdi cihlové, kapsy-krab.&lt;100x100x50mm</t>
  </si>
  <si>
    <t>97303-1334 </t>
  </si>
  <si>
    <t>Sekání zdi cihlové, malt.váp.kapsy do 0.16m2 hl.&lt;150mm</t>
  </si>
  <si>
    <t>Vrtání železobetonu prům. 31mm l=20cm</t>
  </si>
  <si>
    <t>Vybourání otvoru v železobetonovém stropu</t>
  </si>
  <si>
    <t>Vysekání otvoru do stěny pro rozvaděč</t>
  </si>
  <si>
    <t>97408-2113 </t>
  </si>
  <si>
    <t>Vysekání rýhy do stěny, omítka váp.š.do 50mm</t>
  </si>
  <si>
    <t>97408-2212 </t>
  </si>
  <si>
    <t>Vysekání rýhy do stěny, omítka-cem.š.do 30mm</t>
  </si>
  <si>
    <t>Cenová kalkulace celkem bez DPH:</t>
  </si>
  <si>
    <t>Přístrojová náplň</t>
  </si>
  <si>
    <t>1x pom. kontakt +1x signál. kontakt (2 P)</t>
  </si>
  <si>
    <t>Držák sběrny</t>
  </si>
  <si>
    <t>Jistič 1 pól. 10A, char.B, 10 kA</t>
  </si>
  <si>
    <t>Jistič 1 pól. 16A, char.B, 10 kA</t>
  </si>
  <si>
    <t>Jistič 3 pól. 25A, char.B, 10 kA</t>
  </si>
  <si>
    <t>LED signálka zelená do plastové skříně - kompletní</t>
  </si>
  <si>
    <t>Z7 - KWZ 3Ph </t>
  </si>
  <si>
    <t>Podružný elektroměr, nepřímé měření, 3fázový, 2 tarifní, s dálkovým impulzním odečtem, vč. meřících traf</t>
  </si>
  <si>
    <t>POJISTKA VÁLC Z-C10/SE-6A/GG 10X38</t>
  </si>
  <si>
    <t>HMT 1/24 </t>
  </si>
  <si>
    <t>Pojistkový odpojovač 3x125A</t>
  </si>
  <si>
    <t>vč. pojistkových vložek</t>
  </si>
  <si>
    <t>Pojistkový odpojovač jednopól. (L)</t>
  </si>
  <si>
    <t>Popisný štítek ovladače dle výkresu</t>
  </si>
  <si>
    <t>Pr. chránič 4 pól. 25 / 0,03 A</t>
  </si>
  <si>
    <t>Pro síť TNC, kat. B+C, IB 25 kA (10/350)</t>
  </si>
  <si>
    <t>spoušť napěťová 220-415V AC</t>
  </si>
  <si>
    <t>Stykač 3 rozpínací, 250A</t>
  </si>
  <si>
    <t>Svítidlo zářivkové do rozvaděče vč.koncového spínače</t>
  </si>
  <si>
    <t>včetně montáže</t>
  </si>
  <si>
    <t>Systémový pomocný materiál pro sestavení rozvaděče</t>
  </si>
  <si>
    <t>sada</t>
  </si>
  <si>
    <t>(přípojnice,propojovací vodiče,spojovací materiál,kryty,montážní lišty a pod.)</t>
  </si>
  <si>
    <t>Vložka válc. 10 x 38 mm, Ie=2 A gG</t>
  </si>
  <si>
    <t>Rozvaděčové skříně, příslušenství</t>
  </si>
  <si>
    <t>Montáž jističe 1-pól.</t>
  </si>
  <si>
    <t>Montáž jističe 3-pól.</t>
  </si>
  <si>
    <t>Montáž stykače</t>
  </si>
  <si>
    <t>Kompletace rozvaděče (hod)</t>
  </si>
  <si>
    <t>Montáž odpojovače</t>
  </si>
  <si>
    <t>Montáž přepěťové ochrany</t>
  </si>
  <si>
    <t>Elektroinstalační materiál</t>
  </si>
  <si>
    <t>F204 AC-40/0.03 </t>
  </si>
  <si>
    <t>Chránič,cit na ~ proud,4pól,Idn=30mA,In=40A</t>
  </si>
  <si>
    <t>S 201 M-B 16 </t>
  </si>
  <si>
    <t>Jistič, řada S200M (Icn=10kA),char.B,1pól,In=16A</t>
  </si>
  <si>
    <t>S 201 M-B 6 </t>
  </si>
  <si>
    <t>Jistič, řada S200M (Icn=10kA),char.B,1pól,In=6A</t>
  </si>
  <si>
    <t>S 203 M-B 10 </t>
  </si>
  <si>
    <t>Jistič, řada S200M (Icn=10kA),char.B,3pól,In=10A</t>
  </si>
  <si>
    <t>S 203 M-B 25 </t>
  </si>
  <si>
    <t>Jistič, řada S200M (Icn=10kA),char.B,3pól,In=25A</t>
  </si>
  <si>
    <t>S 201 M-C 16 </t>
  </si>
  <si>
    <t>Jistič, řada S200M (Icn=10kA),char.C,1pól,In=16A</t>
  </si>
  <si>
    <t>ŘADOVÁ SVORKA RSA 2,5</t>
  </si>
  <si>
    <t>ŘADOVÁ SVORKA RSA 6</t>
  </si>
  <si>
    <t>OVR 4L-15-275 s P TS </t>
  </si>
  <si>
    <t>Svodič přepětí C, Iimp=15kA, Un=275V, 4pól</t>
  </si>
  <si>
    <t>Rozvodnice třířadá, 54 mod.</t>
  </si>
  <si>
    <t>Montáž chrániče</t>
  </si>
  <si>
    <t>ŘADOVÁ SVORKA RSA 35</t>
  </si>
  <si>
    <t>Kontrola funkčnosti pomocných obvodů</t>
  </si>
  <si>
    <t>Montáž relé</t>
  </si>
  <si>
    <t>S 201 M-B 10 </t>
  </si>
  <si>
    <t>Jistič, řada S200M (Icn=10kA),char.B,1pól,In=10A</t>
  </si>
  <si>
    <t>OT 32 E3  </t>
  </si>
  <si>
    <t>Vypínač otočný, řada OT..E, 32 A</t>
  </si>
  <si>
    <t>Montáž vypínače</t>
  </si>
  <si>
    <t>210210333R00 </t>
  </si>
  <si>
    <t>Montáž 1 pólového odpojovače</t>
  </si>
  <si>
    <t>kus</t>
  </si>
  <si>
    <t>Stykač 3 spín., 25A, 230V~</t>
  </si>
  <si>
    <t>S 203 M-B 20 </t>
  </si>
  <si>
    <t>Jistič, řada S200M (Icn=10kA),char.B,3pól,In=20A</t>
  </si>
  <si>
    <t>S 203 M-C 16 </t>
  </si>
  <si>
    <t>Jistič, řada S200M (Icn=10kA),char.C,3pól,In=16A</t>
  </si>
  <si>
    <t>S 203 M-C 20 </t>
  </si>
  <si>
    <t>Jistič, řada S200M (Icn=10kA),char.C,3pól,In=20A</t>
  </si>
  <si>
    <t>S 203 M-C 25 </t>
  </si>
  <si>
    <t>Jistič, řada S200M (Icn=10kA),char.C,3pól,In=25A</t>
  </si>
  <si>
    <t>S 203 M-C 50 </t>
  </si>
  <si>
    <t>Jistič, řada S200M (Icn=10kA),char.C,3pól,In=50A</t>
  </si>
  <si>
    <t>MATERIÁL A MONTÁŽ</t>
  </si>
  <si>
    <t>cena bez DPH</t>
  </si>
  <si>
    <t>materiál bez DPH</t>
  </si>
  <si>
    <t>montáž bez DPH</t>
  </si>
  <si>
    <t>ELEKTROINSTALACE</t>
  </si>
  <si>
    <t>DODÁVKA RH + RS ….</t>
  </si>
  <si>
    <t>počet ks</t>
  </si>
  <si>
    <t>cena za ks</t>
  </si>
  <si>
    <t>DODÁVKA  ELEKTROINSTALACE CELKEM - bez DPH</t>
  </si>
  <si>
    <t>Rozpočet</t>
  </si>
  <si>
    <t>0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</si>
  <si>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</si>
  <si>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</si>
  <si>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</si>
  <si>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</si>
  <si>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</si>
  <si>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</si>
  <si>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 xml:space="preserve">Část </t>
  </si>
  <si>
    <t>Náklady na m.j.</t>
  </si>
  <si>
    <t>Projektant</t>
  </si>
  <si>
    <t>Ing. Zdeněk ILLEK</t>
  </si>
  <si>
    <t>Typ rozpočtu</t>
  </si>
  <si>
    <t>Zpracovatel projektu</t>
  </si>
  <si>
    <t>Objednatel</t>
  </si>
  <si>
    <t>Dodavatel</t>
  </si>
  <si>
    <t xml:space="preserve">Zakázkové číslo </t>
  </si>
  <si>
    <t>20194011-4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</si>
  <si>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</si>
  <si>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</si>
  <si>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</si>
  <si>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</si>
  <si>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</si>
  <si>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</si>
  <si>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</si>
  <si>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</si>
  <si>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</si>
  <si>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</si>
  <si>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M materiál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</si>
  <si>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</si>
  <si>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</si>
  <si>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</si>
  <si>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</si>
  <si>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</si>
  <si>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</si>
  <si>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</si>
  <si>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</si>
  <si>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</si>
  <si>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</si>
  <si>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</si>
  <si>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</si>
  <si>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</si>
  <si>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</si>
  <si>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</si>
  <si>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</si>
  <si>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</si>
  <si>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</si>
  <si>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</si>
  <si>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</si>
  <si>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ROZVADĚČ RH-D</t>
  </si>
  <si>
    <t>ROZVADĚČ RDA-D</t>
  </si>
  <si>
    <t>ROZVODNICE RUPS-D</t>
  </si>
  <si>
    <t>RS01.1</t>
  </si>
  <si>
    <t>RSDA-SLP</t>
  </si>
  <si>
    <t>RS1.01/1.012</t>
  </si>
  <si>
    <t>RS1.1</t>
  </si>
  <si>
    <t>RS1.2</t>
  </si>
  <si>
    <t>RS2.1</t>
  </si>
  <si>
    <t>RS3.1, 4.1, 5.1</t>
  </si>
  <si>
    <t>Položkový rozpočet: Elektroinstalace D</t>
  </si>
  <si>
    <t>Elektroinstalace D</t>
  </si>
  <si>
    <t>Instalační žlaby</t>
  </si>
  <si>
    <t>kabelový žlab, 250/100 - vzdálenost podpěr cca.1,0m, délka 2m, žárový zinek</t>
  </si>
  <si>
    <t>Spojka SZ 1 - pro spojení "žlab-žlab"</t>
  </si>
  <si>
    <t>Systémový pomocný materiál pro sestavení žlabů</t>
  </si>
  <si>
    <t>(spojovací prvkya,závěsy,výložníky a pod.)</t>
  </si>
  <si>
    <t>Modulové skříně , rozvaděče a příslušenství</t>
  </si>
  <si>
    <t>zásuvková skříň, 2x230V/16A, 2x400V/16A/5P, IP44</t>
  </si>
  <si>
    <t>obsahuje jističe, proudový chránič</t>
  </si>
  <si>
    <t>C - světelná rampa, asymetrická</t>
  </si>
  <si>
    <t>kpl</t>
  </si>
  <si>
    <t>CD - světelná rampa, asymetrická, DALI</t>
  </si>
  <si>
    <t>Centrální bateriová systém</t>
  </si>
  <si>
    <t>vč. montáže, zapojení, oživení, modulů do rozvaděče</t>
  </si>
  <si>
    <t>E - světelná rampa - kolejnicový systém</t>
  </si>
  <si>
    <t>HD - svítidlo závěsné, přímo/nepřímo svítící, 2x35W, DALI</t>
  </si>
  <si>
    <t>J - reflektor směrový</t>
  </si>
  <si>
    <t>K - svítidlo vestavné, LED</t>
  </si>
  <si>
    <t>L - svítidlo vestavné, 2x18W</t>
  </si>
  <si>
    <t>M - svítidlo venkovní reflektorové, LED 70W</t>
  </si>
  <si>
    <t>S - svítidlo přisazené, 2x26W, IP44</t>
  </si>
  <si>
    <t>V - svítidlo přisazené, 4x36W, IP44</t>
  </si>
  <si>
    <t>X1 - svítidlo venkovní, nástěnné, LED, 3,2W, svítící nahoru/dolů</t>
  </si>
  <si>
    <t>X2 - svítidlo venkovní, zemní, asym. optika, 36W, LED</t>
  </si>
  <si>
    <t>X3 - svítidlo venkovní, zemní, asym. optika, 30W, LED</t>
  </si>
  <si>
    <t>X4 - svítidlo venkovní, nástěnné, LED, 33,6W</t>
  </si>
  <si>
    <t>X5 - svítidlo venkovní, vestavné, se stínicím krytem, 11,5W, LED</t>
  </si>
  <si>
    <t>vč. montážního boxu</t>
  </si>
  <si>
    <t>Z - svítidlo designové</t>
  </si>
  <si>
    <t>KABEL AYKY 3 X 185 + 95</t>
  </si>
  <si>
    <t>KABEL CYKY 5C x25</t>
  </si>
  <si>
    <t>KABEL CYKY 5C x35</t>
  </si>
  <si>
    <t>KABEL CYKYLO 3C X 2,5</t>
  </si>
  <si>
    <t>Nástěnný vypínač 400V/63AA průmyslový</t>
  </si>
  <si>
    <t>Ovladač žaluzií barva - bílá</t>
  </si>
  <si>
    <t>Tlačítko CENTRAL STOP, IP44</t>
  </si>
  <si>
    <t>Zemnění, hromosvod (CPV 312 162 00-5)</t>
  </si>
  <si>
    <t>DRAT ZEMNICI AlMgSi 8mm</t>
  </si>
  <si>
    <t>SVOD IZOL . vč. montáže</t>
  </si>
  <si>
    <t>PASOVINA FEZN 30/4</t>
  </si>
  <si>
    <t>připojovací deska pro izolovaný svod, pro připojení 2 vodiců</t>
  </si>
  <si>
    <t>STOŽÁR JÍMACÍ IZOL . vč. montáže</t>
  </si>
  <si>
    <t>svorka pro připojení</t>
  </si>
  <si>
    <t>Systémový pomocný materiál pro jímací a zemnící soustavu</t>
  </si>
  <si>
    <t>Revize hromosvodní instalace</t>
  </si>
  <si>
    <t>Napojení kovových konstrukcí na jímací soustavu</t>
  </si>
  <si>
    <t>Napojení kovových konstrukcí na zemnící soustavu</t>
  </si>
  <si>
    <t>Práce ve výškách, použití montážní plošiny</t>
  </si>
  <si>
    <t>Práce ve výškách, ztížené pracovní podmínky</t>
  </si>
  <si>
    <t>Programování systému nouzového osvětlení</t>
  </si>
  <si>
    <t>Provozní zkoušky náhradního zdroje</t>
  </si>
  <si>
    <t>Tvarování pomocných jímačů hromosvodu</t>
  </si>
  <si>
    <t>Zapojení a propojení ovládacích obvodů vytápění vjezdu</t>
  </si>
  <si>
    <t>Montáž hromosvodu a uzemnění</t>
  </si>
  <si>
    <t>210220101 </t>
  </si>
  <si>
    <t>Položení svodového vodiče FeZn do 10mm</t>
  </si>
  <si>
    <t>210220021 </t>
  </si>
  <si>
    <t>Práce na uzemnění v zemi FeZn do 120 mm2 vč.svorek aj.</t>
  </si>
  <si>
    <t>210220002 </t>
  </si>
  <si>
    <t>Práce na uzemnění na povrchu FeZn 10 mm bez nátěr.ochr.posp.</t>
  </si>
  <si>
    <t>Zapojení ventilátoru</t>
  </si>
  <si>
    <t>210020309 </t>
  </si>
  <si>
    <t>Montáž kabelového žlabu</t>
  </si>
  <si>
    <t>Montáž zásuvkové skříně</t>
  </si>
  <si>
    <t>210100003 </t>
  </si>
  <si>
    <t>Ukončení 1 vodiče v rozvaděči vč.zap.a konc.do 16mm2</t>
  </si>
  <si>
    <t>Zapojení el. pohonu brány</t>
  </si>
  <si>
    <t>Zapojení el. pohonu světlíku</t>
  </si>
  <si>
    <t>Zapojení ohřevu střešní vpusti</t>
  </si>
  <si>
    <t>Zapojení pohonu žaluzie</t>
  </si>
  <si>
    <t>Položkový rozpočet: Hlavní rozvaděč RDA-D</t>
  </si>
  <si>
    <t>Hlavní rozvaděč RDA-D</t>
  </si>
  <si>
    <t>ODPÍNAČ POJ VÁLC do 32A 1PÓL</t>
  </si>
  <si>
    <t>E 259 R11-230 </t>
  </si>
  <si>
    <t>Instalační relé 1z1r, Uc=230V~/115V=</t>
  </si>
  <si>
    <t>Jistič 1 pól. 6A, char.B, 10 kA</t>
  </si>
  <si>
    <t>Jistič 3 pól. 63A, char.B, 10 kA</t>
  </si>
  <si>
    <t>S 203 M-B 63 </t>
  </si>
  <si>
    <t>Jistič, řada S200M (Icn=10kA),char.B,3pól,In=80A</t>
  </si>
  <si>
    <t>S 201 M-C 32 </t>
  </si>
  <si>
    <t>Jistič, řada S200M (Icn=10kA),char.C,1pól,In=32A</t>
  </si>
  <si>
    <t>S 203 M-C 13 </t>
  </si>
  <si>
    <t>Jistič, řada S200M (Icn=10kA),char.C,3pól,In=13A</t>
  </si>
  <si>
    <t>ŘADOVÁ SVORKA RSA 16</t>
  </si>
  <si>
    <t>Oceloplech. skříňový rozv. 800x1800 IP54, EI30</t>
  </si>
  <si>
    <t>Zásuvka 230V/16A, montáž do rozvaděče</t>
  </si>
  <si>
    <t>215161530 </t>
  </si>
  <si>
    <t>Montáž vysílacího elektroměru</t>
  </si>
  <si>
    <t>Položkový rozpočet: Hlavní rozvaděč RUPS-D</t>
  </si>
  <si>
    <t>Hlavní rozvaděč RUPS-D</t>
  </si>
  <si>
    <t>rozvodnice, nástěnná, 500x400x210, IP54, EI30, 54mod</t>
  </si>
  <si>
    <t>F204 AC-25/0.03 </t>
  </si>
  <si>
    <t>Chránič,cit na ~ proud,4pól,Idn=30mA,In=25A</t>
  </si>
  <si>
    <t>S 203 M-B 40 </t>
  </si>
  <si>
    <t>Jistič, řada S200M (Icn=10kA),char.B,3pól,In=40A</t>
  </si>
  <si>
    <t>S 201 M-C 10 </t>
  </si>
  <si>
    <t>Jistič, řada S200M (Icn=10kA),char.C,1pól,In=10A</t>
  </si>
  <si>
    <t>OVR HL 4L 15 440 </t>
  </si>
  <si>
    <t>Svodič přepětí B+C, Iimp=15kA, Un=440V, 4pól</t>
  </si>
  <si>
    <t>Položkový rozpočet: RDA-SLP</t>
  </si>
  <si>
    <t>RDA-SLP</t>
  </si>
  <si>
    <t>Položkový rozpočet: RH-D</t>
  </si>
  <si>
    <t>RH-D</t>
  </si>
  <si>
    <t>Čidlo ledu a sněhu</t>
  </si>
  <si>
    <t>Čidlo teploty a vlhkosti</t>
  </si>
  <si>
    <t>hodiny spínací 16A/230/1P, vč. zapojení a nastavení</t>
  </si>
  <si>
    <t>S1N 125 R100 Im=1000 3p F R </t>
  </si>
  <si>
    <t>Jistič IsomaxS1,3p,pevný/zadní,100A/1000A/25kA</t>
  </si>
  <si>
    <t>S5N 400 R400 Im=4000 3p F FC CuAl (2x120) </t>
  </si>
  <si>
    <t>Jistič MODEION BD250NE+ SE-PD-0250-DTV3 + CS-BD-T011</t>
  </si>
  <si>
    <t>S 203 M-B 16 </t>
  </si>
  <si>
    <t>Jistič, řada S200M (Icn=10kA),char.B,3pól,In=16A</t>
  </si>
  <si>
    <t>S 203 M-B 32 </t>
  </si>
  <si>
    <t>Jistič, řada S200M (Icn=10kA),char.B,3pól,In=32A</t>
  </si>
  <si>
    <t>S 203 M-B 50 </t>
  </si>
  <si>
    <t>Jistič, řada S200M (Icn=10kA),char.B,3pól,In=50A</t>
  </si>
  <si>
    <t>Jistič, řada S200M (Icn=10kA),char.B,3pól,In=63A</t>
  </si>
  <si>
    <t>S 201 M-C 2 </t>
  </si>
  <si>
    <t>Jistič, řada S200M (Icn=10kA),char.C,1pól,In=2A</t>
  </si>
  <si>
    <t>S 203 M-C 32 </t>
  </si>
  <si>
    <t>Jistič, řada S200M (Icn=10kA),char.C,3pól,In=32A</t>
  </si>
  <si>
    <t>S 203 M-C 40 </t>
  </si>
  <si>
    <t>Jistič, řada S200M (Icn=10kA),char.C,3pól,In=40A</t>
  </si>
  <si>
    <t>Pr. chránič s nadpr.ochr. 2p., 10A/B, 0,03A</t>
  </si>
  <si>
    <t>řídicí jednotka ohřevu vjezdu</t>
  </si>
  <si>
    <t>vč. montáže</t>
  </si>
  <si>
    <t>Separátní nástěnné čidlo</t>
  </si>
  <si>
    <t>Soumrak.spínač s nástěnným čidlem</t>
  </si>
  <si>
    <t>Stykač 1 spín., 25A, 230V~, man.ovl.</t>
  </si>
  <si>
    <t>A 95-30-00 230 </t>
  </si>
  <si>
    <t>Univerzální termostat na DIN lištu - spínání ohřevu střešních vpustí</t>
  </si>
  <si>
    <t>Elektroměr 3 fáz. s impuls. výstupem</t>
  </si>
  <si>
    <t>Instalační relé 3S 230V/16A</t>
  </si>
  <si>
    <t>Oceloplech. skříňový rozv. 800x1800x400mm</t>
  </si>
  <si>
    <t>Podstavec 100mm pod rozvaděč 800x400mm</t>
  </si>
  <si>
    <t>210112542R00 </t>
  </si>
  <si>
    <t>Položkový rozpočet: RS01.1</t>
  </si>
  <si>
    <t>ŘADOVÁ SVORKA RSA 10</t>
  </si>
  <si>
    <t>Rozvodnice nástěnná, plast, 4řadá, pro 72 mod., 650 x 400 x 210 mm , IP65</t>
  </si>
  <si>
    <t>Položkový rozpočet: RS1.1</t>
  </si>
  <si>
    <t>rozvodnice vestavná, pro 312mod, 1950x510x165</t>
  </si>
  <si>
    <t>Položkový rozpočet: RS1.011, 1.012</t>
  </si>
  <si>
    <t>RS1.011, 1.012</t>
  </si>
  <si>
    <t>Položkový rozpočet: RS1.2</t>
  </si>
  <si>
    <t>rozvodnice vestavná, pro 455mod, 1950x510x165</t>
  </si>
  <si>
    <t>JEDNOTKA ŘÍDICÍ žaluzie</t>
  </si>
  <si>
    <t>vč. montáže a oživení, napojení</t>
  </si>
  <si>
    <t>řídicí jednotka osvětlení</t>
  </si>
  <si>
    <t>Položkový rozpočet: RS2.1</t>
  </si>
  <si>
    <t>ROZVODNICE VESTAVNÁ EI30 13X46MOD IP54 POŽÁR ODOLNOST EI30S</t>
  </si>
  <si>
    <t>Jistič, (Icn=10kA),char.B,1pól,In=10A</t>
  </si>
  <si>
    <t>Jistič, (Icn=10kA),char.B,1pól,In=16A</t>
  </si>
  <si>
    <t>Jistič, (Icn=10kA),char.B,3pól,In=25A</t>
  </si>
  <si>
    <t>Zapojení pomocných obvodů</t>
  </si>
  <si>
    <t>Položkový rozpočet: RS3-5.1</t>
  </si>
  <si>
    <t>RS3-5.1</t>
  </si>
  <si>
    <t>FF Arne Nováka - budova D</t>
  </si>
  <si>
    <t>FF Arne Nováka</t>
  </si>
  <si>
    <t>budova D</t>
  </si>
  <si>
    <t>Brno</t>
  </si>
  <si>
    <t xml:space="preserve">Rozvaděče 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</si>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</sst>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dd/mm/yy"/>
    <numFmt numFmtId="166" formatCode="0.0"/>
    <numFmt numFmtId="167" formatCode="#,##0\ &quot;Kč&quot;"/>
  </numFmts>
  <fonts count="4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8.0500000000000007"/>
      <color indexed="8"/>
      <name val="Times New Roman"/>
      <family val="1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2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8" fillId="0" borderId="0"/>
    <xf numFmtId="44" fontId="34" fillId="0" borderId="0" applyFont="0" applyFill="0" applyBorder="0" applyAlignment="0" applyProtection="0"/>
    <xf numFmtId="0" fontId="37" fillId="0" borderId="0"/>
    <xf numFmtId="0" fontId="28" fillId="0" borderId="0"/>
  </cellStyleXfs>
  <cellXfs count="195">
    <xf numFmtId="0" fontId="0" fillId="0" borderId="0" xfId="0"/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22" fillId="36" borderId="15" xfId="0" applyFont="1" applyFill="1" applyBorder="1" applyAlignment="1">
      <alignment horizontal="center" vertical="center"/>
    </xf>
    <xf numFmtId="0" fontId="25" fillId="33" borderId="15" xfId="0" applyFont="1" applyFill="1" applyBorder="1" applyAlignment="1">
      <alignment horizontal="center" vertical="center" wrapText="1"/>
    </xf>
    <xf numFmtId="0" fontId="25" fillId="33" borderId="15" xfId="0" applyFont="1" applyFill="1" applyBorder="1" applyAlignment="1">
      <alignment horizontal="left" vertical="center" wrapText="1"/>
    </xf>
    <xf numFmtId="3" fontId="25" fillId="33" borderId="15" xfId="0" applyNumberFormat="1" applyFont="1" applyFill="1" applyBorder="1" applyAlignment="1">
      <alignment horizontal="right" vertical="center"/>
    </xf>
    <xf numFmtId="164" fontId="25" fillId="33" borderId="15" xfId="1" applyNumberFormat="1" applyFont="1" applyFill="1" applyBorder="1" applyAlignment="1" applyProtection="1">
      <alignment horizontal="right" vertical="center"/>
      <protection locked="0"/>
    </xf>
    <xf numFmtId="164" fontId="25" fillId="33" borderId="15" xfId="1" applyNumberFormat="1" applyFont="1" applyFill="1" applyBorder="1" applyAlignment="1" applyProtection="1">
      <alignment horizontal="right" vertical="center"/>
      <protection hidden="1"/>
    </xf>
    <xf numFmtId="0" fontId="23" fillId="37" borderId="15" xfId="0" applyFont="1" applyFill="1" applyBorder="1" applyAlignment="1">
      <alignment horizontal="left" vertical="top"/>
    </xf>
    <xf numFmtId="42" fontId="23" fillId="37" borderId="15" xfId="0" applyNumberFormat="1" applyFont="1" applyFill="1" applyBorder="1" applyAlignment="1">
      <alignment horizontal="right" vertical="center" wrapText="1"/>
    </xf>
    <xf numFmtId="0" fontId="26" fillId="33" borderId="15" xfId="0" applyFont="1" applyFill="1" applyBorder="1" applyAlignment="1">
      <alignment horizontal="left" vertical="center" wrapText="1"/>
    </xf>
    <xf numFmtId="0" fontId="27" fillId="35" borderId="15" xfId="0" applyFont="1" applyFill="1" applyBorder="1" applyAlignment="1">
      <alignment horizontal="left" vertical="top"/>
    </xf>
    <xf numFmtId="42" fontId="27" fillId="35" borderId="15" xfId="0" applyNumberFormat="1" applyFont="1" applyFill="1" applyBorder="1" applyAlignment="1">
      <alignment horizontal="left" vertical="center" wrapText="1"/>
    </xf>
    <xf numFmtId="42" fontId="19" fillId="34" borderId="15" xfId="0" applyNumberFormat="1" applyFont="1" applyFill="1" applyBorder="1" applyAlignment="1">
      <alignment horizontal="right" vertical="center"/>
    </xf>
    <xf numFmtId="0" fontId="28" fillId="0" borderId="0" xfId="43" applyBorder="1"/>
    <xf numFmtId="0" fontId="28" fillId="0" borderId="0" xfId="43"/>
    <xf numFmtId="0" fontId="33" fillId="0" borderId="15" xfId="43" applyFont="1" applyBorder="1" applyAlignment="1">
      <alignment horizontal="center" vertical="center" wrapText="1"/>
    </xf>
    <xf numFmtId="0" fontId="33" fillId="0" borderId="15" xfId="43" applyFont="1" applyBorder="1" applyAlignment="1">
      <alignment horizontal="center" vertical="center"/>
    </xf>
    <xf numFmtId="2" fontId="33" fillId="0" borderId="15" xfId="43" applyNumberFormat="1" applyFont="1" applyBorder="1" applyAlignment="1">
      <alignment horizontal="right" vertical="center"/>
    </xf>
    <xf numFmtId="0" fontId="33" fillId="0" borderId="15" xfId="43" applyFont="1" applyBorder="1" applyAlignment="1">
      <alignment horizontal="left" vertical="center" wrapText="1"/>
    </xf>
    <xf numFmtId="44" fontId="33" fillId="0" borderId="15" xfId="1" applyFont="1" applyBorder="1" applyAlignment="1">
      <alignment horizontal="left" vertical="center" wrapText="1"/>
    </xf>
    <xf numFmtId="164" fontId="31" fillId="0" borderId="15" xfId="44" applyNumberFormat="1" applyFont="1" applyBorder="1" applyAlignment="1">
      <alignment horizontal="right" vertical="center"/>
    </xf>
    <xf numFmtId="44" fontId="28" fillId="0" borderId="0" xfId="43" applyNumberFormat="1" applyBorder="1"/>
    <xf numFmtId="0" fontId="35" fillId="39" borderId="15" xfId="43" applyFont="1" applyFill="1" applyBorder="1" applyAlignment="1">
      <alignment horizontal="left" vertical="center" wrapText="1"/>
    </xf>
    <xf numFmtId="0" fontId="33" fillId="39" borderId="15" xfId="43" applyFont="1" applyFill="1" applyBorder="1" applyAlignment="1">
      <alignment horizontal="left" vertical="center" wrapText="1"/>
    </xf>
    <xf numFmtId="42" fontId="33" fillId="39" borderId="15" xfId="1" applyNumberFormat="1" applyFont="1" applyFill="1" applyBorder="1" applyAlignment="1">
      <alignment horizontal="center" vertical="center" wrapText="1"/>
    </xf>
    <xf numFmtId="164" fontId="35" fillId="39" borderId="15" xfId="44" applyNumberFormat="1" applyFont="1" applyFill="1" applyBorder="1" applyAlignment="1">
      <alignment horizontal="center" vertical="center"/>
    </xf>
    <xf numFmtId="164" fontId="35" fillId="0" borderId="15" xfId="44" applyNumberFormat="1" applyFont="1" applyBorder="1" applyAlignment="1">
      <alignment horizontal="right" vertical="center"/>
    </xf>
    <xf numFmtId="44" fontId="33" fillId="0" borderId="15" xfId="1" applyFont="1" applyBorder="1" applyAlignment="1">
      <alignment horizontal="center" vertical="center" wrapText="1"/>
    </xf>
    <xf numFmtId="164" fontId="33" fillId="0" borderId="15" xfId="44" applyNumberFormat="1" applyFont="1" applyBorder="1" applyAlignment="1">
      <alignment horizontal="right" vertical="center"/>
    </xf>
    <xf numFmtId="164" fontId="31" fillId="39" borderId="15" xfId="44" applyNumberFormat="1" applyFont="1" applyFill="1" applyBorder="1" applyAlignment="1">
      <alignment horizontal="right" vertical="center"/>
    </xf>
    <xf numFmtId="0" fontId="31" fillId="0" borderId="15" xfId="43" applyFont="1" applyBorder="1" applyAlignment="1">
      <alignment vertical="center" wrapText="1"/>
    </xf>
    <xf numFmtId="0" fontId="31" fillId="0" borderId="15" xfId="43" applyFont="1" applyBorder="1" applyAlignment="1">
      <alignment horizontal="center" vertical="center"/>
    </xf>
    <xf numFmtId="0" fontId="36" fillId="0" borderId="15" xfId="43" applyFont="1" applyBorder="1" applyAlignment="1">
      <alignment horizontal="center" vertical="center"/>
    </xf>
    <xf numFmtId="42" fontId="33" fillId="0" borderId="15" xfId="1" applyNumberFormat="1" applyFont="1" applyBorder="1" applyAlignment="1">
      <alignment horizontal="center" vertical="center" wrapText="1"/>
    </xf>
    <xf numFmtId="42" fontId="33" fillId="0" borderId="15" xfId="1" applyNumberFormat="1" applyFont="1" applyBorder="1" applyAlignment="1">
      <alignment horizontal="left" vertical="center" wrapText="1"/>
    </xf>
    <xf numFmtId="0" fontId="33" fillId="0" borderId="15" xfId="43" applyFont="1" applyFill="1" applyBorder="1" applyAlignment="1">
      <alignment horizontal="center" vertical="center"/>
    </xf>
    <xf numFmtId="0" fontId="28" fillId="0" borderId="15" xfId="43" applyBorder="1" applyAlignment="1">
      <alignment horizontal="center" vertical="center"/>
    </xf>
    <xf numFmtId="2" fontId="28" fillId="0" borderId="0" xfId="43" applyNumberFormat="1" applyBorder="1" applyAlignment="1">
      <alignment horizontal="right"/>
    </xf>
    <xf numFmtId="2" fontId="28" fillId="0" borderId="0" xfId="43" applyNumberFormat="1" applyFill="1" applyBorder="1" applyAlignment="1">
      <alignment horizontal="right"/>
    </xf>
    <xf numFmtId="42" fontId="28" fillId="0" borderId="15" xfId="43" applyNumberFormat="1" applyBorder="1" applyAlignment="1">
      <alignment horizontal="center" vertical="center"/>
    </xf>
    <xf numFmtId="0" fontId="28" fillId="0" borderId="15" xfId="43" applyBorder="1" applyAlignment="1">
      <alignment vertical="center"/>
    </xf>
    <xf numFmtId="0" fontId="33" fillId="0" borderId="15" xfId="43" applyFont="1" applyFill="1" applyBorder="1" applyAlignment="1">
      <alignment wrapText="1"/>
    </xf>
    <xf numFmtId="0" fontId="28" fillId="0" borderId="15" xfId="43" applyBorder="1"/>
    <xf numFmtId="0" fontId="28" fillId="0" borderId="15" xfId="43" applyBorder="1" applyAlignment="1">
      <alignment horizontal="center"/>
    </xf>
    <xf numFmtId="164" fontId="33" fillId="0" borderId="15" xfId="44" applyNumberFormat="1" applyFont="1" applyBorder="1" applyAlignment="1">
      <alignment horizontal="right"/>
    </xf>
    <xf numFmtId="164" fontId="31" fillId="36" borderId="15" xfId="44" applyNumberFormat="1" applyFont="1" applyFill="1" applyBorder="1" applyAlignment="1">
      <alignment horizontal="right"/>
    </xf>
    <xf numFmtId="0" fontId="28" fillId="0" borderId="0" xfId="43" applyFont="1" applyBorder="1"/>
    <xf numFmtId="0" fontId="28" fillId="0" borderId="0" xfId="43" applyFont="1"/>
    <xf numFmtId="2" fontId="28" fillId="0" borderId="0" xfId="43" applyNumberFormat="1" applyFont="1" applyBorder="1" applyAlignment="1">
      <alignment horizontal="right"/>
    </xf>
    <xf numFmtId="0" fontId="33" fillId="0" borderId="15" xfId="43" applyFont="1" applyBorder="1" applyAlignment="1">
      <alignment horizontal="center"/>
    </xf>
    <xf numFmtId="44" fontId="33" fillId="0" borderId="15" xfId="43" applyNumberFormat="1" applyFont="1" applyBorder="1" applyAlignment="1">
      <alignment horizontal="right"/>
    </xf>
    <xf numFmtId="9" fontId="33" fillId="0" borderId="15" xfId="43" applyNumberFormat="1" applyFont="1" applyBorder="1" applyAlignment="1">
      <alignment horizontal="center"/>
    </xf>
    <xf numFmtId="0" fontId="33" fillId="0" borderId="15" xfId="43" applyFont="1" applyBorder="1" applyAlignment="1">
      <alignment horizontal="right"/>
    </xf>
    <xf numFmtId="0" fontId="28" fillId="0" borderId="0" xfId="43" applyAlignment="1">
      <alignment horizontal="center"/>
    </xf>
    <xf numFmtId="0" fontId="28" fillId="0" borderId="0" xfId="43" applyBorder="1" applyAlignment="1">
      <alignment horizontal="center"/>
    </xf>
    <xf numFmtId="0" fontId="38" fillId="0" borderId="24" xfId="45" applyFont="1" applyBorder="1" applyAlignment="1">
      <alignment horizontal="centerContinuous" vertical="top"/>
    </xf>
    <xf numFmtId="0" fontId="39" fillId="0" borderId="24" xfId="45" applyFont="1" applyBorder="1" applyAlignment="1">
      <alignment horizontal="centerContinuous"/>
    </xf>
    <xf numFmtId="0" fontId="37" fillId="0" borderId="0" xfId="45"/>
    <xf numFmtId="0" fontId="40" fillId="40" borderId="25" xfId="45" applyFont="1" applyFill="1" applyBorder="1" applyAlignment="1">
      <alignment horizontal="left"/>
    </xf>
    <xf numFmtId="0" fontId="41" fillId="40" borderId="26" xfId="45" applyFont="1" applyFill="1" applyBorder="1" applyAlignment="1">
      <alignment horizontal="centerContinuous"/>
    </xf>
    <xf numFmtId="49" fontId="42" fillId="40" borderId="27" xfId="45" applyNumberFormat="1" applyFont="1" applyFill="1" applyBorder="1" applyAlignment="1">
      <alignment horizontal="left"/>
    </xf>
    <xf numFmtId="49" fontId="41" fillId="40" borderId="26" xfId="45" applyNumberFormat="1" applyFont="1" applyFill="1" applyBorder="1" applyAlignment="1">
      <alignment horizontal="centerContinuous"/>
    </xf>
    <xf numFmtId="0" fontId="41" fillId="0" borderId="28" xfId="45" applyFont="1" applyBorder="1"/>
    <xf numFmtId="49" fontId="41" fillId="0" borderId="29" xfId="45" applyNumberFormat="1" applyFont="1" applyBorder="1" applyAlignment="1">
      <alignment horizontal="left"/>
    </xf>
    <xf numFmtId="0" fontId="39" fillId="0" borderId="30" xfId="45" applyFont="1" applyBorder="1"/>
    <xf numFmtId="0" fontId="41" fillId="0" borderId="16" xfId="45" applyFont="1" applyBorder="1"/>
    <xf numFmtId="49" fontId="41" fillId="0" borderId="14" xfId="45" applyNumberFormat="1" applyFont="1" applyBorder="1"/>
    <xf numFmtId="49" fontId="41" fillId="0" borderId="16" xfId="45" applyNumberFormat="1" applyFont="1" applyBorder="1"/>
    <xf numFmtId="0" fontId="41" fillId="0" borderId="15" xfId="45" applyFont="1" applyBorder="1"/>
    <xf numFmtId="0" fontId="41" fillId="0" borderId="23" xfId="45" applyFont="1" applyBorder="1" applyAlignment="1">
      <alignment horizontal="left"/>
    </xf>
    <xf numFmtId="0" fontId="40" fillId="0" borderId="30" xfId="45" applyFont="1" applyBorder="1"/>
    <xf numFmtId="49" fontId="41" fillId="0" borderId="23" xfId="45" applyNumberFormat="1" applyFont="1" applyBorder="1" applyAlignment="1">
      <alignment horizontal="left"/>
    </xf>
    <xf numFmtId="49" fontId="40" fillId="40" borderId="30" xfId="45" applyNumberFormat="1" applyFont="1" applyFill="1" applyBorder="1"/>
    <xf numFmtId="49" fontId="39" fillId="40" borderId="16" xfId="45" applyNumberFormat="1" applyFont="1" applyFill="1" applyBorder="1"/>
    <xf numFmtId="49" fontId="40" fillId="40" borderId="14" xfId="45" applyNumberFormat="1" applyFont="1" applyFill="1" applyBorder="1"/>
    <xf numFmtId="49" fontId="39" fillId="40" borderId="14" xfId="45" applyNumberFormat="1" applyFont="1" applyFill="1" applyBorder="1"/>
    <xf numFmtId="49" fontId="41" fillId="0" borderId="14" xfId="46" applyNumberFormat="1" applyFont="1" applyBorder="1"/>
    <xf numFmtId="0" fontId="41" fillId="0" borderId="15" xfId="45" applyFont="1" applyFill="1" applyBorder="1"/>
    <xf numFmtId="3" fontId="41" fillId="0" borderId="23" xfId="45" applyNumberFormat="1" applyFont="1" applyBorder="1" applyAlignment="1">
      <alignment horizontal="left"/>
    </xf>
    <xf numFmtId="0" fontId="37" fillId="0" borderId="0" xfId="45" applyFill="1"/>
    <xf numFmtId="49" fontId="40" fillId="40" borderId="31" xfId="45" applyNumberFormat="1" applyFont="1" applyFill="1" applyBorder="1"/>
    <xf numFmtId="49" fontId="39" fillId="40" borderId="32" xfId="45" applyNumberFormat="1" applyFont="1" applyFill="1" applyBorder="1"/>
    <xf numFmtId="49" fontId="40" fillId="40" borderId="0" xfId="45" applyNumberFormat="1" applyFont="1" applyFill="1" applyBorder="1"/>
    <xf numFmtId="49" fontId="39" fillId="40" borderId="0" xfId="45" applyNumberFormat="1" applyFont="1" applyFill="1" applyBorder="1"/>
    <xf numFmtId="49" fontId="41" fillId="0" borderId="15" xfId="45" applyNumberFormat="1" applyFont="1" applyBorder="1" applyAlignment="1">
      <alignment horizontal="left"/>
    </xf>
    <xf numFmtId="0" fontId="41" fillId="0" borderId="22" xfId="45" applyFont="1" applyBorder="1"/>
    <xf numFmtId="0" fontId="41" fillId="0" borderId="15" xfId="45" applyNumberFormat="1" applyFont="1" applyBorder="1"/>
    <xf numFmtId="0" fontId="41" fillId="0" borderId="33" xfId="45" applyNumberFormat="1" applyFont="1" applyBorder="1" applyAlignment="1">
      <alignment horizontal="left"/>
    </xf>
    <xf numFmtId="0" fontId="37" fillId="0" borderId="0" xfId="45" applyNumberFormat="1" applyBorder="1"/>
    <xf numFmtId="0" fontId="37" fillId="0" borderId="0" xfId="45" applyNumberFormat="1"/>
    <xf numFmtId="0" fontId="41" fillId="0" borderId="33" xfId="45" applyFont="1" applyBorder="1" applyAlignment="1">
      <alignment horizontal="left"/>
    </xf>
    <xf numFmtId="0" fontId="37" fillId="0" borderId="0" xfId="45" applyBorder="1"/>
    <xf numFmtId="0" fontId="41" fillId="0" borderId="15" xfId="45" applyFont="1" applyFill="1" applyBorder="1" applyAlignment="1"/>
    <xf numFmtId="0" fontId="41" fillId="0" borderId="33" xfId="45" applyFont="1" applyFill="1" applyBorder="1" applyAlignment="1"/>
    <xf numFmtId="0" fontId="37" fillId="0" borderId="0" xfId="45" applyFont="1" applyFill="1" applyBorder="1" applyAlignment="1"/>
    <xf numFmtId="0" fontId="41" fillId="0" borderId="15" xfId="45" applyFont="1" applyBorder="1" applyAlignment="1"/>
    <xf numFmtId="0" fontId="41" fillId="0" borderId="33" xfId="45" applyFont="1" applyBorder="1" applyAlignment="1"/>
    <xf numFmtId="3" fontId="37" fillId="0" borderId="0" xfId="45" applyNumberFormat="1"/>
    <xf numFmtId="0" fontId="41" fillId="0" borderId="30" xfId="45" applyFont="1" applyBorder="1"/>
    <xf numFmtId="0" fontId="41" fillId="0" borderId="28" xfId="45" applyFont="1" applyBorder="1" applyAlignment="1">
      <alignment horizontal="left"/>
    </xf>
    <xf numFmtId="0" fontId="41" fillId="0" borderId="34" xfId="45" applyFont="1" applyBorder="1" applyAlignment="1">
      <alignment horizontal="left"/>
    </xf>
    <xf numFmtId="0" fontId="38" fillId="0" borderId="35" xfId="45" applyFont="1" applyBorder="1" applyAlignment="1">
      <alignment horizontal="centerContinuous" vertical="center"/>
    </xf>
    <xf numFmtId="0" fontId="43" fillId="0" borderId="36" xfId="45" applyFont="1" applyBorder="1" applyAlignment="1">
      <alignment horizontal="centerContinuous" vertical="center"/>
    </xf>
    <xf numFmtId="0" fontId="39" fillId="0" borderId="36" xfId="45" applyFont="1" applyBorder="1" applyAlignment="1">
      <alignment horizontal="centerContinuous" vertical="center"/>
    </xf>
    <xf numFmtId="0" fontId="39" fillId="0" borderId="37" xfId="45" applyFont="1" applyBorder="1" applyAlignment="1">
      <alignment horizontal="centerContinuous" vertical="center"/>
    </xf>
    <xf numFmtId="0" fontId="40" fillId="40" borderId="38" xfId="45" applyFont="1" applyFill="1" applyBorder="1" applyAlignment="1">
      <alignment horizontal="left"/>
    </xf>
    <xf numFmtId="0" fontId="39" fillId="40" borderId="39" xfId="45" applyFont="1" applyFill="1" applyBorder="1" applyAlignment="1">
      <alignment horizontal="left"/>
    </xf>
    <xf numFmtId="0" fontId="39" fillId="40" borderId="40" xfId="45" applyFont="1" applyFill="1" applyBorder="1" applyAlignment="1">
      <alignment horizontal="centerContinuous"/>
    </xf>
    <xf numFmtId="0" fontId="40" fillId="40" borderId="39" xfId="45" applyFont="1" applyFill="1" applyBorder="1" applyAlignment="1">
      <alignment horizontal="centerContinuous"/>
    </xf>
    <xf numFmtId="0" fontId="39" fillId="40" borderId="39" xfId="45" applyFont="1" applyFill="1" applyBorder="1" applyAlignment="1">
      <alignment horizontal="centerContinuous"/>
    </xf>
    <xf numFmtId="0" fontId="39" fillId="0" borderId="41" xfId="45" applyFont="1" applyBorder="1"/>
    <xf numFmtId="0" fontId="39" fillId="0" borderId="42" xfId="45" applyFont="1" applyBorder="1"/>
    <xf numFmtId="3" fontId="39" fillId="0" borderId="29" xfId="45" applyNumberFormat="1" applyFont="1" applyBorder="1"/>
    <xf numFmtId="0" fontId="39" fillId="0" borderId="25" xfId="45" applyFont="1" applyBorder="1"/>
    <xf numFmtId="3" fontId="39" fillId="0" borderId="27" xfId="45" applyNumberFormat="1" applyFont="1" applyBorder="1"/>
    <xf numFmtId="0" fontId="39" fillId="0" borderId="26" xfId="45" applyFont="1" applyBorder="1"/>
    <xf numFmtId="3" fontId="39" fillId="0" borderId="14" xfId="45" applyNumberFormat="1" applyFont="1" applyBorder="1"/>
    <xf numFmtId="0" fontId="39" fillId="0" borderId="16" xfId="45" applyFont="1" applyBorder="1"/>
    <xf numFmtId="3" fontId="39" fillId="0" borderId="0" xfId="45" applyNumberFormat="1" applyFont="1" applyBorder="1"/>
    <xf numFmtId="0" fontId="39" fillId="0" borderId="43" xfId="45" applyFont="1" applyBorder="1"/>
    <xf numFmtId="0" fontId="39" fillId="0" borderId="42" xfId="45" applyFont="1" applyBorder="1" applyAlignment="1">
      <alignment shrinkToFit="1"/>
    </xf>
    <xf numFmtId="3" fontId="37" fillId="0" borderId="0" xfId="45" applyNumberFormat="1" applyBorder="1"/>
    <xf numFmtId="0" fontId="39" fillId="0" borderId="44" xfId="45" applyFont="1" applyBorder="1"/>
    <xf numFmtId="0" fontId="39" fillId="0" borderId="31" xfId="45" applyFont="1" applyBorder="1"/>
    <xf numFmtId="0" fontId="39" fillId="0" borderId="0" xfId="45" applyFont="1" applyBorder="1"/>
    <xf numFmtId="3" fontId="39" fillId="0" borderId="47" xfId="45" applyNumberFormat="1" applyFont="1" applyBorder="1"/>
    <xf numFmtId="0" fontId="39" fillId="0" borderId="45" xfId="45" applyFont="1" applyBorder="1"/>
    <xf numFmtId="3" fontId="39" fillId="0" borderId="48" xfId="45" applyNumberFormat="1" applyFont="1" applyBorder="1"/>
    <xf numFmtId="0" fontId="39" fillId="0" borderId="46" xfId="45" applyFont="1" applyBorder="1"/>
    <xf numFmtId="0" fontId="40" fillId="40" borderId="25" xfId="45" applyFont="1" applyFill="1" applyBorder="1"/>
    <xf numFmtId="0" fontId="40" fillId="40" borderId="27" xfId="45" applyFont="1" applyFill="1" applyBorder="1"/>
    <xf numFmtId="0" fontId="40" fillId="40" borderId="26" xfId="45" applyFont="1" applyFill="1" applyBorder="1"/>
    <xf numFmtId="0" fontId="40" fillId="40" borderId="49" xfId="45" applyFont="1" applyFill="1" applyBorder="1"/>
    <xf numFmtId="0" fontId="40" fillId="40" borderId="50" xfId="45" applyFont="1" applyFill="1" applyBorder="1"/>
    <xf numFmtId="0" fontId="39" fillId="0" borderId="32" xfId="45" applyFont="1" applyBorder="1"/>
    <xf numFmtId="0" fontId="39" fillId="0" borderId="0" xfId="45" applyFont="1"/>
    <xf numFmtId="0" fontId="39" fillId="0" borderId="10" xfId="45" applyFont="1" applyBorder="1"/>
    <xf numFmtId="0" fontId="39" fillId="0" borderId="51" xfId="45" applyFont="1" applyBorder="1"/>
    <xf numFmtId="0" fontId="39" fillId="0" borderId="0" xfId="45" applyFont="1" applyBorder="1" applyAlignment="1">
      <alignment horizontal="right"/>
    </xf>
    <xf numFmtId="165" fontId="39" fillId="0" borderId="0" xfId="45" applyNumberFormat="1" applyFont="1" applyBorder="1"/>
    <xf numFmtId="0" fontId="39" fillId="0" borderId="0" xfId="45" applyFont="1" applyFill="1" applyBorder="1"/>
    <xf numFmtId="0" fontId="39" fillId="0" borderId="52" xfId="45" applyFont="1" applyBorder="1"/>
    <xf numFmtId="0" fontId="39" fillId="0" borderId="53" xfId="45" applyFont="1" applyBorder="1"/>
    <xf numFmtId="0" fontId="39" fillId="0" borderId="54" xfId="45" applyFont="1" applyBorder="1"/>
    <xf numFmtId="0" fontId="39" fillId="0" borderId="12" xfId="45" applyFont="1" applyBorder="1"/>
    <xf numFmtId="166" fontId="39" fillId="0" borderId="18" xfId="45" applyNumberFormat="1" applyFont="1" applyBorder="1" applyAlignment="1">
      <alignment horizontal="right"/>
    </xf>
    <xf numFmtId="0" fontId="39" fillId="0" borderId="18" xfId="45" applyFont="1" applyBorder="1"/>
    <xf numFmtId="0" fontId="39" fillId="0" borderId="14" xfId="45" applyFont="1" applyBorder="1"/>
    <xf numFmtId="166" fontId="39" fillId="0" borderId="16" xfId="45" applyNumberFormat="1" applyFont="1" applyBorder="1" applyAlignment="1">
      <alignment horizontal="right"/>
    </xf>
    <xf numFmtId="0" fontId="43" fillId="40" borderId="45" xfId="45" applyFont="1" applyFill="1" applyBorder="1"/>
    <xf numFmtId="0" fontId="43" fillId="40" borderId="48" xfId="45" applyFont="1" applyFill="1" applyBorder="1"/>
    <xf numFmtId="0" fontId="43" fillId="40" borderId="46" xfId="45" applyFont="1" applyFill="1" applyBorder="1"/>
    <xf numFmtId="0" fontId="32" fillId="0" borderId="0" xfId="45" applyFont="1"/>
    <xf numFmtId="0" fontId="37" fillId="0" borderId="0" xfId="45" applyAlignment="1"/>
    <xf numFmtId="0" fontId="37" fillId="0" borderId="0" xfId="45" applyAlignment="1">
      <alignment vertical="justify"/>
    </xf>
    <xf numFmtId="0" fontId="44" fillId="0" borderId="0" xfId="45" applyFont="1" applyAlignment="1">
      <alignment horizontal="left" vertical="top" wrapText="1"/>
    </xf>
    <xf numFmtId="0" fontId="41" fillId="0" borderId="15" xfId="45" applyFont="1" applyBorder="1" applyAlignment="1">
      <alignment horizontal="left"/>
    </xf>
    <xf numFmtId="0" fontId="41" fillId="0" borderId="13" xfId="45" applyFont="1" applyBorder="1" applyAlignment="1">
      <alignment horizontal="left"/>
    </xf>
    <xf numFmtId="0" fontId="39" fillId="0" borderId="45" xfId="45" applyFont="1" applyBorder="1" applyAlignment="1">
      <alignment horizontal="center" shrinkToFit="1"/>
    </xf>
    <xf numFmtId="0" fontId="39" fillId="0" borderId="46" xfId="45" applyFont="1" applyBorder="1" applyAlignment="1">
      <alignment horizontal="center" shrinkToFit="1"/>
    </xf>
    <xf numFmtId="167" fontId="39" fillId="0" borderId="13" xfId="45" applyNumberFormat="1" applyFont="1" applyBorder="1" applyAlignment="1">
      <alignment horizontal="right" indent="2"/>
    </xf>
    <xf numFmtId="167" fontId="39" fillId="0" borderId="33" xfId="45" applyNumberFormat="1" applyFont="1" applyBorder="1" applyAlignment="1">
      <alignment horizontal="right" indent="2"/>
    </xf>
    <xf numFmtId="167" fontId="43" fillId="40" borderId="55" xfId="45" applyNumberFormat="1" applyFont="1" applyFill="1" applyBorder="1" applyAlignment="1">
      <alignment horizontal="right" indent="2"/>
    </xf>
    <xf numFmtId="167" fontId="43" fillId="40" borderId="56" xfId="45" applyNumberFormat="1" applyFont="1" applyFill="1" applyBorder="1" applyAlignment="1">
      <alignment horizontal="right" indent="2"/>
    </xf>
    <xf numFmtId="0" fontId="37" fillId="0" borderId="0" xfId="45" applyAlignment="1">
      <alignment horizontal="left" wrapText="1"/>
    </xf>
    <xf numFmtId="0" fontId="32" fillId="39" borderId="13" xfId="43" applyFont="1" applyFill="1" applyBorder="1" applyAlignment="1">
      <alignment horizontal="left" vertical="center" wrapText="1"/>
    </xf>
    <xf numFmtId="0" fontId="32" fillId="39" borderId="14" xfId="43" applyFont="1" applyFill="1" applyBorder="1" applyAlignment="1">
      <alignment horizontal="left" vertical="center" wrapText="1"/>
    </xf>
    <xf numFmtId="0" fontId="32" fillId="39" borderId="16" xfId="43" applyFont="1" applyFill="1" applyBorder="1" applyAlignment="1">
      <alignment horizontal="left" vertical="center" wrapText="1"/>
    </xf>
    <xf numFmtId="0" fontId="32" fillId="36" borderId="15" xfId="43" applyFont="1" applyFill="1" applyBorder="1" applyAlignment="1">
      <alignment horizontal="left"/>
    </xf>
    <xf numFmtId="0" fontId="33" fillId="0" borderId="15" xfId="43" applyFont="1" applyBorder="1" applyAlignment="1">
      <alignment horizontal="center"/>
    </xf>
    <xf numFmtId="0" fontId="29" fillId="0" borderId="19" xfId="43" applyFont="1" applyBorder="1" applyAlignment="1">
      <alignment horizontal="center"/>
    </xf>
    <xf numFmtId="0" fontId="0" fillId="0" borderId="20" xfId="0" applyBorder="1" applyAlignment="1"/>
    <xf numFmtId="0" fontId="0" fillId="0" borderId="21" xfId="0" applyBorder="1" applyAlignment="1"/>
    <xf numFmtId="0" fontId="29" fillId="0" borderId="22" xfId="43" applyFont="1" applyBorder="1" applyAlignment="1">
      <alignment horizontal="center" wrapText="1"/>
    </xf>
    <xf numFmtId="0" fontId="30" fillId="0" borderId="15" xfId="0" applyFont="1" applyBorder="1" applyAlignment="1"/>
    <xf numFmtId="0" fontId="30" fillId="0" borderId="23" xfId="0" applyFont="1" applyBorder="1" applyAlignment="1"/>
    <xf numFmtId="0" fontId="0" fillId="0" borderId="15" xfId="0" applyBorder="1" applyAlignment="1"/>
    <xf numFmtId="0" fontId="0" fillId="0" borderId="23" xfId="0" applyBorder="1" applyAlignment="1"/>
    <xf numFmtId="0" fontId="31" fillId="38" borderId="22" xfId="43" applyFont="1" applyFill="1" applyBorder="1" applyAlignment="1"/>
    <xf numFmtId="0" fontId="32" fillId="0" borderId="15" xfId="43" applyFont="1" applyBorder="1" applyAlignment="1">
      <alignment horizontal="center" vertical="center"/>
    </xf>
    <xf numFmtId="0" fontId="31" fillId="0" borderId="15" xfId="43" applyFont="1" applyBorder="1" applyAlignment="1">
      <alignment horizontal="center" vertical="center"/>
    </xf>
    <xf numFmtId="0" fontId="27" fillId="35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19" fillId="34" borderId="15" xfId="0" applyFont="1" applyFill="1" applyBorder="1" applyAlignment="1">
      <alignment horizontal="left" vertical="center"/>
    </xf>
    <xf numFmtId="0" fontId="19" fillId="33" borderId="15" xfId="0" applyFont="1" applyFill="1" applyBorder="1" applyAlignment="1">
      <alignment horizontal="left" vertical="center" wrapText="1"/>
    </xf>
    <xf numFmtId="0" fontId="24" fillId="33" borderId="15" xfId="0" applyFont="1" applyFill="1" applyBorder="1" applyAlignment="1">
      <alignment horizontal="left" vertical="center" wrapText="1"/>
    </xf>
    <xf numFmtId="0" fontId="23" fillId="37" borderId="15" xfId="0" applyFont="1" applyFill="1" applyBorder="1" applyAlignment="1">
      <alignment horizontal="left" vertical="center" wrapText="1"/>
    </xf>
    <xf numFmtId="0" fontId="21" fillId="35" borderId="11" xfId="0" applyFont="1" applyFill="1" applyBorder="1" applyAlignment="1">
      <alignment horizontal="left" vertical="center" wrapText="1"/>
    </xf>
    <xf numFmtId="0" fontId="21" fillId="35" borderId="12" xfId="0" applyFont="1" applyFill="1" applyBorder="1" applyAlignment="1">
      <alignment horizontal="left" vertical="center" wrapText="1"/>
    </xf>
    <xf numFmtId="0" fontId="21" fillId="35" borderId="18" xfId="0" applyFont="1" applyFill="1" applyBorder="1" applyAlignment="1">
      <alignment horizontal="left" vertical="center" wrapText="1"/>
    </xf>
    <xf numFmtId="0" fontId="19" fillId="34" borderId="17" xfId="0" applyFont="1" applyFill="1" applyBorder="1" applyAlignment="1">
      <alignment horizontal="left" vertical="center" wrapText="1"/>
    </xf>
    <xf numFmtId="0" fontId="20" fillId="34" borderId="15" xfId="0" applyFont="1" applyFill="1" applyBorder="1" applyAlignment="1">
      <alignment horizontal="left" vertical="center" wrapText="1"/>
    </xf>
    <xf numFmtId="0" fontId="19" fillId="34" borderId="15" xfId="0" applyFont="1" applyFill="1" applyBorder="1" applyAlignment="1">
      <alignment horizontal="left" vertical="center" wrapText="1"/>
    </xf>
  </cellXfs>
  <cellStyles count="47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Měna 2" xfId="44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6"/>
    <cellStyle name="Normální 2 2" xfId="45"/>
    <cellStyle name="normální_P1 rozpočet 2" xfId="43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ZAKAZKY\%23rozprac\ACR%20POLICKA%20-%20RADAR\_PROFESE\D-IO04%20-%20ROZVODY%20NN+VO\opraveno%20dle%20pripominek\ROZPO&#268;ET\IO%2004%20ROZPO&#268;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0%20AKCE%202014\17%20STAR&#193;%20VES\02%20REALIZACE\01%20REVIZE%20po%20p&#345;ipom&#237;nk&#225;ch\A-REVIZE%20stavebn&#237;%20objekty\01%20ROZPO&#268;ET%20stavebn&#237;%20objekty\old%20rozpo&#269;et\D.1.4.2-EL-SO01-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ZAKAZKY\%23rozprac\ACR%20POLICKA%20-%20RADAR\_PROFESE\D-PS03%20-%20ROZVODNA%20NN\opraveno%20dle%20pripominek\PS%2003%20ROZPO&#268;ET\PS%2003%20ROZPO&#268;ET%20NN%20rozvod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VENKOVNÍ ROZVODY"/>
    </sheetNames>
    <sheetDataSet>
      <sheetData sheetId="0">
        <row r="6">
          <cell r="G6">
            <v>0</v>
          </cell>
        </row>
        <row r="7">
          <cell r="A7" t="str">
            <v xml:space="preserve">Část </v>
          </cell>
          <cell r="C7" t="str">
            <v>ELEKTROINSTALACE</v>
          </cell>
        </row>
        <row r="8">
          <cell r="C8" t="str">
            <v>Ing. Zdeněk ILLEK</v>
          </cell>
        </row>
        <row r="11">
          <cell r="G11">
            <v>392015</v>
          </cell>
        </row>
        <row r="31">
          <cell r="C31">
            <v>21</v>
          </cell>
          <cell r="F31">
            <v>602971.5</v>
          </cell>
        </row>
        <row r="33">
          <cell r="C33">
            <v>0</v>
          </cell>
          <cell r="F33">
            <v>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SO01"/>
      <sheetName val="Krycí list-el.obj.19"/>
      <sheetName val="SUMARIZACE-el.obj.19"/>
      <sheetName val="El.obj.19"/>
      <sheetName val="Krycí list-RH19"/>
      <sheetName val="SUMARIZACE-RH19"/>
      <sheetName val="ROZVADĚČ RH19"/>
      <sheetName val="Krycí list-R422,424"/>
      <sheetName val="SUMARIZACE R422,R424"/>
      <sheetName val="Rozvodnice R 422, R424"/>
      <sheetName val="Krycí list-R419,420"/>
      <sheetName val="SUMARIZACE R419,420"/>
      <sheetName val="Rozvodnice R 419,420"/>
      <sheetName val="Krycí list-R421"/>
      <sheetName val="SUMARIZACE R421"/>
      <sheetName val="Rozvodnice R 421"/>
      <sheetName val="Krycí list-MX3"/>
      <sheetName val="SUMARIZACE-MX3"/>
      <sheetName val="Svorková skříň MX3"/>
    </sheetNames>
    <sheetDataSet>
      <sheetData sheetId="0"/>
      <sheetData sheetId="1">
        <row r="6">
          <cell r="G6">
            <v>0</v>
          </cell>
        </row>
        <row r="8">
          <cell r="C8" t="str">
            <v>INTAR a.s.</v>
          </cell>
        </row>
        <row r="30">
          <cell r="C30">
            <v>21</v>
          </cell>
          <cell r="F30">
            <v>487066.10000000003</v>
          </cell>
        </row>
        <row r="32">
          <cell r="C3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Hlavní rozvaděč RH"/>
      <sheetName val="List2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6"/>
  <sheetViews>
    <sheetView tabSelected="1" zoomScaleNormal="100" workbookViewId="0">
      <selection activeCell="C6" sqref="C6"/>
    </sheetView>
  </sheetViews>
  <sheetFormatPr defaultRowHeight="12.75" x14ac:dyDescent="0.2"/>
  <cols>
    <col min="1" max="1" width="2" style="59" customWidth="1"/>
    <col min="2" max="2" width="16.5703125" style="59" bestFit="1" customWidth="1"/>
    <col min="3" max="3" width="15.85546875" style="59" customWidth="1"/>
    <col min="4" max="4" width="14.5703125" style="59" customWidth="1"/>
    <col min="5" max="5" width="13.5703125" style="59" customWidth="1"/>
    <col min="6" max="6" width="16.5703125" style="59" customWidth="1"/>
    <col min="7" max="7" width="15.28515625" style="59" customWidth="1"/>
    <col min="8" max="16384" width="9.140625" style="59"/>
  </cols>
  <sheetData>
    <row r="1" spans="1:57" ht="24.75" customHeight="1" thickBot="1" x14ac:dyDescent="0.25">
      <c r="A1" s="57" t="s">
        <v>481</v>
      </c>
      <c r="B1" s="58"/>
      <c r="C1" s="58"/>
      <c r="D1" s="58"/>
      <c r="E1" s="58"/>
      <c r="F1" s="58"/>
      <c r="G1" s="58"/>
    </row>
    <row r="2" spans="1:57" ht="12.75" customHeight="1" x14ac:dyDescent="0.2">
      <c r="A2" s="60" t="s">
        <v>260</v>
      </c>
      <c r="B2" s="61"/>
      <c r="C2" s="62" t="s">
        <v>261</v>
      </c>
      <c r="D2" s="62"/>
      <c r="E2" s="63"/>
      <c r="F2" s="64" t="s">
        <v>262</v>
      </c>
      <c r="G2" s="65"/>
    </row>
    <row r="3" spans="1:57" ht="3" hidden="1" customHeight="1" x14ac:dyDescent="0.2">
      <c r="A3" s="66"/>
      <c r="B3" s="67"/>
      <c r="C3" s="68"/>
      <c r="D3" s="68"/>
      <c r="E3" s="69"/>
      <c r="F3" s="70"/>
      <c r="G3" s="71"/>
    </row>
    <row r="4" spans="1:57" ht="12" customHeight="1" x14ac:dyDescent="0.2">
      <c r="A4" s="72" t="s">
        <v>263</v>
      </c>
      <c r="B4" s="67"/>
      <c r="C4" s="68" t="s">
        <v>477</v>
      </c>
      <c r="D4" s="68"/>
      <c r="E4" s="69"/>
      <c r="F4" s="70" t="s">
        <v>264</v>
      </c>
      <c r="G4" s="73"/>
    </row>
    <row r="5" spans="1:57" ht="12.95" customHeight="1" x14ac:dyDescent="0.2">
      <c r="A5" s="74"/>
      <c r="B5" s="75"/>
      <c r="C5" s="76" t="s">
        <v>478</v>
      </c>
      <c r="D5" s="77" t="s">
        <v>479</v>
      </c>
      <c r="E5" s="75"/>
      <c r="F5" s="70" t="s">
        <v>265</v>
      </c>
      <c r="G5" s="71"/>
    </row>
    <row r="6" spans="1:57" ht="12.95" customHeight="1" x14ac:dyDescent="0.2">
      <c r="A6" s="72" t="s">
        <v>266</v>
      </c>
      <c r="B6" s="67"/>
      <c r="C6" s="78" t="s">
        <v>479</v>
      </c>
      <c r="D6" s="68"/>
      <c r="E6" s="69"/>
      <c r="F6" s="79" t="s">
        <v>267</v>
      </c>
      <c r="G6" s="80">
        <v>0</v>
      </c>
      <c r="O6" s="81"/>
    </row>
    <row r="7" spans="1:57" ht="12.95" customHeight="1" x14ac:dyDescent="0.2">
      <c r="A7" s="82" t="s">
        <v>268</v>
      </c>
      <c r="B7" s="83"/>
      <c r="C7" s="84" t="s">
        <v>255</v>
      </c>
      <c r="D7" s="85"/>
      <c r="E7" s="85"/>
      <c r="F7" s="86" t="s">
        <v>269</v>
      </c>
      <c r="G7" s="80">
        <f>IF(PocetMJ=0,,ROUND((F31+F33)/PocetMJ,1))</f>
        <v>0</v>
      </c>
    </row>
    <row r="8" spans="1:57" x14ac:dyDescent="0.2">
      <c r="A8" s="87" t="s">
        <v>270</v>
      </c>
      <c r="B8" s="70"/>
      <c r="C8" s="158" t="s">
        <v>271</v>
      </c>
      <c r="D8" s="158"/>
      <c r="E8" s="159"/>
      <c r="F8" s="88" t="s">
        <v>272</v>
      </c>
      <c r="G8" s="89"/>
      <c r="H8" s="90"/>
      <c r="I8" s="91"/>
    </row>
    <row r="9" spans="1:57" x14ac:dyDescent="0.2">
      <c r="A9" s="87" t="s">
        <v>273</v>
      </c>
      <c r="B9" s="70"/>
      <c r="C9" s="158" t="str">
        <f>Projektant</f>
        <v>Ing. Zdeněk ILLEK</v>
      </c>
      <c r="D9" s="158"/>
      <c r="E9" s="159"/>
      <c r="F9" s="70"/>
      <c r="G9" s="92"/>
      <c r="H9" s="93"/>
    </row>
    <row r="10" spans="1:57" x14ac:dyDescent="0.2">
      <c r="A10" s="87" t="s">
        <v>274</v>
      </c>
      <c r="B10" s="70"/>
      <c r="C10" s="158"/>
      <c r="D10" s="158"/>
      <c r="E10" s="158"/>
      <c r="F10" s="94"/>
      <c r="G10" s="95"/>
      <c r="H10" s="96"/>
    </row>
    <row r="11" spans="1:57" ht="13.5" customHeight="1" x14ac:dyDescent="0.2">
      <c r="A11" s="87" t="s">
        <v>275</v>
      </c>
      <c r="B11" s="70"/>
      <c r="C11" s="158"/>
      <c r="D11" s="158"/>
      <c r="E11" s="158"/>
      <c r="F11" s="97" t="s">
        <v>276</v>
      </c>
      <c r="G11" s="98" t="s">
        <v>277</v>
      </c>
      <c r="H11" s="93"/>
      <c r="BA11" s="99"/>
      <c r="BB11" s="99"/>
      <c r="BC11" s="99"/>
      <c r="BD11" s="99"/>
      <c r="BE11" s="99"/>
    </row>
    <row r="12" spans="1:57" ht="12.75" customHeight="1" x14ac:dyDescent="0.2">
      <c r="A12" s="100" t="s">
        <v>278</v>
      </c>
      <c r="B12" s="67"/>
      <c r="C12" s="158"/>
      <c r="D12" s="158"/>
      <c r="E12" s="158"/>
      <c r="F12" s="101" t="s">
        <v>279</v>
      </c>
      <c r="G12" s="102"/>
      <c r="H12" s="93"/>
    </row>
    <row r="13" spans="1:57" ht="28.5" customHeight="1" thickBot="1" x14ac:dyDescent="0.25">
      <c r="A13" s="103" t="s">
        <v>280</v>
      </c>
      <c r="B13" s="104"/>
      <c r="C13" s="104"/>
      <c r="D13" s="104"/>
      <c r="E13" s="105"/>
      <c r="F13" s="105"/>
      <c r="G13" s="106"/>
      <c r="H13" s="93"/>
    </row>
    <row r="14" spans="1:57" ht="17.25" customHeight="1" thickBot="1" x14ac:dyDescent="0.25">
      <c r="A14" s="107" t="s">
        <v>281</v>
      </c>
      <c r="B14" s="108"/>
      <c r="C14" s="109"/>
      <c r="D14" s="110" t="s">
        <v>282</v>
      </c>
      <c r="E14" s="111"/>
      <c r="F14" s="111"/>
      <c r="G14" s="109"/>
    </row>
    <row r="15" spans="1:57" ht="15.95" customHeight="1" x14ac:dyDescent="0.2">
      <c r="A15" s="112"/>
      <c r="B15" s="113" t="s">
        <v>283</v>
      </c>
      <c r="C15" s="114"/>
      <c r="D15" s="115"/>
      <c r="E15" s="116"/>
      <c r="F15" s="117"/>
      <c r="G15" s="114"/>
    </row>
    <row r="16" spans="1:57" ht="15.95" customHeight="1" x14ac:dyDescent="0.2">
      <c r="A16" s="112" t="s">
        <v>284</v>
      </c>
      <c r="B16" s="113" t="s">
        <v>285</v>
      </c>
      <c r="C16" s="114"/>
      <c r="D16" s="66"/>
      <c r="E16" s="118"/>
      <c r="F16" s="119"/>
      <c r="G16" s="114"/>
    </row>
    <row r="17" spans="1:14" ht="15.95" customHeight="1" x14ac:dyDescent="0.2">
      <c r="A17" s="112" t="s">
        <v>286</v>
      </c>
      <c r="B17" s="113" t="s">
        <v>287</v>
      </c>
      <c r="C17" s="114"/>
      <c r="D17" s="66"/>
      <c r="E17" s="118"/>
      <c r="F17" s="119"/>
      <c r="G17" s="114"/>
      <c r="I17" s="93"/>
      <c r="J17" s="120"/>
      <c r="K17" s="93"/>
      <c r="L17" s="93"/>
      <c r="M17" s="93"/>
      <c r="N17" s="93"/>
    </row>
    <row r="18" spans="1:14" ht="15.95" customHeight="1" x14ac:dyDescent="0.2">
      <c r="A18" s="112"/>
      <c r="B18" s="113" t="s">
        <v>288</v>
      </c>
      <c r="C18" s="114"/>
      <c r="D18" s="66"/>
      <c r="E18" s="118"/>
      <c r="F18" s="119"/>
      <c r="G18" s="114"/>
      <c r="I18" s="93"/>
      <c r="J18" s="120"/>
      <c r="K18" s="93"/>
      <c r="L18" s="93"/>
      <c r="M18" s="93"/>
      <c r="N18" s="93"/>
    </row>
    <row r="19" spans="1:14" ht="15.95" customHeight="1" x14ac:dyDescent="0.2">
      <c r="A19" s="121" t="s">
        <v>289</v>
      </c>
      <c r="B19" s="122" t="s">
        <v>290</v>
      </c>
      <c r="C19" s="114">
        <f>'přehled položek'!E24</f>
        <v>0</v>
      </c>
      <c r="D19" s="66"/>
      <c r="E19" s="118"/>
      <c r="F19" s="119"/>
      <c r="G19" s="114"/>
      <c r="I19" s="93"/>
      <c r="J19" s="123"/>
      <c r="K19" s="93"/>
      <c r="L19" s="93"/>
      <c r="M19" s="93"/>
      <c r="N19" s="93"/>
    </row>
    <row r="20" spans="1:14" ht="15.95" customHeight="1" x14ac:dyDescent="0.2">
      <c r="A20" s="124" t="s">
        <v>291</v>
      </c>
      <c r="B20" s="113"/>
      <c r="C20" s="114">
        <f>SUM(C15:C19)</f>
        <v>0</v>
      </c>
      <c r="D20" s="66"/>
      <c r="E20" s="118"/>
      <c r="F20" s="119"/>
      <c r="G20" s="114"/>
      <c r="I20" s="93"/>
      <c r="J20" s="93"/>
      <c r="K20" s="93"/>
      <c r="L20" s="93"/>
      <c r="M20" s="93"/>
      <c r="N20" s="93"/>
    </row>
    <row r="21" spans="1:14" ht="15.95" customHeight="1" x14ac:dyDescent="0.2">
      <c r="A21" s="124"/>
      <c r="B21" s="113"/>
      <c r="C21" s="114"/>
      <c r="D21" s="66"/>
      <c r="E21" s="118"/>
      <c r="F21" s="119"/>
      <c r="G21" s="114"/>
      <c r="I21" s="93"/>
      <c r="J21" s="93"/>
      <c r="K21" s="93"/>
      <c r="L21" s="93"/>
      <c r="M21" s="93"/>
      <c r="N21" s="93"/>
    </row>
    <row r="22" spans="1:14" ht="15.95" customHeight="1" x14ac:dyDescent="0.2">
      <c r="A22" s="124" t="s">
        <v>292</v>
      </c>
      <c r="B22" s="113"/>
      <c r="C22" s="114"/>
      <c r="D22" s="66"/>
      <c r="E22" s="118"/>
      <c r="F22" s="119"/>
      <c r="G22" s="114"/>
      <c r="I22" s="93"/>
      <c r="J22" s="93"/>
      <c r="K22" s="93"/>
      <c r="L22" s="120"/>
      <c r="M22" s="93"/>
      <c r="N22" s="93"/>
    </row>
    <row r="23" spans="1:14" ht="15.95" customHeight="1" x14ac:dyDescent="0.2">
      <c r="A23" s="125" t="s">
        <v>293</v>
      </c>
      <c r="B23" s="126"/>
      <c r="C23" s="114">
        <f>C20+C22</f>
        <v>0</v>
      </c>
      <c r="D23" s="66"/>
      <c r="E23" s="118"/>
      <c r="F23" s="119"/>
      <c r="G23" s="114"/>
      <c r="I23" s="93"/>
      <c r="J23" s="93"/>
      <c r="K23" s="93"/>
      <c r="L23" s="120"/>
      <c r="M23" s="93"/>
      <c r="N23" s="93"/>
    </row>
    <row r="24" spans="1:14" ht="15.95" customHeight="1" thickBot="1" x14ac:dyDescent="0.25">
      <c r="A24" s="160" t="s">
        <v>294</v>
      </c>
      <c r="B24" s="161"/>
      <c r="C24" s="127">
        <f>C23+G24</f>
        <v>0</v>
      </c>
      <c r="D24" s="128"/>
      <c r="E24" s="129"/>
      <c r="F24" s="130"/>
      <c r="G24" s="114"/>
      <c r="I24" s="93"/>
      <c r="J24" s="93"/>
      <c r="K24" s="93"/>
      <c r="L24" s="123"/>
      <c r="M24" s="93"/>
      <c r="N24" s="93"/>
    </row>
    <row r="25" spans="1:14" x14ac:dyDescent="0.2">
      <c r="A25" s="131" t="s">
        <v>295</v>
      </c>
      <c r="B25" s="132"/>
      <c r="C25" s="133"/>
      <c r="D25" s="132" t="s">
        <v>296</v>
      </c>
      <c r="E25" s="132"/>
      <c r="F25" s="134" t="s">
        <v>297</v>
      </c>
      <c r="G25" s="135"/>
      <c r="I25" s="93"/>
      <c r="J25" s="93"/>
      <c r="K25" s="93"/>
      <c r="L25" s="93"/>
      <c r="M25" s="93"/>
      <c r="N25" s="93"/>
    </row>
    <row r="26" spans="1:14" x14ac:dyDescent="0.2">
      <c r="A26" s="125" t="s">
        <v>298</v>
      </c>
      <c r="B26" s="126"/>
      <c r="C26" s="136"/>
      <c r="D26" s="126" t="s">
        <v>298</v>
      </c>
      <c r="E26" s="137"/>
      <c r="F26" s="138" t="s">
        <v>298</v>
      </c>
      <c r="G26" s="139"/>
      <c r="I26" s="93"/>
      <c r="J26" s="93"/>
      <c r="K26" s="93"/>
      <c r="L26" s="93"/>
      <c r="M26" s="93"/>
      <c r="N26" s="93"/>
    </row>
    <row r="27" spans="1:14" ht="37.5" customHeight="1" x14ac:dyDescent="0.2">
      <c r="A27" s="125" t="s">
        <v>299</v>
      </c>
      <c r="B27" s="140"/>
      <c r="C27" s="136"/>
      <c r="D27" s="126" t="s">
        <v>299</v>
      </c>
      <c r="E27" s="137"/>
      <c r="F27" s="138" t="s">
        <v>299</v>
      </c>
      <c r="G27" s="139"/>
      <c r="I27" s="93"/>
      <c r="J27" s="93"/>
      <c r="K27" s="93"/>
      <c r="L27" s="93"/>
      <c r="M27" s="93"/>
      <c r="N27" s="93"/>
    </row>
    <row r="28" spans="1:14" x14ac:dyDescent="0.2">
      <c r="A28" s="125"/>
      <c r="B28" s="141"/>
      <c r="C28" s="136"/>
      <c r="D28" s="126"/>
      <c r="E28" s="137"/>
      <c r="F28" s="138"/>
      <c r="G28" s="139"/>
    </row>
    <row r="29" spans="1:14" x14ac:dyDescent="0.2">
      <c r="A29" s="125" t="s">
        <v>300</v>
      </c>
      <c r="B29" s="126"/>
      <c r="C29" s="136"/>
      <c r="D29" s="138" t="s">
        <v>301</v>
      </c>
      <c r="E29" s="136"/>
      <c r="F29" s="142" t="s">
        <v>301</v>
      </c>
      <c r="G29" s="139"/>
    </row>
    <row r="30" spans="1:14" ht="69" customHeight="1" x14ac:dyDescent="0.2">
      <c r="A30" s="125"/>
      <c r="B30" s="126"/>
      <c r="C30" s="143"/>
      <c r="D30" s="144"/>
      <c r="E30" s="143"/>
      <c r="F30" s="126"/>
      <c r="G30" s="139"/>
    </row>
    <row r="31" spans="1:14" x14ac:dyDescent="0.2">
      <c r="A31" s="145" t="s">
        <v>302</v>
      </c>
      <c r="B31" s="146"/>
      <c r="C31" s="147">
        <v>21</v>
      </c>
      <c r="D31" s="146" t="s">
        <v>303</v>
      </c>
      <c r="E31" s="148"/>
      <c r="F31" s="162">
        <f>C24-F33</f>
        <v>0</v>
      </c>
      <c r="G31" s="163"/>
    </row>
    <row r="32" spans="1:14" x14ac:dyDescent="0.2">
      <c r="A32" s="145" t="s">
        <v>304</v>
      </c>
      <c r="B32" s="146"/>
      <c r="C32" s="147">
        <f>SazbaDPH1</f>
        <v>21</v>
      </c>
      <c r="D32" s="146" t="s">
        <v>305</v>
      </c>
      <c r="E32" s="148"/>
      <c r="F32" s="162">
        <f>ROUND(PRODUCT(F31,C32/100),0)</f>
        <v>0</v>
      </c>
      <c r="G32" s="163"/>
    </row>
    <row r="33" spans="1:8" x14ac:dyDescent="0.2">
      <c r="A33" s="145" t="s">
        <v>302</v>
      </c>
      <c r="B33" s="146"/>
      <c r="C33" s="147">
        <v>0</v>
      </c>
      <c r="D33" s="146" t="s">
        <v>305</v>
      </c>
      <c r="E33" s="148"/>
      <c r="F33" s="162">
        <v>0</v>
      </c>
      <c r="G33" s="163"/>
    </row>
    <row r="34" spans="1:8" x14ac:dyDescent="0.2">
      <c r="A34" s="145" t="s">
        <v>304</v>
      </c>
      <c r="B34" s="149"/>
      <c r="C34" s="150">
        <f>SazbaDPH2</f>
        <v>0</v>
      </c>
      <c r="D34" s="146" t="s">
        <v>305</v>
      </c>
      <c r="E34" s="119"/>
      <c r="F34" s="162">
        <f>ROUND(PRODUCT(F33,C34/100),0)</f>
        <v>0</v>
      </c>
      <c r="G34" s="163"/>
    </row>
    <row r="35" spans="1:8" s="154" customFormat="1" ht="19.5" customHeight="1" thickBot="1" x14ac:dyDescent="0.3">
      <c r="A35" s="151" t="s">
        <v>306</v>
      </c>
      <c r="B35" s="152"/>
      <c r="C35" s="152"/>
      <c r="D35" s="152"/>
      <c r="E35" s="153"/>
      <c r="F35" s="164">
        <f>ROUND(SUM(F31:F34),0)</f>
        <v>0</v>
      </c>
      <c r="G35" s="165"/>
    </row>
    <row r="37" spans="1:8" x14ac:dyDescent="0.2">
      <c r="A37" s="155" t="s">
        <v>307</v>
      </c>
      <c r="B37" s="155"/>
      <c r="C37" s="155"/>
      <c r="D37" s="155"/>
      <c r="E37" s="155"/>
      <c r="F37" s="155"/>
      <c r="G37" s="155"/>
      <c r="H37" s="59" t="s">
        <v>308</v>
      </c>
    </row>
    <row r="38" spans="1:8" ht="14.25" customHeight="1" x14ac:dyDescent="0.2">
      <c r="A38" s="155"/>
      <c r="B38" s="157"/>
      <c r="C38" s="157"/>
      <c r="D38" s="157"/>
      <c r="E38" s="157"/>
      <c r="F38" s="157"/>
      <c r="G38" s="157"/>
      <c r="H38" s="59" t="s">
        <v>308</v>
      </c>
    </row>
    <row r="39" spans="1:8" ht="12.75" customHeight="1" x14ac:dyDescent="0.2">
      <c r="A39" s="156"/>
      <c r="B39" s="157"/>
      <c r="C39" s="157"/>
      <c r="D39" s="157"/>
      <c r="E39" s="157"/>
      <c r="F39" s="157"/>
      <c r="G39" s="157"/>
      <c r="H39" s="59" t="s">
        <v>308</v>
      </c>
    </row>
    <row r="40" spans="1:8" x14ac:dyDescent="0.2">
      <c r="A40" s="156"/>
      <c r="B40" s="157"/>
      <c r="C40" s="157"/>
      <c r="D40" s="157"/>
      <c r="E40" s="157"/>
      <c r="F40" s="157"/>
      <c r="G40" s="157"/>
      <c r="H40" s="59" t="s">
        <v>308</v>
      </c>
    </row>
    <row r="41" spans="1:8" x14ac:dyDescent="0.2">
      <c r="A41" s="156"/>
      <c r="B41" s="157"/>
      <c r="C41" s="157"/>
      <c r="D41" s="157"/>
      <c r="E41" s="157"/>
      <c r="F41" s="157"/>
      <c r="G41" s="157"/>
      <c r="H41" s="59" t="s">
        <v>308</v>
      </c>
    </row>
    <row r="42" spans="1:8" x14ac:dyDescent="0.2">
      <c r="A42" s="156"/>
      <c r="B42" s="157"/>
      <c r="C42" s="157"/>
      <c r="D42" s="157"/>
      <c r="E42" s="157"/>
      <c r="F42" s="157"/>
      <c r="G42" s="157"/>
      <c r="H42" s="59" t="s">
        <v>308</v>
      </c>
    </row>
    <row r="43" spans="1:8" x14ac:dyDescent="0.2">
      <c r="A43" s="156"/>
      <c r="B43" s="157"/>
      <c r="C43" s="157"/>
      <c r="D43" s="157"/>
      <c r="E43" s="157"/>
      <c r="F43" s="157"/>
      <c r="G43" s="157"/>
      <c r="H43" s="59" t="s">
        <v>308</v>
      </c>
    </row>
    <row r="44" spans="1:8" x14ac:dyDescent="0.2">
      <c r="A44" s="156"/>
      <c r="B44" s="157"/>
      <c r="C44" s="157"/>
      <c r="D44" s="157"/>
      <c r="E44" s="157"/>
      <c r="F44" s="157"/>
      <c r="G44" s="157"/>
      <c r="H44" s="59" t="s">
        <v>308</v>
      </c>
    </row>
    <row r="45" spans="1:8" x14ac:dyDescent="0.2">
      <c r="A45" s="156"/>
      <c r="B45" s="157"/>
      <c r="C45" s="157"/>
      <c r="D45" s="157"/>
      <c r="E45" s="157"/>
      <c r="F45" s="157"/>
      <c r="G45" s="157"/>
      <c r="H45" s="59" t="s">
        <v>308</v>
      </c>
    </row>
    <row r="46" spans="1:8" ht="0.75" customHeight="1" x14ac:dyDescent="0.2">
      <c r="A46" s="156"/>
      <c r="B46" s="157"/>
      <c r="C46" s="157"/>
      <c r="D46" s="157"/>
      <c r="E46" s="157"/>
      <c r="F46" s="157"/>
      <c r="G46" s="157"/>
      <c r="H46" s="59" t="s">
        <v>308</v>
      </c>
    </row>
    <row r="47" spans="1:8" x14ac:dyDescent="0.2">
      <c r="B47" s="166"/>
      <c r="C47" s="166"/>
      <c r="D47" s="166"/>
      <c r="E47" s="166"/>
      <c r="F47" s="166"/>
      <c r="G47" s="166"/>
    </row>
    <row r="48" spans="1:8" x14ac:dyDescent="0.2">
      <c r="B48" s="166"/>
      <c r="C48" s="166"/>
      <c r="D48" s="166"/>
      <c r="E48" s="166"/>
      <c r="F48" s="166"/>
      <c r="G48" s="166"/>
    </row>
    <row r="49" spans="2:7" x14ac:dyDescent="0.2">
      <c r="B49" s="166"/>
      <c r="C49" s="166"/>
      <c r="D49" s="166"/>
      <c r="E49" s="166"/>
      <c r="F49" s="166"/>
      <c r="G49" s="166"/>
    </row>
    <row r="50" spans="2:7" x14ac:dyDescent="0.2">
      <c r="B50" s="166"/>
      <c r="C50" s="166"/>
      <c r="D50" s="166"/>
      <c r="E50" s="166"/>
      <c r="F50" s="166"/>
      <c r="G50" s="166"/>
    </row>
    <row r="51" spans="2:7" x14ac:dyDescent="0.2">
      <c r="B51" s="166"/>
      <c r="C51" s="166"/>
      <c r="D51" s="166"/>
      <c r="E51" s="166"/>
      <c r="F51" s="166"/>
      <c r="G51" s="166"/>
    </row>
    <row r="52" spans="2:7" x14ac:dyDescent="0.2">
      <c r="B52" s="166"/>
      <c r="C52" s="166"/>
      <c r="D52" s="166"/>
      <c r="E52" s="166"/>
      <c r="F52" s="166"/>
      <c r="G52" s="166"/>
    </row>
    <row r="53" spans="2:7" x14ac:dyDescent="0.2">
      <c r="B53" s="166"/>
      <c r="C53" s="166"/>
      <c r="D53" s="166"/>
      <c r="E53" s="166"/>
      <c r="F53" s="166"/>
      <c r="G53" s="166"/>
    </row>
    <row r="54" spans="2:7" x14ac:dyDescent="0.2">
      <c r="B54" s="166"/>
      <c r="C54" s="166"/>
      <c r="D54" s="166"/>
      <c r="E54" s="166"/>
      <c r="F54" s="166"/>
      <c r="G54" s="166"/>
    </row>
    <row r="55" spans="2:7" x14ac:dyDescent="0.2">
      <c r="B55" s="166"/>
      <c r="C55" s="166"/>
      <c r="D55" s="166"/>
      <c r="E55" s="166"/>
      <c r="F55" s="166"/>
      <c r="G55" s="166"/>
    </row>
    <row r="56" spans="2:7" x14ac:dyDescent="0.2">
      <c r="B56" s="166"/>
      <c r="C56" s="166"/>
      <c r="D56" s="166"/>
      <c r="E56" s="166"/>
      <c r="F56" s="166"/>
      <c r="G56" s="166"/>
    </row>
  </sheetData>
  <mergeCells count="22">
    <mergeCell ref="B53:G53"/>
    <mergeCell ref="B54:G54"/>
    <mergeCell ref="B55:G55"/>
    <mergeCell ref="B56:G56"/>
    <mergeCell ref="B47:G47"/>
    <mergeCell ref="B48:G48"/>
    <mergeCell ref="B49:G49"/>
    <mergeCell ref="B50:G50"/>
    <mergeCell ref="B51:G51"/>
    <mergeCell ref="B52:G52"/>
    <mergeCell ref="B38:G46"/>
    <mergeCell ref="C8:E8"/>
    <mergeCell ref="C9:E9"/>
    <mergeCell ref="C10:E10"/>
    <mergeCell ref="C11:E11"/>
    <mergeCell ref="C12:E12"/>
    <mergeCell ref="A24:B24"/>
    <mergeCell ref="F31:G31"/>
    <mergeCell ref="F32:G32"/>
    <mergeCell ref="F33:G33"/>
    <mergeCell ref="F34:G34"/>
    <mergeCell ref="F35:G35"/>
  </mergeCells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showGridLines="0" view="pageBreakPreview" zoomScaleNormal="100" zoomScaleSheetLayoutView="100" workbookViewId="0">
      <selection activeCell="C31" sqref="C31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92">
        <v>17791</v>
      </c>
      <c r="B1" s="192"/>
      <c r="C1" s="192" t="s">
        <v>459</v>
      </c>
      <c r="D1" s="192"/>
      <c r="E1" s="192"/>
      <c r="F1" s="192"/>
      <c r="G1" s="192"/>
      <c r="H1" s="2"/>
      <c r="I1" s="2"/>
      <c r="J1" s="2"/>
      <c r="K1" s="2"/>
    </row>
    <row r="2" spans="1:11" ht="24.95" customHeight="1" x14ac:dyDescent="0.2">
      <c r="A2" s="193" t="s">
        <v>0</v>
      </c>
      <c r="B2" s="193"/>
      <c r="C2" s="194" t="s">
        <v>315</v>
      </c>
      <c r="D2" s="194"/>
      <c r="E2" s="194"/>
      <c r="F2" s="194"/>
      <c r="G2" s="194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89"/>
      <c r="B4" s="190"/>
      <c r="C4" s="190" t="s">
        <v>1</v>
      </c>
      <c r="D4" s="190"/>
      <c r="E4" s="190"/>
      <c r="F4" s="190"/>
      <c r="G4" s="191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186"/>
      <c r="B6" s="186"/>
      <c r="C6" s="187" t="s">
        <v>210</v>
      </c>
      <c r="D6" s="187"/>
      <c r="E6" s="187"/>
      <c r="F6" s="187"/>
      <c r="G6" s="187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460</v>
      </c>
      <c r="D7" s="4" t="s">
        <v>19</v>
      </c>
      <c r="E7" s="6">
        <v>1</v>
      </c>
      <c r="F7" s="7">
        <v>0</v>
      </c>
      <c r="G7" s="8">
        <f>F7*E7</f>
        <v>0</v>
      </c>
      <c r="H7" s="2"/>
      <c r="I7" s="2"/>
    </row>
    <row r="8" spans="1:11" ht="15" x14ac:dyDescent="0.2">
      <c r="A8" s="9"/>
      <c r="B8" s="9" t="s">
        <v>13</v>
      </c>
      <c r="C8" s="188" t="s">
        <v>210</v>
      </c>
      <c r="D8" s="184"/>
      <c r="E8" s="184"/>
      <c r="F8" s="184"/>
      <c r="G8" s="10">
        <f>SUM(G7:G7)</f>
        <v>0</v>
      </c>
      <c r="H8" s="2"/>
      <c r="I8" s="2"/>
      <c r="J8" s="2"/>
      <c r="K8" s="2"/>
    </row>
    <row r="9" spans="1:11" ht="15" x14ac:dyDescent="0.2">
      <c r="A9" s="186"/>
      <c r="B9" s="186"/>
      <c r="C9" s="187" t="s">
        <v>97</v>
      </c>
      <c r="D9" s="187"/>
      <c r="E9" s="187"/>
      <c r="F9" s="187"/>
      <c r="G9" s="187"/>
      <c r="H9" s="2"/>
      <c r="I9" s="2"/>
      <c r="J9" s="2"/>
      <c r="K9" s="2"/>
    </row>
    <row r="10" spans="1:11" ht="15" x14ac:dyDescent="0.2">
      <c r="A10" s="4">
        <v>2</v>
      </c>
      <c r="B10" s="5"/>
      <c r="C10" s="5" t="s">
        <v>392</v>
      </c>
      <c r="D10" s="4" t="s">
        <v>19</v>
      </c>
      <c r="E10" s="6">
        <v>1</v>
      </c>
      <c r="F10" s="7">
        <v>0</v>
      </c>
      <c r="G10" s="8">
        <f>F10*E10</f>
        <v>0</v>
      </c>
      <c r="H10" s="2"/>
      <c r="I10" s="2"/>
    </row>
    <row r="11" spans="1:11" ht="15" x14ac:dyDescent="0.2">
      <c r="A11" s="9"/>
      <c r="B11" s="9" t="s">
        <v>13</v>
      </c>
      <c r="C11" s="188" t="s">
        <v>97</v>
      </c>
      <c r="D11" s="184"/>
      <c r="E11" s="184"/>
      <c r="F11" s="184"/>
      <c r="G11" s="10">
        <f>SUM(G10:G10)</f>
        <v>0</v>
      </c>
      <c r="H11" s="2"/>
      <c r="I11" s="2"/>
      <c r="J11" s="2"/>
      <c r="K11" s="2"/>
    </row>
    <row r="12" spans="1:11" ht="15" x14ac:dyDescent="0.2">
      <c r="A12" s="186"/>
      <c r="B12" s="186"/>
      <c r="C12" s="187" t="s">
        <v>178</v>
      </c>
      <c r="D12" s="187"/>
      <c r="E12" s="187"/>
      <c r="F12" s="187"/>
      <c r="G12" s="187"/>
      <c r="H12" s="2"/>
      <c r="I12" s="2"/>
      <c r="J12" s="2"/>
      <c r="K12" s="2"/>
    </row>
    <row r="13" spans="1:11" ht="21" x14ac:dyDescent="0.2">
      <c r="A13" s="4">
        <v>3</v>
      </c>
      <c r="B13" s="5" t="s">
        <v>211</v>
      </c>
      <c r="C13" s="5" t="s">
        <v>212</v>
      </c>
      <c r="D13" s="4" t="s">
        <v>16</v>
      </c>
      <c r="E13" s="6">
        <v>2</v>
      </c>
      <c r="F13" s="7">
        <v>0</v>
      </c>
      <c r="G13" s="8">
        <f t="shared" ref="G13:G21" si="0">F13*E13</f>
        <v>0</v>
      </c>
      <c r="H13" s="2"/>
      <c r="I13" s="2"/>
    </row>
    <row r="14" spans="1:11" ht="15" x14ac:dyDescent="0.2">
      <c r="A14" s="4">
        <v>4</v>
      </c>
      <c r="B14" s="5" t="s">
        <v>232</v>
      </c>
      <c r="C14" s="5" t="s">
        <v>233</v>
      </c>
      <c r="D14" s="4" t="s">
        <v>16</v>
      </c>
      <c r="E14" s="6">
        <v>9</v>
      </c>
      <c r="F14" s="7">
        <v>0</v>
      </c>
      <c r="G14" s="8">
        <f t="shared" si="0"/>
        <v>0</v>
      </c>
      <c r="H14" s="2"/>
      <c r="I14" s="2"/>
    </row>
    <row r="15" spans="1:11" ht="15" x14ac:dyDescent="0.2">
      <c r="A15" s="4">
        <v>5</v>
      </c>
      <c r="B15" s="5" t="s">
        <v>213</v>
      </c>
      <c r="C15" s="5" t="s">
        <v>214</v>
      </c>
      <c r="D15" s="4" t="s">
        <v>16</v>
      </c>
      <c r="E15" s="6">
        <v>18</v>
      </c>
      <c r="F15" s="7">
        <v>0</v>
      </c>
      <c r="G15" s="8">
        <f t="shared" si="0"/>
        <v>0</v>
      </c>
      <c r="H15" s="2"/>
      <c r="I15" s="2"/>
    </row>
    <row r="16" spans="1:11" ht="15" x14ac:dyDescent="0.2">
      <c r="A16" s="4">
        <v>6</v>
      </c>
      <c r="B16" s="5" t="s">
        <v>432</v>
      </c>
      <c r="C16" s="5" t="s">
        <v>433</v>
      </c>
      <c r="D16" s="4" t="s">
        <v>16</v>
      </c>
      <c r="E16" s="6">
        <v>2</v>
      </c>
      <c r="F16" s="7">
        <v>0</v>
      </c>
      <c r="G16" s="8">
        <f t="shared" si="0"/>
        <v>0</v>
      </c>
      <c r="H16" s="2"/>
      <c r="I16" s="2"/>
    </row>
    <row r="17" spans="1:9" ht="15" x14ac:dyDescent="0.2">
      <c r="A17" s="4">
        <v>7</v>
      </c>
      <c r="B17" s="5" t="s">
        <v>432</v>
      </c>
      <c r="C17" s="5" t="s">
        <v>433</v>
      </c>
      <c r="D17" s="4" t="s">
        <v>16</v>
      </c>
      <c r="E17" s="6">
        <v>1</v>
      </c>
      <c r="F17" s="7">
        <v>0</v>
      </c>
      <c r="G17" s="8">
        <f t="shared" si="0"/>
        <v>0</v>
      </c>
      <c r="H17" s="2"/>
      <c r="I17" s="2"/>
    </row>
    <row r="18" spans="1:9" ht="15" x14ac:dyDescent="0.2">
      <c r="A18" s="4">
        <v>8</v>
      </c>
      <c r="B18" s="5" t="s">
        <v>221</v>
      </c>
      <c r="C18" s="5" t="s">
        <v>222</v>
      </c>
      <c r="D18" s="4" t="s">
        <v>16</v>
      </c>
      <c r="E18" s="6">
        <v>10</v>
      </c>
      <c r="F18" s="7">
        <v>0</v>
      </c>
      <c r="G18" s="8">
        <f t="shared" si="0"/>
        <v>0</v>
      </c>
      <c r="H18" s="2"/>
      <c r="I18" s="2"/>
    </row>
    <row r="19" spans="1:9" ht="15" x14ac:dyDescent="0.2">
      <c r="A19" s="4">
        <v>9</v>
      </c>
      <c r="B19" s="5"/>
      <c r="C19" s="5" t="s">
        <v>184</v>
      </c>
      <c r="D19" s="4" t="s">
        <v>16</v>
      </c>
      <c r="E19" s="6">
        <v>1</v>
      </c>
      <c r="F19" s="7">
        <v>0</v>
      </c>
      <c r="G19" s="8">
        <f t="shared" si="0"/>
        <v>0</v>
      </c>
      <c r="H19" s="2"/>
      <c r="I19" s="2"/>
    </row>
    <row r="20" spans="1:9" ht="15" x14ac:dyDescent="0.2">
      <c r="A20" s="4">
        <v>10</v>
      </c>
      <c r="B20" s="5"/>
      <c r="C20" s="5" t="s">
        <v>187</v>
      </c>
      <c r="D20" s="4" t="s">
        <v>19</v>
      </c>
      <c r="E20" s="6">
        <v>6</v>
      </c>
      <c r="F20" s="7">
        <v>0</v>
      </c>
      <c r="G20" s="8">
        <f t="shared" si="0"/>
        <v>0</v>
      </c>
      <c r="H20" s="2"/>
      <c r="I20" s="2"/>
    </row>
    <row r="21" spans="1:9" ht="15" x14ac:dyDescent="0.2">
      <c r="A21" s="4">
        <v>11</v>
      </c>
      <c r="B21" s="5" t="s">
        <v>188</v>
      </c>
      <c r="C21" s="5" t="s">
        <v>189</v>
      </c>
      <c r="D21" s="4" t="s">
        <v>16</v>
      </c>
      <c r="E21" s="6">
        <v>1</v>
      </c>
      <c r="F21" s="7">
        <v>0</v>
      </c>
      <c r="G21" s="8">
        <f t="shared" si="0"/>
        <v>0</v>
      </c>
      <c r="H21" s="2"/>
      <c r="I21" s="2"/>
    </row>
    <row r="22" spans="1:9" ht="15" x14ac:dyDescent="0.2">
      <c r="A22" s="11"/>
      <c r="B22" s="11"/>
      <c r="C22" s="11" t="s">
        <v>190</v>
      </c>
      <c r="D22" s="11"/>
      <c r="E22" s="11"/>
      <c r="F22" s="11"/>
      <c r="G22" s="11"/>
      <c r="H22" s="2"/>
      <c r="I22" s="2"/>
    </row>
    <row r="23" spans="1:9" ht="15" x14ac:dyDescent="0.2">
      <c r="A23" s="4">
        <v>12</v>
      </c>
      <c r="B23" s="5"/>
      <c r="C23" s="5" t="s">
        <v>191</v>
      </c>
      <c r="D23" s="4" t="s">
        <v>16</v>
      </c>
      <c r="E23" s="6">
        <v>1</v>
      </c>
      <c r="F23" s="7">
        <v>0</v>
      </c>
      <c r="G23" s="8">
        <f t="shared" ref="G23:G29" si="1">F23*E23</f>
        <v>0</v>
      </c>
      <c r="H23" s="2"/>
      <c r="I23" s="2"/>
    </row>
    <row r="24" spans="1:9" ht="15" x14ac:dyDescent="0.2">
      <c r="A24" s="4">
        <v>13</v>
      </c>
      <c r="B24" s="5"/>
      <c r="C24" s="5" t="s">
        <v>192</v>
      </c>
      <c r="D24" s="4"/>
      <c r="E24" s="6">
        <v>1</v>
      </c>
      <c r="F24" s="7">
        <v>0</v>
      </c>
      <c r="G24" s="8">
        <f t="shared" si="1"/>
        <v>0</v>
      </c>
      <c r="H24" s="2"/>
      <c r="I24" s="2"/>
    </row>
    <row r="25" spans="1:9" ht="15" x14ac:dyDescent="0.2">
      <c r="A25" s="4">
        <v>14</v>
      </c>
      <c r="B25" s="5"/>
      <c r="C25" s="5" t="s">
        <v>403</v>
      </c>
      <c r="D25" s="4" t="s">
        <v>16</v>
      </c>
      <c r="E25" s="6">
        <v>10</v>
      </c>
      <c r="F25" s="7">
        <v>0</v>
      </c>
      <c r="G25" s="8">
        <f t="shared" si="1"/>
        <v>0</v>
      </c>
      <c r="H25" s="2"/>
      <c r="I25" s="2"/>
    </row>
    <row r="26" spans="1:9" ht="15" x14ac:dyDescent="0.2">
      <c r="A26" s="4">
        <v>15</v>
      </c>
      <c r="B26" s="5"/>
      <c r="C26" s="5" t="s">
        <v>223</v>
      </c>
      <c r="D26" s="4" t="s">
        <v>16</v>
      </c>
      <c r="E26" s="6">
        <v>60</v>
      </c>
      <c r="F26" s="7">
        <v>0</v>
      </c>
      <c r="G26" s="8">
        <f t="shared" si="1"/>
        <v>0</v>
      </c>
      <c r="H26" s="2"/>
      <c r="I26" s="2"/>
    </row>
    <row r="27" spans="1:9" ht="15" x14ac:dyDescent="0.2">
      <c r="A27" s="4">
        <v>16</v>
      </c>
      <c r="B27" s="5"/>
      <c r="C27" s="5" t="s">
        <v>229</v>
      </c>
      <c r="D27" s="4" t="s">
        <v>16</v>
      </c>
      <c r="E27" s="6">
        <v>10</v>
      </c>
      <c r="F27" s="7">
        <v>0</v>
      </c>
      <c r="G27" s="8">
        <f t="shared" si="1"/>
        <v>0</v>
      </c>
      <c r="H27" s="2"/>
      <c r="I27" s="2"/>
    </row>
    <row r="28" spans="1:9" ht="15" x14ac:dyDescent="0.2">
      <c r="A28" s="4">
        <v>17</v>
      </c>
      <c r="B28" s="5"/>
      <c r="C28" s="5" t="s">
        <v>224</v>
      </c>
      <c r="D28" s="4" t="s">
        <v>16</v>
      </c>
      <c r="E28" s="6">
        <v>20</v>
      </c>
      <c r="F28" s="7">
        <v>0</v>
      </c>
      <c r="G28" s="8">
        <f t="shared" si="1"/>
        <v>0</v>
      </c>
      <c r="H28" s="2"/>
      <c r="I28" s="2"/>
    </row>
    <row r="29" spans="1:9" ht="15" x14ac:dyDescent="0.2">
      <c r="A29" s="4">
        <v>18</v>
      </c>
      <c r="B29" s="5"/>
      <c r="C29" s="5" t="s">
        <v>197</v>
      </c>
      <c r="D29" s="4" t="s">
        <v>16</v>
      </c>
      <c r="E29" s="6">
        <v>1</v>
      </c>
      <c r="F29" s="7">
        <v>0</v>
      </c>
      <c r="G29" s="8">
        <f t="shared" si="1"/>
        <v>0</v>
      </c>
      <c r="H29" s="2"/>
      <c r="I29" s="2"/>
    </row>
    <row r="30" spans="1:9" ht="15" x14ac:dyDescent="0.2">
      <c r="A30" s="11"/>
      <c r="B30" s="11"/>
      <c r="C30" s="11" t="s">
        <v>198</v>
      </c>
      <c r="D30" s="11"/>
      <c r="E30" s="11"/>
      <c r="F30" s="11"/>
      <c r="G30" s="11"/>
      <c r="H30" s="2"/>
      <c r="I30" s="2"/>
    </row>
    <row r="31" spans="1:9" ht="21" x14ac:dyDescent="0.2">
      <c r="A31" s="4">
        <v>19</v>
      </c>
      <c r="B31" s="5" t="s">
        <v>417</v>
      </c>
      <c r="C31" s="5" t="s">
        <v>418</v>
      </c>
      <c r="D31" s="4" t="s">
        <v>16</v>
      </c>
      <c r="E31" s="6">
        <v>1</v>
      </c>
      <c r="F31" s="7">
        <v>0</v>
      </c>
      <c r="G31" s="8">
        <f>F31*E31</f>
        <v>0</v>
      </c>
      <c r="H31" s="2"/>
      <c r="I31" s="2"/>
    </row>
    <row r="32" spans="1:9" ht="15" x14ac:dyDescent="0.2">
      <c r="A32" s="4">
        <v>20</v>
      </c>
      <c r="B32" s="5"/>
      <c r="C32" s="5" t="s">
        <v>199</v>
      </c>
      <c r="D32" s="4" t="s">
        <v>200</v>
      </c>
      <c r="E32" s="6">
        <v>1</v>
      </c>
      <c r="F32" s="7">
        <v>0</v>
      </c>
      <c r="G32" s="8">
        <f>F32*E32</f>
        <v>0</v>
      </c>
      <c r="H32" s="2"/>
      <c r="I32" s="2"/>
    </row>
    <row r="33" spans="1:11" ht="21" x14ac:dyDescent="0.2">
      <c r="A33" s="11"/>
      <c r="B33" s="11"/>
      <c r="C33" s="11" t="s">
        <v>201</v>
      </c>
      <c r="D33" s="11"/>
      <c r="E33" s="11"/>
      <c r="F33" s="11"/>
      <c r="G33" s="11"/>
      <c r="H33" s="2"/>
      <c r="I33" s="2"/>
    </row>
    <row r="34" spans="1:11" ht="15" x14ac:dyDescent="0.2">
      <c r="A34" s="4">
        <v>21</v>
      </c>
      <c r="B34" s="5"/>
      <c r="C34" s="5" t="s">
        <v>202</v>
      </c>
      <c r="D34" s="4" t="s">
        <v>16</v>
      </c>
      <c r="E34" s="6">
        <v>6</v>
      </c>
      <c r="F34" s="7">
        <v>0</v>
      </c>
      <c r="G34" s="8">
        <f>F34*E34</f>
        <v>0</v>
      </c>
      <c r="H34" s="2"/>
      <c r="I34" s="2"/>
    </row>
    <row r="35" spans="1:11" ht="15" x14ac:dyDescent="0.2">
      <c r="A35" s="9"/>
      <c r="B35" s="9" t="s">
        <v>13</v>
      </c>
      <c r="C35" s="188" t="s">
        <v>178</v>
      </c>
      <c r="D35" s="184"/>
      <c r="E35" s="184"/>
      <c r="F35" s="184"/>
      <c r="G35" s="10">
        <f>SUM(G13:G34)</f>
        <v>0</v>
      </c>
      <c r="H35" s="2"/>
      <c r="I35" s="2"/>
      <c r="J35" s="2"/>
      <c r="K35" s="2"/>
    </row>
    <row r="36" spans="1:11" ht="15" x14ac:dyDescent="0.2">
      <c r="A36" s="12"/>
      <c r="B36" s="12" t="s">
        <v>13</v>
      </c>
      <c r="C36" s="183" t="s">
        <v>1</v>
      </c>
      <c r="D36" s="184"/>
      <c r="E36" s="184"/>
      <c r="F36" s="184"/>
      <c r="G36" s="13">
        <f>+G8+G11+G35</f>
        <v>0</v>
      </c>
      <c r="H36" s="2"/>
      <c r="I36" s="2"/>
      <c r="J36" s="2"/>
      <c r="K36" s="2"/>
    </row>
    <row r="37" spans="1:11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5" x14ac:dyDescent="0.2">
      <c r="A38" s="189"/>
      <c r="B38" s="190"/>
      <c r="C38" s="190" t="s">
        <v>67</v>
      </c>
      <c r="D38" s="190"/>
      <c r="E38" s="190"/>
      <c r="F38" s="190"/>
      <c r="G38" s="191"/>
      <c r="H38" s="2"/>
      <c r="I38" s="2"/>
      <c r="J38" s="2"/>
      <c r="K38" s="2"/>
    </row>
    <row r="39" spans="1:11" ht="15" x14ac:dyDescent="0.2">
      <c r="A39" s="3" t="s">
        <v>2</v>
      </c>
      <c r="B39" s="3" t="s">
        <v>3</v>
      </c>
      <c r="C39" s="3" t="s">
        <v>4</v>
      </c>
      <c r="D39" s="3" t="s">
        <v>5</v>
      </c>
      <c r="E39" s="3" t="s">
        <v>6</v>
      </c>
      <c r="F39" s="3" t="s">
        <v>7</v>
      </c>
      <c r="G39" s="3" t="s">
        <v>8</v>
      </c>
      <c r="H39" s="2"/>
      <c r="I39" s="2"/>
      <c r="J39" s="2"/>
      <c r="K39" s="2"/>
    </row>
    <row r="40" spans="1:11" ht="15" x14ac:dyDescent="0.2">
      <c r="A40" s="186"/>
      <c r="B40" s="186"/>
      <c r="C40" s="187" t="s">
        <v>97</v>
      </c>
      <c r="D40" s="187"/>
      <c r="E40" s="187"/>
      <c r="F40" s="187"/>
      <c r="G40" s="187"/>
      <c r="H40" s="2"/>
      <c r="I40" s="2"/>
      <c r="J40" s="2"/>
      <c r="K40" s="2"/>
    </row>
    <row r="41" spans="1:11" ht="15" x14ac:dyDescent="0.2">
      <c r="A41" s="4">
        <v>22</v>
      </c>
      <c r="B41" s="5"/>
      <c r="C41" s="5" t="s">
        <v>204</v>
      </c>
      <c r="D41" s="4" t="s">
        <v>16</v>
      </c>
      <c r="E41" s="6">
        <v>37</v>
      </c>
      <c r="F41" s="7">
        <v>0</v>
      </c>
      <c r="G41" s="8">
        <f t="shared" ref="G41:G46" si="2">F41*E41</f>
        <v>0</v>
      </c>
      <c r="H41" s="2"/>
      <c r="I41" s="2"/>
    </row>
    <row r="42" spans="1:11" ht="15" x14ac:dyDescent="0.2">
      <c r="A42" s="4">
        <v>23</v>
      </c>
      <c r="B42" s="5"/>
      <c r="C42" s="5" t="s">
        <v>205</v>
      </c>
      <c r="D42" s="4" t="s">
        <v>16</v>
      </c>
      <c r="E42" s="6">
        <v>3</v>
      </c>
      <c r="F42" s="7">
        <v>0</v>
      </c>
      <c r="G42" s="8">
        <f t="shared" si="2"/>
        <v>0</v>
      </c>
      <c r="H42" s="2"/>
      <c r="I42" s="2"/>
    </row>
    <row r="43" spans="1:11" ht="15" x14ac:dyDescent="0.2">
      <c r="A43" s="4">
        <v>24</v>
      </c>
      <c r="B43" s="5"/>
      <c r="C43" s="5" t="s">
        <v>207</v>
      </c>
      <c r="D43" s="4" t="s">
        <v>70</v>
      </c>
      <c r="E43" s="6">
        <v>24</v>
      </c>
      <c r="F43" s="7">
        <v>0</v>
      </c>
      <c r="G43" s="8">
        <f t="shared" si="2"/>
        <v>0</v>
      </c>
      <c r="H43" s="2"/>
      <c r="I43" s="2"/>
    </row>
    <row r="44" spans="1:11" ht="15" x14ac:dyDescent="0.2">
      <c r="A44" s="4">
        <v>25</v>
      </c>
      <c r="B44" s="5"/>
      <c r="C44" s="5" t="s">
        <v>228</v>
      </c>
      <c r="D44" s="4" t="s">
        <v>16</v>
      </c>
      <c r="E44" s="6">
        <v>2</v>
      </c>
      <c r="F44" s="7">
        <v>0</v>
      </c>
      <c r="G44" s="8">
        <f t="shared" si="2"/>
        <v>0</v>
      </c>
      <c r="H44" s="2"/>
      <c r="I44" s="2"/>
    </row>
    <row r="45" spans="1:11" ht="15" x14ac:dyDescent="0.2">
      <c r="A45" s="4">
        <v>26</v>
      </c>
      <c r="B45" s="5"/>
      <c r="C45" s="5" t="s">
        <v>208</v>
      </c>
      <c r="D45" s="4" t="s">
        <v>70</v>
      </c>
      <c r="E45" s="6">
        <v>1</v>
      </c>
      <c r="F45" s="7">
        <v>0</v>
      </c>
      <c r="G45" s="8">
        <f t="shared" si="2"/>
        <v>0</v>
      </c>
      <c r="H45" s="2"/>
      <c r="I45" s="2"/>
    </row>
    <row r="46" spans="1:11" ht="15" x14ac:dyDescent="0.2">
      <c r="A46" s="4">
        <v>27</v>
      </c>
      <c r="B46" s="5"/>
      <c r="C46" s="5" t="s">
        <v>209</v>
      </c>
      <c r="D46" s="4" t="s">
        <v>16</v>
      </c>
      <c r="E46" s="6">
        <v>1</v>
      </c>
      <c r="F46" s="7">
        <v>0</v>
      </c>
      <c r="G46" s="8">
        <f t="shared" si="2"/>
        <v>0</v>
      </c>
      <c r="H46" s="2"/>
      <c r="I46" s="2"/>
    </row>
    <row r="47" spans="1:11" ht="15" x14ac:dyDescent="0.2">
      <c r="A47" s="9"/>
      <c r="B47" s="9" t="s">
        <v>13</v>
      </c>
      <c r="C47" s="188" t="s">
        <v>97</v>
      </c>
      <c r="D47" s="184"/>
      <c r="E47" s="184"/>
      <c r="F47" s="184"/>
      <c r="G47" s="10">
        <f>SUM(G41:G46)</f>
        <v>0</v>
      </c>
      <c r="H47" s="2"/>
      <c r="I47" s="2"/>
      <c r="J47" s="2"/>
      <c r="K47" s="2"/>
    </row>
    <row r="48" spans="1:11" ht="15" x14ac:dyDescent="0.2">
      <c r="A48" s="12"/>
      <c r="B48" s="12" t="s">
        <v>13</v>
      </c>
      <c r="C48" s="183" t="s">
        <v>67</v>
      </c>
      <c r="D48" s="184"/>
      <c r="E48" s="184"/>
      <c r="F48" s="184"/>
      <c r="G48" s="13">
        <f>+G47</f>
        <v>0</v>
      </c>
      <c r="H48" s="2"/>
      <c r="I48" s="2"/>
      <c r="J48" s="2"/>
      <c r="K48" s="2"/>
    </row>
    <row r="49" spans="1:11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 ht="15" x14ac:dyDescent="0.2">
      <c r="A50" s="185" t="s">
        <v>177</v>
      </c>
      <c r="B50" s="185"/>
      <c r="C50" s="185"/>
      <c r="D50" s="185"/>
      <c r="E50" s="185"/>
      <c r="F50" s="185"/>
      <c r="G50" s="14">
        <f>+G36+G48</f>
        <v>0</v>
      </c>
      <c r="H50" s="2"/>
    </row>
  </sheetData>
  <sheetProtection sheet="1" objects="1" scenarios="1"/>
  <mergeCells count="23">
    <mergeCell ref="C11:F11"/>
    <mergeCell ref="A1:B1"/>
    <mergeCell ref="C1:G1"/>
    <mergeCell ref="A2:B2"/>
    <mergeCell ref="C2:G2"/>
    <mergeCell ref="A4:B4"/>
    <mergeCell ref="C4:G4"/>
    <mergeCell ref="A6:B6"/>
    <mergeCell ref="C6:G6"/>
    <mergeCell ref="C8:F8"/>
    <mergeCell ref="A9:B9"/>
    <mergeCell ref="C9:G9"/>
    <mergeCell ref="A12:B12"/>
    <mergeCell ref="C12:G12"/>
    <mergeCell ref="C35:F35"/>
    <mergeCell ref="C36:F36"/>
    <mergeCell ref="A38:B38"/>
    <mergeCell ref="C38:G38"/>
    <mergeCell ref="A40:B40"/>
    <mergeCell ref="C40:G40"/>
    <mergeCell ref="C47:F47"/>
    <mergeCell ref="C48:F48"/>
    <mergeCell ref="A50:F50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showGridLines="0" workbookViewId="0">
      <selection activeCell="E46" sqref="E46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92">
        <v>17801</v>
      </c>
      <c r="B1" s="192"/>
      <c r="C1" s="192" t="s">
        <v>463</v>
      </c>
      <c r="D1" s="192"/>
      <c r="E1" s="192"/>
      <c r="F1" s="192"/>
      <c r="G1" s="192"/>
      <c r="H1" s="2"/>
      <c r="I1" s="2"/>
      <c r="J1" s="2"/>
      <c r="K1" s="2"/>
    </row>
    <row r="2" spans="1:11" ht="24.95" customHeight="1" x14ac:dyDescent="0.2">
      <c r="A2" s="193" t="s">
        <v>0</v>
      </c>
      <c r="B2" s="193"/>
      <c r="C2" s="194" t="s">
        <v>316</v>
      </c>
      <c r="D2" s="194"/>
      <c r="E2" s="194"/>
      <c r="F2" s="194"/>
      <c r="G2" s="194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89"/>
      <c r="B4" s="190"/>
      <c r="C4" s="190" t="s">
        <v>1</v>
      </c>
      <c r="D4" s="190"/>
      <c r="E4" s="190"/>
      <c r="F4" s="190"/>
      <c r="G4" s="191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186"/>
      <c r="B6" s="186"/>
      <c r="C6" s="187" t="s">
        <v>210</v>
      </c>
      <c r="D6" s="187"/>
      <c r="E6" s="187"/>
      <c r="F6" s="187"/>
      <c r="G6" s="187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464</v>
      </c>
      <c r="D7" s="4" t="s">
        <v>19</v>
      </c>
      <c r="E7" s="6">
        <v>1</v>
      </c>
      <c r="F7" s="7">
        <v>0</v>
      </c>
      <c r="G7" s="8">
        <f>F7*E7</f>
        <v>0</v>
      </c>
      <c r="H7" s="2"/>
      <c r="I7" s="2"/>
    </row>
    <row r="8" spans="1:11" ht="15" x14ac:dyDescent="0.2">
      <c r="A8" s="9"/>
      <c r="B8" s="9" t="s">
        <v>13</v>
      </c>
      <c r="C8" s="188" t="s">
        <v>210</v>
      </c>
      <c r="D8" s="184"/>
      <c r="E8" s="184"/>
      <c r="F8" s="184"/>
      <c r="G8" s="10">
        <f>SUM(G7:G7)</f>
        <v>0</v>
      </c>
      <c r="H8" s="2"/>
      <c r="I8" s="2"/>
      <c r="J8" s="2"/>
      <c r="K8" s="2"/>
    </row>
    <row r="9" spans="1:11" ht="15" x14ac:dyDescent="0.2">
      <c r="A9" s="186"/>
      <c r="B9" s="186"/>
      <c r="C9" s="187" t="s">
        <v>97</v>
      </c>
      <c r="D9" s="187"/>
      <c r="E9" s="187"/>
      <c r="F9" s="187"/>
      <c r="G9" s="187"/>
      <c r="H9" s="2"/>
      <c r="I9" s="2"/>
      <c r="J9" s="2"/>
      <c r="K9" s="2"/>
    </row>
    <row r="10" spans="1:11" ht="15" x14ac:dyDescent="0.2">
      <c r="A10" s="4">
        <v>2</v>
      </c>
      <c r="B10" s="5"/>
      <c r="C10" s="5" t="s">
        <v>392</v>
      </c>
      <c r="D10" s="4" t="s">
        <v>19</v>
      </c>
      <c r="E10" s="6">
        <v>1</v>
      </c>
      <c r="F10" s="7">
        <v>0</v>
      </c>
      <c r="G10" s="8">
        <f>F10*E10</f>
        <v>0</v>
      </c>
      <c r="H10" s="2"/>
      <c r="I10" s="2"/>
    </row>
    <row r="11" spans="1:11" ht="15" x14ac:dyDescent="0.2">
      <c r="A11" s="9"/>
      <c r="B11" s="9" t="s">
        <v>13</v>
      </c>
      <c r="C11" s="188" t="s">
        <v>97</v>
      </c>
      <c r="D11" s="184"/>
      <c r="E11" s="184"/>
      <c r="F11" s="184"/>
      <c r="G11" s="10">
        <f>SUM(G10:G10)</f>
        <v>0</v>
      </c>
      <c r="H11" s="2"/>
      <c r="I11" s="2"/>
      <c r="J11" s="2"/>
      <c r="K11" s="2"/>
    </row>
    <row r="12" spans="1:11" ht="15" x14ac:dyDescent="0.2">
      <c r="A12" s="186"/>
      <c r="B12" s="186"/>
      <c r="C12" s="187" t="s">
        <v>178</v>
      </c>
      <c r="D12" s="187"/>
      <c r="E12" s="187"/>
      <c r="F12" s="187"/>
      <c r="G12" s="187"/>
      <c r="H12" s="2"/>
      <c r="I12" s="2"/>
      <c r="J12" s="2"/>
      <c r="K12" s="2"/>
    </row>
    <row r="13" spans="1:11" ht="21" x14ac:dyDescent="0.2">
      <c r="A13" s="4">
        <v>3</v>
      </c>
      <c r="B13" s="5" t="s">
        <v>211</v>
      </c>
      <c r="C13" s="5" t="s">
        <v>212</v>
      </c>
      <c r="D13" s="4" t="s">
        <v>16</v>
      </c>
      <c r="E13" s="6">
        <v>3</v>
      </c>
      <c r="F13" s="7">
        <v>0</v>
      </c>
      <c r="G13" s="8">
        <f>F13*E13</f>
        <v>0</v>
      </c>
      <c r="H13" s="2"/>
      <c r="I13" s="2"/>
    </row>
    <row r="14" spans="1:11" ht="15" x14ac:dyDescent="0.2">
      <c r="A14" s="4">
        <v>4</v>
      </c>
      <c r="B14" s="5"/>
      <c r="C14" s="5" t="s">
        <v>465</v>
      </c>
      <c r="D14" s="4" t="s">
        <v>19</v>
      </c>
      <c r="E14" s="6">
        <v>3</v>
      </c>
      <c r="F14" s="7">
        <v>0</v>
      </c>
      <c r="G14" s="8">
        <f>F14*E14</f>
        <v>0</v>
      </c>
      <c r="H14" s="2"/>
      <c r="I14" s="2"/>
    </row>
    <row r="15" spans="1:11" ht="15" x14ac:dyDescent="0.2">
      <c r="A15" s="11"/>
      <c r="B15" s="11"/>
      <c r="C15" s="11" t="s">
        <v>466</v>
      </c>
      <c r="D15" s="11"/>
      <c r="E15" s="11"/>
      <c r="F15" s="11"/>
      <c r="G15" s="11"/>
      <c r="H15" s="2"/>
      <c r="I15" s="2"/>
    </row>
    <row r="16" spans="1:11" ht="15" x14ac:dyDescent="0.2">
      <c r="A16" s="4">
        <v>5</v>
      </c>
      <c r="B16" s="5" t="s">
        <v>213</v>
      </c>
      <c r="C16" s="5" t="s">
        <v>214</v>
      </c>
      <c r="D16" s="4" t="s">
        <v>16</v>
      </c>
      <c r="E16" s="6">
        <v>18</v>
      </c>
      <c r="F16" s="7">
        <v>0</v>
      </c>
      <c r="G16" s="8">
        <f t="shared" ref="G16:G23" si="0">F16*E16</f>
        <v>0</v>
      </c>
      <c r="H16" s="2"/>
      <c r="I16" s="2"/>
    </row>
    <row r="17" spans="1:9" ht="15" x14ac:dyDescent="0.2">
      <c r="A17" s="4">
        <v>6</v>
      </c>
      <c r="B17" s="5" t="s">
        <v>432</v>
      </c>
      <c r="C17" s="5" t="s">
        <v>433</v>
      </c>
      <c r="D17" s="4" t="s">
        <v>16</v>
      </c>
      <c r="E17" s="6">
        <v>2</v>
      </c>
      <c r="F17" s="7">
        <v>0</v>
      </c>
      <c r="G17" s="8">
        <f t="shared" si="0"/>
        <v>0</v>
      </c>
      <c r="H17" s="2"/>
      <c r="I17" s="2"/>
    </row>
    <row r="18" spans="1:9" ht="15" x14ac:dyDescent="0.2">
      <c r="A18" s="4">
        <v>7</v>
      </c>
      <c r="B18" s="5" t="s">
        <v>413</v>
      </c>
      <c r="C18" s="5" t="s">
        <v>414</v>
      </c>
      <c r="D18" s="4" t="s">
        <v>16</v>
      </c>
      <c r="E18" s="6">
        <v>1</v>
      </c>
      <c r="F18" s="7">
        <v>0</v>
      </c>
      <c r="G18" s="8">
        <f t="shared" si="0"/>
        <v>0</v>
      </c>
      <c r="H18" s="2"/>
      <c r="I18" s="2"/>
    </row>
    <row r="19" spans="1:9" ht="15" x14ac:dyDescent="0.2">
      <c r="A19" s="4">
        <v>8</v>
      </c>
      <c r="B19" s="5" t="s">
        <v>221</v>
      </c>
      <c r="C19" s="5" t="s">
        <v>222</v>
      </c>
      <c r="D19" s="4" t="s">
        <v>16</v>
      </c>
      <c r="E19" s="6">
        <v>6</v>
      </c>
      <c r="F19" s="7">
        <v>0</v>
      </c>
      <c r="G19" s="8">
        <f t="shared" si="0"/>
        <v>0</v>
      </c>
      <c r="H19" s="2"/>
      <c r="I19" s="2"/>
    </row>
    <row r="20" spans="1:9" ht="15" x14ac:dyDescent="0.2">
      <c r="A20" s="4">
        <v>9</v>
      </c>
      <c r="B20" s="5" t="s">
        <v>401</v>
      </c>
      <c r="C20" s="5" t="s">
        <v>402</v>
      </c>
      <c r="D20" s="4" t="s">
        <v>16</v>
      </c>
      <c r="E20" s="6">
        <v>3</v>
      </c>
      <c r="F20" s="7">
        <v>0</v>
      </c>
      <c r="G20" s="8">
        <f t="shared" si="0"/>
        <v>0</v>
      </c>
      <c r="H20" s="2"/>
      <c r="I20" s="2"/>
    </row>
    <row r="21" spans="1:9" ht="15" x14ac:dyDescent="0.2">
      <c r="A21" s="4">
        <v>10</v>
      </c>
      <c r="B21" s="5" t="s">
        <v>243</v>
      </c>
      <c r="C21" s="5" t="s">
        <v>244</v>
      </c>
      <c r="D21" s="4" t="s">
        <v>16</v>
      </c>
      <c r="E21" s="6">
        <v>2</v>
      </c>
      <c r="F21" s="7">
        <v>0</v>
      </c>
      <c r="G21" s="8">
        <f t="shared" si="0"/>
        <v>0</v>
      </c>
      <c r="H21" s="2"/>
      <c r="I21" s="2"/>
    </row>
    <row r="22" spans="1:9" ht="15" x14ac:dyDescent="0.2">
      <c r="A22" s="4">
        <v>11</v>
      </c>
      <c r="B22" s="5"/>
      <c r="C22" s="5" t="s">
        <v>187</v>
      </c>
      <c r="D22" s="4" t="s">
        <v>19</v>
      </c>
      <c r="E22" s="6">
        <v>6</v>
      </c>
      <c r="F22" s="7">
        <v>0</v>
      </c>
      <c r="G22" s="8">
        <f t="shared" si="0"/>
        <v>0</v>
      </c>
      <c r="H22" s="2"/>
      <c r="I22" s="2"/>
    </row>
    <row r="23" spans="1:9" ht="15" x14ac:dyDescent="0.2">
      <c r="A23" s="4">
        <v>12</v>
      </c>
      <c r="B23" s="5" t="s">
        <v>188</v>
      </c>
      <c r="C23" s="5" t="s">
        <v>189</v>
      </c>
      <c r="D23" s="4" t="s">
        <v>16</v>
      </c>
      <c r="E23" s="6">
        <v>1</v>
      </c>
      <c r="F23" s="7">
        <v>0</v>
      </c>
      <c r="G23" s="8">
        <f t="shared" si="0"/>
        <v>0</v>
      </c>
      <c r="H23" s="2"/>
      <c r="I23" s="2"/>
    </row>
    <row r="24" spans="1:9" ht="15" x14ac:dyDescent="0.2">
      <c r="A24" s="11"/>
      <c r="B24" s="11"/>
      <c r="C24" s="11" t="s">
        <v>190</v>
      </c>
      <c r="D24" s="11"/>
      <c r="E24" s="11"/>
      <c r="F24" s="11"/>
      <c r="G24" s="11"/>
      <c r="H24" s="2"/>
      <c r="I24" s="2"/>
    </row>
    <row r="25" spans="1:9" ht="15" x14ac:dyDescent="0.2">
      <c r="A25" s="4">
        <v>13</v>
      </c>
      <c r="B25" s="5"/>
      <c r="C25" s="5" t="s">
        <v>191</v>
      </c>
      <c r="D25" s="4" t="s">
        <v>16</v>
      </c>
      <c r="E25" s="6">
        <v>1</v>
      </c>
      <c r="F25" s="7">
        <v>0</v>
      </c>
      <c r="G25" s="8">
        <f t="shared" ref="G25:G31" si="1">F25*E25</f>
        <v>0</v>
      </c>
      <c r="H25" s="2"/>
      <c r="I25" s="2"/>
    </row>
    <row r="26" spans="1:9" ht="15" x14ac:dyDescent="0.2">
      <c r="A26" s="4">
        <v>14</v>
      </c>
      <c r="B26" s="5"/>
      <c r="C26" s="5" t="s">
        <v>403</v>
      </c>
      <c r="D26" s="4" t="s">
        <v>16</v>
      </c>
      <c r="E26" s="6">
        <v>20</v>
      </c>
      <c r="F26" s="7">
        <v>0</v>
      </c>
      <c r="G26" s="8">
        <f t="shared" si="1"/>
        <v>0</v>
      </c>
      <c r="H26" s="2"/>
      <c r="I26" s="2"/>
    </row>
    <row r="27" spans="1:9" ht="15" x14ac:dyDescent="0.2">
      <c r="A27" s="4">
        <v>15</v>
      </c>
      <c r="B27" s="5"/>
      <c r="C27" s="5" t="s">
        <v>223</v>
      </c>
      <c r="D27" s="4" t="s">
        <v>16</v>
      </c>
      <c r="E27" s="6">
        <v>60</v>
      </c>
      <c r="F27" s="7">
        <v>0</v>
      </c>
      <c r="G27" s="8">
        <f t="shared" si="1"/>
        <v>0</v>
      </c>
      <c r="H27" s="2"/>
      <c r="I27" s="2"/>
    </row>
    <row r="28" spans="1:9" ht="15" x14ac:dyDescent="0.2">
      <c r="A28" s="4">
        <v>16</v>
      </c>
      <c r="B28" s="5"/>
      <c r="C28" s="5" t="s">
        <v>229</v>
      </c>
      <c r="D28" s="4" t="s">
        <v>16</v>
      </c>
      <c r="E28" s="6">
        <v>10</v>
      </c>
      <c r="F28" s="7">
        <v>0</v>
      </c>
      <c r="G28" s="8">
        <f t="shared" si="1"/>
        <v>0</v>
      </c>
      <c r="H28" s="2"/>
      <c r="I28" s="2"/>
    </row>
    <row r="29" spans="1:9" ht="15" x14ac:dyDescent="0.2">
      <c r="A29" s="4">
        <v>17</v>
      </c>
      <c r="B29" s="5"/>
      <c r="C29" s="5" t="s">
        <v>224</v>
      </c>
      <c r="D29" s="4" t="s">
        <v>16</v>
      </c>
      <c r="E29" s="6">
        <v>20</v>
      </c>
      <c r="F29" s="7">
        <v>0</v>
      </c>
      <c r="G29" s="8">
        <f t="shared" si="1"/>
        <v>0</v>
      </c>
      <c r="H29" s="2"/>
      <c r="I29" s="2"/>
    </row>
    <row r="30" spans="1:9" ht="15" x14ac:dyDescent="0.2">
      <c r="A30" s="4">
        <v>18</v>
      </c>
      <c r="B30" s="5"/>
      <c r="C30" s="5" t="s">
        <v>467</v>
      </c>
      <c r="D30" s="4" t="s">
        <v>19</v>
      </c>
      <c r="E30" s="6">
        <v>2</v>
      </c>
      <c r="F30" s="7">
        <v>0</v>
      </c>
      <c r="G30" s="8">
        <f t="shared" si="1"/>
        <v>0</v>
      </c>
      <c r="H30" s="2"/>
      <c r="I30" s="2"/>
    </row>
    <row r="31" spans="1:9" ht="15" x14ac:dyDescent="0.2">
      <c r="A31" s="4">
        <v>19</v>
      </c>
      <c r="B31" s="5"/>
      <c r="C31" s="5" t="s">
        <v>197</v>
      </c>
      <c r="D31" s="4" t="s">
        <v>16</v>
      </c>
      <c r="E31" s="6">
        <v>1</v>
      </c>
      <c r="F31" s="7">
        <v>0</v>
      </c>
      <c r="G31" s="8">
        <f t="shared" si="1"/>
        <v>0</v>
      </c>
      <c r="H31" s="2"/>
      <c r="I31" s="2"/>
    </row>
    <row r="32" spans="1:9" ht="15" x14ac:dyDescent="0.2">
      <c r="A32" s="11"/>
      <c r="B32" s="11"/>
      <c r="C32" s="11" t="s">
        <v>198</v>
      </c>
      <c r="D32" s="11"/>
      <c r="E32" s="11"/>
      <c r="F32" s="11"/>
      <c r="G32" s="11"/>
      <c r="H32" s="2"/>
      <c r="I32" s="2"/>
    </row>
    <row r="33" spans="1:11" ht="21" x14ac:dyDescent="0.2">
      <c r="A33" s="4">
        <v>20</v>
      </c>
      <c r="B33" s="5" t="s">
        <v>417</v>
      </c>
      <c r="C33" s="5" t="s">
        <v>418</v>
      </c>
      <c r="D33" s="4" t="s">
        <v>16</v>
      </c>
      <c r="E33" s="6">
        <v>1</v>
      </c>
      <c r="F33" s="7">
        <v>0</v>
      </c>
      <c r="G33" s="8">
        <f>F33*E33</f>
        <v>0</v>
      </c>
      <c r="H33" s="2"/>
      <c r="I33" s="2"/>
    </row>
    <row r="34" spans="1:11" ht="15" x14ac:dyDescent="0.2">
      <c r="A34" s="4">
        <v>21</v>
      </c>
      <c r="B34" s="5"/>
      <c r="C34" s="5" t="s">
        <v>199</v>
      </c>
      <c r="D34" s="4" t="s">
        <v>200</v>
      </c>
      <c r="E34" s="6">
        <v>1</v>
      </c>
      <c r="F34" s="7">
        <v>0</v>
      </c>
      <c r="G34" s="8">
        <f>F34*E34</f>
        <v>0</v>
      </c>
      <c r="H34" s="2"/>
      <c r="I34" s="2"/>
    </row>
    <row r="35" spans="1:11" ht="21" x14ac:dyDescent="0.2">
      <c r="A35" s="11"/>
      <c r="B35" s="11"/>
      <c r="C35" s="11" t="s">
        <v>201</v>
      </c>
      <c r="D35" s="11"/>
      <c r="E35" s="11"/>
      <c r="F35" s="11"/>
      <c r="G35" s="11"/>
      <c r="H35" s="2"/>
      <c r="I35" s="2"/>
    </row>
    <row r="36" spans="1:11" ht="15" x14ac:dyDescent="0.2">
      <c r="A36" s="4">
        <v>22</v>
      </c>
      <c r="B36" s="5"/>
      <c r="C36" s="5" t="s">
        <v>202</v>
      </c>
      <c r="D36" s="4" t="s">
        <v>16</v>
      </c>
      <c r="E36" s="6">
        <v>6</v>
      </c>
      <c r="F36" s="7">
        <v>0</v>
      </c>
      <c r="G36" s="8">
        <f>F36*E36</f>
        <v>0</v>
      </c>
      <c r="H36" s="2"/>
      <c r="I36" s="2"/>
    </row>
    <row r="37" spans="1:11" ht="15" x14ac:dyDescent="0.2">
      <c r="A37" s="9"/>
      <c r="B37" s="9" t="s">
        <v>13</v>
      </c>
      <c r="C37" s="188" t="s">
        <v>178</v>
      </c>
      <c r="D37" s="184"/>
      <c r="E37" s="184"/>
      <c r="F37" s="184"/>
      <c r="G37" s="10">
        <f>SUM(G13:G36)</f>
        <v>0</v>
      </c>
      <c r="H37" s="2"/>
      <c r="I37" s="2"/>
      <c r="J37" s="2"/>
      <c r="K37" s="2"/>
    </row>
    <row r="38" spans="1:11" ht="15" x14ac:dyDescent="0.2">
      <c r="A38" s="12"/>
      <c r="B38" s="12" t="s">
        <v>13</v>
      </c>
      <c r="C38" s="183" t="s">
        <v>1</v>
      </c>
      <c r="D38" s="184"/>
      <c r="E38" s="184"/>
      <c r="F38" s="184"/>
      <c r="G38" s="13">
        <f>+G8+G11+G37</f>
        <v>0</v>
      </c>
      <c r="H38" s="2"/>
      <c r="I38" s="2"/>
      <c r="J38" s="2"/>
      <c r="K38" s="2"/>
    </row>
    <row r="39" spans="1:11" ht="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ht="15" x14ac:dyDescent="0.2">
      <c r="A40" s="189"/>
      <c r="B40" s="190"/>
      <c r="C40" s="190" t="s">
        <v>67</v>
      </c>
      <c r="D40" s="190"/>
      <c r="E40" s="190"/>
      <c r="F40" s="190"/>
      <c r="G40" s="191"/>
      <c r="H40" s="2"/>
      <c r="I40" s="2"/>
      <c r="J40" s="2"/>
      <c r="K40" s="2"/>
    </row>
    <row r="41" spans="1:11" ht="15" x14ac:dyDescent="0.2">
      <c r="A41" s="3" t="s">
        <v>2</v>
      </c>
      <c r="B41" s="3" t="s">
        <v>3</v>
      </c>
      <c r="C41" s="3" t="s">
        <v>4</v>
      </c>
      <c r="D41" s="3" t="s">
        <v>5</v>
      </c>
      <c r="E41" s="3" t="s">
        <v>6</v>
      </c>
      <c r="F41" s="3" t="s">
        <v>7</v>
      </c>
      <c r="G41" s="3" t="s">
        <v>8</v>
      </c>
      <c r="H41" s="2"/>
      <c r="I41" s="2"/>
      <c r="J41" s="2"/>
      <c r="K41" s="2"/>
    </row>
    <row r="42" spans="1:11" ht="15" x14ac:dyDescent="0.2">
      <c r="A42" s="186"/>
      <c r="B42" s="186"/>
      <c r="C42" s="187" t="s">
        <v>97</v>
      </c>
      <c r="D42" s="187"/>
      <c r="E42" s="187"/>
      <c r="F42" s="187"/>
      <c r="G42" s="187"/>
      <c r="H42" s="2"/>
      <c r="I42" s="2"/>
      <c r="J42" s="2"/>
      <c r="K42" s="2"/>
    </row>
    <row r="43" spans="1:11" ht="15" x14ac:dyDescent="0.2">
      <c r="A43" s="4">
        <v>23</v>
      </c>
      <c r="B43" s="5"/>
      <c r="C43" s="5" t="s">
        <v>204</v>
      </c>
      <c r="D43" s="4" t="s">
        <v>16</v>
      </c>
      <c r="E43" s="6">
        <v>24</v>
      </c>
      <c r="F43" s="7">
        <v>0</v>
      </c>
      <c r="G43" s="8">
        <f t="shared" ref="G43:G48" si="2">F43*E43</f>
        <v>0</v>
      </c>
      <c r="H43" s="2"/>
      <c r="I43" s="2"/>
    </row>
    <row r="44" spans="1:11" ht="15" x14ac:dyDescent="0.2">
      <c r="A44" s="4">
        <v>24</v>
      </c>
      <c r="B44" s="5"/>
      <c r="C44" s="5" t="s">
        <v>205</v>
      </c>
      <c r="D44" s="4" t="s">
        <v>16</v>
      </c>
      <c r="E44" s="6">
        <v>8</v>
      </c>
      <c r="F44" s="7">
        <v>0</v>
      </c>
      <c r="G44" s="8">
        <f t="shared" si="2"/>
        <v>0</v>
      </c>
      <c r="H44" s="2"/>
      <c r="I44" s="2"/>
    </row>
    <row r="45" spans="1:11" ht="15" x14ac:dyDescent="0.2">
      <c r="A45" s="4">
        <v>25</v>
      </c>
      <c r="B45" s="5"/>
      <c r="C45" s="5" t="s">
        <v>207</v>
      </c>
      <c r="D45" s="4" t="s">
        <v>70</v>
      </c>
      <c r="E45" s="6">
        <v>24</v>
      </c>
      <c r="F45" s="7">
        <v>0</v>
      </c>
      <c r="G45" s="8">
        <f t="shared" si="2"/>
        <v>0</v>
      </c>
      <c r="H45" s="2"/>
      <c r="I45" s="2"/>
    </row>
    <row r="46" spans="1:11" ht="15" x14ac:dyDescent="0.2">
      <c r="A46" s="4">
        <v>26</v>
      </c>
      <c r="B46" s="5"/>
      <c r="C46" s="5" t="s">
        <v>228</v>
      </c>
      <c r="D46" s="4" t="s">
        <v>16</v>
      </c>
      <c r="E46" s="6">
        <v>3</v>
      </c>
      <c r="F46" s="7">
        <v>0</v>
      </c>
      <c r="G46" s="8">
        <f t="shared" si="2"/>
        <v>0</v>
      </c>
      <c r="H46" s="2"/>
      <c r="I46" s="2"/>
    </row>
    <row r="47" spans="1:11" ht="15" x14ac:dyDescent="0.2">
      <c r="A47" s="4">
        <v>27</v>
      </c>
      <c r="B47" s="5"/>
      <c r="C47" s="5" t="s">
        <v>208</v>
      </c>
      <c r="D47" s="4" t="s">
        <v>70</v>
      </c>
      <c r="E47" s="6">
        <v>1</v>
      </c>
      <c r="F47" s="7">
        <v>0</v>
      </c>
      <c r="G47" s="8">
        <f t="shared" si="2"/>
        <v>0</v>
      </c>
      <c r="H47" s="2"/>
      <c r="I47" s="2"/>
    </row>
    <row r="48" spans="1:11" ht="15" x14ac:dyDescent="0.2">
      <c r="A48" s="4">
        <v>28</v>
      </c>
      <c r="B48" s="5"/>
      <c r="C48" s="5" t="s">
        <v>209</v>
      </c>
      <c r="D48" s="4" t="s">
        <v>16</v>
      </c>
      <c r="E48" s="6">
        <v>1</v>
      </c>
      <c r="F48" s="7">
        <v>0</v>
      </c>
      <c r="G48" s="8">
        <f t="shared" si="2"/>
        <v>0</v>
      </c>
      <c r="H48" s="2"/>
      <c r="I48" s="2"/>
    </row>
    <row r="49" spans="1:11" ht="15" x14ac:dyDescent="0.2">
      <c r="A49" s="9"/>
      <c r="B49" s="9" t="s">
        <v>13</v>
      </c>
      <c r="C49" s="188" t="s">
        <v>97</v>
      </c>
      <c r="D49" s="184"/>
      <c r="E49" s="184"/>
      <c r="F49" s="184"/>
      <c r="G49" s="10">
        <f>SUM(G43:G48)</f>
        <v>0</v>
      </c>
      <c r="H49" s="2"/>
      <c r="I49" s="2"/>
      <c r="J49" s="2"/>
      <c r="K49" s="2"/>
    </row>
    <row r="50" spans="1:11" ht="15" x14ac:dyDescent="0.2">
      <c r="A50" s="12"/>
      <c r="B50" s="12" t="s">
        <v>13</v>
      </c>
      <c r="C50" s="183" t="s">
        <v>67</v>
      </c>
      <c r="D50" s="184"/>
      <c r="E50" s="184"/>
      <c r="F50" s="184"/>
      <c r="G50" s="13">
        <f>+G49</f>
        <v>0</v>
      </c>
      <c r="H50" s="2"/>
      <c r="I50" s="2"/>
      <c r="J50" s="2"/>
      <c r="K50" s="2"/>
    </row>
    <row r="51" spans="1:11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 ht="15" x14ac:dyDescent="0.2">
      <c r="A52" s="185" t="s">
        <v>177</v>
      </c>
      <c r="B52" s="185"/>
      <c r="C52" s="185"/>
      <c r="D52" s="185"/>
      <c r="E52" s="185"/>
      <c r="F52" s="185"/>
      <c r="G52" s="14">
        <f>+G38+G50</f>
        <v>0</v>
      </c>
      <c r="H52" s="2"/>
    </row>
  </sheetData>
  <sheetProtection sheet="1" objects="1" scenarios="1"/>
  <mergeCells count="23">
    <mergeCell ref="C11:F11"/>
    <mergeCell ref="A1:B1"/>
    <mergeCell ref="C1:G1"/>
    <mergeCell ref="A2:B2"/>
    <mergeCell ref="C2:G2"/>
    <mergeCell ref="A4:B4"/>
    <mergeCell ref="C4:G4"/>
    <mergeCell ref="A6:B6"/>
    <mergeCell ref="C6:G6"/>
    <mergeCell ref="C8:F8"/>
    <mergeCell ref="A9:B9"/>
    <mergeCell ref="C9:G9"/>
    <mergeCell ref="A12:B12"/>
    <mergeCell ref="C12:G12"/>
    <mergeCell ref="C37:F37"/>
    <mergeCell ref="C38:F38"/>
    <mergeCell ref="A40:B40"/>
    <mergeCell ref="C40:G40"/>
    <mergeCell ref="A42:B42"/>
    <mergeCell ref="C42:G42"/>
    <mergeCell ref="C49:F49"/>
    <mergeCell ref="C50:F50"/>
    <mergeCell ref="A52:F52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GridLines="0" workbookViewId="0">
      <selection activeCell="C43" sqref="C43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92">
        <v>17761</v>
      </c>
      <c r="B1" s="192"/>
      <c r="C1" s="192" t="s">
        <v>468</v>
      </c>
      <c r="D1" s="192"/>
      <c r="E1" s="192"/>
      <c r="F1" s="192"/>
      <c r="G1" s="192"/>
      <c r="H1" s="2"/>
      <c r="I1" s="2"/>
      <c r="J1" s="2"/>
      <c r="K1" s="2"/>
    </row>
    <row r="2" spans="1:11" ht="24.95" customHeight="1" x14ac:dyDescent="0.2">
      <c r="A2" s="193" t="s">
        <v>0</v>
      </c>
      <c r="B2" s="193"/>
      <c r="C2" s="194" t="s">
        <v>317</v>
      </c>
      <c r="D2" s="194"/>
      <c r="E2" s="194"/>
      <c r="F2" s="194"/>
      <c r="G2" s="194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89"/>
      <c r="B4" s="190"/>
      <c r="C4" s="190" t="s">
        <v>1</v>
      </c>
      <c r="D4" s="190"/>
      <c r="E4" s="190"/>
      <c r="F4" s="190"/>
      <c r="G4" s="191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186"/>
      <c r="B6" s="186"/>
      <c r="C6" s="187" t="s">
        <v>210</v>
      </c>
      <c r="D6" s="187"/>
      <c r="E6" s="187"/>
      <c r="F6" s="187"/>
      <c r="G6" s="187"/>
      <c r="H6" s="2"/>
      <c r="I6" s="2"/>
      <c r="J6" s="2"/>
      <c r="K6" s="2"/>
    </row>
    <row r="7" spans="1:11" ht="21" x14ac:dyDescent="0.2">
      <c r="A7" s="4">
        <v>1</v>
      </c>
      <c r="B7" s="5"/>
      <c r="C7" s="5" t="s">
        <v>469</v>
      </c>
      <c r="D7" s="4" t="s">
        <v>19</v>
      </c>
      <c r="E7" s="6">
        <v>1</v>
      </c>
      <c r="F7" s="7">
        <v>0</v>
      </c>
      <c r="G7" s="8">
        <f>F7*E7</f>
        <v>0</v>
      </c>
      <c r="H7" s="2"/>
      <c r="I7" s="2"/>
    </row>
    <row r="8" spans="1:11" ht="15" x14ac:dyDescent="0.2">
      <c r="A8" s="9"/>
      <c r="B8" s="9" t="s">
        <v>13</v>
      </c>
      <c r="C8" s="188" t="s">
        <v>210</v>
      </c>
      <c r="D8" s="184"/>
      <c r="E8" s="184"/>
      <c r="F8" s="184"/>
      <c r="G8" s="10">
        <f>SUM(G7:G7)</f>
        <v>0</v>
      </c>
      <c r="H8" s="2"/>
      <c r="I8" s="2"/>
      <c r="J8" s="2"/>
      <c r="K8" s="2"/>
    </row>
    <row r="9" spans="1:11" ht="15" x14ac:dyDescent="0.2">
      <c r="A9" s="186"/>
      <c r="B9" s="186"/>
      <c r="C9" s="187" t="s">
        <v>97</v>
      </c>
      <c r="D9" s="187"/>
      <c r="E9" s="187"/>
      <c r="F9" s="187"/>
      <c r="G9" s="187"/>
      <c r="H9" s="2"/>
      <c r="I9" s="2"/>
      <c r="J9" s="2"/>
      <c r="K9" s="2"/>
    </row>
    <row r="10" spans="1:11" ht="15" x14ac:dyDescent="0.2">
      <c r="A10" s="4">
        <v>2</v>
      </c>
      <c r="B10" s="5"/>
      <c r="C10" s="5" t="s">
        <v>392</v>
      </c>
      <c r="D10" s="4" t="s">
        <v>19</v>
      </c>
      <c r="E10" s="6">
        <v>2</v>
      </c>
      <c r="F10" s="7">
        <v>0</v>
      </c>
      <c r="G10" s="8">
        <f>F10*E10</f>
        <v>0</v>
      </c>
      <c r="H10" s="2"/>
      <c r="I10" s="2"/>
    </row>
    <row r="11" spans="1:11" ht="15" x14ac:dyDescent="0.2">
      <c r="A11" s="9"/>
      <c r="B11" s="9" t="s">
        <v>13</v>
      </c>
      <c r="C11" s="188" t="s">
        <v>97</v>
      </c>
      <c r="D11" s="184"/>
      <c r="E11" s="184"/>
      <c r="F11" s="184"/>
      <c r="G11" s="10">
        <f>SUM(G10:G10)</f>
        <v>0</v>
      </c>
      <c r="H11" s="2"/>
      <c r="I11" s="2"/>
      <c r="J11" s="2"/>
      <c r="K11" s="2"/>
    </row>
    <row r="12" spans="1:11" ht="15" x14ac:dyDescent="0.2">
      <c r="A12" s="186"/>
      <c r="B12" s="186"/>
      <c r="C12" s="187" t="s">
        <v>178</v>
      </c>
      <c r="D12" s="187"/>
      <c r="E12" s="187"/>
      <c r="F12" s="187"/>
      <c r="G12" s="187"/>
      <c r="H12" s="2"/>
      <c r="I12" s="2"/>
      <c r="J12" s="2"/>
      <c r="K12" s="2"/>
    </row>
    <row r="13" spans="1:11" ht="21" x14ac:dyDescent="0.2">
      <c r="A13" s="4">
        <v>3</v>
      </c>
      <c r="B13" s="5" t="s">
        <v>211</v>
      </c>
      <c r="C13" s="5" t="s">
        <v>212</v>
      </c>
      <c r="D13" s="4" t="s">
        <v>16</v>
      </c>
      <c r="E13" s="6">
        <v>10</v>
      </c>
      <c r="F13" s="7">
        <v>0</v>
      </c>
      <c r="G13" s="8">
        <f t="shared" ref="G13:G31" si="0">F13*E13</f>
        <v>0</v>
      </c>
      <c r="H13" s="2"/>
      <c r="I13" s="2"/>
    </row>
    <row r="14" spans="1:11" ht="15" x14ac:dyDescent="0.2">
      <c r="A14" s="4">
        <v>4</v>
      </c>
      <c r="B14" s="5"/>
      <c r="C14" s="5" t="s">
        <v>465</v>
      </c>
      <c r="D14" s="4" t="s">
        <v>19</v>
      </c>
      <c r="E14" s="6">
        <v>4</v>
      </c>
      <c r="F14" s="7">
        <v>0</v>
      </c>
      <c r="G14" s="8">
        <f t="shared" si="0"/>
        <v>0</v>
      </c>
      <c r="H14" s="2"/>
      <c r="I14" s="2"/>
    </row>
    <row r="15" spans="1:11" ht="15" x14ac:dyDescent="0.2">
      <c r="A15" s="4">
        <v>5</v>
      </c>
      <c r="B15" s="5" t="s">
        <v>232</v>
      </c>
      <c r="C15" s="5" t="s">
        <v>470</v>
      </c>
      <c r="D15" s="4" t="s">
        <v>16</v>
      </c>
      <c r="E15" s="6">
        <v>18</v>
      </c>
      <c r="F15" s="7">
        <v>0</v>
      </c>
      <c r="G15" s="8">
        <f t="shared" si="0"/>
        <v>0</v>
      </c>
      <c r="H15" s="2"/>
      <c r="I15" s="2"/>
    </row>
    <row r="16" spans="1:11" ht="15" x14ac:dyDescent="0.2">
      <c r="A16" s="4">
        <v>6</v>
      </c>
      <c r="B16" s="5" t="s">
        <v>213</v>
      </c>
      <c r="C16" s="5" t="s">
        <v>471</v>
      </c>
      <c r="D16" s="4" t="s">
        <v>16</v>
      </c>
      <c r="E16" s="6">
        <v>79</v>
      </c>
      <c r="F16" s="7">
        <v>0</v>
      </c>
      <c r="G16" s="8">
        <f t="shared" si="0"/>
        <v>0</v>
      </c>
      <c r="H16" s="2"/>
      <c r="I16" s="2"/>
    </row>
    <row r="17" spans="1:9" ht="15" x14ac:dyDescent="0.2">
      <c r="A17" s="4">
        <v>7</v>
      </c>
      <c r="B17" s="5" t="s">
        <v>219</v>
      </c>
      <c r="C17" s="5" t="s">
        <v>472</v>
      </c>
      <c r="D17" s="4" t="s">
        <v>16</v>
      </c>
      <c r="E17" s="6">
        <v>1</v>
      </c>
      <c r="F17" s="7">
        <v>0</v>
      </c>
      <c r="G17" s="8">
        <f t="shared" si="0"/>
        <v>0</v>
      </c>
      <c r="H17" s="2"/>
      <c r="I17" s="2"/>
    </row>
    <row r="18" spans="1:9" ht="15" x14ac:dyDescent="0.2">
      <c r="A18" s="4">
        <v>8</v>
      </c>
      <c r="B18" s="5" t="s">
        <v>430</v>
      </c>
      <c r="C18" s="5" t="s">
        <v>431</v>
      </c>
      <c r="D18" s="4" t="s">
        <v>16</v>
      </c>
      <c r="E18" s="6">
        <v>3</v>
      </c>
      <c r="F18" s="7">
        <v>0</v>
      </c>
      <c r="G18" s="8">
        <f t="shared" si="0"/>
        <v>0</v>
      </c>
      <c r="H18" s="2"/>
      <c r="I18" s="2"/>
    </row>
    <row r="19" spans="1:9" ht="15" x14ac:dyDescent="0.2">
      <c r="A19" s="4">
        <v>9</v>
      </c>
      <c r="B19" s="5" t="s">
        <v>432</v>
      </c>
      <c r="C19" s="5" t="s">
        <v>433</v>
      </c>
      <c r="D19" s="4" t="s">
        <v>16</v>
      </c>
      <c r="E19" s="6">
        <v>10</v>
      </c>
      <c r="F19" s="7">
        <v>0</v>
      </c>
      <c r="G19" s="8">
        <f t="shared" si="0"/>
        <v>0</v>
      </c>
      <c r="H19" s="2"/>
      <c r="I19" s="2"/>
    </row>
    <row r="20" spans="1:9" ht="15" x14ac:dyDescent="0.2">
      <c r="A20" s="4">
        <v>10</v>
      </c>
      <c r="B20" s="5" t="s">
        <v>413</v>
      </c>
      <c r="C20" s="5" t="s">
        <v>414</v>
      </c>
      <c r="D20" s="4" t="s">
        <v>16</v>
      </c>
      <c r="E20" s="6">
        <v>1</v>
      </c>
      <c r="F20" s="7">
        <v>0</v>
      </c>
      <c r="G20" s="8">
        <f t="shared" si="0"/>
        <v>0</v>
      </c>
      <c r="H20" s="2"/>
      <c r="I20" s="2"/>
    </row>
    <row r="21" spans="1:9" ht="15" x14ac:dyDescent="0.2">
      <c r="A21" s="4">
        <v>11</v>
      </c>
      <c r="B21" s="5" t="s">
        <v>397</v>
      </c>
      <c r="C21" s="5" t="s">
        <v>398</v>
      </c>
      <c r="D21" s="4" t="s">
        <v>16</v>
      </c>
      <c r="E21" s="6">
        <v>1</v>
      </c>
      <c r="F21" s="7">
        <v>0</v>
      </c>
      <c r="G21" s="8">
        <f t="shared" si="0"/>
        <v>0</v>
      </c>
      <c r="H21" s="2"/>
      <c r="I21" s="2"/>
    </row>
    <row r="22" spans="1:9" ht="15" x14ac:dyDescent="0.2">
      <c r="A22" s="4">
        <v>12</v>
      </c>
      <c r="B22" s="5" t="s">
        <v>221</v>
      </c>
      <c r="C22" s="5" t="s">
        <v>222</v>
      </c>
      <c r="D22" s="4" t="s">
        <v>16</v>
      </c>
      <c r="E22" s="6">
        <v>30</v>
      </c>
      <c r="F22" s="7">
        <v>0</v>
      </c>
      <c r="G22" s="8">
        <f t="shared" si="0"/>
        <v>0</v>
      </c>
      <c r="H22" s="2"/>
      <c r="I22" s="2"/>
    </row>
    <row r="23" spans="1:9" ht="15" x14ac:dyDescent="0.2">
      <c r="A23" s="4">
        <v>13</v>
      </c>
      <c r="B23" s="5" t="s">
        <v>243</v>
      </c>
      <c r="C23" s="5" t="s">
        <v>244</v>
      </c>
      <c r="D23" s="4" t="s">
        <v>16</v>
      </c>
      <c r="E23" s="6">
        <v>4</v>
      </c>
      <c r="F23" s="7">
        <v>0</v>
      </c>
      <c r="G23" s="8">
        <f t="shared" si="0"/>
        <v>0</v>
      </c>
      <c r="H23" s="2"/>
      <c r="I23" s="2"/>
    </row>
    <row r="24" spans="1:9" ht="15" x14ac:dyDescent="0.2">
      <c r="A24" s="4">
        <v>14</v>
      </c>
      <c r="B24" s="5"/>
      <c r="C24" s="5" t="s">
        <v>187</v>
      </c>
      <c r="D24" s="4" t="s">
        <v>19</v>
      </c>
      <c r="E24" s="6">
        <v>15</v>
      </c>
      <c r="F24" s="7">
        <v>0</v>
      </c>
      <c r="G24" s="8">
        <f t="shared" si="0"/>
        <v>0</v>
      </c>
      <c r="H24" s="2"/>
      <c r="I24" s="2"/>
    </row>
    <row r="25" spans="1:9" ht="15" x14ac:dyDescent="0.2">
      <c r="A25" s="4">
        <v>15</v>
      </c>
      <c r="B25" s="5" t="s">
        <v>188</v>
      </c>
      <c r="C25" s="5" t="s">
        <v>189</v>
      </c>
      <c r="D25" s="4" t="s">
        <v>16</v>
      </c>
      <c r="E25" s="6">
        <v>1</v>
      </c>
      <c r="F25" s="7">
        <v>0</v>
      </c>
      <c r="G25" s="8">
        <f t="shared" si="0"/>
        <v>0</v>
      </c>
      <c r="H25" s="2"/>
      <c r="I25" s="2"/>
    </row>
    <row r="26" spans="1:9" ht="15" x14ac:dyDescent="0.2">
      <c r="A26" s="4">
        <v>16</v>
      </c>
      <c r="B26" s="5"/>
      <c r="C26" s="5" t="s">
        <v>403</v>
      </c>
      <c r="D26" s="4" t="s">
        <v>16</v>
      </c>
      <c r="E26" s="6">
        <v>30</v>
      </c>
      <c r="F26" s="7">
        <v>0</v>
      </c>
      <c r="G26" s="8">
        <f t="shared" si="0"/>
        <v>0</v>
      </c>
      <c r="H26" s="2"/>
      <c r="I26" s="2"/>
    </row>
    <row r="27" spans="1:9" ht="15" x14ac:dyDescent="0.2">
      <c r="A27" s="4">
        <v>17</v>
      </c>
      <c r="B27" s="5"/>
      <c r="C27" s="5" t="s">
        <v>223</v>
      </c>
      <c r="D27" s="4" t="s">
        <v>16</v>
      </c>
      <c r="E27" s="6">
        <v>250</v>
      </c>
      <c r="F27" s="7">
        <v>0</v>
      </c>
      <c r="G27" s="8">
        <f t="shared" si="0"/>
        <v>0</v>
      </c>
      <c r="H27" s="2"/>
      <c r="I27" s="2"/>
    </row>
    <row r="28" spans="1:9" ht="15" x14ac:dyDescent="0.2">
      <c r="A28" s="4">
        <v>18</v>
      </c>
      <c r="B28" s="5"/>
      <c r="C28" s="5" t="s">
        <v>229</v>
      </c>
      <c r="D28" s="4" t="s">
        <v>16</v>
      </c>
      <c r="E28" s="6">
        <v>40</v>
      </c>
      <c r="F28" s="7">
        <v>0</v>
      </c>
      <c r="G28" s="8">
        <f t="shared" si="0"/>
        <v>0</v>
      </c>
      <c r="H28" s="2"/>
      <c r="I28" s="2"/>
    </row>
    <row r="29" spans="1:9" ht="15" x14ac:dyDescent="0.2">
      <c r="A29" s="4">
        <v>19</v>
      </c>
      <c r="B29" s="5"/>
      <c r="C29" s="5" t="s">
        <v>224</v>
      </c>
      <c r="D29" s="4" t="s">
        <v>16</v>
      </c>
      <c r="E29" s="6">
        <v>40</v>
      </c>
      <c r="F29" s="7">
        <v>0</v>
      </c>
      <c r="G29" s="8">
        <f t="shared" si="0"/>
        <v>0</v>
      </c>
      <c r="H29" s="2"/>
      <c r="I29" s="2"/>
    </row>
    <row r="30" spans="1:9" ht="15" x14ac:dyDescent="0.2">
      <c r="A30" s="4">
        <v>20</v>
      </c>
      <c r="B30" s="5"/>
      <c r="C30" s="5" t="s">
        <v>467</v>
      </c>
      <c r="D30" s="4" t="s">
        <v>19</v>
      </c>
      <c r="E30" s="6">
        <v>1</v>
      </c>
      <c r="F30" s="7">
        <v>0</v>
      </c>
      <c r="G30" s="8">
        <f t="shared" si="0"/>
        <v>0</v>
      </c>
      <c r="H30" s="2"/>
      <c r="I30" s="2"/>
    </row>
    <row r="31" spans="1:9" ht="15" x14ac:dyDescent="0.2">
      <c r="A31" s="4">
        <v>21</v>
      </c>
      <c r="B31" s="5"/>
      <c r="C31" s="5" t="s">
        <v>197</v>
      </c>
      <c r="D31" s="4" t="s">
        <v>16</v>
      </c>
      <c r="E31" s="6">
        <v>1</v>
      </c>
      <c r="F31" s="7">
        <v>0</v>
      </c>
      <c r="G31" s="8">
        <f t="shared" si="0"/>
        <v>0</v>
      </c>
      <c r="H31" s="2"/>
      <c r="I31" s="2"/>
    </row>
    <row r="32" spans="1:9" ht="15" x14ac:dyDescent="0.2">
      <c r="A32" s="11"/>
      <c r="B32" s="11"/>
      <c r="C32" s="11" t="s">
        <v>198</v>
      </c>
      <c r="D32" s="11"/>
      <c r="E32" s="11"/>
      <c r="F32" s="11"/>
      <c r="G32" s="11"/>
      <c r="H32" s="2"/>
      <c r="I32" s="2"/>
    </row>
    <row r="33" spans="1:11" ht="21" x14ac:dyDescent="0.2">
      <c r="A33" s="4">
        <v>22</v>
      </c>
      <c r="B33" s="5" t="s">
        <v>225</v>
      </c>
      <c r="C33" s="5" t="s">
        <v>226</v>
      </c>
      <c r="D33" s="4" t="s">
        <v>16</v>
      </c>
      <c r="E33" s="6">
        <v>1</v>
      </c>
      <c r="F33" s="7">
        <v>0</v>
      </c>
      <c r="G33" s="8">
        <f>F33*E33</f>
        <v>0</v>
      </c>
      <c r="H33" s="2"/>
      <c r="I33" s="2"/>
    </row>
    <row r="34" spans="1:11" ht="15" x14ac:dyDescent="0.2">
      <c r="A34" s="4">
        <v>23</v>
      </c>
      <c r="B34" s="5"/>
      <c r="C34" s="5" t="s">
        <v>199</v>
      </c>
      <c r="D34" s="4" t="s">
        <v>200</v>
      </c>
      <c r="E34" s="6">
        <v>1</v>
      </c>
      <c r="F34" s="7">
        <v>0</v>
      </c>
      <c r="G34" s="8">
        <f>F34*E34</f>
        <v>0</v>
      </c>
      <c r="H34" s="2"/>
      <c r="I34" s="2"/>
    </row>
    <row r="35" spans="1:11" ht="21" x14ac:dyDescent="0.2">
      <c r="A35" s="11"/>
      <c r="B35" s="11"/>
      <c r="C35" s="11" t="s">
        <v>201</v>
      </c>
      <c r="D35" s="11"/>
      <c r="E35" s="11"/>
      <c r="F35" s="11"/>
      <c r="G35" s="11"/>
      <c r="H35" s="2"/>
      <c r="I35" s="2"/>
    </row>
    <row r="36" spans="1:11" ht="15" x14ac:dyDescent="0.2">
      <c r="A36" s="9"/>
      <c r="B36" s="9" t="s">
        <v>13</v>
      </c>
      <c r="C36" s="188" t="s">
        <v>178</v>
      </c>
      <c r="D36" s="184"/>
      <c r="E36" s="184"/>
      <c r="F36" s="184"/>
      <c r="G36" s="10">
        <f>SUM(G13:G34)</f>
        <v>0</v>
      </c>
      <c r="H36" s="2"/>
      <c r="I36" s="2"/>
      <c r="J36" s="2"/>
      <c r="K36" s="2"/>
    </row>
    <row r="37" spans="1:11" ht="15" x14ac:dyDescent="0.2">
      <c r="A37" s="186"/>
      <c r="B37" s="186"/>
      <c r="C37" s="187" t="s">
        <v>57</v>
      </c>
      <c r="D37" s="187"/>
      <c r="E37" s="187"/>
      <c r="F37" s="187"/>
      <c r="G37" s="187"/>
      <c r="H37" s="2"/>
      <c r="I37" s="2"/>
      <c r="J37" s="2"/>
      <c r="K37" s="2"/>
    </row>
    <row r="38" spans="1:11" ht="15" x14ac:dyDescent="0.2">
      <c r="A38" s="4">
        <v>24</v>
      </c>
      <c r="B38" s="5"/>
      <c r="C38" s="5" t="s">
        <v>405</v>
      </c>
      <c r="D38" s="4" t="s">
        <v>16</v>
      </c>
      <c r="E38" s="6">
        <v>1</v>
      </c>
      <c r="F38" s="7">
        <v>0</v>
      </c>
      <c r="G38" s="8">
        <f>F38*E38</f>
        <v>0</v>
      </c>
      <c r="H38" s="2"/>
      <c r="I38" s="2"/>
    </row>
    <row r="39" spans="1:11" ht="15" x14ac:dyDescent="0.2">
      <c r="A39" s="9"/>
      <c r="B39" s="9" t="s">
        <v>13</v>
      </c>
      <c r="C39" s="188" t="s">
        <v>57</v>
      </c>
      <c r="D39" s="184"/>
      <c r="E39" s="184"/>
      <c r="F39" s="184"/>
      <c r="G39" s="10">
        <f>SUM(G38:G38)</f>
        <v>0</v>
      </c>
      <c r="H39" s="2"/>
      <c r="I39" s="2"/>
      <c r="J39" s="2"/>
      <c r="K39" s="2"/>
    </row>
    <row r="40" spans="1:11" ht="15" x14ac:dyDescent="0.2">
      <c r="A40" s="12"/>
      <c r="B40" s="12" t="s">
        <v>13</v>
      </c>
      <c r="C40" s="183" t="s">
        <v>1</v>
      </c>
      <c r="D40" s="184"/>
      <c r="E40" s="184"/>
      <c r="F40" s="184"/>
      <c r="G40" s="13">
        <f>+G8+G11+G36+G39</f>
        <v>0</v>
      </c>
      <c r="H40" s="2"/>
      <c r="I40" s="2"/>
      <c r="J40" s="2"/>
      <c r="K40" s="2"/>
    </row>
    <row r="41" spans="1:11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ht="15" x14ac:dyDescent="0.2">
      <c r="A42" s="189"/>
      <c r="B42" s="190"/>
      <c r="C42" s="190" t="s">
        <v>67</v>
      </c>
      <c r="D42" s="190"/>
      <c r="E42" s="190"/>
      <c r="F42" s="190"/>
      <c r="G42" s="191"/>
      <c r="H42" s="2"/>
      <c r="I42" s="2"/>
      <c r="J42" s="2"/>
      <c r="K42" s="2"/>
    </row>
    <row r="43" spans="1:11" ht="15" x14ac:dyDescent="0.2">
      <c r="A43" s="3" t="s">
        <v>2</v>
      </c>
      <c r="B43" s="3" t="s">
        <v>3</v>
      </c>
      <c r="C43" s="3" t="s">
        <v>4</v>
      </c>
      <c r="D43" s="3" t="s">
        <v>5</v>
      </c>
      <c r="E43" s="3" t="s">
        <v>6</v>
      </c>
      <c r="F43" s="3" t="s">
        <v>7</v>
      </c>
      <c r="G43" s="3" t="s">
        <v>8</v>
      </c>
      <c r="H43" s="2"/>
      <c r="I43" s="2"/>
      <c r="J43" s="2"/>
      <c r="K43" s="2"/>
    </row>
    <row r="44" spans="1:11" ht="15" x14ac:dyDescent="0.2">
      <c r="A44" s="186"/>
      <c r="B44" s="186"/>
      <c r="C44" s="187" t="s">
        <v>97</v>
      </c>
      <c r="D44" s="187"/>
      <c r="E44" s="187"/>
      <c r="F44" s="187"/>
      <c r="G44" s="187"/>
      <c r="H44" s="2"/>
      <c r="I44" s="2"/>
      <c r="J44" s="2"/>
      <c r="K44" s="2"/>
    </row>
    <row r="45" spans="1:11" ht="15" x14ac:dyDescent="0.2">
      <c r="A45" s="4">
        <v>25</v>
      </c>
      <c r="B45" s="5"/>
      <c r="C45" s="5" t="s">
        <v>204</v>
      </c>
      <c r="D45" s="4" t="s">
        <v>16</v>
      </c>
      <c r="E45" s="6">
        <v>127</v>
      </c>
      <c r="F45" s="7">
        <v>0</v>
      </c>
      <c r="G45" s="8">
        <f t="shared" ref="G45:G52" si="1">F45*E45</f>
        <v>0</v>
      </c>
      <c r="H45" s="2"/>
      <c r="I45" s="2"/>
    </row>
    <row r="46" spans="1:11" ht="15" x14ac:dyDescent="0.2">
      <c r="A46" s="4">
        <v>26</v>
      </c>
      <c r="B46" s="5"/>
      <c r="C46" s="5" t="s">
        <v>205</v>
      </c>
      <c r="D46" s="4" t="s">
        <v>16</v>
      </c>
      <c r="E46" s="6">
        <v>20</v>
      </c>
      <c r="F46" s="7">
        <v>0</v>
      </c>
      <c r="G46" s="8">
        <f t="shared" si="1"/>
        <v>0</v>
      </c>
      <c r="H46" s="2"/>
      <c r="I46" s="2"/>
    </row>
    <row r="47" spans="1:11" ht="15" x14ac:dyDescent="0.2">
      <c r="A47" s="4">
        <v>27</v>
      </c>
      <c r="B47" s="5"/>
      <c r="C47" s="5" t="s">
        <v>207</v>
      </c>
      <c r="D47" s="4" t="s">
        <v>70</v>
      </c>
      <c r="E47" s="6">
        <v>32</v>
      </c>
      <c r="F47" s="7">
        <v>0</v>
      </c>
      <c r="G47" s="8">
        <f t="shared" si="1"/>
        <v>0</v>
      </c>
      <c r="H47" s="2"/>
      <c r="I47" s="2"/>
    </row>
    <row r="48" spans="1:11" ht="15" x14ac:dyDescent="0.2">
      <c r="A48" s="4">
        <v>28</v>
      </c>
      <c r="B48" s="5"/>
      <c r="C48" s="5" t="s">
        <v>230</v>
      </c>
      <c r="D48" s="4" t="s">
        <v>70</v>
      </c>
      <c r="E48" s="6">
        <v>8</v>
      </c>
      <c r="F48" s="7">
        <v>0</v>
      </c>
      <c r="G48" s="8">
        <f t="shared" si="1"/>
        <v>0</v>
      </c>
      <c r="H48" s="2"/>
      <c r="I48" s="2"/>
    </row>
    <row r="49" spans="1:11" ht="15" x14ac:dyDescent="0.2">
      <c r="A49" s="4">
        <v>29</v>
      </c>
      <c r="B49" s="5"/>
      <c r="C49" s="5" t="s">
        <v>228</v>
      </c>
      <c r="D49" s="4" t="s">
        <v>16</v>
      </c>
      <c r="E49" s="6">
        <v>10</v>
      </c>
      <c r="F49" s="7">
        <v>0</v>
      </c>
      <c r="G49" s="8">
        <f t="shared" si="1"/>
        <v>0</v>
      </c>
      <c r="H49" s="2"/>
      <c r="I49" s="2"/>
    </row>
    <row r="50" spans="1:11" ht="15" x14ac:dyDescent="0.2">
      <c r="A50" s="4">
        <v>30</v>
      </c>
      <c r="B50" s="5"/>
      <c r="C50" s="5" t="s">
        <v>208</v>
      </c>
      <c r="D50" s="4" t="s">
        <v>70</v>
      </c>
      <c r="E50" s="6">
        <v>1</v>
      </c>
      <c r="F50" s="7">
        <v>0</v>
      </c>
      <c r="G50" s="8">
        <f t="shared" si="1"/>
        <v>0</v>
      </c>
      <c r="H50" s="2"/>
      <c r="I50" s="2"/>
    </row>
    <row r="51" spans="1:11" ht="15" x14ac:dyDescent="0.2">
      <c r="A51" s="4">
        <v>31</v>
      </c>
      <c r="B51" s="5"/>
      <c r="C51" s="5" t="s">
        <v>209</v>
      </c>
      <c r="D51" s="4" t="s">
        <v>16</v>
      </c>
      <c r="E51" s="6">
        <v>1</v>
      </c>
      <c r="F51" s="7">
        <v>0</v>
      </c>
      <c r="G51" s="8">
        <f t="shared" si="1"/>
        <v>0</v>
      </c>
      <c r="H51" s="2"/>
      <c r="I51" s="2"/>
    </row>
    <row r="52" spans="1:11" ht="15" x14ac:dyDescent="0.2">
      <c r="A52" s="4">
        <v>32</v>
      </c>
      <c r="B52" s="5"/>
      <c r="C52" s="5" t="s">
        <v>473</v>
      </c>
      <c r="D52" s="4" t="s">
        <v>70</v>
      </c>
      <c r="E52" s="6">
        <v>16</v>
      </c>
      <c r="F52" s="7">
        <v>0</v>
      </c>
      <c r="G52" s="8">
        <f t="shared" si="1"/>
        <v>0</v>
      </c>
      <c r="H52" s="2"/>
      <c r="I52" s="2"/>
    </row>
    <row r="53" spans="1:11" ht="15" x14ac:dyDescent="0.2">
      <c r="A53" s="9"/>
      <c r="B53" s="9" t="s">
        <v>13</v>
      </c>
      <c r="C53" s="188" t="s">
        <v>97</v>
      </c>
      <c r="D53" s="184"/>
      <c r="E53" s="184"/>
      <c r="F53" s="184"/>
      <c r="G53" s="10">
        <f>SUM(G45:G52)</f>
        <v>0</v>
      </c>
      <c r="H53" s="2"/>
      <c r="I53" s="2"/>
      <c r="J53" s="2"/>
      <c r="K53" s="2"/>
    </row>
    <row r="54" spans="1:11" ht="15" x14ac:dyDescent="0.2">
      <c r="A54" s="12"/>
      <c r="B54" s="12" t="s">
        <v>13</v>
      </c>
      <c r="C54" s="183" t="s">
        <v>67</v>
      </c>
      <c r="D54" s="184"/>
      <c r="E54" s="184"/>
      <c r="F54" s="184"/>
      <c r="G54" s="13">
        <f>+G53</f>
        <v>0</v>
      </c>
      <c r="H54" s="2"/>
      <c r="I54" s="2"/>
      <c r="J54" s="2"/>
      <c r="K54" s="2"/>
    </row>
    <row r="55" spans="1:11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ht="15" x14ac:dyDescent="0.2">
      <c r="A56" s="185" t="s">
        <v>177</v>
      </c>
      <c r="B56" s="185"/>
      <c r="C56" s="185"/>
      <c r="D56" s="185"/>
      <c r="E56" s="185"/>
      <c r="F56" s="185"/>
      <c r="G56" s="14">
        <f>+G40+G54</f>
        <v>0</v>
      </c>
      <c r="H56" s="2"/>
    </row>
  </sheetData>
  <sheetProtection sheet="1" objects="1" scenarios="1"/>
  <mergeCells count="26">
    <mergeCell ref="A1:B1"/>
    <mergeCell ref="C1:G1"/>
    <mergeCell ref="A2:B2"/>
    <mergeCell ref="C2:G2"/>
    <mergeCell ref="A4:B4"/>
    <mergeCell ref="C4:G4"/>
    <mergeCell ref="C39:F39"/>
    <mergeCell ref="A6:B6"/>
    <mergeCell ref="C6:G6"/>
    <mergeCell ref="C8:F8"/>
    <mergeCell ref="A9:B9"/>
    <mergeCell ref="C9:G9"/>
    <mergeCell ref="C11:F11"/>
    <mergeCell ref="A12:B12"/>
    <mergeCell ref="C12:G12"/>
    <mergeCell ref="C36:F36"/>
    <mergeCell ref="A37:B37"/>
    <mergeCell ref="C37:G37"/>
    <mergeCell ref="C54:F54"/>
    <mergeCell ref="A56:F56"/>
    <mergeCell ref="C40:F40"/>
    <mergeCell ref="A42:B42"/>
    <mergeCell ref="C42:G42"/>
    <mergeCell ref="A44:B44"/>
    <mergeCell ref="C44:G44"/>
    <mergeCell ref="C53:F5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GridLines="0" topLeftCell="A13" workbookViewId="0">
      <selection activeCell="K28" sqref="K28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92">
        <v>17771</v>
      </c>
      <c r="B1" s="192"/>
      <c r="C1" s="192" t="s">
        <v>474</v>
      </c>
      <c r="D1" s="192"/>
      <c r="E1" s="192"/>
      <c r="F1" s="192"/>
      <c r="G1" s="192"/>
      <c r="H1" s="2"/>
      <c r="I1" s="2"/>
      <c r="J1" s="2"/>
      <c r="K1" s="2"/>
    </row>
    <row r="2" spans="1:11" ht="24.95" customHeight="1" x14ac:dyDescent="0.2">
      <c r="A2" s="193" t="s">
        <v>0</v>
      </c>
      <c r="B2" s="193"/>
      <c r="C2" s="194" t="s">
        <v>475</v>
      </c>
      <c r="D2" s="194"/>
      <c r="E2" s="194"/>
      <c r="F2" s="194"/>
      <c r="G2" s="194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89"/>
      <c r="B4" s="190"/>
      <c r="C4" s="190" t="s">
        <v>1</v>
      </c>
      <c r="D4" s="190"/>
      <c r="E4" s="190"/>
      <c r="F4" s="190"/>
      <c r="G4" s="191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186"/>
      <c r="B6" s="186"/>
      <c r="C6" s="187" t="s">
        <v>210</v>
      </c>
      <c r="D6" s="187"/>
      <c r="E6" s="187"/>
      <c r="F6" s="187"/>
      <c r="G6" s="187"/>
      <c r="H6" s="2"/>
      <c r="I6" s="2"/>
      <c r="J6" s="2"/>
      <c r="K6" s="2"/>
    </row>
    <row r="7" spans="1:11" ht="21" x14ac:dyDescent="0.2">
      <c r="A7" s="4">
        <v>1</v>
      </c>
      <c r="B7" s="5"/>
      <c r="C7" s="5" t="s">
        <v>469</v>
      </c>
      <c r="D7" s="4" t="s">
        <v>19</v>
      </c>
      <c r="E7" s="6">
        <v>1</v>
      </c>
      <c r="F7" s="7">
        <v>0</v>
      </c>
      <c r="G7" s="8">
        <f>F7*E7</f>
        <v>0</v>
      </c>
      <c r="H7" s="2"/>
      <c r="I7" s="2"/>
    </row>
    <row r="8" spans="1:11" ht="15" x14ac:dyDescent="0.2">
      <c r="A8" s="9"/>
      <c r="B8" s="9" t="s">
        <v>13</v>
      </c>
      <c r="C8" s="188" t="s">
        <v>210</v>
      </c>
      <c r="D8" s="184"/>
      <c r="E8" s="184"/>
      <c r="F8" s="184"/>
      <c r="G8" s="10">
        <f>SUM(G7:G7)</f>
        <v>0</v>
      </c>
      <c r="H8" s="2"/>
      <c r="I8" s="2"/>
      <c r="J8" s="2"/>
      <c r="K8" s="2"/>
    </row>
    <row r="9" spans="1:11" ht="15" x14ac:dyDescent="0.2">
      <c r="A9" s="186"/>
      <c r="B9" s="186"/>
      <c r="C9" s="187" t="s">
        <v>97</v>
      </c>
      <c r="D9" s="187"/>
      <c r="E9" s="187"/>
      <c r="F9" s="187"/>
      <c r="G9" s="187"/>
      <c r="H9" s="2"/>
      <c r="I9" s="2"/>
      <c r="J9" s="2"/>
      <c r="K9" s="2"/>
    </row>
    <row r="10" spans="1:11" ht="15" x14ac:dyDescent="0.2">
      <c r="A10" s="4">
        <v>2</v>
      </c>
      <c r="B10" s="5"/>
      <c r="C10" s="5" t="s">
        <v>392</v>
      </c>
      <c r="D10" s="4" t="s">
        <v>19</v>
      </c>
      <c r="E10" s="6">
        <v>2</v>
      </c>
      <c r="F10" s="7">
        <v>0</v>
      </c>
      <c r="G10" s="8">
        <f>F10*E10</f>
        <v>0</v>
      </c>
      <c r="H10" s="2"/>
      <c r="I10" s="2"/>
    </row>
    <row r="11" spans="1:11" ht="15" x14ac:dyDescent="0.2">
      <c r="A11" s="9"/>
      <c r="B11" s="9" t="s">
        <v>13</v>
      </c>
      <c r="C11" s="188" t="s">
        <v>97</v>
      </c>
      <c r="D11" s="184"/>
      <c r="E11" s="184"/>
      <c r="F11" s="184"/>
      <c r="G11" s="10">
        <f>SUM(G10:G10)</f>
        <v>0</v>
      </c>
      <c r="H11" s="2"/>
      <c r="I11" s="2"/>
      <c r="J11" s="2"/>
      <c r="K11" s="2"/>
    </row>
    <row r="12" spans="1:11" ht="15" x14ac:dyDescent="0.2">
      <c r="A12" s="186"/>
      <c r="B12" s="186"/>
      <c r="C12" s="187" t="s">
        <v>178</v>
      </c>
      <c r="D12" s="187"/>
      <c r="E12" s="187"/>
      <c r="F12" s="187"/>
      <c r="G12" s="187"/>
      <c r="H12" s="2"/>
      <c r="I12" s="2"/>
      <c r="J12" s="2"/>
      <c r="K12" s="2"/>
    </row>
    <row r="13" spans="1:11" ht="21" x14ac:dyDescent="0.2">
      <c r="A13" s="4">
        <v>3</v>
      </c>
      <c r="B13" s="5" t="s">
        <v>211</v>
      </c>
      <c r="C13" s="5" t="s">
        <v>212</v>
      </c>
      <c r="D13" s="4" t="s">
        <v>16</v>
      </c>
      <c r="E13" s="6">
        <v>10</v>
      </c>
      <c r="F13" s="7">
        <v>0</v>
      </c>
      <c r="G13" s="8">
        <f>F13*E13</f>
        <v>0</v>
      </c>
      <c r="H13" s="2"/>
      <c r="I13" s="2"/>
    </row>
    <row r="14" spans="1:11" ht="15" x14ac:dyDescent="0.2">
      <c r="A14" s="4">
        <v>4</v>
      </c>
      <c r="B14" s="5"/>
      <c r="C14" s="5" t="s">
        <v>465</v>
      </c>
      <c r="D14" s="4" t="s">
        <v>19</v>
      </c>
      <c r="E14" s="6">
        <v>4</v>
      </c>
      <c r="F14" s="7">
        <v>0</v>
      </c>
      <c r="G14" s="8">
        <f>F14*E14</f>
        <v>0</v>
      </c>
      <c r="H14" s="2"/>
      <c r="I14" s="2"/>
    </row>
    <row r="15" spans="1:11" ht="15" x14ac:dyDescent="0.2">
      <c r="A15" s="11"/>
      <c r="B15" s="11"/>
      <c r="C15" s="11" t="s">
        <v>466</v>
      </c>
      <c r="D15" s="11"/>
      <c r="E15" s="11"/>
      <c r="F15" s="11"/>
      <c r="G15" s="11"/>
      <c r="H15" s="2"/>
      <c r="I15" s="2"/>
    </row>
    <row r="16" spans="1:11" ht="15" x14ac:dyDescent="0.2">
      <c r="A16" s="4">
        <v>5</v>
      </c>
      <c r="B16" s="5" t="s">
        <v>232</v>
      </c>
      <c r="C16" s="5" t="s">
        <v>470</v>
      </c>
      <c r="D16" s="4" t="s">
        <v>16</v>
      </c>
      <c r="E16" s="6">
        <v>18</v>
      </c>
      <c r="F16" s="7">
        <v>0</v>
      </c>
      <c r="G16" s="8">
        <f t="shared" ref="G16:G31" si="0">F16*E16</f>
        <v>0</v>
      </c>
      <c r="H16" s="2"/>
      <c r="I16" s="2"/>
    </row>
    <row r="17" spans="1:9" ht="15" x14ac:dyDescent="0.2">
      <c r="A17" s="4">
        <v>6</v>
      </c>
      <c r="B17" s="5" t="s">
        <v>213</v>
      </c>
      <c r="C17" s="5" t="s">
        <v>471</v>
      </c>
      <c r="D17" s="4" t="s">
        <v>16</v>
      </c>
      <c r="E17" s="6">
        <v>70</v>
      </c>
      <c r="F17" s="7">
        <v>0</v>
      </c>
      <c r="G17" s="8">
        <f t="shared" si="0"/>
        <v>0</v>
      </c>
      <c r="H17" s="2"/>
      <c r="I17" s="2"/>
    </row>
    <row r="18" spans="1:9" ht="15" x14ac:dyDescent="0.2">
      <c r="A18" s="4">
        <v>7</v>
      </c>
      <c r="B18" s="5" t="s">
        <v>430</v>
      </c>
      <c r="C18" s="5" t="s">
        <v>431</v>
      </c>
      <c r="D18" s="4" t="s">
        <v>16</v>
      </c>
      <c r="E18" s="6">
        <v>3</v>
      </c>
      <c r="F18" s="7">
        <v>0</v>
      </c>
      <c r="G18" s="8">
        <f t="shared" si="0"/>
        <v>0</v>
      </c>
      <c r="H18" s="2"/>
      <c r="I18" s="2"/>
    </row>
    <row r="19" spans="1:9" ht="15" x14ac:dyDescent="0.2">
      <c r="A19" s="4">
        <v>8</v>
      </c>
      <c r="B19" s="5" t="s">
        <v>432</v>
      </c>
      <c r="C19" s="5" t="s">
        <v>433</v>
      </c>
      <c r="D19" s="4" t="s">
        <v>16</v>
      </c>
      <c r="E19" s="6">
        <v>10</v>
      </c>
      <c r="F19" s="7">
        <v>0</v>
      </c>
      <c r="G19" s="8">
        <f t="shared" si="0"/>
        <v>0</v>
      </c>
      <c r="H19" s="2"/>
      <c r="I19" s="2"/>
    </row>
    <row r="20" spans="1:9" ht="15" x14ac:dyDescent="0.2">
      <c r="A20" s="4">
        <v>9</v>
      </c>
      <c r="B20" s="5" t="s">
        <v>413</v>
      </c>
      <c r="C20" s="5" t="s">
        <v>414</v>
      </c>
      <c r="D20" s="4" t="s">
        <v>16</v>
      </c>
      <c r="E20" s="6">
        <v>1</v>
      </c>
      <c r="F20" s="7">
        <v>0</v>
      </c>
      <c r="G20" s="8">
        <f t="shared" si="0"/>
        <v>0</v>
      </c>
      <c r="H20" s="2"/>
      <c r="I20" s="2"/>
    </row>
    <row r="21" spans="1:9" ht="15" x14ac:dyDescent="0.2">
      <c r="A21" s="4">
        <v>10</v>
      </c>
      <c r="B21" s="5" t="s">
        <v>397</v>
      </c>
      <c r="C21" s="5" t="s">
        <v>398</v>
      </c>
      <c r="D21" s="4" t="s">
        <v>16</v>
      </c>
      <c r="E21" s="6">
        <v>1</v>
      </c>
      <c r="F21" s="7">
        <v>0</v>
      </c>
      <c r="G21" s="8">
        <f t="shared" si="0"/>
        <v>0</v>
      </c>
      <c r="H21" s="2"/>
      <c r="I21" s="2"/>
    </row>
    <row r="22" spans="1:9" ht="15" x14ac:dyDescent="0.2">
      <c r="A22" s="4">
        <v>11</v>
      </c>
      <c r="B22" s="5" t="s">
        <v>221</v>
      </c>
      <c r="C22" s="5" t="s">
        <v>222</v>
      </c>
      <c r="D22" s="4" t="s">
        <v>16</v>
      </c>
      <c r="E22" s="6">
        <v>30</v>
      </c>
      <c r="F22" s="7">
        <v>0</v>
      </c>
      <c r="G22" s="8">
        <f t="shared" si="0"/>
        <v>0</v>
      </c>
      <c r="H22" s="2"/>
      <c r="I22" s="2"/>
    </row>
    <row r="23" spans="1:9" ht="15" x14ac:dyDescent="0.2">
      <c r="A23" s="4">
        <v>12</v>
      </c>
      <c r="B23" s="5" t="s">
        <v>243</v>
      </c>
      <c r="C23" s="5" t="s">
        <v>244</v>
      </c>
      <c r="D23" s="4" t="s">
        <v>16</v>
      </c>
      <c r="E23" s="6">
        <v>4</v>
      </c>
      <c r="F23" s="7">
        <v>0</v>
      </c>
      <c r="G23" s="8">
        <f t="shared" si="0"/>
        <v>0</v>
      </c>
      <c r="H23" s="2"/>
      <c r="I23" s="2"/>
    </row>
    <row r="24" spans="1:9" ht="15" x14ac:dyDescent="0.2">
      <c r="A24" s="4">
        <v>13</v>
      </c>
      <c r="B24" s="5"/>
      <c r="C24" s="5" t="s">
        <v>187</v>
      </c>
      <c r="D24" s="4" t="s">
        <v>19</v>
      </c>
      <c r="E24" s="6">
        <v>15</v>
      </c>
      <c r="F24" s="7">
        <v>0</v>
      </c>
      <c r="G24" s="8">
        <f t="shared" si="0"/>
        <v>0</v>
      </c>
      <c r="H24" s="2"/>
      <c r="I24" s="2"/>
    </row>
    <row r="25" spans="1:9" ht="15" x14ac:dyDescent="0.2">
      <c r="A25" s="4">
        <v>14</v>
      </c>
      <c r="B25" s="5" t="s">
        <v>188</v>
      </c>
      <c r="C25" s="5" t="s">
        <v>189</v>
      </c>
      <c r="D25" s="4" t="s">
        <v>16</v>
      </c>
      <c r="E25" s="6">
        <v>1</v>
      </c>
      <c r="F25" s="7">
        <v>0</v>
      </c>
      <c r="G25" s="8">
        <f t="shared" si="0"/>
        <v>0</v>
      </c>
      <c r="H25" s="2"/>
      <c r="I25" s="2"/>
    </row>
    <row r="26" spans="1:9" ht="15" x14ac:dyDescent="0.2">
      <c r="A26" s="4">
        <v>15</v>
      </c>
      <c r="B26" s="5"/>
      <c r="C26" s="5" t="s">
        <v>403</v>
      </c>
      <c r="D26" s="4" t="s">
        <v>16</v>
      </c>
      <c r="E26" s="6">
        <v>30</v>
      </c>
      <c r="F26" s="7">
        <v>0</v>
      </c>
      <c r="G26" s="8">
        <f t="shared" si="0"/>
        <v>0</v>
      </c>
      <c r="H26" s="2"/>
      <c r="I26" s="2"/>
    </row>
    <row r="27" spans="1:9" ht="15" x14ac:dyDescent="0.2">
      <c r="A27" s="4">
        <v>16</v>
      </c>
      <c r="B27" s="5"/>
      <c r="C27" s="5" t="s">
        <v>223</v>
      </c>
      <c r="D27" s="4" t="s">
        <v>16</v>
      </c>
      <c r="E27" s="6">
        <v>250</v>
      </c>
      <c r="F27" s="7">
        <v>0</v>
      </c>
      <c r="G27" s="8">
        <f t="shared" si="0"/>
        <v>0</v>
      </c>
      <c r="H27" s="2"/>
      <c r="I27" s="2"/>
    </row>
    <row r="28" spans="1:9" ht="15" x14ac:dyDescent="0.2">
      <c r="A28" s="4">
        <v>17</v>
      </c>
      <c r="B28" s="5"/>
      <c r="C28" s="5" t="s">
        <v>229</v>
      </c>
      <c r="D28" s="4" t="s">
        <v>16</v>
      </c>
      <c r="E28" s="6">
        <v>40</v>
      </c>
      <c r="F28" s="7">
        <v>0</v>
      </c>
      <c r="G28" s="8">
        <f t="shared" si="0"/>
        <v>0</v>
      </c>
      <c r="H28" s="2"/>
      <c r="I28" s="2"/>
    </row>
    <row r="29" spans="1:9" ht="15" x14ac:dyDescent="0.2">
      <c r="A29" s="4">
        <v>18</v>
      </c>
      <c r="B29" s="5"/>
      <c r="C29" s="5" t="s">
        <v>224</v>
      </c>
      <c r="D29" s="4" t="s">
        <v>16</v>
      </c>
      <c r="E29" s="6">
        <v>40</v>
      </c>
      <c r="F29" s="7">
        <v>0</v>
      </c>
      <c r="G29" s="8">
        <f t="shared" si="0"/>
        <v>0</v>
      </c>
      <c r="H29" s="2"/>
      <c r="I29" s="2"/>
    </row>
    <row r="30" spans="1:9" ht="15" x14ac:dyDescent="0.2">
      <c r="A30" s="4">
        <v>19</v>
      </c>
      <c r="B30" s="5"/>
      <c r="C30" s="5" t="s">
        <v>467</v>
      </c>
      <c r="D30" s="4" t="s">
        <v>19</v>
      </c>
      <c r="E30" s="6">
        <v>1</v>
      </c>
      <c r="F30" s="7">
        <v>0</v>
      </c>
      <c r="G30" s="8">
        <f t="shared" si="0"/>
        <v>0</v>
      </c>
      <c r="H30" s="2"/>
      <c r="I30" s="2"/>
    </row>
    <row r="31" spans="1:9" ht="15" x14ac:dyDescent="0.2">
      <c r="A31" s="4">
        <v>20</v>
      </c>
      <c r="B31" s="5"/>
      <c r="C31" s="5" t="s">
        <v>197</v>
      </c>
      <c r="D31" s="4" t="s">
        <v>16</v>
      </c>
      <c r="E31" s="6">
        <v>1</v>
      </c>
      <c r="F31" s="7">
        <v>0</v>
      </c>
      <c r="G31" s="8">
        <f t="shared" si="0"/>
        <v>0</v>
      </c>
      <c r="H31" s="2"/>
      <c r="I31" s="2"/>
    </row>
    <row r="32" spans="1:9" ht="15" x14ac:dyDescent="0.2">
      <c r="A32" s="11"/>
      <c r="B32" s="11"/>
      <c r="C32" s="11" t="s">
        <v>198</v>
      </c>
      <c r="D32" s="11"/>
      <c r="E32" s="11"/>
      <c r="F32" s="11"/>
      <c r="G32" s="11"/>
      <c r="H32" s="2"/>
      <c r="I32" s="2"/>
    </row>
    <row r="33" spans="1:11" ht="21" x14ac:dyDescent="0.2">
      <c r="A33" s="4">
        <v>21</v>
      </c>
      <c r="B33" s="5" t="s">
        <v>225</v>
      </c>
      <c r="C33" s="5" t="s">
        <v>226</v>
      </c>
      <c r="D33" s="4" t="s">
        <v>16</v>
      </c>
      <c r="E33" s="6">
        <v>1</v>
      </c>
      <c r="F33" s="7">
        <v>0</v>
      </c>
      <c r="G33" s="8">
        <f>F33*E33</f>
        <v>0</v>
      </c>
      <c r="H33" s="2"/>
      <c r="I33" s="2"/>
    </row>
    <row r="34" spans="1:11" ht="15" x14ac:dyDescent="0.2">
      <c r="A34" s="4">
        <v>22</v>
      </c>
      <c r="B34" s="5"/>
      <c r="C34" s="5" t="s">
        <v>199</v>
      </c>
      <c r="D34" s="4" t="s">
        <v>200</v>
      </c>
      <c r="E34" s="6">
        <v>1</v>
      </c>
      <c r="F34" s="7">
        <v>0</v>
      </c>
      <c r="G34" s="8">
        <f>F34*E34</f>
        <v>0</v>
      </c>
      <c r="H34" s="2"/>
      <c r="I34" s="2"/>
    </row>
    <row r="35" spans="1:11" ht="21" x14ac:dyDescent="0.2">
      <c r="A35" s="11"/>
      <c r="B35" s="11"/>
      <c r="C35" s="11" t="s">
        <v>201</v>
      </c>
      <c r="D35" s="11"/>
      <c r="E35" s="11"/>
      <c r="F35" s="11"/>
      <c r="G35" s="11"/>
      <c r="H35" s="2"/>
      <c r="I35" s="2"/>
    </row>
    <row r="36" spans="1:11" ht="15" x14ac:dyDescent="0.2">
      <c r="A36" s="9"/>
      <c r="B36" s="9" t="s">
        <v>13</v>
      </c>
      <c r="C36" s="188" t="s">
        <v>178</v>
      </c>
      <c r="D36" s="184"/>
      <c r="E36" s="184"/>
      <c r="F36" s="184"/>
      <c r="G36" s="10">
        <f>SUM(G13:G34)</f>
        <v>0</v>
      </c>
      <c r="H36" s="2"/>
      <c r="I36" s="2"/>
      <c r="J36" s="2"/>
      <c r="K36" s="2"/>
    </row>
    <row r="37" spans="1:11" ht="15" x14ac:dyDescent="0.2">
      <c r="A37" s="186"/>
      <c r="B37" s="186"/>
      <c r="C37" s="187" t="s">
        <v>57</v>
      </c>
      <c r="D37" s="187"/>
      <c r="E37" s="187"/>
      <c r="F37" s="187"/>
      <c r="G37" s="187"/>
      <c r="H37" s="2"/>
      <c r="I37" s="2"/>
      <c r="J37" s="2"/>
      <c r="K37" s="2"/>
    </row>
    <row r="38" spans="1:11" ht="15" x14ac:dyDescent="0.2">
      <c r="A38" s="4">
        <v>23</v>
      </c>
      <c r="B38" s="5"/>
      <c r="C38" s="5" t="s">
        <v>405</v>
      </c>
      <c r="D38" s="4" t="s">
        <v>16</v>
      </c>
      <c r="E38" s="6">
        <v>1</v>
      </c>
      <c r="F38" s="7">
        <v>0</v>
      </c>
      <c r="G38" s="8">
        <f>F38*E38</f>
        <v>0</v>
      </c>
      <c r="H38" s="2"/>
      <c r="I38" s="2"/>
    </row>
    <row r="39" spans="1:11" ht="15" x14ac:dyDescent="0.2">
      <c r="A39" s="9"/>
      <c r="B39" s="9" t="s">
        <v>13</v>
      </c>
      <c r="C39" s="188" t="s">
        <v>57</v>
      </c>
      <c r="D39" s="184"/>
      <c r="E39" s="184"/>
      <c r="F39" s="184"/>
      <c r="G39" s="10">
        <f>SUM(G38:G38)</f>
        <v>0</v>
      </c>
      <c r="H39" s="2"/>
      <c r="I39" s="2"/>
      <c r="J39" s="2"/>
      <c r="K39" s="2"/>
    </row>
    <row r="40" spans="1:11" ht="15" x14ac:dyDescent="0.2">
      <c r="A40" s="12"/>
      <c r="B40" s="12" t="s">
        <v>13</v>
      </c>
      <c r="C40" s="183" t="s">
        <v>1</v>
      </c>
      <c r="D40" s="184"/>
      <c r="E40" s="184"/>
      <c r="F40" s="184"/>
      <c r="G40" s="13">
        <f>+G8+G11+G36+G39</f>
        <v>0</v>
      </c>
      <c r="H40" s="2"/>
      <c r="I40" s="2"/>
      <c r="J40" s="2"/>
      <c r="K40" s="2"/>
    </row>
    <row r="41" spans="1:11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ht="15" x14ac:dyDescent="0.2">
      <c r="A42" s="189"/>
      <c r="B42" s="190"/>
      <c r="C42" s="190" t="s">
        <v>67</v>
      </c>
      <c r="D42" s="190"/>
      <c r="E42" s="190"/>
      <c r="F42" s="190"/>
      <c r="G42" s="191"/>
      <c r="H42" s="2"/>
      <c r="I42" s="2"/>
      <c r="J42" s="2"/>
      <c r="K42" s="2"/>
    </row>
    <row r="43" spans="1:11" ht="15" x14ac:dyDescent="0.2">
      <c r="A43" s="3" t="s">
        <v>2</v>
      </c>
      <c r="B43" s="3" t="s">
        <v>3</v>
      </c>
      <c r="C43" s="3" t="s">
        <v>4</v>
      </c>
      <c r="D43" s="3" t="s">
        <v>5</v>
      </c>
      <c r="E43" s="3" t="s">
        <v>6</v>
      </c>
      <c r="F43" s="3" t="s">
        <v>7</v>
      </c>
      <c r="G43" s="3" t="s">
        <v>8</v>
      </c>
      <c r="H43" s="2"/>
      <c r="I43" s="2"/>
      <c r="J43" s="2"/>
      <c r="K43" s="2"/>
    </row>
    <row r="44" spans="1:11" ht="15" x14ac:dyDescent="0.2">
      <c r="A44" s="186"/>
      <c r="B44" s="186"/>
      <c r="C44" s="187" t="s">
        <v>97</v>
      </c>
      <c r="D44" s="187"/>
      <c r="E44" s="187"/>
      <c r="F44" s="187"/>
      <c r="G44" s="187"/>
      <c r="H44" s="2"/>
      <c r="I44" s="2"/>
      <c r="J44" s="2"/>
      <c r="K44" s="2"/>
    </row>
    <row r="45" spans="1:11" ht="15" x14ac:dyDescent="0.2">
      <c r="A45" s="4">
        <v>24</v>
      </c>
      <c r="B45" s="5"/>
      <c r="C45" s="5" t="s">
        <v>204</v>
      </c>
      <c r="D45" s="4" t="s">
        <v>16</v>
      </c>
      <c r="E45" s="6">
        <v>118</v>
      </c>
      <c r="F45" s="7">
        <v>0</v>
      </c>
      <c r="G45" s="8">
        <f t="shared" ref="G45:G52" si="1">F45*E45</f>
        <v>0</v>
      </c>
      <c r="H45" s="2"/>
      <c r="I45" s="2"/>
    </row>
    <row r="46" spans="1:11" ht="15" x14ac:dyDescent="0.2">
      <c r="A46" s="4">
        <v>25</v>
      </c>
      <c r="B46" s="5"/>
      <c r="C46" s="5" t="s">
        <v>205</v>
      </c>
      <c r="D46" s="4" t="s">
        <v>16</v>
      </c>
      <c r="E46" s="6">
        <v>19</v>
      </c>
      <c r="F46" s="7">
        <v>0</v>
      </c>
      <c r="G46" s="8">
        <f t="shared" si="1"/>
        <v>0</v>
      </c>
      <c r="H46" s="2"/>
      <c r="I46" s="2"/>
    </row>
    <row r="47" spans="1:11" ht="15" x14ac:dyDescent="0.2">
      <c r="A47" s="4">
        <v>26</v>
      </c>
      <c r="B47" s="5"/>
      <c r="C47" s="5" t="s">
        <v>207</v>
      </c>
      <c r="D47" s="4" t="s">
        <v>70</v>
      </c>
      <c r="E47" s="6">
        <v>32</v>
      </c>
      <c r="F47" s="7">
        <v>0</v>
      </c>
      <c r="G47" s="8">
        <f t="shared" si="1"/>
        <v>0</v>
      </c>
      <c r="H47" s="2"/>
      <c r="I47" s="2"/>
    </row>
    <row r="48" spans="1:11" ht="15" x14ac:dyDescent="0.2">
      <c r="A48" s="4">
        <v>27</v>
      </c>
      <c r="B48" s="5"/>
      <c r="C48" s="5" t="s">
        <v>230</v>
      </c>
      <c r="D48" s="4" t="s">
        <v>70</v>
      </c>
      <c r="E48" s="6">
        <v>8</v>
      </c>
      <c r="F48" s="7">
        <v>0</v>
      </c>
      <c r="G48" s="8">
        <f t="shared" si="1"/>
        <v>0</v>
      </c>
      <c r="H48" s="2"/>
      <c r="I48" s="2"/>
    </row>
    <row r="49" spans="1:11" ht="15" x14ac:dyDescent="0.2">
      <c r="A49" s="4">
        <v>28</v>
      </c>
      <c r="B49" s="5"/>
      <c r="C49" s="5" t="s">
        <v>228</v>
      </c>
      <c r="D49" s="4" t="s">
        <v>16</v>
      </c>
      <c r="E49" s="6">
        <v>10</v>
      </c>
      <c r="F49" s="7">
        <v>0</v>
      </c>
      <c r="G49" s="8">
        <f t="shared" si="1"/>
        <v>0</v>
      </c>
      <c r="H49" s="2"/>
      <c r="I49" s="2"/>
    </row>
    <row r="50" spans="1:11" ht="15" x14ac:dyDescent="0.2">
      <c r="A50" s="4">
        <v>29</v>
      </c>
      <c r="B50" s="5"/>
      <c r="C50" s="5" t="s">
        <v>208</v>
      </c>
      <c r="D50" s="4" t="s">
        <v>70</v>
      </c>
      <c r="E50" s="6">
        <v>1</v>
      </c>
      <c r="F50" s="7">
        <v>0</v>
      </c>
      <c r="G50" s="8">
        <f t="shared" si="1"/>
        <v>0</v>
      </c>
      <c r="H50" s="2"/>
      <c r="I50" s="2"/>
    </row>
    <row r="51" spans="1:11" ht="15" x14ac:dyDescent="0.2">
      <c r="A51" s="4">
        <v>30</v>
      </c>
      <c r="B51" s="5"/>
      <c r="C51" s="5" t="s">
        <v>209</v>
      </c>
      <c r="D51" s="4" t="s">
        <v>16</v>
      </c>
      <c r="E51" s="6">
        <v>1</v>
      </c>
      <c r="F51" s="7">
        <v>0</v>
      </c>
      <c r="G51" s="8">
        <f t="shared" si="1"/>
        <v>0</v>
      </c>
      <c r="H51" s="2"/>
      <c r="I51" s="2"/>
    </row>
    <row r="52" spans="1:11" ht="15" x14ac:dyDescent="0.2">
      <c r="A52" s="4">
        <v>31</v>
      </c>
      <c r="B52" s="5"/>
      <c r="C52" s="5" t="s">
        <v>473</v>
      </c>
      <c r="D52" s="4" t="s">
        <v>70</v>
      </c>
      <c r="E52" s="6">
        <v>16</v>
      </c>
      <c r="F52" s="7">
        <v>0</v>
      </c>
      <c r="G52" s="8">
        <f t="shared" si="1"/>
        <v>0</v>
      </c>
      <c r="H52" s="2"/>
      <c r="I52" s="2"/>
    </row>
    <row r="53" spans="1:11" ht="15" x14ac:dyDescent="0.2">
      <c r="A53" s="9"/>
      <c r="B53" s="9" t="s">
        <v>13</v>
      </c>
      <c r="C53" s="188" t="s">
        <v>97</v>
      </c>
      <c r="D53" s="184"/>
      <c r="E53" s="184"/>
      <c r="F53" s="184"/>
      <c r="G53" s="10">
        <f>SUM(G45:G52)</f>
        <v>0</v>
      </c>
      <c r="H53" s="2"/>
      <c r="I53" s="2"/>
      <c r="J53" s="2"/>
      <c r="K53" s="2"/>
    </row>
    <row r="54" spans="1:11" ht="15" x14ac:dyDescent="0.2">
      <c r="A54" s="12"/>
      <c r="B54" s="12" t="s">
        <v>13</v>
      </c>
      <c r="C54" s="183" t="s">
        <v>67</v>
      </c>
      <c r="D54" s="184"/>
      <c r="E54" s="184"/>
      <c r="F54" s="184"/>
      <c r="G54" s="13">
        <f>+G53</f>
        <v>0</v>
      </c>
      <c r="H54" s="2"/>
      <c r="I54" s="2"/>
      <c r="J54" s="2"/>
      <c r="K54" s="2"/>
    </row>
    <row r="55" spans="1:11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ht="15" x14ac:dyDescent="0.2">
      <c r="A56" s="185" t="s">
        <v>177</v>
      </c>
      <c r="B56" s="185"/>
      <c r="C56" s="185"/>
      <c r="D56" s="185"/>
      <c r="E56" s="185"/>
      <c r="F56" s="185"/>
      <c r="G56" s="14">
        <f>+G40+G54</f>
        <v>0</v>
      </c>
      <c r="H56" s="2"/>
    </row>
  </sheetData>
  <sheetProtection sheet="1" objects="1" scenarios="1"/>
  <mergeCells count="26">
    <mergeCell ref="A1:B1"/>
    <mergeCell ref="C1:G1"/>
    <mergeCell ref="A2:B2"/>
    <mergeCell ref="C2:G2"/>
    <mergeCell ref="A4:B4"/>
    <mergeCell ref="C4:G4"/>
    <mergeCell ref="C39:F39"/>
    <mergeCell ref="A6:B6"/>
    <mergeCell ref="C6:G6"/>
    <mergeCell ref="C8:F8"/>
    <mergeCell ref="A9:B9"/>
    <mergeCell ref="C9:G9"/>
    <mergeCell ref="C11:F11"/>
    <mergeCell ref="A12:B12"/>
    <mergeCell ref="C12:G12"/>
    <mergeCell ref="C36:F36"/>
    <mergeCell ref="A37:B37"/>
    <mergeCell ref="C37:G37"/>
    <mergeCell ref="C54:F54"/>
    <mergeCell ref="A56:F56"/>
    <mergeCell ref="C40:F40"/>
    <mergeCell ref="A42:B42"/>
    <mergeCell ref="C42:G42"/>
    <mergeCell ref="A44:B44"/>
    <mergeCell ref="C44:G44"/>
    <mergeCell ref="C53:F5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view="pageBreakPreview" zoomScaleNormal="100" zoomScaleSheetLayoutView="100" workbookViewId="0">
      <selection activeCell="A3" sqref="A3:F3"/>
    </sheetView>
  </sheetViews>
  <sheetFormatPr defaultRowHeight="12.75" x14ac:dyDescent="0.2"/>
  <cols>
    <col min="1" max="1" width="32.42578125" style="16" customWidth="1"/>
    <col min="2" max="2" width="1.5703125" style="16" customWidth="1"/>
    <col min="3" max="3" width="19.140625" style="55" customWidth="1"/>
    <col min="4" max="4" width="20.140625" style="55" customWidth="1"/>
    <col min="5" max="5" width="16.7109375" style="16" customWidth="1"/>
    <col min="6" max="6" width="17.85546875" style="16" customWidth="1"/>
    <col min="7" max="7" width="9.140625" style="16"/>
    <col min="8" max="8" width="17.140625" style="16" customWidth="1"/>
    <col min="9" max="9" width="14.28515625" style="16" bestFit="1" customWidth="1"/>
    <col min="10" max="10" width="18.7109375" style="16" customWidth="1"/>
    <col min="11" max="16384" width="9.140625" style="16"/>
  </cols>
  <sheetData>
    <row r="1" spans="1:12" ht="27" customHeight="1" x14ac:dyDescent="0.3">
      <c r="A1" s="172"/>
      <c r="B1" s="173"/>
      <c r="C1" s="173"/>
      <c r="D1" s="173"/>
      <c r="E1" s="173"/>
      <c r="F1" s="174"/>
      <c r="G1" s="15"/>
    </row>
    <row r="2" spans="1:12" ht="39" customHeight="1" x14ac:dyDescent="0.3">
      <c r="A2" s="175" t="s">
        <v>476</v>
      </c>
      <c r="B2" s="176"/>
      <c r="C2" s="176"/>
      <c r="D2" s="176"/>
      <c r="E2" s="176"/>
      <c r="F2" s="177"/>
      <c r="G2" s="15"/>
    </row>
    <row r="3" spans="1:12" ht="24" customHeight="1" x14ac:dyDescent="0.3">
      <c r="A3" s="175"/>
      <c r="B3" s="178"/>
      <c r="C3" s="178"/>
      <c r="D3" s="178"/>
      <c r="E3" s="178"/>
      <c r="F3" s="179"/>
      <c r="G3" s="15"/>
    </row>
    <row r="4" spans="1:12" ht="15" x14ac:dyDescent="0.25">
      <c r="A4" s="180"/>
      <c r="B4" s="178"/>
      <c r="C4" s="178"/>
      <c r="D4" s="178"/>
      <c r="E4" s="178"/>
      <c r="F4" s="179"/>
      <c r="G4" s="15"/>
    </row>
    <row r="5" spans="1:12" ht="24.95" customHeight="1" x14ac:dyDescent="0.2">
      <c r="A5" s="181" t="s">
        <v>251</v>
      </c>
      <c r="B5" s="181"/>
      <c r="C5" s="181"/>
      <c r="D5" s="181"/>
      <c r="E5" s="17" t="s">
        <v>252</v>
      </c>
      <c r="F5" s="17"/>
      <c r="G5" s="15"/>
      <c r="I5" s="15"/>
      <c r="J5" s="15"/>
      <c r="K5" s="15"/>
    </row>
    <row r="6" spans="1:12" ht="24.95" customHeight="1" x14ac:dyDescent="0.2">
      <c r="A6" s="182"/>
      <c r="B6" s="182"/>
      <c r="C6" s="182"/>
      <c r="D6" s="182"/>
      <c r="E6" s="18"/>
      <c r="F6" s="19"/>
      <c r="G6" s="15"/>
      <c r="I6" s="15"/>
      <c r="J6" s="15"/>
      <c r="K6" s="15"/>
    </row>
    <row r="7" spans="1:12" ht="24.95" customHeight="1" x14ac:dyDescent="0.2">
      <c r="A7" s="20"/>
      <c r="B7" s="20"/>
      <c r="C7" s="21" t="s">
        <v>253</v>
      </c>
      <c r="D7" s="20" t="s">
        <v>254</v>
      </c>
      <c r="E7" s="22"/>
      <c r="F7" s="22"/>
      <c r="G7" s="15"/>
      <c r="I7" s="23"/>
      <c r="J7" s="15"/>
      <c r="K7" s="15"/>
    </row>
    <row r="8" spans="1:12" ht="24.95" customHeight="1" x14ac:dyDescent="0.2">
      <c r="A8" s="24" t="s">
        <v>255</v>
      </c>
      <c r="B8" s="25"/>
      <c r="C8" s="26">
        <f>'Elektroinstalace D'!G112</f>
        <v>0</v>
      </c>
      <c r="D8" s="26">
        <f>'Elektroinstalace D'!G223</f>
        <v>0</v>
      </c>
      <c r="E8" s="27">
        <f>SUM(C8:D8)</f>
        <v>0</v>
      </c>
      <c r="F8" s="28"/>
      <c r="G8" s="15"/>
      <c r="I8" s="23"/>
      <c r="J8" s="15"/>
      <c r="K8" s="15"/>
    </row>
    <row r="9" spans="1:12" ht="24.95" customHeight="1" x14ac:dyDescent="0.2">
      <c r="A9" s="20"/>
      <c r="B9" s="17"/>
      <c r="C9" s="29"/>
      <c r="D9" s="29"/>
      <c r="E9" s="30"/>
      <c r="F9" s="22"/>
      <c r="G9" s="15"/>
      <c r="I9" s="23"/>
      <c r="J9" s="15"/>
      <c r="K9" s="15"/>
    </row>
    <row r="10" spans="1:12" ht="24.95" customHeight="1" x14ac:dyDescent="0.2">
      <c r="A10" s="167" t="s">
        <v>256</v>
      </c>
      <c r="B10" s="168"/>
      <c r="C10" s="168"/>
      <c r="D10" s="169"/>
      <c r="E10" s="31">
        <f>SUM(E12:E21)</f>
        <v>0</v>
      </c>
      <c r="F10" s="22"/>
      <c r="G10" s="15"/>
      <c r="I10" s="23"/>
      <c r="J10" s="15"/>
      <c r="K10" s="15"/>
    </row>
    <row r="11" spans="1:12" ht="24.95" customHeight="1" x14ac:dyDescent="0.2">
      <c r="A11" s="32"/>
      <c r="B11" s="33"/>
      <c r="C11" s="34" t="s">
        <v>257</v>
      </c>
      <c r="D11" s="34" t="s">
        <v>258</v>
      </c>
      <c r="E11" s="22"/>
      <c r="F11" s="22"/>
      <c r="G11" s="15"/>
      <c r="I11" s="23"/>
      <c r="J11" s="15"/>
      <c r="K11" s="15"/>
    </row>
    <row r="12" spans="1:12" ht="24.95" customHeight="1" x14ac:dyDescent="0.2">
      <c r="A12" s="18" t="s">
        <v>309</v>
      </c>
      <c r="B12" s="18"/>
      <c r="C12" s="18">
        <v>1</v>
      </c>
      <c r="D12" s="35">
        <f>'RH-D'!G96</f>
        <v>0</v>
      </c>
      <c r="E12" s="35">
        <f t="shared" ref="E12:E21" si="0">C12*D12</f>
        <v>0</v>
      </c>
      <c r="F12" s="36"/>
      <c r="G12" s="15"/>
      <c r="I12" s="15"/>
      <c r="J12" s="15"/>
      <c r="K12" s="15"/>
    </row>
    <row r="13" spans="1:12" ht="24.95" customHeight="1" x14ac:dyDescent="0.2">
      <c r="A13" s="18" t="s">
        <v>310</v>
      </c>
      <c r="B13" s="18"/>
      <c r="C13" s="18">
        <v>1</v>
      </c>
      <c r="D13" s="35">
        <f>'Hlavní rozvaděč RDA-D'!G77</f>
        <v>0</v>
      </c>
      <c r="E13" s="35">
        <f t="shared" si="0"/>
        <v>0</v>
      </c>
      <c r="F13" s="36"/>
      <c r="G13" s="15"/>
      <c r="I13" s="15"/>
      <c r="J13" s="15"/>
      <c r="K13" s="15"/>
    </row>
    <row r="14" spans="1:12" ht="24.95" customHeight="1" x14ac:dyDescent="0.2">
      <c r="A14" s="37" t="s">
        <v>311</v>
      </c>
      <c r="B14" s="38"/>
      <c r="C14" s="18">
        <v>1</v>
      </c>
      <c r="D14" s="35">
        <f>'Hlavní rozvaděč RUPS-D'!G57</f>
        <v>0</v>
      </c>
      <c r="E14" s="35">
        <f t="shared" si="0"/>
        <v>0</v>
      </c>
      <c r="F14" s="36"/>
      <c r="G14" s="15"/>
      <c r="I14" s="15"/>
      <c r="J14" s="15"/>
      <c r="K14" s="15"/>
    </row>
    <row r="15" spans="1:12" ht="24.95" customHeight="1" x14ac:dyDescent="0.2">
      <c r="A15" s="37" t="s">
        <v>312</v>
      </c>
      <c r="B15" s="37"/>
      <c r="C15" s="18">
        <v>1</v>
      </c>
      <c r="D15" s="35">
        <f>RS01.1!G44</f>
        <v>0</v>
      </c>
      <c r="E15" s="35">
        <f t="shared" si="0"/>
        <v>0</v>
      </c>
      <c r="F15" s="36"/>
      <c r="G15" s="15"/>
      <c r="I15" s="15"/>
      <c r="J15" s="15"/>
      <c r="K15" s="15"/>
    </row>
    <row r="16" spans="1:12" ht="24.95" customHeight="1" x14ac:dyDescent="0.2">
      <c r="A16" s="37" t="s">
        <v>313</v>
      </c>
      <c r="B16" s="37"/>
      <c r="C16" s="18">
        <v>1</v>
      </c>
      <c r="D16" s="35">
        <f>'RDA-SLP'!G38</f>
        <v>0</v>
      </c>
      <c r="E16" s="35">
        <f t="shared" si="0"/>
        <v>0</v>
      </c>
      <c r="F16" s="36"/>
      <c r="G16" s="15"/>
      <c r="H16" s="15"/>
      <c r="I16" s="15"/>
      <c r="J16" s="39"/>
      <c r="K16" s="15"/>
      <c r="L16" s="15"/>
    </row>
    <row r="17" spans="1:12" ht="24.95" customHeight="1" x14ac:dyDescent="0.2">
      <c r="A17" s="37" t="s">
        <v>314</v>
      </c>
      <c r="B17" s="37"/>
      <c r="C17" s="18">
        <v>2</v>
      </c>
      <c r="D17" s="35">
        <f>'RS1.011, 1.012'!G38</f>
        <v>0</v>
      </c>
      <c r="E17" s="35">
        <f t="shared" si="0"/>
        <v>0</v>
      </c>
      <c r="F17" s="36"/>
      <c r="G17" s="15"/>
      <c r="J17" s="40"/>
      <c r="K17" s="15"/>
      <c r="L17" s="15"/>
    </row>
    <row r="18" spans="1:12" ht="24.95" customHeight="1" x14ac:dyDescent="0.2">
      <c r="A18" s="37" t="s">
        <v>315</v>
      </c>
      <c r="B18" s="38"/>
      <c r="C18" s="18">
        <v>1</v>
      </c>
      <c r="D18" s="35">
        <f>RS1.1!G50</f>
        <v>0</v>
      </c>
      <c r="E18" s="35">
        <f t="shared" si="0"/>
        <v>0</v>
      </c>
      <c r="F18" s="36"/>
      <c r="G18" s="15"/>
      <c r="J18" s="40"/>
      <c r="K18" s="15"/>
      <c r="L18" s="15"/>
    </row>
    <row r="19" spans="1:12" ht="24.95" customHeight="1" x14ac:dyDescent="0.2">
      <c r="A19" s="37" t="s">
        <v>316</v>
      </c>
      <c r="B19" s="38"/>
      <c r="C19" s="18">
        <v>1</v>
      </c>
      <c r="D19" s="35">
        <f>RS1.2!G52</f>
        <v>0</v>
      </c>
      <c r="E19" s="35">
        <f t="shared" si="0"/>
        <v>0</v>
      </c>
      <c r="F19" s="36"/>
      <c r="G19" s="15"/>
      <c r="J19" s="40"/>
      <c r="K19" s="15"/>
      <c r="L19" s="15"/>
    </row>
    <row r="20" spans="1:12" ht="24.95" customHeight="1" x14ac:dyDescent="0.2">
      <c r="A20" s="37" t="s">
        <v>317</v>
      </c>
      <c r="B20" s="38"/>
      <c r="C20" s="18">
        <v>1</v>
      </c>
      <c r="D20" s="35">
        <f>RS2.1!G56</f>
        <v>0</v>
      </c>
      <c r="E20" s="35">
        <f t="shared" si="0"/>
        <v>0</v>
      </c>
      <c r="F20" s="36"/>
      <c r="G20" s="15"/>
      <c r="J20" s="40"/>
      <c r="K20" s="15"/>
      <c r="L20" s="15"/>
    </row>
    <row r="21" spans="1:12" ht="24.95" customHeight="1" x14ac:dyDescent="0.2">
      <c r="A21" s="37" t="s">
        <v>318</v>
      </c>
      <c r="B21" s="38"/>
      <c r="C21" s="18">
        <v>1</v>
      </c>
      <c r="D21" s="35">
        <f>'RS3-5.1'!G56</f>
        <v>0</v>
      </c>
      <c r="E21" s="35">
        <f t="shared" si="0"/>
        <v>0</v>
      </c>
      <c r="F21" s="36"/>
      <c r="G21" s="15"/>
      <c r="J21" s="40"/>
      <c r="K21" s="15"/>
      <c r="L21" s="15"/>
    </row>
    <row r="22" spans="1:12" ht="24.95" customHeight="1" x14ac:dyDescent="0.2">
      <c r="A22" s="37"/>
      <c r="B22" s="38"/>
      <c r="C22" s="38"/>
      <c r="D22" s="38"/>
      <c r="E22" s="41"/>
      <c r="F22" s="42"/>
      <c r="G22" s="15"/>
      <c r="J22" s="40"/>
      <c r="K22" s="15"/>
      <c r="L22" s="15"/>
    </row>
    <row r="23" spans="1:12" ht="24.95" customHeight="1" x14ac:dyDescent="0.2">
      <c r="A23" s="43"/>
      <c r="B23" s="44"/>
      <c r="C23" s="45"/>
      <c r="D23" s="45"/>
      <c r="E23" s="46"/>
      <c r="F23" s="46"/>
      <c r="G23" s="15"/>
      <c r="J23" s="39"/>
      <c r="K23" s="15"/>
      <c r="L23" s="15"/>
    </row>
    <row r="24" spans="1:12" s="49" customFormat="1" ht="24.95" customHeight="1" x14ac:dyDescent="0.25">
      <c r="A24" s="170" t="s">
        <v>259</v>
      </c>
      <c r="B24" s="170"/>
      <c r="C24" s="170"/>
      <c r="D24" s="170"/>
      <c r="E24" s="47">
        <f>SUM(E10+E8)</f>
        <v>0</v>
      </c>
      <c r="F24" s="47"/>
      <c r="G24" s="48"/>
      <c r="J24" s="50"/>
      <c r="K24" s="48"/>
      <c r="L24" s="48"/>
    </row>
    <row r="25" spans="1:12" ht="14.25" x14ac:dyDescent="0.2">
      <c r="A25" s="171"/>
      <c r="B25" s="171"/>
      <c r="C25" s="171"/>
      <c r="D25" s="171"/>
      <c r="E25" s="51"/>
      <c r="F25" s="52"/>
      <c r="G25" s="15"/>
      <c r="J25" s="39"/>
      <c r="K25" s="15"/>
      <c r="L25" s="15"/>
    </row>
    <row r="26" spans="1:12" ht="12" customHeight="1" x14ac:dyDescent="0.2">
      <c r="A26" s="171"/>
      <c r="B26" s="171"/>
      <c r="C26" s="171"/>
      <c r="D26" s="171"/>
      <c r="E26" s="53"/>
      <c r="F26" s="54"/>
      <c r="G26" s="15"/>
    </row>
    <row r="27" spans="1:12" x14ac:dyDescent="0.2">
      <c r="J27" s="15"/>
    </row>
    <row r="28" spans="1:12" x14ac:dyDescent="0.2">
      <c r="A28" s="15"/>
      <c r="B28" s="15"/>
      <c r="C28" s="56"/>
      <c r="D28" s="56"/>
      <c r="E28" s="15"/>
      <c r="F28" s="15"/>
    </row>
    <row r="29" spans="1:12" x14ac:dyDescent="0.2">
      <c r="A29" s="15"/>
      <c r="B29" s="15"/>
      <c r="C29" s="56"/>
      <c r="D29" s="56"/>
      <c r="E29" s="15"/>
      <c r="F29" s="15"/>
    </row>
    <row r="30" spans="1:12" x14ac:dyDescent="0.2">
      <c r="A30" s="15"/>
      <c r="B30" s="15"/>
      <c r="C30" s="56"/>
      <c r="D30" s="56"/>
      <c r="E30" s="15"/>
      <c r="F30" s="15"/>
    </row>
    <row r="31" spans="1:12" x14ac:dyDescent="0.2">
      <c r="A31" s="15"/>
      <c r="B31" s="15"/>
      <c r="C31" s="56"/>
      <c r="D31" s="56"/>
      <c r="E31" s="15"/>
      <c r="F31" s="15"/>
    </row>
    <row r="32" spans="1:12" x14ac:dyDescent="0.2">
      <c r="A32" s="15"/>
      <c r="B32" s="15"/>
      <c r="C32" s="56"/>
      <c r="D32" s="56"/>
      <c r="E32" s="15"/>
      <c r="F32" s="15"/>
    </row>
    <row r="33" spans="1:6" x14ac:dyDescent="0.2">
      <c r="A33" s="15"/>
      <c r="B33" s="15"/>
      <c r="C33" s="56"/>
      <c r="D33" s="56"/>
      <c r="E33" s="15"/>
      <c r="F33" s="15"/>
    </row>
    <row r="34" spans="1:6" x14ac:dyDescent="0.2">
      <c r="A34" s="15"/>
      <c r="B34" s="15"/>
      <c r="C34" s="56"/>
      <c r="D34" s="56"/>
      <c r="E34" s="15"/>
      <c r="F34" s="15"/>
    </row>
    <row r="35" spans="1:6" x14ac:dyDescent="0.2">
      <c r="A35" s="15"/>
      <c r="B35" s="15"/>
      <c r="C35" s="56"/>
      <c r="D35" s="56"/>
      <c r="E35" s="15"/>
      <c r="F35" s="15"/>
    </row>
    <row r="36" spans="1:6" x14ac:dyDescent="0.2">
      <c r="A36" s="15"/>
      <c r="B36" s="15"/>
      <c r="C36" s="56"/>
      <c r="D36" s="56"/>
      <c r="E36" s="15"/>
      <c r="F36" s="15"/>
    </row>
    <row r="37" spans="1:6" x14ac:dyDescent="0.2">
      <c r="A37" s="15"/>
      <c r="B37" s="15"/>
      <c r="C37" s="56"/>
      <c r="D37" s="56"/>
      <c r="E37" s="15"/>
      <c r="F37" s="15"/>
    </row>
    <row r="38" spans="1:6" x14ac:dyDescent="0.2">
      <c r="A38" s="15"/>
      <c r="B38" s="15"/>
      <c r="C38" s="56"/>
      <c r="D38" s="56"/>
      <c r="E38" s="15"/>
      <c r="F38" s="15"/>
    </row>
    <row r="39" spans="1:6" x14ac:dyDescent="0.2">
      <c r="A39" s="15"/>
      <c r="B39" s="15"/>
      <c r="C39" s="56"/>
      <c r="D39" s="56"/>
      <c r="E39" s="15"/>
      <c r="F39" s="15"/>
    </row>
    <row r="40" spans="1:6" x14ac:dyDescent="0.2">
      <c r="A40" s="15"/>
      <c r="B40" s="15"/>
      <c r="C40" s="56"/>
      <c r="D40" s="56"/>
      <c r="E40" s="15"/>
      <c r="F40" s="15"/>
    </row>
    <row r="41" spans="1:6" x14ac:dyDescent="0.2">
      <c r="A41" s="15"/>
      <c r="B41" s="15"/>
      <c r="C41" s="56"/>
      <c r="D41" s="56"/>
      <c r="E41" s="15"/>
      <c r="F41" s="15"/>
    </row>
    <row r="42" spans="1:6" x14ac:dyDescent="0.2">
      <c r="A42" s="15"/>
      <c r="B42" s="15"/>
      <c r="C42" s="56"/>
      <c r="D42" s="56"/>
      <c r="E42" s="15"/>
      <c r="F42" s="15"/>
    </row>
    <row r="43" spans="1:6" x14ac:dyDescent="0.2">
      <c r="A43" s="15"/>
      <c r="B43" s="15"/>
      <c r="C43" s="56"/>
      <c r="D43" s="56"/>
      <c r="E43" s="15"/>
      <c r="F43" s="15"/>
    </row>
    <row r="44" spans="1:6" x14ac:dyDescent="0.2">
      <c r="A44" s="15"/>
      <c r="B44" s="15"/>
      <c r="C44" s="56"/>
      <c r="D44" s="56"/>
      <c r="E44" s="15"/>
      <c r="F44" s="15"/>
    </row>
    <row r="45" spans="1:6" x14ac:dyDescent="0.2">
      <c r="A45" s="15"/>
      <c r="B45" s="15"/>
      <c r="C45" s="56"/>
      <c r="D45" s="56"/>
      <c r="E45" s="15"/>
      <c r="F45" s="15"/>
    </row>
    <row r="46" spans="1:6" x14ac:dyDescent="0.2">
      <c r="A46" s="15"/>
      <c r="B46" s="15"/>
      <c r="C46" s="56"/>
      <c r="D46" s="56"/>
      <c r="E46" s="15"/>
      <c r="F46" s="15"/>
    </row>
    <row r="47" spans="1:6" x14ac:dyDescent="0.2">
      <c r="A47" s="15"/>
      <c r="B47" s="15"/>
      <c r="C47" s="56"/>
      <c r="D47" s="56"/>
      <c r="E47" s="15"/>
      <c r="F47" s="15"/>
    </row>
    <row r="48" spans="1:6" x14ac:dyDescent="0.2">
      <c r="A48" s="15"/>
      <c r="B48" s="15"/>
      <c r="C48" s="56"/>
      <c r="D48" s="56"/>
      <c r="E48" s="15"/>
      <c r="F48" s="15"/>
    </row>
    <row r="49" spans="1:6" x14ac:dyDescent="0.2">
      <c r="A49" s="15"/>
      <c r="B49" s="15"/>
      <c r="C49" s="56"/>
      <c r="D49" s="56"/>
      <c r="E49" s="15"/>
      <c r="F49" s="15"/>
    </row>
    <row r="50" spans="1:6" x14ac:dyDescent="0.2">
      <c r="A50" s="15"/>
      <c r="B50" s="15"/>
      <c r="C50" s="56"/>
      <c r="D50" s="56"/>
      <c r="E50" s="15"/>
      <c r="F50" s="15"/>
    </row>
    <row r="51" spans="1:6" x14ac:dyDescent="0.2">
      <c r="A51" s="15"/>
      <c r="B51" s="15"/>
      <c r="C51" s="56"/>
      <c r="D51" s="56"/>
      <c r="E51" s="15"/>
      <c r="F51" s="15"/>
    </row>
    <row r="52" spans="1:6" x14ac:dyDescent="0.2">
      <c r="A52" s="15"/>
      <c r="B52" s="15"/>
      <c r="C52" s="56"/>
      <c r="D52" s="56"/>
      <c r="E52" s="15"/>
      <c r="F52" s="15"/>
    </row>
    <row r="53" spans="1:6" x14ac:dyDescent="0.2">
      <c r="A53" s="15"/>
      <c r="B53" s="15"/>
      <c r="C53" s="56"/>
      <c r="D53" s="56"/>
      <c r="E53" s="15"/>
      <c r="F53" s="15"/>
    </row>
    <row r="54" spans="1:6" x14ac:dyDescent="0.2">
      <c r="A54" s="15"/>
      <c r="B54" s="15"/>
      <c r="C54" s="56"/>
      <c r="D54" s="56"/>
      <c r="E54" s="15"/>
      <c r="F54" s="15"/>
    </row>
    <row r="55" spans="1:6" x14ac:dyDescent="0.2">
      <c r="A55" s="15"/>
      <c r="B55" s="15"/>
      <c r="C55" s="56"/>
      <c r="D55" s="56"/>
      <c r="E55" s="15"/>
      <c r="F55" s="15"/>
    </row>
    <row r="56" spans="1:6" x14ac:dyDescent="0.2">
      <c r="A56" s="15"/>
      <c r="B56" s="15"/>
      <c r="C56" s="56"/>
      <c r="D56" s="56"/>
      <c r="E56" s="15"/>
      <c r="F56" s="15"/>
    </row>
    <row r="57" spans="1:6" x14ac:dyDescent="0.2">
      <c r="A57" s="15"/>
      <c r="B57" s="15"/>
      <c r="C57" s="56"/>
      <c r="D57" s="56"/>
      <c r="E57" s="15"/>
      <c r="F57" s="15"/>
    </row>
    <row r="58" spans="1:6" x14ac:dyDescent="0.2">
      <c r="A58" s="15"/>
      <c r="B58" s="15"/>
      <c r="C58" s="56"/>
      <c r="D58" s="56"/>
      <c r="E58" s="15"/>
      <c r="F58" s="15"/>
    </row>
  </sheetData>
  <mergeCells count="10">
    <mergeCell ref="A10:D10"/>
    <mergeCell ref="A24:D24"/>
    <mergeCell ref="A25:D25"/>
    <mergeCell ref="A26:D26"/>
    <mergeCell ref="A1:F1"/>
    <mergeCell ref="A2:F2"/>
    <mergeCell ref="A3:F3"/>
    <mergeCell ref="A4:F4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82" orientation="portrait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5"/>
  <sheetViews>
    <sheetView showGridLines="0" topLeftCell="A57" workbookViewId="0">
      <selection activeCell="C235" sqref="C235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92">
        <v>17111</v>
      </c>
      <c r="B1" s="192"/>
      <c r="C1" s="192" t="s">
        <v>319</v>
      </c>
      <c r="D1" s="192"/>
      <c r="E1" s="192"/>
      <c r="F1" s="192"/>
      <c r="G1" s="192"/>
      <c r="H1" s="2"/>
      <c r="I1" s="2"/>
      <c r="J1" s="2"/>
      <c r="K1" s="2"/>
    </row>
    <row r="2" spans="1:11" ht="24.95" customHeight="1" x14ac:dyDescent="0.2">
      <c r="A2" s="193" t="s">
        <v>0</v>
      </c>
      <c r="B2" s="193"/>
      <c r="C2" s="194" t="s">
        <v>320</v>
      </c>
      <c r="D2" s="194"/>
      <c r="E2" s="194"/>
      <c r="F2" s="194"/>
      <c r="G2" s="194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89"/>
      <c r="B4" s="190"/>
      <c r="C4" s="190" t="s">
        <v>1</v>
      </c>
      <c r="D4" s="190"/>
      <c r="E4" s="190"/>
      <c r="F4" s="190"/>
      <c r="G4" s="191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186"/>
      <c r="B6" s="186"/>
      <c r="C6" s="187" t="s">
        <v>9</v>
      </c>
      <c r="D6" s="187"/>
      <c r="E6" s="187"/>
      <c r="F6" s="187"/>
      <c r="G6" s="187"/>
      <c r="H6" s="2"/>
      <c r="I6" s="2"/>
      <c r="J6" s="2"/>
      <c r="K6" s="2"/>
    </row>
    <row r="7" spans="1:11" ht="15" x14ac:dyDescent="0.2">
      <c r="A7" s="4">
        <v>1</v>
      </c>
      <c r="B7" s="5" t="s">
        <v>10</v>
      </c>
      <c r="C7" s="5" t="s">
        <v>11</v>
      </c>
      <c r="D7" s="4" t="s">
        <v>12</v>
      </c>
      <c r="E7" s="6">
        <v>1</v>
      </c>
      <c r="F7" s="7">
        <v>0</v>
      </c>
      <c r="G7" s="8">
        <f>F7*E7</f>
        <v>0</v>
      </c>
      <c r="H7" s="2"/>
      <c r="I7" s="2"/>
    </row>
    <row r="8" spans="1:11" ht="15" x14ac:dyDescent="0.2">
      <c r="A8" s="9"/>
      <c r="B8" s="9" t="s">
        <v>13</v>
      </c>
      <c r="C8" s="188" t="s">
        <v>9</v>
      </c>
      <c r="D8" s="184"/>
      <c r="E8" s="184"/>
      <c r="F8" s="184"/>
      <c r="G8" s="10">
        <f>SUM(G7:G7)</f>
        <v>0</v>
      </c>
      <c r="H8" s="2"/>
      <c r="I8" s="2"/>
      <c r="J8" s="2"/>
      <c r="K8" s="2"/>
    </row>
    <row r="9" spans="1:11" ht="15" x14ac:dyDescent="0.2">
      <c r="A9" s="186"/>
      <c r="B9" s="186"/>
      <c r="C9" s="187" t="s">
        <v>14</v>
      </c>
      <c r="D9" s="187"/>
      <c r="E9" s="187"/>
      <c r="F9" s="187"/>
      <c r="G9" s="187"/>
      <c r="H9" s="2"/>
      <c r="I9" s="2"/>
      <c r="J9" s="2"/>
      <c r="K9" s="2"/>
    </row>
    <row r="10" spans="1:11" ht="15" x14ac:dyDescent="0.2">
      <c r="A10" s="4">
        <v>2</v>
      </c>
      <c r="B10" s="5"/>
      <c r="C10" s="5" t="s">
        <v>15</v>
      </c>
      <c r="D10" s="4" t="s">
        <v>16</v>
      </c>
      <c r="E10" s="6">
        <v>3</v>
      </c>
      <c r="F10" s="7">
        <v>0</v>
      </c>
      <c r="G10" s="8">
        <f>F10*E10</f>
        <v>0</v>
      </c>
      <c r="H10" s="2"/>
      <c r="I10" s="2"/>
    </row>
    <row r="11" spans="1:11" ht="15" x14ac:dyDescent="0.2">
      <c r="A11" s="4">
        <v>3</v>
      </c>
      <c r="B11" s="5"/>
      <c r="C11" s="5" t="s">
        <v>17</v>
      </c>
      <c r="D11" s="4" t="s">
        <v>16</v>
      </c>
      <c r="E11" s="6">
        <v>28</v>
      </c>
      <c r="F11" s="7">
        <v>0</v>
      </c>
      <c r="G11" s="8">
        <f>F11*E11</f>
        <v>0</v>
      </c>
      <c r="H11" s="2"/>
      <c r="I11" s="2"/>
    </row>
    <row r="12" spans="1:11" ht="15" x14ac:dyDescent="0.2">
      <c r="A12" s="4">
        <v>4</v>
      </c>
      <c r="B12" s="5"/>
      <c r="C12" s="5" t="s">
        <v>18</v>
      </c>
      <c r="D12" s="4" t="s">
        <v>19</v>
      </c>
      <c r="E12" s="6">
        <v>915</v>
      </c>
      <c r="F12" s="7">
        <v>0</v>
      </c>
      <c r="G12" s="8">
        <f>F12*E12</f>
        <v>0</v>
      </c>
      <c r="H12" s="2"/>
      <c r="I12" s="2"/>
    </row>
    <row r="13" spans="1:11" ht="15" x14ac:dyDescent="0.2">
      <c r="A13" s="9"/>
      <c r="B13" s="9" t="s">
        <v>13</v>
      </c>
      <c r="C13" s="188" t="s">
        <v>14</v>
      </c>
      <c r="D13" s="184"/>
      <c r="E13" s="184"/>
      <c r="F13" s="184"/>
      <c r="G13" s="10">
        <f>SUM(G10:G12)</f>
        <v>0</v>
      </c>
      <c r="H13" s="2"/>
      <c r="I13" s="2"/>
      <c r="J13" s="2"/>
      <c r="K13" s="2"/>
    </row>
    <row r="14" spans="1:11" ht="15" x14ac:dyDescent="0.2">
      <c r="A14" s="186"/>
      <c r="B14" s="186"/>
      <c r="C14" s="187" t="s">
        <v>321</v>
      </c>
      <c r="D14" s="187"/>
      <c r="E14" s="187"/>
      <c r="F14" s="187"/>
      <c r="G14" s="187"/>
      <c r="H14" s="2"/>
      <c r="I14" s="2"/>
      <c r="J14" s="2"/>
      <c r="K14" s="2"/>
    </row>
    <row r="15" spans="1:11" ht="21" x14ac:dyDescent="0.2">
      <c r="A15" s="4">
        <v>5</v>
      </c>
      <c r="B15" s="5"/>
      <c r="C15" s="5" t="s">
        <v>322</v>
      </c>
      <c r="D15" s="4" t="s">
        <v>16</v>
      </c>
      <c r="E15" s="6">
        <v>465</v>
      </c>
      <c r="F15" s="7">
        <v>0</v>
      </c>
      <c r="G15" s="8">
        <f>F15*E15</f>
        <v>0</v>
      </c>
      <c r="H15" s="2"/>
      <c r="I15" s="2"/>
    </row>
    <row r="16" spans="1:11" ht="15" x14ac:dyDescent="0.2">
      <c r="A16" s="4">
        <v>6</v>
      </c>
      <c r="B16" s="5"/>
      <c r="C16" s="5" t="s">
        <v>323</v>
      </c>
      <c r="D16" s="4" t="s">
        <v>16</v>
      </c>
      <c r="E16" s="6">
        <v>232.5</v>
      </c>
      <c r="F16" s="7">
        <v>0</v>
      </c>
      <c r="G16" s="8">
        <f>F16*E16</f>
        <v>0</v>
      </c>
      <c r="H16" s="2"/>
      <c r="I16" s="2"/>
    </row>
    <row r="17" spans="1:11" ht="15" x14ac:dyDescent="0.2">
      <c r="A17" s="4">
        <v>7</v>
      </c>
      <c r="B17" s="5"/>
      <c r="C17" s="5" t="s">
        <v>324</v>
      </c>
      <c r="D17" s="4" t="s">
        <v>200</v>
      </c>
      <c r="E17" s="6">
        <v>1</v>
      </c>
      <c r="F17" s="7">
        <v>0</v>
      </c>
      <c r="G17" s="8">
        <f>F17*E17</f>
        <v>0</v>
      </c>
      <c r="H17" s="2"/>
      <c r="I17" s="2"/>
    </row>
    <row r="18" spans="1:11" ht="15" x14ac:dyDescent="0.2">
      <c r="A18" s="11"/>
      <c r="B18" s="11"/>
      <c r="C18" s="11" t="s">
        <v>325</v>
      </c>
      <c r="D18" s="11"/>
      <c r="E18" s="11"/>
      <c r="F18" s="11"/>
      <c r="G18" s="11"/>
      <c r="H18" s="2"/>
      <c r="I18" s="2"/>
    </row>
    <row r="19" spans="1:11" ht="15" x14ac:dyDescent="0.2">
      <c r="A19" s="9"/>
      <c r="B19" s="9" t="s">
        <v>13</v>
      </c>
      <c r="C19" s="188" t="s">
        <v>321</v>
      </c>
      <c r="D19" s="184"/>
      <c r="E19" s="184"/>
      <c r="F19" s="184"/>
      <c r="G19" s="10">
        <f>SUM(G15:G17)</f>
        <v>0</v>
      </c>
      <c r="H19" s="2"/>
      <c r="I19" s="2"/>
      <c r="J19" s="2"/>
      <c r="K19" s="2"/>
    </row>
    <row r="20" spans="1:11" ht="15" x14ac:dyDescent="0.2">
      <c r="A20" s="186"/>
      <c r="B20" s="186"/>
      <c r="C20" s="187" t="s">
        <v>326</v>
      </c>
      <c r="D20" s="187"/>
      <c r="E20" s="187"/>
      <c r="F20" s="187"/>
      <c r="G20" s="187"/>
      <c r="H20" s="2"/>
      <c r="I20" s="2"/>
      <c r="J20" s="2"/>
      <c r="K20" s="2"/>
    </row>
    <row r="21" spans="1:11" ht="15" x14ac:dyDescent="0.2">
      <c r="A21" s="4">
        <v>8</v>
      </c>
      <c r="B21" s="5"/>
      <c r="C21" s="5" t="s">
        <v>327</v>
      </c>
      <c r="D21" s="4" t="s">
        <v>19</v>
      </c>
      <c r="E21" s="6">
        <v>3</v>
      </c>
      <c r="F21" s="7">
        <v>0</v>
      </c>
      <c r="G21" s="8">
        <f>F21*E21</f>
        <v>0</v>
      </c>
      <c r="H21" s="2"/>
      <c r="I21" s="2"/>
    </row>
    <row r="22" spans="1:11" ht="15" x14ac:dyDescent="0.2">
      <c r="A22" s="11"/>
      <c r="B22" s="11"/>
      <c r="C22" s="11" t="s">
        <v>328</v>
      </c>
      <c r="D22" s="11"/>
      <c r="E22" s="11"/>
      <c r="F22" s="11"/>
      <c r="G22" s="11"/>
      <c r="H22" s="2"/>
      <c r="I22" s="2"/>
    </row>
    <row r="23" spans="1:11" ht="15" x14ac:dyDescent="0.2">
      <c r="A23" s="9"/>
      <c r="B23" s="9" t="s">
        <v>13</v>
      </c>
      <c r="C23" s="188" t="s">
        <v>326</v>
      </c>
      <c r="D23" s="184"/>
      <c r="E23" s="184"/>
      <c r="F23" s="184"/>
      <c r="G23" s="10">
        <f>SUM(G21:G21)</f>
        <v>0</v>
      </c>
      <c r="H23" s="2"/>
      <c r="I23" s="2"/>
      <c r="J23" s="2"/>
      <c r="K23" s="2"/>
    </row>
    <row r="24" spans="1:11" ht="15" x14ac:dyDescent="0.2">
      <c r="A24" s="186"/>
      <c r="B24" s="186"/>
      <c r="C24" s="187" t="s">
        <v>20</v>
      </c>
      <c r="D24" s="187"/>
      <c r="E24" s="187"/>
      <c r="F24" s="187"/>
      <c r="G24" s="187"/>
      <c r="H24" s="2"/>
      <c r="I24" s="2"/>
      <c r="J24" s="2"/>
      <c r="K24" s="2"/>
    </row>
    <row r="25" spans="1:11" ht="15" x14ac:dyDescent="0.2">
      <c r="A25" s="4">
        <v>9</v>
      </c>
      <c r="B25" s="5"/>
      <c r="C25" s="5" t="s">
        <v>21</v>
      </c>
      <c r="D25" s="4" t="s">
        <v>22</v>
      </c>
      <c r="E25" s="6">
        <v>1440</v>
      </c>
      <c r="F25" s="7">
        <v>0</v>
      </c>
      <c r="G25" s="8">
        <f>F25*E25</f>
        <v>0</v>
      </c>
      <c r="H25" s="2"/>
      <c r="I25" s="2"/>
    </row>
    <row r="26" spans="1:11" ht="15" x14ac:dyDescent="0.2">
      <c r="A26" s="4">
        <v>10</v>
      </c>
      <c r="B26" s="5"/>
      <c r="C26" s="5" t="s">
        <v>23</v>
      </c>
      <c r="D26" s="4" t="s">
        <v>22</v>
      </c>
      <c r="E26" s="6">
        <v>250</v>
      </c>
      <c r="F26" s="7">
        <v>0</v>
      </c>
      <c r="G26" s="8">
        <f>F26*E26</f>
        <v>0</v>
      </c>
      <c r="H26" s="2"/>
      <c r="I26" s="2"/>
    </row>
    <row r="27" spans="1:11" ht="15" x14ac:dyDescent="0.2">
      <c r="A27" s="9"/>
      <c r="B27" s="9" t="s">
        <v>13</v>
      </c>
      <c r="C27" s="188" t="s">
        <v>20</v>
      </c>
      <c r="D27" s="184"/>
      <c r="E27" s="184"/>
      <c r="F27" s="184"/>
      <c r="G27" s="10">
        <f>SUM(G25:G26)</f>
        <v>0</v>
      </c>
      <c r="H27" s="2"/>
      <c r="I27" s="2"/>
      <c r="J27" s="2"/>
      <c r="K27" s="2"/>
    </row>
    <row r="28" spans="1:11" ht="15" x14ac:dyDescent="0.2">
      <c r="A28" s="186"/>
      <c r="B28" s="186"/>
      <c r="C28" s="187" t="s">
        <v>24</v>
      </c>
      <c r="D28" s="187"/>
      <c r="E28" s="187"/>
      <c r="F28" s="187"/>
      <c r="G28" s="187"/>
      <c r="H28" s="2"/>
      <c r="I28" s="2"/>
      <c r="J28" s="2"/>
      <c r="K28" s="2"/>
    </row>
    <row r="29" spans="1:11" ht="15" x14ac:dyDescent="0.2">
      <c r="A29" s="4">
        <v>11</v>
      </c>
      <c r="B29" s="5"/>
      <c r="C29" s="5" t="s">
        <v>25</v>
      </c>
      <c r="D29" s="4" t="s">
        <v>16</v>
      </c>
      <c r="E29" s="6">
        <v>35</v>
      </c>
      <c r="F29" s="7">
        <v>0</v>
      </c>
      <c r="G29" s="8">
        <f>F29*E29</f>
        <v>0</v>
      </c>
      <c r="H29" s="2"/>
      <c r="I29" s="2"/>
    </row>
    <row r="30" spans="1:11" ht="15" x14ac:dyDescent="0.2">
      <c r="A30" s="4">
        <v>12</v>
      </c>
      <c r="B30" s="5"/>
      <c r="C30" s="5" t="s">
        <v>26</v>
      </c>
      <c r="D30" s="4" t="s">
        <v>16</v>
      </c>
      <c r="E30" s="6">
        <v>125</v>
      </c>
      <c r="F30" s="7">
        <v>0</v>
      </c>
      <c r="G30" s="8">
        <f>F30*E30</f>
        <v>0</v>
      </c>
      <c r="H30" s="2"/>
      <c r="I30" s="2"/>
    </row>
    <row r="31" spans="1:11" ht="15" x14ac:dyDescent="0.2">
      <c r="A31" s="4">
        <v>13</v>
      </c>
      <c r="B31" s="5"/>
      <c r="C31" s="5" t="s">
        <v>329</v>
      </c>
      <c r="D31" s="4" t="s">
        <v>330</v>
      </c>
      <c r="E31" s="6">
        <v>5</v>
      </c>
      <c r="F31" s="7">
        <v>0</v>
      </c>
      <c r="G31" s="8">
        <f>F31*E31</f>
        <v>0</v>
      </c>
      <c r="H31" s="2"/>
      <c r="I31" s="2"/>
    </row>
    <row r="32" spans="1:11" ht="15" x14ac:dyDescent="0.2">
      <c r="A32" s="4">
        <v>14</v>
      </c>
      <c r="B32" s="5"/>
      <c r="C32" s="5" t="s">
        <v>331</v>
      </c>
      <c r="D32" s="4" t="s">
        <v>330</v>
      </c>
      <c r="E32" s="6">
        <v>2</v>
      </c>
      <c r="F32" s="7">
        <v>0</v>
      </c>
      <c r="G32" s="8">
        <f>F32*E32</f>
        <v>0</v>
      </c>
      <c r="H32" s="2"/>
      <c r="I32" s="2"/>
    </row>
    <row r="33" spans="1:9" ht="15" x14ac:dyDescent="0.2">
      <c r="A33" s="4">
        <v>15</v>
      </c>
      <c r="B33" s="5"/>
      <c r="C33" s="5" t="s">
        <v>332</v>
      </c>
      <c r="D33" s="4" t="s">
        <v>16</v>
      </c>
      <c r="E33" s="6">
        <v>1</v>
      </c>
      <c r="F33" s="7">
        <v>0</v>
      </c>
      <c r="G33" s="8">
        <f>F33*E33</f>
        <v>0</v>
      </c>
      <c r="H33" s="2"/>
      <c r="I33" s="2"/>
    </row>
    <row r="34" spans="1:9" ht="15" x14ac:dyDescent="0.2">
      <c r="A34" s="11"/>
      <c r="B34" s="11"/>
      <c r="C34" s="11" t="s">
        <v>333</v>
      </c>
      <c r="D34" s="11"/>
      <c r="E34" s="11"/>
      <c r="F34" s="11"/>
      <c r="G34" s="11"/>
      <c r="H34" s="2"/>
      <c r="I34" s="2"/>
    </row>
    <row r="35" spans="1:9" ht="15" x14ac:dyDescent="0.2">
      <c r="A35" s="4">
        <v>16</v>
      </c>
      <c r="B35" s="5"/>
      <c r="C35" s="5" t="s">
        <v>27</v>
      </c>
      <c r="D35" s="4" t="s">
        <v>16</v>
      </c>
      <c r="E35" s="6">
        <v>183</v>
      </c>
      <c r="F35" s="7">
        <v>0</v>
      </c>
      <c r="G35" s="8">
        <f t="shared" ref="G35:G54" si="0">F35*E35</f>
        <v>0</v>
      </c>
      <c r="H35" s="2"/>
      <c r="I35" s="2"/>
    </row>
    <row r="36" spans="1:9" ht="15" x14ac:dyDescent="0.2">
      <c r="A36" s="4">
        <v>17</v>
      </c>
      <c r="B36" s="5"/>
      <c r="C36" s="5" t="s">
        <v>334</v>
      </c>
      <c r="D36" s="4" t="s">
        <v>330</v>
      </c>
      <c r="E36" s="6">
        <v>1</v>
      </c>
      <c r="F36" s="7">
        <v>0</v>
      </c>
      <c r="G36" s="8">
        <f t="shared" si="0"/>
        <v>0</v>
      </c>
      <c r="H36" s="2"/>
      <c r="I36" s="2"/>
    </row>
    <row r="37" spans="1:9" ht="15" x14ac:dyDescent="0.2">
      <c r="A37" s="4">
        <v>18</v>
      </c>
      <c r="B37" s="5"/>
      <c r="C37" s="5" t="s">
        <v>28</v>
      </c>
      <c r="D37" s="4" t="s">
        <v>16</v>
      </c>
      <c r="E37" s="6">
        <v>106</v>
      </c>
      <c r="F37" s="7">
        <v>0</v>
      </c>
      <c r="G37" s="8">
        <f t="shared" si="0"/>
        <v>0</v>
      </c>
      <c r="H37" s="2"/>
      <c r="I37" s="2"/>
    </row>
    <row r="38" spans="1:9" ht="15" x14ac:dyDescent="0.2">
      <c r="A38" s="4">
        <v>19</v>
      </c>
      <c r="B38" s="5"/>
      <c r="C38" s="5" t="s">
        <v>29</v>
      </c>
      <c r="D38" s="4" t="s">
        <v>16</v>
      </c>
      <c r="E38" s="6">
        <v>176</v>
      </c>
      <c r="F38" s="7">
        <v>0</v>
      </c>
      <c r="G38" s="8">
        <f t="shared" si="0"/>
        <v>0</v>
      </c>
      <c r="H38" s="2"/>
      <c r="I38" s="2"/>
    </row>
    <row r="39" spans="1:9" ht="15" x14ac:dyDescent="0.2">
      <c r="A39" s="4">
        <v>20</v>
      </c>
      <c r="B39" s="5"/>
      <c r="C39" s="5" t="s">
        <v>335</v>
      </c>
      <c r="D39" s="4" t="s">
        <v>16</v>
      </c>
      <c r="E39" s="6">
        <v>8</v>
      </c>
      <c r="F39" s="7">
        <v>0</v>
      </c>
      <c r="G39" s="8">
        <f t="shared" si="0"/>
        <v>0</v>
      </c>
      <c r="H39" s="2"/>
      <c r="I39" s="2"/>
    </row>
    <row r="40" spans="1:9" ht="15" x14ac:dyDescent="0.2">
      <c r="A40" s="4">
        <v>21</v>
      </c>
      <c r="B40" s="5"/>
      <c r="C40" s="5" t="s">
        <v>336</v>
      </c>
      <c r="D40" s="4" t="s">
        <v>16</v>
      </c>
      <c r="E40" s="6">
        <v>4</v>
      </c>
      <c r="F40" s="7">
        <v>0</v>
      </c>
      <c r="G40" s="8">
        <f t="shared" si="0"/>
        <v>0</v>
      </c>
      <c r="H40" s="2"/>
      <c r="I40" s="2"/>
    </row>
    <row r="41" spans="1:9" ht="15" x14ac:dyDescent="0.2">
      <c r="A41" s="4">
        <v>22</v>
      </c>
      <c r="B41" s="5"/>
      <c r="C41" s="5" t="s">
        <v>337</v>
      </c>
      <c r="D41" s="4" t="s">
        <v>16</v>
      </c>
      <c r="E41" s="6">
        <v>38</v>
      </c>
      <c r="F41" s="7">
        <v>0</v>
      </c>
      <c r="G41" s="8">
        <f t="shared" si="0"/>
        <v>0</v>
      </c>
      <c r="H41" s="2"/>
      <c r="I41" s="2"/>
    </row>
    <row r="42" spans="1:9" ht="15" x14ac:dyDescent="0.2">
      <c r="A42" s="4">
        <v>23</v>
      </c>
      <c r="B42" s="5"/>
      <c r="C42" s="5" t="s">
        <v>338</v>
      </c>
      <c r="D42" s="4" t="s">
        <v>16</v>
      </c>
      <c r="E42" s="6">
        <v>30</v>
      </c>
      <c r="F42" s="7">
        <v>0</v>
      </c>
      <c r="G42" s="8">
        <f t="shared" si="0"/>
        <v>0</v>
      </c>
      <c r="H42" s="2"/>
      <c r="I42" s="2"/>
    </row>
    <row r="43" spans="1:9" ht="15" x14ac:dyDescent="0.2">
      <c r="A43" s="4">
        <v>24</v>
      </c>
      <c r="B43" s="5"/>
      <c r="C43" s="5" t="s">
        <v>339</v>
      </c>
      <c r="D43" s="4" t="s">
        <v>16</v>
      </c>
      <c r="E43" s="6">
        <v>2</v>
      </c>
      <c r="F43" s="7">
        <v>0</v>
      </c>
      <c r="G43" s="8">
        <f t="shared" si="0"/>
        <v>0</v>
      </c>
      <c r="H43" s="2"/>
      <c r="I43" s="2"/>
    </row>
    <row r="44" spans="1:9" ht="15" x14ac:dyDescent="0.2">
      <c r="A44" s="4">
        <v>25</v>
      </c>
      <c r="B44" s="5"/>
      <c r="C44" s="5" t="s">
        <v>30</v>
      </c>
      <c r="D44" s="4" t="s">
        <v>16</v>
      </c>
      <c r="E44" s="6">
        <v>4</v>
      </c>
      <c r="F44" s="7">
        <v>0</v>
      </c>
      <c r="G44" s="8">
        <f t="shared" si="0"/>
        <v>0</v>
      </c>
      <c r="H44" s="2"/>
      <c r="I44" s="2"/>
    </row>
    <row r="45" spans="1:9" ht="15" x14ac:dyDescent="0.2">
      <c r="A45" s="4">
        <v>26</v>
      </c>
      <c r="B45" s="5"/>
      <c r="C45" s="5" t="s">
        <v>31</v>
      </c>
      <c r="D45" s="4" t="s">
        <v>16</v>
      </c>
      <c r="E45" s="6">
        <v>22</v>
      </c>
      <c r="F45" s="7">
        <v>0</v>
      </c>
      <c r="G45" s="8">
        <f t="shared" si="0"/>
        <v>0</v>
      </c>
      <c r="H45" s="2"/>
      <c r="I45" s="2"/>
    </row>
    <row r="46" spans="1:9" ht="15" x14ac:dyDescent="0.2">
      <c r="A46" s="4">
        <v>27</v>
      </c>
      <c r="B46" s="5"/>
      <c r="C46" s="5" t="s">
        <v>32</v>
      </c>
      <c r="D46" s="4" t="s">
        <v>16</v>
      </c>
      <c r="E46" s="6">
        <v>11</v>
      </c>
      <c r="F46" s="7">
        <v>0</v>
      </c>
      <c r="G46" s="8">
        <f t="shared" si="0"/>
        <v>0</v>
      </c>
      <c r="H46" s="2"/>
      <c r="I46" s="2"/>
    </row>
    <row r="47" spans="1:9" ht="15" x14ac:dyDescent="0.2">
      <c r="A47" s="4">
        <v>28</v>
      </c>
      <c r="B47" s="5"/>
      <c r="C47" s="5" t="s">
        <v>340</v>
      </c>
      <c r="D47" s="4" t="s">
        <v>16</v>
      </c>
      <c r="E47" s="6">
        <v>1</v>
      </c>
      <c r="F47" s="7">
        <v>0</v>
      </c>
      <c r="G47" s="8">
        <f t="shared" si="0"/>
        <v>0</v>
      </c>
      <c r="H47" s="2"/>
      <c r="I47" s="2"/>
    </row>
    <row r="48" spans="1:9" ht="15" x14ac:dyDescent="0.2">
      <c r="A48" s="4">
        <v>29</v>
      </c>
      <c r="B48" s="5"/>
      <c r="C48" s="5" t="s">
        <v>33</v>
      </c>
      <c r="D48" s="4" t="s">
        <v>16</v>
      </c>
      <c r="E48" s="6">
        <v>60</v>
      </c>
      <c r="F48" s="7">
        <v>0</v>
      </c>
      <c r="G48" s="8">
        <f t="shared" si="0"/>
        <v>0</v>
      </c>
      <c r="H48" s="2"/>
      <c r="I48" s="2"/>
    </row>
    <row r="49" spans="1:11" ht="15" x14ac:dyDescent="0.2">
      <c r="A49" s="4">
        <v>30</v>
      </c>
      <c r="B49" s="5"/>
      <c r="C49" s="5" t="s">
        <v>341</v>
      </c>
      <c r="D49" s="4" t="s">
        <v>16</v>
      </c>
      <c r="E49" s="6">
        <v>8</v>
      </c>
      <c r="F49" s="7">
        <v>0</v>
      </c>
      <c r="G49" s="8">
        <f t="shared" si="0"/>
        <v>0</v>
      </c>
      <c r="H49" s="2"/>
      <c r="I49" s="2"/>
    </row>
    <row r="50" spans="1:11" ht="15" x14ac:dyDescent="0.2">
      <c r="A50" s="4">
        <v>31</v>
      </c>
      <c r="B50" s="5"/>
      <c r="C50" s="5" t="s">
        <v>342</v>
      </c>
      <c r="D50" s="4" t="s">
        <v>16</v>
      </c>
      <c r="E50" s="6">
        <v>12</v>
      </c>
      <c r="F50" s="7">
        <v>0</v>
      </c>
      <c r="G50" s="8">
        <f t="shared" si="0"/>
        <v>0</v>
      </c>
      <c r="H50" s="2"/>
      <c r="I50" s="2"/>
    </row>
    <row r="51" spans="1:11" ht="15" x14ac:dyDescent="0.2">
      <c r="A51" s="4">
        <v>32</v>
      </c>
      <c r="B51" s="5"/>
      <c r="C51" s="5" t="s">
        <v>343</v>
      </c>
      <c r="D51" s="4" t="s">
        <v>16</v>
      </c>
      <c r="E51" s="6">
        <v>2</v>
      </c>
      <c r="F51" s="7">
        <v>0</v>
      </c>
      <c r="G51" s="8">
        <f t="shared" si="0"/>
        <v>0</v>
      </c>
      <c r="H51" s="2"/>
      <c r="I51" s="2"/>
    </row>
    <row r="52" spans="1:11" ht="15" x14ac:dyDescent="0.2">
      <c r="A52" s="4">
        <v>33</v>
      </c>
      <c r="B52" s="5"/>
      <c r="C52" s="5" t="s">
        <v>344</v>
      </c>
      <c r="D52" s="4" t="s">
        <v>16</v>
      </c>
      <c r="E52" s="6">
        <v>3</v>
      </c>
      <c r="F52" s="7">
        <v>0</v>
      </c>
      <c r="G52" s="8">
        <f t="shared" si="0"/>
        <v>0</v>
      </c>
      <c r="H52" s="2"/>
      <c r="I52" s="2"/>
    </row>
    <row r="53" spans="1:11" ht="15" x14ac:dyDescent="0.2">
      <c r="A53" s="4">
        <v>34</v>
      </c>
      <c r="B53" s="5"/>
      <c r="C53" s="5" t="s">
        <v>345</v>
      </c>
      <c r="D53" s="4" t="s">
        <v>16</v>
      </c>
      <c r="E53" s="6">
        <v>9</v>
      </c>
      <c r="F53" s="7">
        <v>0</v>
      </c>
      <c r="G53" s="8">
        <f t="shared" si="0"/>
        <v>0</v>
      </c>
      <c r="H53" s="2"/>
      <c r="I53" s="2"/>
    </row>
    <row r="54" spans="1:11" ht="15" x14ac:dyDescent="0.2">
      <c r="A54" s="4">
        <v>35</v>
      </c>
      <c r="B54" s="5"/>
      <c r="C54" s="5" t="s">
        <v>346</v>
      </c>
      <c r="D54" s="4" t="s">
        <v>16</v>
      </c>
      <c r="E54" s="6">
        <v>18</v>
      </c>
      <c r="F54" s="7">
        <v>0</v>
      </c>
      <c r="G54" s="8">
        <f t="shared" si="0"/>
        <v>0</v>
      </c>
      <c r="H54" s="2"/>
      <c r="I54" s="2"/>
    </row>
    <row r="55" spans="1:11" ht="15" x14ac:dyDescent="0.2">
      <c r="A55" s="11"/>
      <c r="B55" s="11"/>
      <c r="C55" s="11" t="s">
        <v>347</v>
      </c>
      <c r="D55" s="11"/>
      <c r="E55" s="11"/>
      <c r="F55" s="11"/>
      <c r="G55" s="11"/>
      <c r="H55" s="2"/>
      <c r="I55" s="2"/>
    </row>
    <row r="56" spans="1:11" ht="15" x14ac:dyDescent="0.2">
      <c r="A56" s="4">
        <v>36</v>
      </c>
      <c r="B56" s="5"/>
      <c r="C56" s="5" t="s">
        <v>348</v>
      </c>
      <c r="D56" s="4" t="s">
        <v>16</v>
      </c>
      <c r="E56" s="6">
        <v>9</v>
      </c>
      <c r="F56" s="7">
        <v>0</v>
      </c>
      <c r="G56" s="8">
        <f>F56*E56</f>
        <v>0</v>
      </c>
      <c r="H56" s="2"/>
      <c r="I56" s="2"/>
    </row>
    <row r="57" spans="1:11" ht="15" x14ac:dyDescent="0.2">
      <c r="A57" s="9"/>
      <c r="B57" s="9" t="s">
        <v>13</v>
      </c>
      <c r="C57" s="188" t="s">
        <v>24</v>
      </c>
      <c r="D57" s="184"/>
      <c r="E57" s="184"/>
      <c r="F57" s="184"/>
      <c r="G57" s="10">
        <f>SUM(G29:G56)</f>
        <v>0</v>
      </c>
      <c r="H57" s="2"/>
      <c r="I57" s="2"/>
      <c r="J57" s="2"/>
      <c r="K57" s="2"/>
    </row>
    <row r="58" spans="1:11" ht="15" x14ac:dyDescent="0.2">
      <c r="A58" s="186"/>
      <c r="B58" s="186"/>
      <c r="C58" s="187" t="s">
        <v>34</v>
      </c>
      <c r="D58" s="187"/>
      <c r="E58" s="187"/>
      <c r="F58" s="187"/>
      <c r="G58" s="187"/>
      <c r="H58" s="2"/>
      <c r="I58" s="2"/>
      <c r="J58" s="2"/>
      <c r="K58" s="2"/>
    </row>
    <row r="59" spans="1:11" ht="15" x14ac:dyDescent="0.2">
      <c r="A59" s="4">
        <v>37</v>
      </c>
      <c r="B59" s="5"/>
      <c r="C59" s="5" t="s">
        <v>35</v>
      </c>
      <c r="D59" s="4"/>
      <c r="E59" s="6">
        <v>139</v>
      </c>
      <c r="F59" s="7">
        <v>0</v>
      </c>
      <c r="G59" s="8">
        <f>F59*E59</f>
        <v>0</v>
      </c>
      <c r="H59" s="2"/>
      <c r="I59" s="2"/>
    </row>
    <row r="60" spans="1:11" ht="15" x14ac:dyDescent="0.2">
      <c r="A60" s="11"/>
      <c r="B60" s="11"/>
      <c r="C60" s="11" t="s">
        <v>36</v>
      </c>
      <c r="D60" s="11"/>
      <c r="E60" s="11"/>
      <c r="F60" s="11"/>
      <c r="G60" s="11"/>
      <c r="H60" s="2"/>
      <c r="I60" s="2"/>
    </row>
    <row r="61" spans="1:11" ht="15" x14ac:dyDescent="0.2">
      <c r="A61" s="9"/>
      <c r="B61" s="9" t="s">
        <v>13</v>
      </c>
      <c r="C61" s="188" t="s">
        <v>34</v>
      </c>
      <c r="D61" s="184"/>
      <c r="E61" s="184"/>
      <c r="F61" s="184"/>
      <c r="G61" s="10">
        <f>SUM(G59:G59)</f>
        <v>0</v>
      </c>
      <c r="H61" s="2"/>
      <c r="I61" s="2"/>
      <c r="J61" s="2"/>
      <c r="K61" s="2"/>
    </row>
    <row r="62" spans="1:11" ht="15" x14ac:dyDescent="0.2">
      <c r="A62" s="186"/>
      <c r="B62" s="186"/>
      <c r="C62" s="187" t="s">
        <v>37</v>
      </c>
      <c r="D62" s="187"/>
      <c r="E62" s="187"/>
      <c r="F62" s="187"/>
      <c r="G62" s="187"/>
      <c r="H62" s="2"/>
      <c r="I62" s="2"/>
      <c r="J62" s="2"/>
      <c r="K62" s="2"/>
    </row>
    <row r="63" spans="1:11" ht="15" x14ac:dyDescent="0.2">
      <c r="A63" s="4">
        <v>38</v>
      </c>
      <c r="B63" s="5"/>
      <c r="C63" s="5" t="s">
        <v>349</v>
      </c>
      <c r="D63" s="4" t="s">
        <v>22</v>
      </c>
      <c r="E63" s="6">
        <v>20</v>
      </c>
      <c r="F63" s="7">
        <v>0</v>
      </c>
      <c r="G63" s="8">
        <f t="shared" ref="G63:G77" si="1">F63*E63</f>
        <v>0</v>
      </c>
      <c r="H63" s="2"/>
      <c r="I63" s="2"/>
    </row>
    <row r="64" spans="1:11" ht="15" x14ac:dyDescent="0.2">
      <c r="A64" s="4">
        <v>39</v>
      </c>
      <c r="B64" s="5"/>
      <c r="C64" s="5" t="s">
        <v>38</v>
      </c>
      <c r="D64" s="4" t="s">
        <v>22</v>
      </c>
      <c r="E64" s="6">
        <v>840</v>
      </c>
      <c r="F64" s="7">
        <v>0</v>
      </c>
      <c r="G64" s="8">
        <f t="shared" si="1"/>
        <v>0</v>
      </c>
      <c r="H64" s="2"/>
      <c r="I64" s="2"/>
    </row>
    <row r="65" spans="1:11" ht="15" x14ac:dyDescent="0.2">
      <c r="A65" s="4">
        <v>40</v>
      </c>
      <c r="B65" s="5"/>
      <c r="C65" s="5" t="s">
        <v>39</v>
      </c>
      <c r="D65" s="4" t="s">
        <v>22</v>
      </c>
      <c r="E65" s="6">
        <v>8310</v>
      </c>
      <c r="F65" s="7">
        <v>0</v>
      </c>
      <c r="G65" s="8">
        <f t="shared" si="1"/>
        <v>0</v>
      </c>
      <c r="H65" s="2"/>
      <c r="I65" s="2"/>
    </row>
    <row r="66" spans="1:11" ht="15" x14ac:dyDescent="0.2">
      <c r="A66" s="4">
        <v>41</v>
      </c>
      <c r="B66" s="5"/>
      <c r="C66" s="5" t="s">
        <v>40</v>
      </c>
      <c r="D66" s="4" t="s">
        <v>22</v>
      </c>
      <c r="E66" s="6">
        <v>18450</v>
      </c>
      <c r="F66" s="7">
        <v>0</v>
      </c>
      <c r="G66" s="8">
        <f t="shared" si="1"/>
        <v>0</v>
      </c>
      <c r="H66" s="2"/>
      <c r="I66" s="2"/>
    </row>
    <row r="67" spans="1:11" ht="15" x14ac:dyDescent="0.2">
      <c r="A67" s="4">
        <v>42</v>
      </c>
      <c r="B67" s="5"/>
      <c r="C67" s="5" t="s">
        <v>41</v>
      </c>
      <c r="D67" s="4" t="s">
        <v>22</v>
      </c>
      <c r="E67" s="6">
        <v>40</v>
      </c>
      <c r="F67" s="7">
        <v>0</v>
      </c>
      <c r="G67" s="8">
        <f t="shared" si="1"/>
        <v>0</v>
      </c>
      <c r="H67" s="2"/>
      <c r="I67" s="2"/>
    </row>
    <row r="68" spans="1:11" ht="15" x14ac:dyDescent="0.2">
      <c r="A68" s="4">
        <v>43</v>
      </c>
      <c r="B68" s="5"/>
      <c r="C68" s="5" t="s">
        <v>42</v>
      </c>
      <c r="D68" s="4" t="s">
        <v>22</v>
      </c>
      <c r="E68" s="6">
        <v>3000</v>
      </c>
      <c r="F68" s="7">
        <v>0</v>
      </c>
      <c r="G68" s="8">
        <f t="shared" si="1"/>
        <v>0</v>
      </c>
      <c r="H68" s="2"/>
      <c r="I68" s="2"/>
    </row>
    <row r="69" spans="1:11" ht="15" x14ac:dyDescent="0.2">
      <c r="A69" s="4">
        <v>44</v>
      </c>
      <c r="B69" s="5"/>
      <c r="C69" s="5" t="s">
        <v>43</v>
      </c>
      <c r="D69" s="4" t="s">
        <v>22</v>
      </c>
      <c r="E69" s="6">
        <v>6060</v>
      </c>
      <c r="F69" s="7">
        <v>0</v>
      </c>
      <c r="G69" s="8">
        <f t="shared" si="1"/>
        <v>0</v>
      </c>
      <c r="H69" s="2"/>
      <c r="I69" s="2"/>
    </row>
    <row r="70" spans="1:11" ht="15" x14ac:dyDescent="0.2">
      <c r="A70" s="4">
        <v>45</v>
      </c>
      <c r="B70" s="5"/>
      <c r="C70" s="5" t="s">
        <v>44</v>
      </c>
      <c r="D70" s="4" t="s">
        <v>22</v>
      </c>
      <c r="E70" s="6">
        <v>490</v>
      </c>
      <c r="F70" s="7">
        <v>0</v>
      </c>
      <c r="G70" s="8">
        <f t="shared" si="1"/>
        <v>0</v>
      </c>
      <c r="H70" s="2"/>
      <c r="I70" s="2"/>
    </row>
    <row r="71" spans="1:11" ht="15" x14ac:dyDescent="0.2">
      <c r="A71" s="4">
        <v>46</v>
      </c>
      <c r="B71" s="5"/>
      <c r="C71" s="5" t="s">
        <v>45</v>
      </c>
      <c r="D71" s="4" t="s">
        <v>22</v>
      </c>
      <c r="E71" s="6">
        <v>165</v>
      </c>
      <c r="F71" s="7">
        <v>0</v>
      </c>
      <c r="G71" s="8">
        <f t="shared" si="1"/>
        <v>0</v>
      </c>
      <c r="H71" s="2"/>
      <c r="I71" s="2"/>
    </row>
    <row r="72" spans="1:11" ht="15" x14ac:dyDescent="0.2">
      <c r="A72" s="4">
        <v>47</v>
      </c>
      <c r="B72" s="5"/>
      <c r="C72" s="5" t="s">
        <v>46</v>
      </c>
      <c r="D72" s="4" t="s">
        <v>22</v>
      </c>
      <c r="E72" s="6">
        <v>100</v>
      </c>
      <c r="F72" s="7">
        <v>0</v>
      </c>
      <c r="G72" s="8">
        <f t="shared" si="1"/>
        <v>0</v>
      </c>
      <c r="H72" s="2"/>
      <c r="I72" s="2"/>
    </row>
    <row r="73" spans="1:11" ht="15" x14ac:dyDescent="0.2">
      <c r="A73" s="4">
        <v>48</v>
      </c>
      <c r="B73" s="5"/>
      <c r="C73" s="5" t="s">
        <v>350</v>
      </c>
      <c r="D73" s="4" t="s">
        <v>22</v>
      </c>
      <c r="E73" s="6">
        <v>450</v>
      </c>
      <c r="F73" s="7">
        <v>0</v>
      </c>
      <c r="G73" s="8">
        <f t="shared" si="1"/>
        <v>0</v>
      </c>
      <c r="H73" s="2"/>
      <c r="I73" s="2"/>
    </row>
    <row r="74" spans="1:11" ht="15" x14ac:dyDescent="0.2">
      <c r="A74" s="4">
        <v>49</v>
      </c>
      <c r="B74" s="5"/>
      <c r="C74" s="5" t="s">
        <v>351</v>
      </c>
      <c r="D74" s="4" t="s">
        <v>22</v>
      </c>
      <c r="E74" s="6">
        <v>10</v>
      </c>
      <c r="F74" s="7">
        <v>0</v>
      </c>
      <c r="G74" s="8">
        <f t="shared" si="1"/>
        <v>0</v>
      </c>
      <c r="H74" s="2"/>
      <c r="I74" s="2"/>
    </row>
    <row r="75" spans="1:11" ht="15" x14ac:dyDescent="0.2">
      <c r="A75" s="4">
        <v>50</v>
      </c>
      <c r="B75" s="5"/>
      <c r="C75" s="5" t="s">
        <v>352</v>
      </c>
      <c r="D75" s="4" t="s">
        <v>22</v>
      </c>
      <c r="E75" s="6">
        <v>390</v>
      </c>
      <c r="F75" s="7">
        <v>0</v>
      </c>
      <c r="G75" s="8">
        <f t="shared" si="1"/>
        <v>0</v>
      </c>
      <c r="H75" s="2"/>
      <c r="I75" s="2"/>
    </row>
    <row r="76" spans="1:11" ht="15" x14ac:dyDescent="0.2">
      <c r="A76" s="4">
        <v>51</v>
      </c>
      <c r="B76" s="5"/>
      <c r="C76" s="5" t="s">
        <v>47</v>
      </c>
      <c r="D76" s="4" t="s">
        <v>22</v>
      </c>
      <c r="E76" s="6">
        <v>430</v>
      </c>
      <c r="F76" s="7">
        <v>0</v>
      </c>
      <c r="G76" s="8">
        <f t="shared" si="1"/>
        <v>0</v>
      </c>
      <c r="H76" s="2"/>
      <c r="I76" s="2"/>
    </row>
    <row r="77" spans="1:11" ht="15" x14ac:dyDescent="0.2">
      <c r="A77" s="4">
        <v>52</v>
      </c>
      <c r="B77" s="5"/>
      <c r="C77" s="5" t="s">
        <v>48</v>
      </c>
      <c r="D77" s="4" t="s">
        <v>22</v>
      </c>
      <c r="E77" s="6">
        <v>260</v>
      </c>
      <c r="F77" s="7">
        <v>0</v>
      </c>
      <c r="G77" s="8">
        <f t="shared" si="1"/>
        <v>0</v>
      </c>
      <c r="H77" s="2"/>
      <c r="I77" s="2"/>
    </row>
    <row r="78" spans="1:11" ht="15" x14ac:dyDescent="0.2">
      <c r="A78" s="9"/>
      <c r="B78" s="9" t="s">
        <v>13</v>
      </c>
      <c r="C78" s="188" t="s">
        <v>37</v>
      </c>
      <c r="D78" s="184"/>
      <c r="E78" s="184"/>
      <c r="F78" s="184"/>
      <c r="G78" s="10">
        <f>SUM(G63:G77)</f>
        <v>0</v>
      </c>
      <c r="H78" s="2"/>
      <c r="I78" s="2"/>
      <c r="J78" s="2"/>
      <c r="K78" s="2"/>
    </row>
    <row r="79" spans="1:11" ht="15" x14ac:dyDescent="0.2">
      <c r="A79" s="186"/>
      <c r="B79" s="186"/>
      <c r="C79" s="187" t="s">
        <v>49</v>
      </c>
      <c r="D79" s="187"/>
      <c r="E79" s="187"/>
      <c r="F79" s="187"/>
      <c r="G79" s="187"/>
      <c r="H79" s="2"/>
      <c r="I79" s="2"/>
      <c r="J79" s="2"/>
      <c r="K79" s="2"/>
    </row>
    <row r="80" spans="1:11" ht="15" x14ac:dyDescent="0.2">
      <c r="A80" s="4">
        <v>53</v>
      </c>
      <c r="B80" s="5"/>
      <c r="C80" s="5" t="s">
        <v>353</v>
      </c>
      <c r="D80" s="4" t="s">
        <v>16</v>
      </c>
      <c r="E80" s="6">
        <v>8</v>
      </c>
      <c r="F80" s="7">
        <v>0</v>
      </c>
      <c r="G80" s="8">
        <f>F80*E80</f>
        <v>0</v>
      </c>
      <c r="H80" s="2"/>
      <c r="I80" s="2"/>
    </row>
    <row r="81" spans="1:11" ht="15" x14ac:dyDescent="0.2">
      <c r="A81" s="4">
        <v>54</v>
      </c>
      <c r="B81" s="5"/>
      <c r="C81" s="5" t="s">
        <v>354</v>
      </c>
      <c r="D81" s="4" t="s">
        <v>16</v>
      </c>
      <c r="E81" s="6">
        <v>61</v>
      </c>
      <c r="F81" s="7">
        <v>0</v>
      </c>
      <c r="G81" s="8">
        <f>F81*E81</f>
        <v>0</v>
      </c>
      <c r="H81" s="2"/>
      <c r="I81" s="2"/>
    </row>
    <row r="82" spans="1:11" ht="15" x14ac:dyDescent="0.2">
      <c r="A82" s="4">
        <v>55</v>
      </c>
      <c r="B82" s="5"/>
      <c r="C82" s="5" t="s">
        <v>50</v>
      </c>
      <c r="D82" s="4" t="s">
        <v>16</v>
      </c>
      <c r="E82" s="6">
        <v>56</v>
      </c>
      <c r="F82" s="7">
        <v>0</v>
      </c>
      <c r="G82" s="8">
        <f>F82*E82</f>
        <v>0</v>
      </c>
      <c r="H82" s="2"/>
      <c r="I82" s="2"/>
    </row>
    <row r="83" spans="1:11" ht="15" x14ac:dyDescent="0.2">
      <c r="A83" s="11"/>
      <c r="B83" s="11"/>
      <c r="C83" s="11" t="s">
        <v>51</v>
      </c>
      <c r="D83" s="11"/>
      <c r="E83" s="11"/>
      <c r="F83" s="11"/>
      <c r="G83" s="11"/>
      <c r="H83" s="2"/>
      <c r="I83" s="2"/>
    </row>
    <row r="84" spans="1:11" ht="15" x14ac:dyDescent="0.2">
      <c r="A84" s="4">
        <v>56</v>
      </c>
      <c r="B84" s="5"/>
      <c r="C84" s="5" t="s">
        <v>355</v>
      </c>
      <c r="D84" s="4" t="s">
        <v>16</v>
      </c>
      <c r="E84" s="6">
        <v>1</v>
      </c>
      <c r="F84" s="7">
        <v>0</v>
      </c>
      <c r="G84" s="8">
        <f t="shared" ref="G84:G89" si="2">F84*E84</f>
        <v>0</v>
      </c>
      <c r="H84" s="2"/>
      <c r="I84" s="2"/>
    </row>
    <row r="85" spans="1:11" ht="21" x14ac:dyDescent="0.2">
      <c r="A85" s="4">
        <v>57</v>
      </c>
      <c r="B85" s="5"/>
      <c r="C85" s="5" t="s">
        <v>52</v>
      </c>
      <c r="D85" s="4" t="s">
        <v>16</v>
      </c>
      <c r="E85" s="6">
        <v>1</v>
      </c>
      <c r="F85" s="7">
        <v>0</v>
      </c>
      <c r="G85" s="8">
        <f t="shared" si="2"/>
        <v>0</v>
      </c>
      <c r="H85" s="2"/>
      <c r="I85" s="2"/>
    </row>
    <row r="86" spans="1:11" ht="15" x14ac:dyDescent="0.2">
      <c r="A86" s="4">
        <v>58</v>
      </c>
      <c r="B86" s="5"/>
      <c r="C86" s="5" t="s">
        <v>53</v>
      </c>
      <c r="D86" s="4" t="s">
        <v>16</v>
      </c>
      <c r="E86" s="6">
        <v>82</v>
      </c>
      <c r="F86" s="7">
        <v>0</v>
      </c>
      <c r="G86" s="8">
        <f t="shared" si="2"/>
        <v>0</v>
      </c>
      <c r="H86" s="2"/>
      <c r="I86" s="2"/>
    </row>
    <row r="87" spans="1:11" ht="15" x14ac:dyDescent="0.2">
      <c r="A87" s="4">
        <v>59</v>
      </c>
      <c r="B87" s="5"/>
      <c r="C87" s="5" t="s">
        <v>54</v>
      </c>
      <c r="D87" s="4" t="s">
        <v>16</v>
      </c>
      <c r="E87" s="6">
        <v>26</v>
      </c>
      <c r="F87" s="7">
        <v>0</v>
      </c>
      <c r="G87" s="8">
        <f t="shared" si="2"/>
        <v>0</v>
      </c>
      <c r="H87" s="2"/>
      <c r="I87" s="2"/>
    </row>
    <row r="88" spans="1:11" ht="15" x14ac:dyDescent="0.2">
      <c r="A88" s="4">
        <v>60</v>
      </c>
      <c r="B88" s="5"/>
      <c r="C88" s="5" t="s">
        <v>55</v>
      </c>
      <c r="D88" s="4" t="s">
        <v>16</v>
      </c>
      <c r="E88" s="6">
        <v>27</v>
      </c>
      <c r="F88" s="7">
        <v>0</v>
      </c>
      <c r="G88" s="8">
        <f t="shared" si="2"/>
        <v>0</v>
      </c>
      <c r="H88" s="2"/>
      <c r="I88" s="2"/>
    </row>
    <row r="89" spans="1:11" ht="15" x14ac:dyDescent="0.2">
      <c r="A89" s="4">
        <v>61</v>
      </c>
      <c r="B89" s="5"/>
      <c r="C89" s="5" t="s">
        <v>56</v>
      </c>
      <c r="D89" s="4" t="s">
        <v>16</v>
      </c>
      <c r="E89" s="6">
        <v>9</v>
      </c>
      <c r="F89" s="7">
        <v>0</v>
      </c>
      <c r="G89" s="8">
        <f t="shared" si="2"/>
        <v>0</v>
      </c>
      <c r="H89" s="2"/>
      <c r="I89" s="2"/>
    </row>
    <row r="90" spans="1:11" ht="15" x14ac:dyDescent="0.2">
      <c r="A90" s="9"/>
      <c r="B90" s="9" t="s">
        <v>13</v>
      </c>
      <c r="C90" s="188" t="s">
        <v>49</v>
      </c>
      <c r="D90" s="184"/>
      <c r="E90" s="184"/>
      <c r="F90" s="184"/>
      <c r="G90" s="10">
        <f>SUM(G80:G89)</f>
        <v>0</v>
      </c>
      <c r="H90" s="2"/>
      <c r="I90" s="2"/>
      <c r="J90" s="2"/>
      <c r="K90" s="2"/>
    </row>
    <row r="91" spans="1:11" ht="15" x14ac:dyDescent="0.2">
      <c r="A91" s="186"/>
      <c r="B91" s="186"/>
      <c r="C91" s="187" t="s">
        <v>57</v>
      </c>
      <c r="D91" s="187"/>
      <c r="E91" s="187"/>
      <c r="F91" s="187"/>
      <c r="G91" s="187"/>
      <c r="H91" s="2"/>
      <c r="I91" s="2"/>
      <c r="J91" s="2"/>
      <c r="K91" s="2"/>
    </row>
    <row r="92" spans="1:11" ht="21" x14ac:dyDescent="0.2">
      <c r="A92" s="4">
        <v>62</v>
      </c>
      <c r="B92" s="5"/>
      <c r="C92" s="5" t="s">
        <v>58</v>
      </c>
      <c r="D92" s="4" t="s">
        <v>16</v>
      </c>
      <c r="E92" s="6">
        <v>22</v>
      </c>
      <c r="F92" s="7">
        <v>0</v>
      </c>
      <c r="G92" s="8">
        <f>F92*E92</f>
        <v>0</v>
      </c>
      <c r="H92" s="2"/>
      <c r="I92" s="2"/>
    </row>
    <row r="93" spans="1:11" ht="21" x14ac:dyDescent="0.2">
      <c r="A93" s="11"/>
      <c r="B93" s="11"/>
      <c r="C93" s="11" t="s">
        <v>59</v>
      </c>
      <c r="D93" s="11"/>
      <c r="E93" s="11"/>
      <c r="F93" s="11"/>
      <c r="G93" s="11"/>
      <c r="H93" s="2"/>
      <c r="I93" s="2"/>
    </row>
    <row r="94" spans="1:11" ht="15" x14ac:dyDescent="0.2">
      <c r="A94" s="4">
        <v>63</v>
      </c>
      <c r="B94" s="5"/>
      <c r="C94" s="5" t="s">
        <v>60</v>
      </c>
      <c r="D94" s="4" t="s">
        <v>16</v>
      </c>
      <c r="E94" s="6">
        <v>105</v>
      </c>
      <c r="F94" s="7">
        <v>0</v>
      </c>
      <c r="G94" s="8">
        <f>F94*E94</f>
        <v>0</v>
      </c>
      <c r="H94" s="2"/>
      <c r="I94" s="2"/>
    </row>
    <row r="95" spans="1:11" ht="31.5" x14ac:dyDescent="0.2">
      <c r="A95" s="11"/>
      <c r="B95" s="11"/>
      <c r="C95" s="11" t="s">
        <v>61</v>
      </c>
      <c r="D95" s="11"/>
      <c r="E95" s="11"/>
      <c r="F95" s="11"/>
      <c r="G95" s="11"/>
      <c r="H95" s="2"/>
      <c r="I95" s="2"/>
    </row>
    <row r="96" spans="1:11" ht="21" x14ac:dyDescent="0.2">
      <c r="A96" s="4">
        <v>64</v>
      </c>
      <c r="B96" s="5"/>
      <c r="C96" s="5" t="s">
        <v>62</v>
      </c>
      <c r="D96" s="4" t="s">
        <v>16</v>
      </c>
      <c r="E96" s="6">
        <v>120</v>
      </c>
      <c r="F96" s="7">
        <v>0</v>
      </c>
      <c r="G96" s="8">
        <f>F96*E96</f>
        <v>0</v>
      </c>
      <c r="H96" s="2"/>
      <c r="I96" s="2"/>
    </row>
    <row r="97" spans="1:11" ht="21" x14ac:dyDescent="0.2">
      <c r="A97" s="4">
        <v>65</v>
      </c>
      <c r="B97" s="5"/>
      <c r="C97" s="5" t="s">
        <v>63</v>
      </c>
      <c r="D97" s="4" t="s">
        <v>16</v>
      </c>
      <c r="E97" s="6">
        <v>451</v>
      </c>
      <c r="F97" s="7">
        <v>0</v>
      </c>
      <c r="G97" s="8">
        <f>F97*E97</f>
        <v>0</v>
      </c>
      <c r="H97" s="2"/>
      <c r="I97" s="2"/>
    </row>
    <row r="98" spans="1:11" ht="21" x14ac:dyDescent="0.2">
      <c r="A98" s="4">
        <v>66</v>
      </c>
      <c r="B98" s="5"/>
      <c r="C98" s="5" t="s">
        <v>64</v>
      </c>
      <c r="D98" s="4" t="s">
        <v>16</v>
      </c>
      <c r="E98" s="6">
        <v>148</v>
      </c>
      <c r="F98" s="7">
        <v>0</v>
      </c>
      <c r="G98" s="8">
        <f>F98*E98</f>
        <v>0</v>
      </c>
      <c r="H98" s="2"/>
      <c r="I98" s="2"/>
    </row>
    <row r="99" spans="1:11" ht="15" x14ac:dyDescent="0.2">
      <c r="A99" s="4">
        <v>67</v>
      </c>
      <c r="B99" s="5"/>
      <c r="C99" s="5" t="s">
        <v>65</v>
      </c>
      <c r="D99" s="4" t="s">
        <v>16</v>
      </c>
      <c r="E99" s="6">
        <v>59</v>
      </c>
      <c r="F99" s="7">
        <v>0</v>
      </c>
      <c r="G99" s="8">
        <f>F99*E99</f>
        <v>0</v>
      </c>
      <c r="H99" s="2"/>
      <c r="I99" s="2"/>
    </row>
    <row r="100" spans="1:11" ht="15" x14ac:dyDescent="0.2">
      <c r="A100" s="4">
        <v>68</v>
      </c>
      <c r="B100" s="5"/>
      <c r="C100" s="5" t="s">
        <v>66</v>
      </c>
      <c r="D100" s="4" t="s">
        <v>16</v>
      </c>
      <c r="E100" s="6">
        <v>4</v>
      </c>
      <c r="F100" s="7">
        <v>0</v>
      </c>
      <c r="G100" s="8">
        <f>F100*E100</f>
        <v>0</v>
      </c>
      <c r="H100" s="2"/>
      <c r="I100" s="2"/>
    </row>
    <row r="101" spans="1:11" ht="15" x14ac:dyDescent="0.2">
      <c r="A101" s="9"/>
      <c r="B101" s="9" t="s">
        <v>13</v>
      </c>
      <c r="C101" s="188" t="s">
        <v>57</v>
      </c>
      <c r="D101" s="184"/>
      <c r="E101" s="184"/>
      <c r="F101" s="184"/>
      <c r="G101" s="10">
        <f>SUM(G92:G100)</f>
        <v>0</v>
      </c>
      <c r="H101" s="2"/>
      <c r="I101" s="2"/>
      <c r="J101" s="2"/>
      <c r="K101" s="2"/>
    </row>
    <row r="102" spans="1:11" ht="15" x14ac:dyDescent="0.2">
      <c r="A102" s="186"/>
      <c r="B102" s="186"/>
      <c r="C102" s="187" t="s">
        <v>356</v>
      </c>
      <c r="D102" s="187"/>
      <c r="E102" s="187"/>
      <c r="F102" s="187"/>
      <c r="G102" s="187"/>
      <c r="H102" s="2"/>
      <c r="I102" s="2"/>
      <c r="J102" s="2"/>
      <c r="K102" s="2"/>
    </row>
    <row r="103" spans="1:11" ht="15" x14ac:dyDescent="0.2">
      <c r="A103" s="4">
        <v>69</v>
      </c>
      <c r="B103" s="5"/>
      <c r="C103" s="5" t="s">
        <v>357</v>
      </c>
      <c r="D103" s="4" t="s">
        <v>22</v>
      </c>
      <c r="E103" s="6">
        <v>150</v>
      </c>
      <c r="F103" s="7">
        <v>0</v>
      </c>
      <c r="G103" s="8">
        <f t="shared" ref="G103:G109" si="3">F103*E103</f>
        <v>0</v>
      </c>
      <c r="H103" s="2"/>
      <c r="I103" s="2"/>
    </row>
    <row r="104" spans="1:11" ht="15" x14ac:dyDescent="0.2">
      <c r="A104" s="4">
        <v>70</v>
      </c>
      <c r="B104" s="5"/>
      <c r="C104" s="5" t="s">
        <v>358</v>
      </c>
      <c r="D104" s="4" t="s">
        <v>22</v>
      </c>
      <c r="E104" s="6">
        <v>760</v>
      </c>
      <c r="F104" s="7">
        <v>0</v>
      </c>
      <c r="G104" s="8">
        <f t="shared" si="3"/>
        <v>0</v>
      </c>
      <c r="H104" s="2"/>
      <c r="I104" s="2"/>
    </row>
    <row r="105" spans="1:11" ht="15" x14ac:dyDescent="0.2">
      <c r="A105" s="4">
        <v>71</v>
      </c>
      <c r="B105" s="5"/>
      <c r="C105" s="5" t="s">
        <v>359</v>
      </c>
      <c r="D105" s="4" t="s">
        <v>22</v>
      </c>
      <c r="E105" s="6">
        <v>250</v>
      </c>
      <c r="F105" s="7">
        <v>0</v>
      </c>
      <c r="G105" s="8">
        <f t="shared" si="3"/>
        <v>0</v>
      </c>
      <c r="H105" s="2"/>
      <c r="I105" s="2"/>
    </row>
    <row r="106" spans="1:11" ht="15" x14ac:dyDescent="0.2">
      <c r="A106" s="4">
        <v>72</v>
      </c>
      <c r="B106" s="5"/>
      <c r="C106" s="5" t="s">
        <v>360</v>
      </c>
      <c r="D106" s="4" t="s">
        <v>16</v>
      </c>
      <c r="E106" s="6">
        <v>36</v>
      </c>
      <c r="F106" s="7">
        <v>0</v>
      </c>
      <c r="G106" s="8">
        <f t="shared" si="3"/>
        <v>0</v>
      </c>
      <c r="H106" s="2"/>
      <c r="I106" s="2"/>
    </row>
    <row r="107" spans="1:11" ht="15" x14ac:dyDescent="0.2">
      <c r="A107" s="4">
        <v>73</v>
      </c>
      <c r="B107" s="5"/>
      <c r="C107" s="5" t="s">
        <v>361</v>
      </c>
      <c r="D107" s="4" t="s">
        <v>16</v>
      </c>
      <c r="E107" s="6">
        <v>10</v>
      </c>
      <c r="F107" s="7">
        <v>0</v>
      </c>
      <c r="G107" s="8">
        <f t="shared" si="3"/>
        <v>0</v>
      </c>
      <c r="H107" s="2"/>
      <c r="I107" s="2"/>
    </row>
    <row r="108" spans="1:11" ht="15" x14ac:dyDescent="0.2">
      <c r="A108" s="4">
        <v>74</v>
      </c>
      <c r="B108" s="5"/>
      <c r="C108" s="5" t="s">
        <v>362</v>
      </c>
      <c r="D108" s="4" t="s">
        <v>16</v>
      </c>
      <c r="E108" s="6">
        <v>36</v>
      </c>
      <c r="F108" s="7">
        <v>0</v>
      </c>
      <c r="G108" s="8">
        <f t="shared" si="3"/>
        <v>0</v>
      </c>
      <c r="H108" s="2"/>
      <c r="I108" s="2"/>
    </row>
    <row r="109" spans="1:11" ht="15" x14ac:dyDescent="0.2">
      <c r="A109" s="4">
        <v>75</v>
      </c>
      <c r="B109" s="5"/>
      <c r="C109" s="5" t="s">
        <v>363</v>
      </c>
      <c r="D109" s="4" t="s">
        <v>200</v>
      </c>
      <c r="E109" s="6">
        <v>1</v>
      </c>
      <c r="F109" s="7">
        <v>0</v>
      </c>
      <c r="G109" s="8">
        <f t="shared" si="3"/>
        <v>0</v>
      </c>
      <c r="H109" s="2"/>
      <c r="I109" s="2"/>
    </row>
    <row r="110" spans="1:11" ht="21" x14ac:dyDescent="0.2">
      <c r="A110" s="11"/>
      <c r="B110" s="11"/>
      <c r="C110" s="11" t="s">
        <v>201</v>
      </c>
      <c r="D110" s="11"/>
      <c r="E110" s="11"/>
      <c r="F110" s="11"/>
      <c r="G110" s="11"/>
      <c r="H110" s="2"/>
      <c r="I110" s="2"/>
    </row>
    <row r="111" spans="1:11" ht="15" x14ac:dyDescent="0.2">
      <c r="A111" s="9"/>
      <c r="B111" s="9" t="s">
        <v>13</v>
      </c>
      <c r="C111" s="188" t="s">
        <v>356</v>
      </c>
      <c r="D111" s="184"/>
      <c r="E111" s="184"/>
      <c r="F111" s="184"/>
      <c r="G111" s="10">
        <f>SUM(G103:G109)</f>
        <v>0</v>
      </c>
      <c r="H111" s="2"/>
      <c r="I111" s="2"/>
      <c r="J111" s="2"/>
      <c r="K111" s="2"/>
    </row>
    <row r="112" spans="1:11" ht="15" x14ac:dyDescent="0.2">
      <c r="A112" s="12"/>
      <c r="B112" s="12" t="s">
        <v>13</v>
      </c>
      <c r="C112" s="183" t="s">
        <v>1</v>
      </c>
      <c r="D112" s="184"/>
      <c r="E112" s="184"/>
      <c r="F112" s="184"/>
      <c r="G112" s="13">
        <f>+G8+G13+G19+G23+G27+G57+G61+G78+G90+G101+G111</f>
        <v>0</v>
      </c>
      <c r="H112" s="2"/>
      <c r="I112" s="2"/>
      <c r="J112" s="2"/>
      <c r="K112" s="2"/>
    </row>
    <row r="113" spans="1:11" ht="15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spans="1:11" ht="15" x14ac:dyDescent="0.2">
      <c r="A114" s="189"/>
      <c r="B114" s="190"/>
      <c r="C114" s="190" t="s">
        <v>67</v>
      </c>
      <c r="D114" s="190"/>
      <c r="E114" s="190"/>
      <c r="F114" s="190"/>
      <c r="G114" s="191"/>
      <c r="H114" s="2"/>
      <c r="I114" s="2"/>
      <c r="J114" s="2"/>
      <c r="K114" s="2"/>
    </row>
    <row r="115" spans="1:11" ht="15" x14ac:dyDescent="0.2">
      <c r="A115" s="3" t="s">
        <v>2</v>
      </c>
      <c r="B115" s="3" t="s">
        <v>3</v>
      </c>
      <c r="C115" s="3" t="s">
        <v>4</v>
      </c>
      <c r="D115" s="3" t="s">
        <v>5</v>
      </c>
      <c r="E115" s="3" t="s">
        <v>6</v>
      </c>
      <c r="F115" s="3" t="s">
        <v>7</v>
      </c>
      <c r="G115" s="3" t="s">
        <v>8</v>
      </c>
      <c r="H115" s="2"/>
      <c r="I115" s="2"/>
      <c r="J115" s="2"/>
      <c r="K115" s="2"/>
    </row>
    <row r="116" spans="1:11" ht="15" x14ac:dyDescent="0.2">
      <c r="A116" s="186"/>
      <c r="B116" s="186"/>
      <c r="C116" s="187" t="s">
        <v>68</v>
      </c>
      <c r="D116" s="187"/>
      <c r="E116" s="187"/>
      <c r="F116" s="187"/>
      <c r="G116" s="187"/>
      <c r="H116" s="2"/>
      <c r="I116" s="2"/>
      <c r="J116" s="2"/>
      <c r="K116" s="2"/>
    </row>
    <row r="117" spans="1:11" ht="15" x14ac:dyDescent="0.2">
      <c r="A117" s="4">
        <v>76</v>
      </c>
      <c r="B117" s="5"/>
      <c r="C117" s="5" t="s">
        <v>69</v>
      </c>
      <c r="D117" s="4" t="s">
        <v>70</v>
      </c>
      <c r="E117" s="6">
        <v>16</v>
      </c>
      <c r="F117" s="7">
        <v>0</v>
      </c>
      <c r="G117" s="8">
        <f t="shared" ref="G117:G122" si="4">F117*E117</f>
        <v>0</v>
      </c>
      <c r="H117" s="2"/>
      <c r="I117" s="2"/>
    </row>
    <row r="118" spans="1:11" ht="15" x14ac:dyDescent="0.2">
      <c r="A118" s="4">
        <v>77</v>
      </c>
      <c r="B118" s="5"/>
      <c r="C118" s="5" t="s">
        <v>71</v>
      </c>
      <c r="D118" s="4" t="s">
        <v>70</v>
      </c>
      <c r="E118" s="6">
        <v>16</v>
      </c>
      <c r="F118" s="7">
        <v>0</v>
      </c>
      <c r="G118" s="8">
        <f t="shared" si="4"/>
        <v>0</v>
      </c>
      <c r="H118" s="2"/>
      <c r="I118" s="2"/>
    </row>
    <row r="119" spans="1:11" ht="15" x14ac:dyDescent="0.2">
      <c r="A119" s="4">
        <v>78</v>
      </c>
      <c r="B119" s="5"/>
      <c r="C119" s="5" t="s">
        <v>364</v>
      </c>
      <c r="D119" s="4" t="s">
        <v>70</v>
      </c>
      <c r="E119" s="6">
        <v>24</v>
      </c>
      <c r="F119" s="7">
        <v>0</v>
      </c>
      <c r="G119" s="8">
        <f t="shared" si="4"/>
        <v>0</v>
      </c>
      <c r="H119" s="2"/>
      <c r="I119" s="2"/>
    </row>
    <row r="120" spans="1:11" ht="15" x14ac:dyDescent="0.2">
      <c r="A120" s="4">
        <v>79</v>
      </c>
      <c r="B120" s="5"/>
      <c r="C120" s="5" t="s">
        <v>72</v>
      </c>
      <c r="D120" s="4" t="s">
        <v>70</v>
      </c>
      <c r="E120" s="6">
        <v>40</v>
      </c>
      <c r="F120" s="7">
        <v>0</v>
      </c>
      <c r="G120" s="8">
        <f t="shared" si="4"/>
        <v>0</v>
      </c>
      <c r="H120" s="2"/>
      <c r="I120" s="2"/>
    </row>
    <row r="121" spans="1:11" ht="15" x14ac:dyDescent="0.2">
      <c r="A121" s="4">
        <v>80</v>
      </c>
      <c r="B121" s="5"/>
      <c r="C121" s="5" t="s">
        <v>73</v>
      </c>
      <c r="D121" s="4" t="s">
        <v>70</v>
      </c>
      <c r="E121" s="6">
        <v>40</v>
      </c>
      <c r="F121" s="7">
        <v>0</v>
      </c>
      <c r="G121" s="8">
        <f t="shared" si="4"/>
        <v>0</v>
      </c>
      <c r="H121" s="2"/>
      <c r="I121" s="2"/>
    </row>
    <row r="122" spans="1:11" ht="15" x14ac:dyDescent="0.2">
      <c r="A122" s="4">
        <v>81</v>
      </c>
      <c r="B122" s="5"/>
      <c r="C122" s="5" t="s">
        <v>74</v>
      </c>
      <c r="D122" s="4" t="s">
        <v>70</v>
      </c>
      <c r="E122" s="6">
        <v>80</v>
      </c>
      <c r="F122" s="7">
        <v>0</v>
      </c>
      <c r="G122" s="8">
        <f t="shared" si="4"/>
        <v>0</v>
      </c>
      <c r="H122" s="2"/>
      <c r="I122" s="2"/>
    </row>
    <row r="123" spans="1:11" ht="42" x14ac:dyDescent="0.2">
      <c r="A123" s="11"/>
      <c r="B123" s="11"/>
      <c r="C123" s="11" t="s">
        <v>75</v>
      </c>
      <c r="D123" s="11"/>
      <c r="E123" s="11"/>
      <c r="F123" s="11"/>
      <c r="G123" s="11"/>
      <c r="H123" s="2"/>
      <c r="I123" s="2"/>
    </row>
    <row r="124" spans="1:11" ht="15" x14ac:dyDescent="0.2">
      <c r="A124" s="4">
        <v>82</v>
      </c>
      <c r="B124" s="5"/>
      <c r="C124" s="5" t="s">
        <v>76</v>
      </c>
      <c r="D124" s="4" t="s">
        <v>70</v>
      </c>
      <c r="E124" s="6">
        <v>12</v>
      </c>
      <c r="F124" s="7">
        <v>0</v>
      </c>
      <c r="G124" s="8">
        <f t="shared" ref="G124:G129" si="5">F124*E124</f>
        <v>0</v>
      </c>
      <c r="H124" s="2"/>
      <c r="I124" s="2"/>
    </row>
    <row r="125" spans="1:11" ht="15" x14ac:dyDescent="0.2">
      <c r="A125" s="4">
        <v>83</v>
      </c>
      <c r="B125" s="5"/>
      <c r="C125" s="5" t="s">
        <v>77</v>
      </c>
      <c r="D125" s="4" t="s">
        <v>70</v>
      </c>
      <c r="E125" s="6">
        <v>24</v>
      </c>
      <c r="F125" s="7">
        <v>0</v>
      </c>
      <c r="G125" s="8">
        <f t="shared" si="5"/>
        <v>0</v>
      </c>
      <c r="H125" s="2"/>
      <c r="I125" s="2"/>
    </row>
    <row r="126" spans="1:11" ht="15" x14ac:dyDescent="0.2">
      <c r="A126" s="4">
        <v>84</v>
      </c>
      <c r="B126" s="5"/>
      <c r="C126" s="5" t="s">
        <v>78</v>
      </c>
      <c r="D126" s="4" t="s">
        <v>70</v>
      </c>
      <c r="E126" s="6">
        <v>40</v>
      </c>
      <c r="F126" s="7">
        <v>0</v>
      </c>
      <c r="G126" s="8">
        <f t="shared" si="5"/>
        <v>0</v>
      </c>
      <c r="H126" s="2"/>
      <c r="I126" s="2"/>
    </row>
    <row r="127" spans="1:11" ht="15" x14ac:dyDescent="0.2">
      <c r="A127" s="4">
        <v>85</v>
      </c>
      <c r="B127" s="5"/>
      <c r="C127" s="5" t="s">
        <v>365</v>
      </c>
      <c r="D127" s="4" t="s">
        <v>70</v>
      </c>
      <c r="E127" s="6">
        <v>16</v>
      </c>
      <c r="F127" s="7">
        <v>0</v>
      </c>
      <c r="G127" s="8">
        <f t="shared" si="5"/>
        <v>0</v>
      </c>
      <c r="H127" s="2"/>
      <c r="I127" s="2"/>
    </row>
    <row r="128" spans="1:11" ht="15" x14ac:dyDescent="0.2">
      <c r="A128" s="4">
        <v>86</v>
      </c>
      <c r="B128" s="5"/>
      <c r="C128" s="5" t="s">
        <v>366</v>
      </c>
      <c r="D128" s="4" t="s">
        <v>70</v>
      </c>
      <c r="E128" s="6">
        <v>8</v>
      </c>
      <c r="F128" s="7">
        <v>0</v>
      </c>
      <c r="G128" s="8">
        <f t="shared" si="5"/>
        <v>0</v>
      </c>
      <c r="H128" s="2"/>
      <c r="I128" s="2"/>
    </row>
    <row r="129" spans="1:9" ht="15" x14ac:dyDescent="0.2">
      <c r="A129" s="4">
        <v>87</v>
      </c>
      <c r="B129" s="5"/>
      <c r="C129" s="5" t="s">
        <v>79</v>
      </c>
      <c r="D129" s="4" t="s">
        <v>70</v>
      </c>
      <c r="E129" s="6">
        <v>500</v>
      </c>
      <c r="F129" s="7">
        <v>0</v>
      </c>
      <c r="G129" s="8">
        <f t="shared" si="5"/>
        <v>0</v>
      </c>
      <c r="H129" s="2"/>
      <c r="I129" s="2"/>
    </row>
    <row r="130" spans="1:9" ht="15" x14ac:dyDescent="0.2">
      <c r="A130" s="11"/>
      <c r="B130" s="11"/>
      <c r="C130" s="11" t="s">
        <v>80</v>
      </c>
      <c r="D130" s="11"/>
      <c r="E130" s="11"/>
      <c r="F130" s="11"/>
      <c r="G130" s="11"/>
      <c r="H130" s="2"/>
      <c r="I130" s="2"/>
    </row>
    <row r="131" spans="1:9" ht="15" x14ac:dyDescent="0.2">
      <c r="A131" s="4">
        <v>88</v>
      </c>
      <c r="B131" s="5"/>
      <c r="C131" s="5" t="s">
        <v>81</v>
      </c>
      <c r="D131" s="4" t="s">
        <v>70</v>
      </c>
      <c r="E131" s="6">
        <v>24</v>
      </c>
      <c r="F131" s="7">
        <v>0</v>
      </c>
      <c r="G131" s="8">
        <f t="shared" ref="G131:G147" si="6">F131*E131</f>
        <v>0</v>
      </c>
      <c r="H131" s="2"/>
      <c r="I131" s="2"/>
    </row>
    <row r="132" spans="1:9" ht="15" x14ac:dyDescent="0.2">
      <c r="A132" s="4">
        <v>89</v>
      </c>
      <c r="B132" s="5"/>
      <c r="C132" s="5" t="s">
        <v>82</v>
      </c>
      <c r="D132" s="4" t="s">
        <v>70</v>
      </c>
      <c r="E132" s="6">
        <v>480</v>
      </c>
      <c r="F132" s="7">
        <v>0</v>
      </c>
      <c r="G132" s="8">
        <f t="shared" si="6"/>
        <v>0</v>
      </c>
      <c r="H132" s="2"/>
      <c r="I132" s="2"/>
    </row>
    <row r="133" spans="1:9" ht="15" x14ac:dyDescent="0.2">
      <c r="A133" s="4">
        <v>90</v>
      </c>
      <c r="B133" s="5"/>
      <c r="C133" s="5" t="s">
        <v>83</v>
      </c>
      <c r="D133" s="4" t="s">
        <v>70</v>
      </c>
      <c r="E133" s="6">
        <v>24</v>
      </c>
      <c r="F133" s="7">
        <v>0</v>
      </c>
      <c r="G133" s="8">
        <f t="shared" si="6"/>
        <v>0</v>
      </c>
      <c r="H133" s="2"/>
      <c r="I133" s="2"/>
    </row>
    <row r="134" spans="1:9" ht="15" x14ac:dyDescent="0.2">
      <c r="A134" s="4">
        <v>91</v>
      </c>
      <c r="B134" s="5"/>
      <c r="C134" s="5" t="s">
        <v>367</v>
      </c>
      <c r="D134" s="4" t="s">
        <v>70</v>
      </c>
      <c r="E134" s="6">
        <v>40</v>
      </c>
      <c r="F134" s="7">
        <v>0</v>
      </c>
      <c r="G134" s="8">
        <f t="shared" si="6"/>
        <v>0</v>
      </c>
      <c r="H134" s="2"/>
      <c r="I134" s="2"/>
    </row>
    <row r="135" spans="1:9" ht="15" x14ac:dyDescent="0.2">
      <c r="A135" s="4">
        <v>92</v>
      </c>
      <c r="B135" s="5"/>
      <c r="C135" s="5" t="s">
        <v>368</v>
      </c>
      <c r="D135" s="4" t="s">
        <v>70</v>
      </c>
      <c r="E135" s="6">
        <v>60</v>
      </c>
      <c r="F135" s="7">
        <v>0</v>
      </c>
      <c r="G135" s="8">
        <f t="shared" si="6"/>
        <v>0</v>
      </c>
      <c r="H135" s="2"/>
      <c r="I135" s="2"/>
    </row>
    <row r="136" spans="1:9" ht="15" x14ac:dyDescent="0.2">
      <c r="A136" s="4">
        <v>93</v>
      </c>
      <c r="B136" s="5"/>
      <c r="C136" s="5" t="s">
        <v>369</v>
      </c>
      <c r="D136" s="4" t="s">
        <v>70</v>
      </c>
      <c r="E136" s="6">
        <v>24</v>
      </c>
      <c r="F136" s="7">
        <v>0</v>
      </c>
      <c r="G136" s="8">
        <f t="shared" si="6"/>
        <v>0</v>
      </c>
      <c r="H136" s="2"/>
      <c r="I136" s="2"/>
    </row>
    <row r="137" spans="1:9" ht="15" x14ac:dyDescent="0.2">
      <c r="A137" s="4">
        <v>94</v>
      </c>
      <c r="B137" s="5"/>
      <c r="C137" s="5" t="s">
        <v>84</v>
      </c>
      <c r="D137" s="4" t="s">
        <v>70</v>
      </c>
      <c r="E137" s="6">
        <v>8</v>
      </c>
      <c r="F137" s="7">
        <v>0</v>
      </c>
      <c r="G137" s="8">
        <f t="shared" si="6"/>
        <v>0</v>
      </c>
      <c r="H137" s="2"/>
      <c r="I137" s="2"/>
    </row>
    <row r="138" spans="1:9" ht="15" x14ac:dyDescent="0.2">
      <c r="A138" s="4">
        <v>95</v>
      </c>
      <c r="B138" s="5"/>
      <c r="C138" s="5" t="s">
        <v>85</v>
      </c>
      <c r="D138" s="4" t="s">
        <v>70</v>
      </c>
      <c r="E138" s="6">
        <v>12</v>
      </c>
      <c r="F138" s="7">
        <v>0</v>
      </c>
      <c r="G138" s="8">
        <f t="shared" si="6"/>
        <v>0</v>
      </c>
      <c r="H138" s="2"/>
      <c r="I138" s="2"/>
    </row>
    <row r="139" spans="1:9" ht="15" x14ac:dyDescent="0.2">
      <c r="A139" s="4">
        <v>96</v>
      </c>
      <c r="B139" s="5"/>
      <c r="C139" s="5" t="s">
        <v>370</v>
      </c>
      <c r="D139" s="4" t="s">
        <v>70</v>
      </c>
      <c r="E139" s="6">
        <v>4</v>
      </c>
      <c r="F139" s="7">
        <v>0</v>
      </c>
      <c r="G139" s="8">
        <f t="shared" si="6"/>
        <v>0</v>
      </c>
      <c r="H139" s="2"/>
      <c r="I139" s="2"/>
    </row>
    <row r="140" spans="1:9" ht="15" x14ac:dyDescent="0.2">
      <c r="A140" s="4">
        <v>97</v>
      </c>
      <c r="B140" s="5"/>
      <c r="C140" s="5" t="s">
        <v>86</v>
      </c>
      <c r="D140" s="4" t="s">
        <v>70</v>
      </c>
      <c r="E140" s="6">
        <v>8</v>
      </c>
      <c r="F140" s="7">
        <v>0</v>
      </c>
      <c r="G140" s="8">
        <f t="shared" si="6"/>
        <v>0</v>
      </c>
      <c r="H140" s="2"/>
      <c r="I140" s="2"/>
    </row>
    <row r="141" spans="1:9" ht="15" x14ac:dyDescent="0.2">
      <c r="A141" s="4">
        <v>98</v>
      </c>
      <c r="B141" s="5"/>
      <c r="C141" s="5" t="s">
        <v>87</v>
      </c>
      <c r="D141" s="4" t="s">
        <v>70</v>
      </c>
      <c r="E141" s="6">
        <v>60</v>
      </c>
      <c r="F141" s="7">
        <v>0</v>
      </c>
      <c r="G141" s="8">
        <f t="shared" si="6"/>
        <v>0</v>
      </c>
      <c r="H141" s="2"/>
      <c r="I141" s="2"/>
    </row>
    <row r="142" spans="1:9" ht="15" x14ac:dyDescent="0.2">
      <c r="A142" s="4">
        <v>99</v>
      </c>
      <c r="B142" s="5"/>
      <c r="C142" s="5" t="s">
        <v>88</v>
      </c>
      <c r="D142" s="4" t="s">
        <v>70</v>
      </c>
      <c r="E142" s="6">
        <v>40</v>
      </c>
      <c r="F142" s="7">
        <v>0</v>
      </c>
      <c r="G142" s="8">
        <f t="shared" si="6"/>
        <v>0</v>
      </c>
      <c r="H142" s="2"/>
      <c r="I142" s="2"/>
    </row>
    <row r="143" spans="1:9" ht="15" x14ac:dyDescent="0.2">
      <c r="A143" s="4">
        <v>100</v>
      </c>
      <c r="B143" s="5"/>
      <c r="C143" s="5" t="s">
        <v>371</v>
      </c>
      <c r="D143" s="4" t="s">
        <v>70</v>
      </c>
      <c r="E143" s="6">
        <v>8</v>
      </c>
      <c r="F143" s="7">
        <v>0</v>
      </c>
      <c r="G143" s="8">
        <f t="shared" si="6"/>
        <v>0</v>
      </c>
      <c r="H143" s="2"/>
      <c r="I143" s="2"/>
    </row>
    <row r="144" spans="1:9" ht="15" x14ac:dyDescent="0.2">
      <c r="A144" s="4">
        <v>101</v>
      </c>
      <c r="B144" s="5" t="s">
        <v>89</v>
      </c>
      <c r="C144" s="5" t="s">
        <v>90</v>
      </c>
      <c r="D144" s="4" t="s">
        <v>70</v>
      </c>
      <c r="E144" s="6">
        <v>80</v>
      </c>
      <c r="F144" s="7">
        <v>0</v>
      </c>
      <c r="G144" s="8">
        <f t="shared" si="6"/>
        <v>0</v>
      </c>
      <c r="H144" s="2"/>
      <c r="I144" s="2"/>
    </row>
    <row r="145" spans="1:11" ht="15" x14ac:dyDescent="0.2">
      <c r="A145" s="4">
        <v>102</v>
      </c>
      <c r="B145" s="5"/>
      <c r="C145" s="5" t="s">
        <v>91</v>
      </c>
      <c r="D145" s="4" t="s">
        <v>70</v>
      </c>
      <c r="E145" s="6">
        <v>16</v>
      </c>
      <c r="F145" s="7">
        <v>0</v>
      </c>
      <c r="G145" s="8">
        <f t="shared" si="6"/>
        <v>0</v>
      </c>
      <c r="H145" s="2"/>
      <c r="I145" s="2"/>
    </row>
    <row r="146" spans="1:11" ht="15" x14ac:dyDescent="0.2">
      <c r="A146" s="4">
        <v>103</v>
      </c>
      <c r="B146" s="5"/>
      <c r="C146" s="5" t="s">
        <v>92</v>
      </c>
      <c r="D146" s="4" t="s">
        <v>70</v>
      </c>
      <c r="E146" s="6">
        <v>80</v>
      </c>
      <c r="F146" s="7">
        <v>0</v>
      </c>
      <c r="G146" s="8">
        <f t="shared" si="6"/>
        <v>0</v>
      </c>
      <c r="H146" s="2"/>
      <c r="I146" s="2"/>
    </row>
    <row r="147" spans="1:11" ht="15" x14ac:dyDescent="0.2">
      <c r="A147" s="4">
        <v>104</v>
      </c>
      <c r="B147" s="5"/>
      <c r="C147" s="5" t="s">
        <v>93</v>
      </c>
      <c r="D147" s="4" t="s">
        <v>70</v>
      </c>
      <c r="E147" s="6">
        <v>20</v>
      </c>
      <c r="F147" s="7">
        <v>0</v>
      </c>
      <c r="G147" s="8">
        <f t="shared" si="6"/>
        <v>0</v>
      </c>
      <c r="H147" s="2"/>
      <c r="I147" s="2"/>
    </row>
    <row r="148" spans="1:11" ht="15" x14ac:dyDescent="0.2">
      <c r="A148" s="11"/>
      <c r="B148" s="11"/>
      <c r="C148" s="11" t="s">
        <v>94</v>
      </c>
      <c r="D148" s="11"/>
      <c r="E148" s="11"/>
      <c r="F148" s="11"/>
      <c r="G148" s="11"/>
      <c r="H148" s="2"/>
      <c r="I148" s="2"/>
    </row>
    <row r="149" spans="1:11" ht="15" x14ac:dyDescent="0.2">
      <c r="A149" s="4">
        <v>105</v>
      </c>
      <c r="B149" s="5"/>
      <c r="C149" s="5" t="s">
        <v>95</v>
      </c>
      <c r="D149" s="4" t="s">
        <v>70</v>
      </c>
      <c r="E149" s="6">
        <v>80</v>
      </c>
      <c r="F149" s="7">
        <v>0</v>
      </c>
      <c r="G149" s="8">
        <f>F149*E149</f>
        <v>0</v>
      </c>
      <c r="H149" s="2"/>
      <c r="I149" s="2"/>
    </row>
    <row r="150" spans="1:11" ht="15" x14ac:dyDescent="0.2">
      <c r="A150" s="4">
        <v>106</v>
      </c>
      <c r="B150" s="5"/>
      <c r="C150" s="5" t="s">
        <v>96</v>
      </c>
      <c r="D150" s="4" t="s">
        <v>70</v>
      </c>
      <c r="E150" s="6">
        <v>16</v>
      </c>
      <c r="F150" s="7">
        <v>0</v>
      </c>
      <c r="G150" s="8">
        <f>F150*E150</f>
        <v>0</v>
      </c>
      <c r="H150" s="2"/>
      <c r="I150" s="2"/>
    </row>
    <row r="151" spans="1:11" ht="15" x14ac:dyDescent="0.2">
      <c r="A151" s="4">
        <v>107</v>
      </c>
      <c r="B151" s="5"/>
      <c r="C151" s="5" t="s">
        <v>372</v>
      </c>
      <c r="D151" s="4" t="s">
        <v>70</v>
      </c>
      <c r="E151" s="6">
        <v>8</v>
      </c>
      <c r="F151" s="7">
        <v>0</v>
      </c>
      <c r="G151" s="8">
        <f>F151*E151</f>
        <v>0</v>
      </c>
      <c r="H151" s="2"/>
      <c r="I151" s="2"/>
    </row>
    <row r="152" spans="1:11" ht="15" x14ac:dyDescent="0.2">
      <c r="A152" s="9"/>
      <c r="B152" s="9" t="s">
        <v>13</v>
      </c>
      <c r="C152" s="188" t="s">
        <v>68</v>
      </c>
      <c r="D152" s="184"/>
      <c r="E152" s="184"/>
      <c r="F152" s="184"/>
      <c r="G152" s="10">
        <f>SUM(G117:G151)</f>
        <v>0</v>
      </c>
      <c r="H152" s="2"/>
      <c r="I152" s="2"/>
      <c r="J152" s="2"/>
      <c r="K152" s="2"/>
    </row>
    <row r="153" spans="1:11" ht="15" x14ac:dyDescent="0.2">
      <c r="A153" s="186"/>
      <c r="B153" s="186"/>
      <c r="C153" s="187" t="s">
        <v>373</v>
      </c>
      <c r="D153" s="187"/>
      <c r="E153" s="187"/>
      <c r="F153" s="187"/>
      <c r="G153" s="187"/>
      <c r="H153" s="2"/>
      <c r="I153" s="2"/>
      <c r="J153" s="2"/>
      <c r="K153" s="2"/>
    </row>
    <row r="154" spans="1:11" ht="15" x14ac:dyDescent="0.2">
      <c r="A154" s="4">
        <v>108</v>
      </c>
      <c r="B154" s="5" t="s">
        <v>374</v>
      </c>
      <c r="C154" s="5" t="s">
        <v>375</v>
      </c>
      <c r="D154" s="4" t="s">
        <v>22</v>
      </c>
      <c r="E154" s="6">
        <v>150</v>
      </c>
      <c r="F154" s="7">
        <v>0</v>
      </c>
      <c r="G154" s="8">
        <f>F154*E154</f>
        <v>0</v>
      </c>
      <c r="H154" s="2"/>
      <c r="I154" s="2"/>
    </row>
    <row r="155" spans="1:11" ht="15" x14ac:dyDescent="0.2">
      <c r="A155" s="4">
        <v>109</v>
      </c>
      <c r="B155" s="5" t="s">
        <v>376</v>
      </c>
      <c r="C155" s="5" t="s">
        <v>377</v>
      </c>
      <c r="D155" s="4" t="s">
        <v>22</v>
      </c>
      <c r="E155" s="6">
        <v>250</v>
      </c>
      <c r="F155" s="7">
        <v>0</v>
      </c>
      <c r="G155" s="8">
        <f>F155*E155</f>
        <v>0</v>
      </c>
      <c r="H155" s="2"/>
      <c r="I155" s="2"/>
    </row>
    <row r="156" spans="1:11" ht="15" x14ac:dyDescent="0.2">
      <c r="A156" s="4">
        <v>110</v>
      </c>
      <c r="B156" s="5" t="s">
        <v>378</v>
      </c>
      <c r="C156" s="5" t="s">
        <v>379</v>
      </c>
      <c r="D156" s="4" t="s">
        <v>22</v>
      </c>
      <c r="E156" s="6">
        <v>150</v>
      </c>
      <c r="F156" s="7">
        <v>0</v>
      </c>
      <c r="G156" s="8">
        <f>F156*E156</f>
        <v>0</v>
      </c>
      <c r="H156" s="2"/>
      <c r="I156" s="2"/>
    </row>
    <row r="157" spans="1:11" ht="15" x14ac:dyDescent="0.2">
      <c r="A157" s="9"/>
      <c r="B157" s="9" t="s">
        <v>13</v>
      </c>
      <c r="C157" s="188" t="s">
        <v>373</v>
      </c>
      <c r="D157" s="184"/>
      <c r="E157" s="184"/>
      <c r="F157" s="184"/>
      <c r="G157" s="10">
        <f>SUM(G154:G156)</f>
        <v>0</v>
      </c>
      <c r="H157" s="2"/>
      <c r="I157" s="2"/>
      <c r="J157" s="2"/>
      <c r="K157" s="2"/>
    </row>
    <row r="158" spans="1:11" ht="15" x14ac:dyDescent="0.2">
      <c r="A158" s="186"/>
      <c r="B158" s="186"/>
      <c r="C158" s="187" t="s">
        <v>98</v>
      </c>
      <c r="D158" s="187"/>
      <c r="E158" s="187"/>
      <c r="F158" s="187"/>
      <c r="G158" s="187"/>
      <c r="H158" s="2"/>
      <c r="I158" s="2"/>
      <c r="J158" s="2"/>
      <c r="K158" s="2"/>
    </row>
    <row r="159" spans="1:11" ht="15" x14ac:dyDescent="0.2">
      <c r="A159" s="4">
        <v>111</v>
      </c>
      <c r="B159" s="5" t="s">
        <v>99</v>
      </c>
      <c r="C159" s="5" t="s">
        <v>100</v>
      </c>
      <c r="D159" s="4" t="s">
        <v>16</v>
      </c>
      <c r="E159" s="6">
        <v>31</v>
      </c>
      <c r="F159" s="7">
        <v>0</v>
      </c>
      <c r="G159" s="8">
        <f t="shared" ref="G159:G166" si="7">F159*E159</f>
        <v>0</v>
      </c>
      <c r="H159" s="2"/>
      <c r="I159" s="2"/>
    </row>
    <row r="160" spans="1:11" ht="15" x14ac:dyDescent="0.2">
      <c r="A160" s="4">
        <v>112</v>
      </c>
      <c r="B160" s="5" t="s">
        <v>101</v>
      </c>
      <c r="C160" s="5" t="s">
        <v>102</v>
      </c>
      <c r="D160" s="4" t="s">
        <v>16</v>
      </c>
      <c r="E160" s="6">
        <v>48</v>
      </c>
      <c r="F160" s="7">
        <v>0</v>
      </c>
      <c r="G160" s="8">
        <f t="shared" si="7"/>
        <v>0</v>
      </c>
      <c r="H160" s="2"/>
      <c r="I160" s="2"/>
    </row>
    <row r="161" spans="1:9" ht="15" x14ac:dyDescent="0.2">
      <c r="A161" s="4">
        <v>113</v>
      </c>
      <c r="B161" s="5"/>
      <c r="C161" s="5" t="s">
        <v>103</v>
      </c>
      <c r="D161" s="4" t="s">
        <v>16</v>
      </c>
      <c r="E161" s="6">
        <v>1</v>
      </c>
      <c r="F161" s="7">
        <v>0</v>
      </c>
      <c r="G161" s="8">
        <f t="shared" si="7"/>
        <v>0</v>
      </c>
      <c r="H161" s="2"/>
      <c r="I161" s="2"/>
    </row>
    <row r="162" spans="1:9" ht="15" x14ac:dyDescent="0.2">
      <c r="A162" s="4">
        <v>114</v>
      </c>
      <c r="B162" s="5"/>
      <c r="C162" s="5" t="s">
        <v>103</v>
      </c>
      <c r="D162" s="4" t="s">
        <v>16</v>
      </c>
      <c r="E162" s="6">
        <v>43</v>
      </c>
      <c r="F162" s="7">
        <v>0</v>
      </c>
      <c r="G162" s="8">
        <f t="shared" si="7"/>
        <v>0</v>
      </c>
      <c r="H162" s="2"/>
      <c r="I162" s="2"/>
    </row>
    <row r="163" spans="1:9" ht="15" x14ac:dyDescent="0.2">
      <c r="A163" s="4">
        <v>115</v>
      </c>
      <c r="B163" s="5"/>
      <c r="C163" s="5" t="s">
        <v>380</v>
      </c>
      <c r="D163" s="4" t="s">
        <v>16</v>
      </c>
      <c r="E163" s="6">
        <v>1</v>
      </c>
      <c r="F163" s="7">
        <v>0</v>
      </c>
      <c r="G163" s="8">
        <f t="shared" si="7"/>
        <v>0</v>
      </c>
      <c r="H163" s="2"/>
      <c r="I163" s="2"/>
    </row>
    <row r="164" spans="1:9" ht="15" x14ac:dyDescent="0.2">
      <c r="A164" s="4">
        <v>116</v>
      </c>
      <c r="B164" s="5"/>
      <c r="C164" s="5" t="s">
        <v>104</v>
      </c>
      <c r="D164" s="4" t="s">
        <v>16</v>
      </c>
      <c r="E164" s="6">
        <v>20</v>
      </c>
      <c r="F164" s="7">
        <v>0</v>
      </c>
      <c r="G164" s="8">
        <f t="shared" si="7"/>
        <v>0</v>
      </c>
      <c r="H164" s="2"/>
      <c r="I164" s="2"/>
    </row>
    <row r="165" spans="1:9" ht="15" x14ac:dyDescent="0.2">
      <c r="A165" s="4">
        <v>117</v>
      </c>
      <c r="B165" s="5" t="s">
        <v>105</v>
      </c>
      <c r="C165" s="5" t="s">
        <v>106</v>
      </c>
      <c r="D165" s="4" t="s">
        <v>70</v>
      </c>
      <c r="E165" s="6">
        <v>300</v>
      </c>
      <c r="F165" s="7">
        <v>0</v>
      </c>
      <c r="G165" s="8">
        <f t="shared" si="7"/>
        <v>0</v>
      </c>
      <c r="H165" s="2"/>
      <c r="I165" s="2"/>
    </row>
    <row r="166" spans="1:9" ht="15" x14ac:dyDescent="0.2">
      <c r="A166" s="4">
        <v>118</v>
      </c>
      <c r="B166" s="5" t="s">
        <v>105</v>
      </c>
      <c r="C166" s="5" t="s">
        <v>107</v>
      </c>
      <c r="D166" s="4" t="s">
        <v>70</v>
      </c>
      <c r="E166" s="6">
        <v>80</v>
      </c>
      <c r="F166" s="7">
        <v>0</v>
      </c>
      <c r="G166" s="8">
        <f t="shared" si="7"/>
        <v>0</v>
      </c>
      <c r="H166" s="2"/>
      <c r="I166" s="2"/>
    </row>
    <row r="167" spans="1:9" ht="15" x14ac:dyDescent="0.2">
      <c r="A167" s="11"/>
      <c r="B167" s="11"/>
      <c r="C167" s="11" t="s">
        <v>108</v>
      </c>
      <c r="D167" s="11"/>
      <c r="E167" s="11"/>
      <c r="F167" s="11"/>
      <c r="G167" s="11"/>
      <c r="H167" s="2"/>
      <c r="I167" s="2"/>
    </row>
    <row r="168" spans="1:9" ht="21" x14ac:dyDescent="0.2">
      <c r="A168" s="4">
        <v>119</v>
      </c>
      <c r="B168" s="5"/>
      <c r="C168" s="5" t="s">
        <v>109</v>
      </c>
      <c r="D168" s="4" t="s">
        <v>110</v>
      </c>
      <c r="E168" s="6">
        <v>4.5</v>
      </c>
      <c r="F168" s="7">
        <v>0</v>
      </c>
      <c r="G168" s="8">
        <f t="shared" ref="G168:G207" si="8">F168*E168</f>
        <v>0</v>
      </c>
      <c r="H168" s="2"/>
      <c r="I168" s="2"/>
    </row>
    <row r="169" spans="1:9" ht="21" x14ac:dyDescent="0.2">
      <c r="A169" s="4">
        <v>120</v>
      </c>
      <c r="B169" s="5"/>
      <c r="C169" s="5" t="s">
        <v>109</v>
      </c>
      <c r="D169" s="4" t="s">
        <v>110</v>
      </c>
      <c r="E169" s="6">
        <v>1</v>
      </c>
      <c r="F169" s="7">
        <v>0</v>
      </c>
      <c r="G169" s="8">
        <f t="shared" si="8"/>
        <v>0</v>
      </c>
      <c r="H169" s="2"/>
      <c r="I169" s="2"/>
    </row>
    <row r="170" spans="1:9" ht="15" x14ac:dyDescent="0.2">
      <c r="A170" s="4">
        <v>121</v>
      </c>
      <c r="B170" s="5"/>
      <c r="C170" s="5" t="s">
        <v>111</v>
      </c>
      <c r="D170" s="4" t="s">
        <v>110</v>
      </c>
      <c r="E170" s="6">
        <v>4.5</v>
      </c>
      <c r="F170" s="7">
        <v>0</v>
      </c>
      <c r="G170" s="8">
        <f t="shared" si="8"/>
        <v>0</v>
      </c>
      <c r="H170" s="2"/>
      <c r="I170" s="2"/>
    </row>
    <row r="171" spans="1:9" ht="15" x14ac:dyDescent="0.2">
      <c r="A171" s="4">
        <v>122</v>
      </c>
      <c r="B171" s="5"/>
      <c r="C171" s="5" t="s">
        <v>112</v>
      </c>
      <c r="D171" s="4" t="s">
        <v>110</v>
      </c>
      <c r="E171" s="6">
        <v>4.5</v>
      </c>
      <c r="F171" s="7">
        <v>0</v>
      </c>
      <c r="G171" s="8">
        <f t="shared" si="8"/>
        <v>0</v>
      </c>
      <c r="H171" s="2"/>
      <c r="I171" s="2"/>
    </row>
    <row r="172" spans="1:9" ht="15" x14ac:dyDescent="0.2">
      <c r="A172" s="4">
        <v>123</v>
      </c>
      <c r="B172" s="5"/>
      <c r="C172" s="5" t="s">
        <v>113</v>
      </c>
      <c r="D172" s="4" t="s">
        <v>16</v>
      </c>
      <c r="E172" s="6">
        <v>56</v>
      </c>
      <c r="F172" s="7">
        <v>0</v>
      </c>
      <c r="G172" s="8">
        <f t="shared" si="8"/>
        <v>0</v>
      </c>
      <c r="H172" s="2"/>
      <c r="I172" s="2"/>
    </row>
    <row r="173" spans="1:9" ht="15" x14ac:dyDescent="0.2">
      <c r="A173" s="4">
        <v>124</v>
      </c>
      <c r="B173" s="5"/>
      <c r="C173" s="5" t="s">
        <v>114</v>
      </c>
      <c r="D173" s="4" t="s">
        <v>16</v>
      </c>
      <c r="E173" s="6">
        <v>1</v>
      </c>
      <c r="F173" s="7">
        <v>0</v>
      </c>
      <c r="G173" s="8">
        <f t="shared" si="8"/>
        <v>0</v>
      </c>
      <c r="H173" s="2"/>
      <c r="I173" s="2"/>
    </row>
    <row r="174" spans="1:9" ht="15" x14ac:dyDescent="0.2">
      <c r="A174" s="4">
        <v>125</v>
      </c>
      <c r="B174" s="5" t="s">
        <v>381</v>
      </c>
      <c r="C174" s="5" t="s">
        <v>382</v>
      </c>
      <c r="D174" s="4" t="s">
        <v>22</v>
      </c>
      <c r="E174" s="6">
        <v>465</v>
      </c>
      <c r="F174" s="7">
        <v>0</v>
      </c>
      <c r="G174" s="8">
        <f t="shared" si="8"/>
        <v>0</v>
      </c>
      <c r="H174" s="2"/>
      <c r="I174" s="2"/>
    </row>
    <row r="175" spans="1:9" ht="15" x14ac:dyDescent="0.2">
      <c r="A175" s="4">
        <v>126</v>
      </c>
      <c r="B175" s="5"/>
      <c r="C175" s="5" t="s">
        <v>115</v>
      </c>
      <c r="D175" s="4" t="s">
        <v>16</v>
      </c>
      <c r="E175" s="6">
        <v>127</v>
      </c>
      <c r="F175" s="7">
        <v>0</v>
      </c>
      <c r="G175" s="8">
        <f t="shared" si="8"/>
        <v>0</v>
      </c>
      <c r="H175" s="2"/>
      <c r="I175" s="2"/>
    </row>
    <row r="176" spans="1:9" ht="15" x14ac:dyDescent="0.2">
      <c r="A176" s="4">
        <v>127</v>
      </c>
      <c r="B176" s="5" t="s">
        <v>116</v>
      </c>
      <c r="C176" s="5" t="s">
        <v>117</v>
      </c>
      <c r="D176" s="4" t="s">
        <v>16</v>
      </c>
      <c r="E176" s="6">
        <v>915</v>
      </c>
      <c r="F176" s="7">
        <v>0</v>
      </c>
      <c r="G176" s="8">
        <f t="shared" si="8"/>
        <v>0</v>
      </c>
      <c r="H176" s="2"/>
      <c r="I176" s="2"/>
    </row>
    <row r="177" spans="1:9" ht="15" x14ac:dyDescent="0.2">
      <c r="A177" s="4">
        <v>128</v>
      </c>
      <c r="B177" s="5" t="s">
        <v>118</v>
      </c>
      <c r="C177" s="5" t="s">
        <v>119</v>
      </c>
      <c r="D177" s="4" t="s">
        <v>16</v>
      </c>
      <c r="E177" s="6">
        <v>767</v>
      </c>
      <c r="F177" s="7">
        <v>0</v>
      </c>
      <c r="G177" s="8">
        <f t="shared" si="8"/>
        <v>0</v>
      </c>
      <c r="H177" s="2"/>
      <c r="I177" s="2"/>
    </row>
    <row r="178" spans="1:9" ht="15" x14ac:dyDescent="0.2">
      <c r="A178" s="4">
        <v>129</v>
      </c>
      <c r="B178" s="5" t="s">
        <v>120</v>
      </c>
      <c r="C178" s="5" t="s">
        <v>121</v>
      </c>
      <c r="D178" s="4" t="s">
        <v>16</v>
      </c>
      <c r="E178" s="6">
        <v>139</v>
      </c>
      <c r="F178" s="7">
        <v>0</v>
      </c>
      <c r="G178" s="8">
        <f t="shared" si="8"/>
        <v>0</v>
      </c>
      <c r="H178" s="2"/>
      <c r="I178" s="2"/>
    </row>
    <row r="179" spans="1:9" ht="15" x14ac:dyDescent="0.2">
      <c r="A179" s="4">
        <v>130</v>
      </c>
      <c r="B179" s="5" t="s">
        <v>105</v>
      </c>
      <c r="C179" s="5" t="s">
        <v>122</v>
      </c>
      <c r="D179" s="4" t="s">
        <v>16</v>
      </c>
      <c r="E179" s="6">
        <v>60</v>
      </c>
      <c r="F179" s="7">
        <v>0</v>
      </c>
      <c r="G179" s="8">
        <f t="shared" si="8"/>
        <v>0</v>
      </c>
      <c r="H179" s="2"/>
      <c r="I179" s="2"/>
    </row>
    <row r="180" spans="1:9" ht="15" x14ac:dyDescent="0.2">
      <c r="A180" s="4">
        <v>131</v>
      </c>
      <c r="B180" s="5" t="s">
        <v>123</v>
      </c>
      <c r="C180" s="5" t="s">
        <v>124</v>
      </c>
      <c r="D180" s="4" t="s">
        <v>22</v>
      </c>
      <c r="E180" s="6">
        <v>250</v>
      </c>
      <c r="F180" s="7">
        <v>0</v>
      </c>
      <c r="G180" s="8">
        <f t="shared" si="8"/>
        <v>0</v>
      </c>
      <c r="H180" s="2"/>
      <c r="I180" s="2"/>
    </row>
    <row r="181" spans="1:9" ht="15" x14ac:dyDescent="0.2">
      <c r="A181" s="4">
        <v>132</v>
      </c>
      <c r="B181" s="5" t="s">
        <v>125</v>
      </c>
      <c r="C181" s="5" t="s">
        <v>126</v>
      </c>
      <c r="D181" s="4" t="s">
        <v>22</v>
      </c>
      <c r="E181" s="6">
        <v>1440</v>
      </c>
      <c r="F181" s="7">
        <v>0</v>
      </c>
      <c r="G181" s="8">
        <f t="shared" si="8"/>
        <v>0</v>
      </c>
      <c r="H181" s="2"/>
      <c r="I181" s="2"/>
    </row>
    <row r="182" spans="1:9" ht="15" x14ac:dyDescent="0.2">
      <c r="A182" s="4">
        <v>133</v>
      </c>
      <c r="B182" s="5"/>
      <c r="C182" s="5" t="s">
        <v>127</v>
      </c>
      <c r="D182" s="4" t="s">
        <v>16</v>
      </c>
      <c r="E182" s="6">
        <v>12</v>
      </c>
      <c r="F182" s="7">
        <v>0</v>
      </c>
      <c r="G182" s="8">
        <f t="shared" si="8"/>
        <v>0</v>
      </c>
      <c r="H182" s="2"/>
      <c r="I182" s="2"/>
    </row>
    <row r="183" spans="1:9" ht="15" x14ac:dyDescent="0.2">
      <c r="A183" s="4">
        <v>134</v>
      </c>
      <c r="B183" s="5"/>
      <c r="C183" s="5" t="s">
        <v>383</v>
      </c>
      <c r="D183" s="4" t="s">
        <v>16</v>
      </c>
      <c r="E183" s="6">
        <v>3</v>
      </c>
      <c r="F183" s="7">
        <v>0</v>
      </c>
      <c r="G183" s="8">
        <f t="shared" si="8"/>
        <v>0</v>
      </c>
      <c r="H183" s="2"/>
      <c r="I183" s="2"/>
    </row>
    <row r="184" spans="1:9" ht="15" x14ac:dyDescent="0.2">
      <c r="A184" s="4">
        <v>135</v>
      </c>
      <c r="B184" s="5"/>
      <c r="C184" s="5" t="s">
        <v>128</v>
      </c>
      <c r="D184" s="4" t="s">
        <v>16</v>
      </c>
      <c r="E184" s="6">
        <v>880</v>
      </c>
      <c r="F184" s="7">
        <v>0</v>
      </c>
      <c r="G184" s="8">
        <f t="shared" si="8"/>
        <v>0</v>
      </c>
      <c r="H184" s="2"/>
      <c r="I184" s="2"/>
    </row>
    <row r="185" spans="1:9" ht="15" x14ac:dyDescent="0.2">
      <c r="A185" s="4">
        <v>136</v>
      </c>
      <c r="B185" s="5"/>
      <c r="C185" s="5" t="s">
        <v>129</v>
      </c>
      <c r="D185" s="4" t="s">
        <v>16</v>
      </c>
      <c r="E185" s="6">
        <v>58</v>
      </c>
      <c r="F185" s="7">
        <v>0</v>
      </c>
      <c r="G185" s="8">
        <f t="shared" si="8"/>
        <v>0</v>
      </c>
      <c r="H185" s="2"/>
      <c r="I185" s="2"/>
    </row>
    <row r="186" spans="1:9" ht="15" x14ac:dyDescent="0.2">
      <c r="A186" s="4">
        <v>137</v>
      </c>
      <c r="B186" s="5" t="s">
        <v>130</v>
      </c>
      <c r="C186" s="5" t="s">
        <v>131</v>
      </c>
      <c r="D186" s="4" t="s">
        <v>22</v>
      </c>
      <c r="E186" s="6">
        <v>19650</v>
      </c>
      <c r="F186" s="7">
        <v>0</v>
      </c>
      <c r="G186" s="8">
        <f t="shared" si="8"/>
        <v>0</v>
      </c>
      <c r="H186" s="2"/>
      <c r="I186" s="2"/>
    </row>
    <row r="187" spans="1:9" ht="15" x14ac:dyDescent="0.2">
      <c r="A187" s="4">
        <v>138</v>
      </c>
      <c r="B187" s="5" t="s">
        <v>132</v>
      </c>
      <c r="C187" s="5" t="s">
        <v>133</v>
      </c>
      <c r="D187" s="4" t="s">
        <v>22</v>
      </c>
      <c r="E187" s="6">
        <v>18135</v>
      </c>
      <c r="F187" s="7">
        <v>0</v>
      </c>
      <c r="G187" s="8">
        <f t="shared" si="8"/>
        <v>0</v>
      </c>
      <c r="H187" s="2"/>
      <c r="I187" s="2"/>
    </row>
    <row r="188" spans="1:9" ht="15" x14ac:dyDescent="0.2">
      <c r="A188" s="4">
        <v>139</v>
      </c>
      <c r="B188" s="5"/>
      <c r="C188" s="5" t="s">
        <v>134</v>
      </c>
      <c r="D188" s="4" t="s">
        <v>16</v>
      </c>
      <c r="E188" s="6">
        <v>2024</v>
      </c>
      <c r="F188" s="7">
        <v>0</v>
      </c>
      <c r="G188" s="8">
        <f t="shared" si="8"/>
        <v>0</v>
      </c>
      <c r="H188" s="2"/>
      <c r="I188" s="2"/>
    </row>
    <row r="189" spans="1:9" ht="15" x14ac:dyDescent="0.2">
      <c r="A189" s="4">
        <v>140</v>
      </c>
      <c r="B189" s="5" t="s">
        <v>135</v>
      </c>
      <c r="C189" s="5" t="s">
        <v>136</v>
      </c>
      <c r="D189" s="4" t="s">
        <v>137</v>
      </c>
      <c r="E189" s="6">
        <v>32</v>
      </c>
      <c r="F189" s="7">
        <v>0</v>
      </c>
      <c r="G189" s="8">
        <f t="shared" si="8"/>
        <v>0</v>
      </c>
      <c r="H189" s="2"/>
      <c r="I189" s="2"/>
    </row>
    <row r="190" spans="1:9" ht="15" x14ac:dyDescent="0.2">
      <c r="A190" s="4">
        <v>141</v>
      </c>
      <c r="B190" s="5" t="s">
        <v>384</v>
      </c>
      <c r="C190" s="5" t="s">
        <v>385</v>
      </c>
      <c r="D190" s="4" t="s">
        <v>16</v>
      </c>
      <c r="E190" s="6">
        <v>60</v>
      </c>
      <c r="F190" s="7">
        <v>0</v>
      </c>
      <c r="G190" s="8">
        <f t="shared" si="8"/>
        <v>0</v>
      </c>
      <c r="H190" s="2"/>
      <c r="I190" s="2"/>
    </row>
    <row r="191" spans="1:9" ht="15" x14ac:dyDescent="0.2">
      <c r="A191" s="4">
        <v>142</v>
      </c>
      <c r="B191" s="5" t="s">
        <v>138</v>
      </c>
      <c r="C191" s="5" t="s">
        <v>139</v>
      </c>
      <c r="D191" s="4" t="s">
        <v>16</v>
      </c>
      <c r="E191" s="6">
        <v>2640</v>
      </c>
      <c r="F191" s="7">
        <v>0</v>
      </c>
      <c r="G191" s="8">
        <f t="shared" si="8"/>
        <v>0</v>
      </c>
      <c r="H191" s="2"/>
      <c r="I191" s="2"/>
    </row>
    <row r="192" spans="1:9" ht="15" x14ac:dyDescent="0.2">
      <c r="A192" s="4">
        <v>143</v>
      </c>
      <c r="B192" s="5" t="s">
        <v>140</v>
      </c>
      <c r="C192" s="5" t="s">
        <v>141</v>
      </c>
      <c r="D192" s="4" t="s">
        <v>16</v>
      </c>
      <c r="E192" s="6">
        <v>90</v>
      </c>
      <c r="F192" s="7">
        <v>0</v>
      </c>
      <c r="G192" s="8">
        <f t="shared" si="8"/>
        <v>0</v>
      </c>
      <c r="H192" s="2"/>
      <c r="I192" s="2"/>
    </row>
    <row r="193" spans="1:11" ht="15" x14ac:dyDescent="0.2">
      <c r="A193" s="4">
        <v>144</v>
      </c>
      <c r="B193" s="5"/>
      <c r="C193" s="5" t="s">
        <v>142</v>
      </c>
      <c r="D193" s="4" t="s">
        <v>16</v>
      </c>
      <c r="E193" s="6">
        <v>5</v>
      </c>
      <c r="F193" s="7">
        <v>0</v>
      </c>
      <c r="G193" s="8">
        <f t="shared" si="8"/>
        <v>0</v>
      </c>
      <c r="H193" s="2"/>
      <c r="I193" s="2"/>
    </row>
    <row r="194" spans="1:11" ht="15" x14ac:dyDescent="0.2">
      <c r="A194" s="4">
        <v>145</v>
      </c>
      <c r="B194" s="5"/>
      <c r="C194" s="5" t="s">
        <v>143</v>
      </c>
      <c r="D194" s="4" t="s">
        <v>16</v>
      </c>
      <c r="E194" s="6">
        <v>20</v>
      </c>
      <c r="F194" s="7">
        <v>0</v>
      </c>
      <c r="G194" s="8">
        <f t="shared" si="8"/>
        <v>0</v>
      </c>
      <c r="H194" s="2"/>
      <c r="I194" s="2"/>
    </row>
    <row r="195" spans="1:11" ht="15" x14ac:dyDescent="0.2">
      <c r="A195" s="4">
        <v>146</v>
      </c>
      <c r="B195" s="5"/>
      <c r="C195" s="5" t="s">
        <v>386</v>
      </c>
      <c r="D195" s="4" t="s">
        <v>16</v>
      </c>
      <c r="E195" s="6">
        <v>1</v>
      </c>
      <c r="F195" s="7">
        <v>0</v>
      </c>
      <c r="G195" s="8">
        <f t="shared" si="8"/>
        <v>0</v>
      </c>
      <c r="H195" s="2"/>
      <c r="I195" s="2"/>
    </row>
    <row r="196" spans="1:11" ht="15" x14ac:dyDescent="0.2">
      <c r="A196" s="4">
        <v>147</v>
      </c>
      <c r="B196" s="5"/>
      <c r="C196" s="5" t="s">
        <v>144</v>
      </c>
      <c r="D196" s="4" t="s">
        <v>16</v>
      </c>
      <c r="E196" s="6">
        <v>1</v>
      </c>
      <c r="F196" s="7">
        <v>0</v>
      </c>
      <c r="G196" s="8">
        <f t="shared" si="8"/>
        <v>0</v>
      </c>
      <c r="H196" s="2"/>
      <c r="I196" s="2"/>
    </row>
    <row r="197" spans="1:11" ht="15" x14ac:dyDescent="0.2">
      <c r="A197" s="4">
        <v>148</v>
      </c>
      <c r="B197" s="5"/>
      <c r="C197" s="5" t="s">
        <v>387</v>
      </c>
      <c r="D197" s="4" t="s">
        <v>16</v>
      </c>
      <c r="E197" s="6">
        <v>2</v>
      </c>
      <c r="F197" s="7">
        <v>0</v>
      </c>
      <c r="G197" s="8">
        <f t="shared" si="8"/>
        <v>0</v>
      </c>
      <c r="H197" s="2"/>
      <c r="I197" s="2"/>
    </row>
    <row r="198" spans="1:11" ht="15" x14ac:dyDescent="0.2">
      <c r="A198" s="4">
        <v>149</v>
      </c>
      <c r="B198" s="5"/>
      <c r="C198" s="5" t="s">
        <v>388</v>
      </c>
      <c r="D198" s="4" t="s">
        <v>16</v>
      </c>
      <c r="E198" s="6">
        <v>4</v>
      </c>
      <c r="F198" s="7">
        <v>0</v>
      </c>
      <c r="G198" s="8">
        <f t="shared" si="8"/>
        <v>0</v>
      </c>
      <c r="H198" s="2"/>
      <c r="I198" s="2"/>
    </row>
    <row r="199" spans="1:11" ht="15" x14ac:dyDescent="0.2">
      <c r="A199" s="4">
        <v>150</v>
      </c>
      <c r="B199" s="5"/>
      <c r="C199" s="5" t="s">
        <v>389</v>
      </c>
      <c r="D199" s="4" t="s">
        <v>16</v>
      </c>
      <c r="E199" s="6">
        <v>78</v>
      </c>
      <c r="F199" s="7">
        <v>0</v>
      </c>
      <c r="G199" s="8">
        <f t="shared" si="8"/>
        <v>0</v>
      </c>
      <c r="H199" s="2"/>
      <c r="I199" s="2"/>
    </row>
    <row r="200" spans="1:11" ht="15" x14ac:dyDescent="0.2">
      <c r="A200" s="4">
        <v>151</v>
      </c>
      <c r="B200" s="5"/>
      <c r="C200" s="5" t="s">
        <v>145</v>
      </c>
      <c r="D200" s="4" t="s">
        <v>16</v>
      </c>
      <c r="E200" s="6">
        <v>10</v>
      </c>
      <c r="F200" s="7">
        <v>0</v>
      </c>
      <c r="G200" s="8">
        <f t="shared" si="8"/>
        <v>0</v>
      </c>
      <c r="H200" s="2"/>
      <c r="I200" s="2"/>
    </row>
    <row r="201" spans="1:11" ht="15" x14ac:dyDescent="0.2">
      <c r="A201" s="4">
        <v>152</v>
      </c>
      <c r="B201" s="5"/>
      <c r="C201" s="5" t="s">
        <v>146</v>
      </c>
      <c r="D201" s="4" t="s">
        <v>16</v>
      </c>
      <c r="E201" s="6">
        <v>18</v>
      </c>
      <c r="F201" s="7">
        <v>0</v>
      </c>
      <c r="G201" s="8">
        <f t="shared" si="8"/>
        <v>0</v>
      </c>
      <c r="H201" s="2"/>
      <c r="I201" s="2"/>
    </row>
    <row r="202" spans="1:11" ht="15" x14ac:dyDescent="0.2">
      <c r="A202" s="4">
        <v>153</v>
      </c>
      <c r="B202" s="5"/>
      <c r="C202" s="5" t="s">
        <v>147</v>
      </c>
      <c r="D202" s="4" t="s">
        <v>16</v>
      </c>
      <c r="E202" s="6">
        <v>19</v>
      </c>
      <c r="F202" s="7">
        <v>0</v>
      </c>
      <c r="G202" s="8">
        <f t="shared" si="8"/>
        <v>0</v>
      </c>
      <c r="H202" s="2"/>
      <c r="I202" s="2"/>
    </row>
    <row r="203" spans="1:11" ht="15" x14ac:dyDescent="0.2">
      <c r="A203" s="4">
        <v>154</v>
      </c>
      <c r="B203" s="5"/>
      <c r="C203" s="5" t="s">
        <v>148</v>
      </c>
      <c r="D203" s="4" t="s">
        <v>16</v>
      </c>
      <c r="E203" s="6">
        <v>196</v>
      </c>
      <c r="F203" s="7">
        <v>0</v>
      </c>
      <c r="G203" s="8">
        <f t="shared" si="8"/>
        <v>0</v>
      </c>
      <c r="H203" s="2"/>
      <c r="I203" s="2"/>
    </row>
    <row r="204" spans="1:11" ht="15" x14ac:dyDescent="0.2">
      <c r="A204" s="4">
        <v>155</v>
      </c>
      <c r="B204" s="5" t="s">
        <v>149</v>
      </c>
      <c r="C204" s="5" t="s">
        <v>150</v>
      </c>
      <c r="D204" s="4" t="s">
        <v>16</v>
      </c>
      <c r="E204" s="6">
        <v>4</v>
      </c>
      <c r="F204" s="7">
        <v>0</v>
      </c>
      <c r="G204" s="8">
        <f t="shared" si="8"/>
        <v>0</v>
      </c>
      <c r="H204" s="2"/>
      <c r="I204" s="2"/>
    </row>
    <row r="205" spans="1:11" ht="15" x14ac:dyDescent="0.2">
      <c r="A205" s="4">
        <v>156</v>
      </c>
      <c r="B205" s="5" t="s">
        <v>151</v>
      </c>
      <c r="C205" s="5" t="s">
        <v>152</v>
      </c>
      <c r="D205" s="4" t="s">
        <v>16</v>
      </c>
      <c r="E205" s="6">
        <v>719</v>
      </c>
      <c r="F205" s="7">
        <v>0</v>
      </c>
      <c r="G205" s="8">
        <f t="shared" si="8"/>
        <v>0</v>
      </c>
      <c r="H205" s="2"/>
      <c r="I205" s="2"/>
    </row>
    <row r="206" spans="1:11" ht="15" x14ac:dyDescent="0.2">
      <c r="A206" s="4">
        <v>157</v>
      </c>
      <c r="B206" s="5" t="s">
        <v>153</v>
      </c>
      <c r="C206" s="5" t="s">
        <v>154</v>
      </c>
      <c r="D206" s="4" t="s">
        <v>16</v>
      </c>
      <c r="E206" s="6">
        <v>59</v>
      </c>
      <c r="F206" s="7">
        <v>0</v>
      </c>
      <c r="G206" s="8">
        <f t="shared" si="8"/>
        <v>0</v>
      </c>
      <c r="H206" s="2"/>
      <c r="I206" s="2"/>
    </row>
    <row r="207" spans="1:11" ht="15" x14ac:dyDescent="0.2">
      <c r="A207" s="4">
        <v>158</v>
      </c>
      <c r="B207" s="5" t="s">
        <v>155</v>
      </c>
      <c r="C207" s="5" t="s">
        <v>156</v>
      </c>
      <c r="D207" s="4" t="s">
        <v>157</v>
      </c>
      <c r="E207" s="6">
        <v>6</v>
      </c>
      <c r="F207" s="7">
        <v>0</v>
      </c>
      <c r="G207" s="8">
        <f t="shared" si="8"/>
        <v>0</v>
      </c>
      <c r="H207" s="2"/>
      <c r="I207" s="2"/>
    </row>
    <row r="208" spans="1:11" ht="15" x14ac:dyDescent="0.2">
      <c r="A208" s="9"/>
      <c r="B208" s="9" t="s">
        <v>13</v>
      </c>
      <c r="C208" s="188" t="s">
        <v>98</v>
      </c>
      <c r="D208" s="184"/>
      <c r="E208" s="184"/>
      <c r="F208" s="184"/>
      <c r="G208" s="10">
        <f>SUM(G159:G207)</f>
        <v>0</v>
      </c>
      <c r="H208" s="2"/>
      <c r="I208" s="2"/>
      <c r="J208" s="2"/>
      <c r="K208" s="2"/>
    </row>
    <row r="209" spans="1:11" ht="15" x14ac:dyDescent="0.2">
      <c r="A209" s="186"/>
      <c r="B209" s="186"/>
      <c r="C209" s="187" t="s">
        <v>158</v>
      </c>
      <c r="D209" s="187"/>
      <c r="E209" s="187"/>
      <c r="F209" s="187"/>
      <c r="G209" s="187"/>
      <c r="H209" s="2"/>
      <c r="I209" s="2"/>
      <c r="J209" s="2"/>
      <c r="K209" s="2"/>
    </row>
    <row r="210" spans="1:11" ht="15" x14ac:dyDescent="0.2">
      <c r="A210" s="4">
        <v>159</v>
      </c>
      <c r="B210" s="5" t="s">
        <v>159</v>
      </c>
      <c r="C210" s="5" t="s">
        <v>160</v>
      </c>
      <c r="D210" s="4" t="s">
        <v>22</v>
      </c>
      <c r="E210" s="6">
        <v>16</v>
      </c>
      <c r="F210" s="7">
        <v>0</v>
      </c>
      <c r="G210" s="8">
        <f t="shared" ref="G210:G221" si="9">F210*E210</f>
        <v>0</v>
      </c>
      <c r="H210" s="2"/>
      <c r="I210" s="2"/>
    </row>
    <row r="211" spans="1:11" ht="15" x14ac:dyDescent="0.2">
      <c r="A211" s="4">
        <v>160</v>
      </c>
      <c r="B211" s="5" t="s">
        <v>161</v>
      </c>
      <c r="C211" s="5" t="s">
        <v>162</v>
      </c>
      <c r="D211" s="4" t="s">
        <v>22</v>
      </c>
      <c r="E211" s="6">
        <v>12610</v>
      </c>
      <c r="F211" s="7">
        <v>0</v>
      </c>
      <c r="G211" s="8">
        <f t="shared" si="9"/>
        <v>0</v>
      </c>
      <c r="H211" s="2"/>
      <c r="I211" s="2"/>
    </row>
    <row r="212" spans="1:11" ht="15" x14ac:dyDescent="0.2">
      <c r="A212" s="4">
        <v>161</v>
      </c>
      <c r="B212" s="5"/>
      <c r="C212" s="5" t="s">
        <v>163</v>
      </c>
      <c r="D212" s="4" t="s">
        <v>157</v>
      </c>
      <c r="E212" s="6">
        <v>401</v>
      </c>
      <c r="F212" s="7">
        <v>0</v>
      </c>
      <c r="G212" s="8">
        <f t="shared" si="9"/>
        <v>0</v>
      </c>
      <c r="H212" s="2"/>
      <c r="I212" s="2"/>
    </row>
    <row r="213" spans="1:11" ht="15" x14ac:dyDescent="0.2">
      <c r="A213" s="4">
        <v>162</v>
      </c>
      <c r="B213" s="5"/>
      <c r="C213" s="5" t="s">
        <v>164</v>
      </c>
      <c r="D213" s="4" t="s">
        <v>16</v>
      </c>
      <c r="E213" s="6">
        <v>510</v>
      </c>
      <c r="F213" s="7">
        <v>0</v>
      </c>
      <c r="G213" s="8">
        <f t="shared" si="9"/>
        <v>0</v>
      </c>
      <c r="H213" s="2"/>
      <c r="I213" s="2"/>
    </row>
    <row r="214" spans="1:11" ht="15" x14ac:dyDescent="0.2">
      <c r="A214" s="4">
        <v>163</v>
      </c>
      <c r="B214" s="5"/>
      <c r="C214" s="5" t="s">
        <v>165</v>
      </c>
      <c r="D214" s="4" t="s">
        <v>16</v>
      </c>
      <c r="E214" s="6">
        <v>6</v>
      </c>
      <c r="F214" s="7">
        <v>0</v>
      </c>
      <c r="G214" s="8">
        <f t="shared" si="9"/>
        <v>0</v>
      </c>
      <c r="H214" s="2"/>
      <c r="I214" s="2"/>
    </row>
    <row r="215" spans="1:11" ht="15" x14ac:dyDescent="0.2">
      <c r="A215" s="4">
        <v>164</v>
      </c>
      <c r="B215" s="5" t="s">
        <v>166</v>
      </c>
      <c r="C215" s="5" t="s">
        <v>167</v>
      </c>
      <c r="D215" s="4" t="s">
        <v>16</v>
      </c>
      <c r="E215" s="6">
        <v>915</v>
      </c>
      <c r="F215" s="7">
        <v>0</v>
      </c>
      <c r="G215" s="8">
        <f t="shared" si="9"/>
        <v>0</v>
      </c>
      <c r="H215" s="2"/>
      <c r="I215" s="2"/>
    </row>
    <row r="216" spans="1:11" ht="15" x14ac:dyDescent="0.2">
      <c r="A216" s="4">
        <v>165</v>
      </c>
      <c r="B216" s="5" t="s">
        <v>168</v>
      </c>
      <c r="C216" s="5" t="s">
        <v>169</v>
      </c>
      <c r="D216" s="4" t="s">
        <v>16</v>
      </c>
      <c r="E216" s="6">
        <v>31</v>
      </c>
      <c r="F216" s="7">
        <v>0</v>
      </c>
      <c r="G216" s="8">
        <f t="shared" si="9"/>
        <v>0</v>
      </c>
      <c r="H216" s="2"/>
      <c r="I216" s="2"/>
    </row>
    <row r="217" spans="1:11" ht="15" x14ac:dyDescent="0.2">
      <c r="A217" s="4">
        <v>166</v>
      </c>
      <c r="B217" s="5"/>
      <c r="C217" s="5" t="s">
        <v>170</v>
      </c>
      <c r="D217" s="4" t="s">
        <v>16</v>
      </c>
      <c r="E217" s="6">
        <v>480</v>
      </c>
      <c r="F217" s="7">
        <v>0</v>
      </c>
      <c r="G217" s="8">
        <f t="shared" si="9"/>
        <v>0</v>
      </c>
      <c r="H217" s="2"/>
      <c r="I217" s="2"/>
    </row>
    <row r="218" spans="1:11" ht="15" x14ac:dyDescent="0.2">
      <c r="A218" s="4">
        <v>167</v>
      </c>
      <c r="B218" s="5" t="s">
        <v>161</v>
      </c>
      <c r="C218" s="5" t="s">
        <v>171</v>
      </c>
      <c r="D218" s="4" t="s">
        <v>157</v>
      </c>
      <c r="E218" s="6">
        <v>6</v>
      </c>
      <c r="F218" s="7">
        <v>0</v>
      </c>
      <c r="G218" s="8">
        <f t="shared" si="9"/>
        <v>0</v>
      </c>
      <c r="H218" s="2"/>
      <c r="I218" s="2"/>
    </row>
    <row r="219" spans="1:11" ht="15" x14ac:dyDescent="0.2">
      <c r="A219" s="4">
        <v>168</v>
      </c>
      <c r="B219" s="5"/>
      <c r="C219" s="5" t="s">
        <v>172</v>
      </c>
      <c r="D219" s="4" t="s">
        <v>16</v>
      </c>
      <c r="E219" s="6">
        <v>6</v>
      </c>
      <c r="F219" s="7">
        <v>0</v>
      </c>
      <c r="G219" s="8">
        <f t="shared" si="9"/>
        <v>0</v>
      </c>
      <c r="H219" s="2"/>
      <c r="I219" s="2"/>
    </row>
    <row r="220" spans="1:11" ht="15" x14ac:dyDescent="0.2">
      <c r="A220" s="4">
        <v>169</v>
      </c>
      <c r="B220" s="5" t="s">
        <v>173</v>
      </c>
      <c r="C220" s="5" t="s">
        <v>174</v>
      </c>
      <c r="D220" s="4" t="s">
        <v>22</v>
      </c>
      <c r="E220" s="6">
        <v>1440</v>
      </c>
      <c r="F220" s="7">
        <v>0</v>
      </c>
      <c r="G220" s="8">
        <f t="shared" si="9"/>
        <v>0</v>
      </c>
      <c r="H220" s="2"/>
      <c r="I220" s="2"/>
    </row>
    <row r="221" spans="1:11" ht="15" x14ac:dyDescent="0.2">
      <c r="A221" s="4">
        <v>170</v>
      </c>
      <c r="B221" s="5" t="s">
        <v>175</v>
      </c>
      <c r="C221" s="5" t="s">
        <v>176</v>
      </c>
      <c r="D221" s="4" t="s">
        <v>22</v>
      </c>
      <c r="E221" s="6">
        <v>18135</v>
      </c>
      <c r="F221" s="7">
        <v>0</v>
      </c>
      <c r="G221" s="8">
        <f t="shared" si="9"/>
        <v>0</v>
      </c>
      <c r="H221" s="2"/>
      <c r="I221" s="2"/>
    </row>
    <row r="222" spans="1:11" ht="15" x14ac:dyDescent="0.2">
      <c r="A222" s="9"/>
      <c r="B222" s="9" t="s">
        <v>13</v>
      </c>
      <c r="C222" s="188" t="s">
        <v>158</v>
      </c>
      <c r="D222" s="184"/>
      <c r="E222" s="184"/>
      <c r="F222" s="184"/>
      <c r="G222" s="10">
        <f>SUM(G210:G221)</f>
        <v>0</v>
      </c>
      <c r="H222" s="2"/>
      <c r="I222" s="2"/>
      <c r="J222" s="2"/>
      <c r="K222" s="2"/>
    </row>
    <row r="223" spans="1:11" ht="15" x14ac:dyDescent="0.2">
      <c r="A223" s="12"/>
      <c r="B223" s="12" t="s">
        <v>13</v>
      </c>
      <c r="C223" s="183" t="s">
        <v>67</v>
      </c>
      <c r="D223" s="184"/>
      <c r="E223" s="184"/>
      <c r="F223" s="184"/>
      <c r="G223" s="13">
        <f>+G152+G157+G208+G222</f>
        <v>0</v>
      </c>
      <c r="H223" s="2"/>
      <c r="I223" s="2"/>
      <c r="J223" s="2"/>
      <c r="K223" s="2"/>
    </row>
    <row r="224" spans="1:11" ht="15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</row>
    <row r="225" spans="1:8" ht="15" x14ac:dyDescent="0.2">
      <c r="A225" s="185" t="s">
        <v>177</v>
      </c>
      <c r="B225" s="185"/>
      <c r="C225" s="185"/>
      <c r="D225" s="185"/>
      <c r="E225" s="185"/>
      <c r="F225" s="185"/>
      <c r="G225" s="14">
        <f>+G112+G223</f>
        <v>0</v>
      </c>
      <c r="H225" s="2"/>
    </row>
  </sheetData>
  <sheetProtection sheet="1" objects="1" scenarios="1"/>
  <mergeCells count="56">
    <mergeCell ref="C13:F13"/>
    <mergeCell ref="A1:B1"/>
    <mergeCell ref="C1:G1"/>
    <mergeCell ref="A2:B2"/>
    <mergeCell ref="C2:G2"/>
    <mergeCell ref="A4:B4"/>
    <mergeCell ref="C4:G4"/>
    <mergeCell ref="A6:B6"/>
    <mergeCell ref="C6:G6"/>
    <mergeCell ref="C8:F8"/>
    <mergeCell ref="A9:B9"/>
    <mergeCell ref="C9:G9"/>
    <mergeCell ref="C57:F57"/>
    <mergeCell ref="A14:B14"/>
    <mergeCell ref="C14:G14"/>
    <mergeCell ref="C19:F19"/>
    <mergeCell ref="A20:B20"/>
    <mergeCell ref="C20:G20"/>
    <mergeCell ref="C23:F23"/>
    <mergeCell ref="A24:B24"/>
    <mergeCell ref="C24:G24"/>
    <mergeCell ref="C27:F27"/>
    <mergeCell ref="A28:B28"/>
    <mergeCell ref="C28:G28"/>
    <mergeCell ref="C101:F101"/>
    <mergeCell ref="A58:B58"/>
    <mergeCell ref="C58:G58"/>
    <mergeCell ref="C61:F61"/>
    <mergeCell ref="A62:B62"/>
    <mergeCell ref="C62:G62"/>
    <mergeCell ref="C78:F78"/>
    <mergeCell ref="A79:B79"/>
    <mergeCell ref="C79:G79"/>
    <mergeCell ref="C90:F90"/>
    <mergeCell ref="A91:B91"/>
    <mergeCell ref="C91:G91"/>
    <mergeCell ref="C157:F157"/>
    <mergeCell ref="A102:B102"/>
    <mergeCell ref="C102:G102"/>
    <mergeCell ref="C111:F111"/>
    <mergeCell ref="C112:F112"/>
    <mergeCell ref="A114:B114"/>
    <mergeCell ref="C114:G114"/>
    <mergeCell ref="A116:B116"/>
    <mergeCell ref="C116:G116"/>
    <mergeCell ref="C152:F152"/>
    <mergeCell ref="A153:B153"/>
    <mergeCell ref="C153:G153"/>
    <mergeCell ref="C223:F223"/>
    <mergeCell ref="A225:F225"/>
    <mergeCell ref="A158:B158"/>
    <mergeCell ref="C158:G158"/>
    <mergeCell ref="C208:F208"/>
    <mergeCell ref="A209:B209"/>
    <mergeCell ref="C209:G209"/>
    <mergeCell ref="C222:F222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showGridLines="0" zoomScaleNormal="100" workbookViewId="0">
      <selection activeCell="K8" sqref="K8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92">
        <v>17131</v>
      </c>
      <c r="B1" s="192"/>
      <c r="C1" s="192" t="s">
        <v>421</v>
      </c>
      <c r="D1" s="192"/>
      <c r="E1" s="192"/>
      <c r="F1" s="192"/>
      <c r="G1" s="192"/>
      <c r="H1" s="2"/>
      <c r="I1" s="2"/>
      <c r="J1" s="2"/>
      <c r="K1" s="2"/>
    </row>
    <row r="2" spans="1:11" ht="24.95" customHeight="1" x14ac:dyDescent="0.2">
      <c r="A2" s="193" t="s">
        <v>0</v>
      </c>
      <c r="B2" s="193"/>
      <c r="C2" s="194" t="s">
        <v>422</v>
      </c>
      <c r="D2" s="194"/>
      <c r="E2" s="194"/>
      <c r="F2" s="194"/>
      <c r="G2" s="194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89"/>
      <c r="B4" s="190"/>
      <c r="C4" s="190" t="s">
        <v>1</v>
      </c>
      <c r="D4" s="190"/>
      <c r="E4" s="190"/>
      <c r="F4" s="190"/>
      <c r="G4" s="191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186"/>
      <c r="B6" s="186"/>
      <c r="C6" s="187" t="s">
        <v>210</v>
      </c>
      <c r="D6" s="187"/>
      <c r="E6" s="187"/>
      <c r="F6" s="187"/>
      <c r="G6" s="187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423</v>
      </c>
      <c r="D7" s="4"/>
      <c r="E7" s="6">
        <v>1</v>
      </c>
      <c r="F7" s="7">
        <v>0</v>
      </c>
      <c r="G7" s="8">
        <f>F7*E7</f>
        <v>0</v>
      </c>
      <c r="H7" s="2"/>
      <c r="I7" s="2"/>
    </row>
    <row r="8" spans="1:11" ht="15" x14ac:dyDescent="0.2">
      <c r="A8" s="4">
        <v>2</v>
      </c>
      <c r="B8" s="5"/>
      <c r="C8" s="5" t="s">
        <v>424</v>
      </c>
      <c r="D8" s="4"/>
      <c r="E8" s="6">
        <v>1</v>
      </c>
      <c r="F8" s="7">
        <v>0</v>
      </c>
      <c r="G8" s="8">
        <f>F8*E8</f>
        <v>0</v>
      </c>
      <c r="H8" s="2"/>
      <c r="I8" s="2"/>
    </row>
    <row r="9" spans="1:11" ht="15" x14ac:dyDescent="0.2">
      <c r="A9" s="9"/>
      <c r="B9" s="9" t="s">
        <v>13</v>
      </c>
      <c r="C9" s="188" t="s">
        <v>210</v>
      </c>
      <c r="D9" s="184"/>
      <c r="E9" s="184"/>
      <c r="F9" s="184"/>
      <c r="G9" s="10">
        <f>SUM(G7:G8)</f>
        <v>0</v>
      </c>
      <c r="H9" s="2"/>
      <c r="I9" s="2"/>
      <c r="J9" s="2"/>
      <c r="K9" s="2"/>
    </row>
    <row r="10" spans="1:11" ht="15" x14ac:dyDescent="0.2">
      <c r="A10" s="186"/>
      <c r="B10" s="186"/>
      <c r="C10" s="187" t="s">
        <v>97</v>
      </c>
      <c r="D10" s="187"/>
      <c r="E10" s="187"/>
      <c r="F10" s="187"/>
      <c r="G10" s="187"/>
      <c r="H10" s="2"/>
      <c r="I10" s="2"/>
      <c r="J10" s="2"/>
      <c r="K10" s="2"/>
    </row>
    <row r="11" spans="1:11" ht="15" x14ac:dyDescent="0.2">
      <c r="A11" s="4">
        <v>3</v>
      </c>
      <c r="B11" s="5"/>
      <c r="C11" s="5" t="s">
        <v>392</v>
      </c>
      <c r="D11" s="4" t="s">
        <v>19</v>
      </c>
      <c r="E11" s="6">
        <v>2</v>
      </c>
      <c r="F11" s="7">
        <v>0</v>
      </c>
      <c r="G11" s="8">
        <f>F11*E11</f>
        <v>0</v>
      </c>
      <c r="H11" s="2"/>
      <c r="I11" s="2"/>
    </row>
    <row r="12" spans="1:11" ht="15" x14ac:dyDescent="0.2">
      <c r="A12" s="9"/>
      <c r="B12" s="9" t="s">
        <v>13</v>
      </c>
      <c r="C12" s="188" t="s">
        <v>97</v>
      </c>
      <c r="D12" s="184"/>
      <c r="E12" s="184"/>
      <c r="F12" s="184"/>
      <c r="G12" s="10">
        <f>SUM(G11:G11)</f>
        <v>0</v>
      </c>
      <c r="H12" s="2"/>
      <c r="I12" s="2"/>
      <c r="J12" s="2"/>
      <c r="K12" s="2"/>
    </row>
    <row r="13" spans="1:11" ht="15" x14ac:dyDescent="0.2">
      <c r="A13" s="186"/>
      <c r="B13" s="186"/>
      <c r="C13" s="187" t="s">
        <v>178</v>
      </c>
      <c r="D13" s="187"/>
      <c r="E13" s="187"/>
      <c r="F13" s="187"/>
      <c r="G13" s="187"/>
      <c r="H13" s="2"/>
      <c r="I13" s="2"/>
      <c r="J13" s="2"/>
      <c r="K13" s="2"/>
    </row>
    <row r="14" spans="1:11" ht="15" x14ac:dyDescent="0.2">
      <c r="A14" s="4">
        <v>4</v>
      </c>
      <c r="B14" s="5"/>
      <c r="C14" s="5" t="s">
        <v>180</v>
      </c>
      <c r="D14" s="4" t="s">
        <v>16</v>
      </c>
      <c r="E14" s="6">
        <v>12</v>
      </c>
      <c r="F14" s="7">
        <v>0</v>
      </c>
      <c r="G14" s="8">
        <f t="shared" ref="G14:G39" si="0">F14*E14</f>
        <v>0</v>
      </c>
      <c r="H14" s="2"/>
      <c r="I14" s="2"/>
    </row>
    <row r="15" spans="1:11" ht="15" x14ac:dyDescent="0.2">
      <c r="A15" s="4">
        <v>5</v>
      </c>
      <c r="B15" s="5"/>
      <c r="C15" s="5" t="s">
        <v>425</v>
      </c>
      <c r="D15" s="4" t="s">
        <v>19</v>
      </c>
      <c r="E15" s="6">
        <v>1</v>
      </c>
      <c r="F15" s="7">
        <v>0</v>
      </c>
      <c r="G15" s="8">
        <f t="shared" si="0"/>
        <v>0</v>
      </c>
      <c r="H15" s="2"/>
      <c r="I15" s="2"/>
    </row>
    <row r="16" spans="1:11" ht="21" x14ac:dyDescent="0.2">
      <c r="A16" s="4">
        <v>6</v>
      </c>
      <c r="B16" s="5" t="s">
        <v>411</v>
      </c>
      <c r="C16" s="5" t="s">
        <v>412</v>
      </c>
      <c r="D16" s="4" t="s">
        <v>16</v>
      </c>
      <c r="E16" s="6">
        <v>3</v>
      </c>
      <c r="F16" s="7">
        <v>0</v>
      </c>
      <c r="G16" s="8">
        <f t="shared" si="0"/>
        <v>0</v>
      </c>
      <c r="H16" s="2"/>
      <c r="I16" s="2"/>
    </row>
    <row r="17" spans="1:9" ht="21" x14ac:dyDescent="0.2">
      <c r="A17" s="4">
        <v>7</v>
      </c>
      <c r="B17" s="5" t="s">
        <v>211</v>
      </c>
      <c r="C17" s="5" t="s">
        <v>212</v>
      </c>
      <c r="D17" s="4" t="s">
        <v>16</v>
      </c>
      <c r="E17" s="6">
        <v>1</v>
      </c>
      <c r="F17" s="7">
        <v>0</v>
      </c>
      <c r="G17" s="8">
        <f t="shared" si="0"/>
        <v>0</v>
      </c>
      <c r="H17" s="2"/>
      <c r="I17" s="2"/>
    </row>
    <row r="18" spans="1:9" ht="21" x14ac:dyDescent="0.2">
      <c r="A18" s="4">
        <v>8</v>
      </c>
      <c r="B18" s="5" t="s">
        <v>426</v>
      </c>
      <c r="C18" s="5" t="s">
        <v>427</v>
      </c>
      <c r="D18" s="4" t="s">
        <v>16</v>
      </c>
      <c r="E18" s="6">
        <v>1</v>
      </c>
      <c r="F18" s="7">
        <v>0</v>
      </c>
      <c r="G18" s="8">
        <f t="shared" si="0"/>
        <v>0</v>
      </c>
      <c r="H18" s="2"/>
      <c r="I18" s="2"/>
    </row>
    <row r="19" spans="1:9" ht="31.5" x14ac:dyDescent="0.2">
      <c r="A19" s="4">
        <v>9</v>
      </c>
      <c r="B19" s="5" t="s">
        <v>428</v>
      </c>
      <c r="C19" s="5" t="s">
        <v>429</v>
      </c>
      <c r="D19" s="4" t="s">
        <v>16</v>
      </c>
      <c r="E19" s="6">
        <v>1</v>
      </c>
      <c r="F19" s="7">
        <v>0</v>
      </c>
      <c r="G19" s="8">
        <f t="shared" si="0"/>
        <v>0</v>
      </c>
      <c r="H19" s="2"/>
      <c r="I19" s="2"/>
    </row>
    <row r="20" spans="1:9" ht="15" x14ac:dyDescent="0.2">
      <c r="A20" s="4">
        <v>10</v>
      </c>
      <c r="B20" s="5" t="s">
        <v>232</v>
      </c>
      <c r="C20" s="5" t="s">
        <v>233</v>
      </c>
      <c r="D20" s="4" t="s">
        <v>16</v>
      </c>
      <c r="E20" s="6">
        <v>11</v>
      </c>
      <c r="F20" s="7">
        <v>0</v>
      </c>
      <c r="G20" s="8">
        <f t="shared" si="0"/>
        <v>0</v>
      </c>
      <c r="H20" s="2"/>
      <c r="I20" s="2"/>
    </row>
    <row r="21" spans="1:9" ht="15" x14ac:dyDescent="0.2">
      <c r="A21" s="4">
        <v>11</v>
      </c>
      <c r="B21" s="5" t="s">
        <v>213</v>
      </c>
      <c r="C21" s="5" t="s">
        <v>214</v>
      </c>
      <c r="D21" s="4" t="s">
        <v>16</v>
      </c>
      <c r="E21" s="6">
        <v>25</v>
      </c>
      <c r="F21" s="7">
        <v>0</v>
      </c>
      <c r="G21" s="8">
        <f t="shared" si="0"/>
        <v>0</v>
      </c>
      <c r="H21" s="2"/>
      <c r="I21" s="2"/>
    </row>
    <row r="22" spans="1:9" ht="15" x14ac:dyDescent="0.2">
      <c r="A22" s="4">
        <v>12</v>
      </c>
      <c r="B22" s="5" t="s">
        <v>430</v>
      </c>
      <c r="C22" s="5" t="s">
        <v>431</v>
      </c>
      <c r="D22" s="4" t="s">
        <v>16</v>
      </c>
      <c r="E22" s="6">
        <v>1</v>
      </c>
      <c r="F22" s="7">
        <v>0</v>
      </c>
      <c r="G22" s="8">
        <f t="shared" si="0"/>
        <v>0</v>
      </c>
      <c r="H22" s="2"/>
      <c r="I22" s="2"/>
    </row>
    <row r="23" spans="1:9" ht="15" x14ac:dyDescent="0.2">
      <c r="A23" s="4">
        <v>13</v>
      </c>
      <c r="B23" s="5" t="s">
        <v>219</v>
      </c>
      <c r="C23" s="5" t="s">
        <v>220</v>
      </c>
      <c r="D23" s="4" t="s">
        <v>16</v>
      </c>
      <c r="E23" s="6">
        <v>2</v>
      </c>
      <c r="F23" s="7">
        <v>0</v>
      </c>
      <c r="G23" s="8">
        <f t="shared" si="0"/>
        <v>0</v>
      </c>
      <c r="H23" s="2"/>
      <c r="I23" s="2"/>
    </row>
    <row r="24" spans="1:9" ht="15" x14ac:dyDescent="0.2">
      <c r="A24" s="4">
        <v>14</v>
      </c>
      <c r="B24" s="5" t="s">
        <v>432</v>
      </c>
      <c r="C24" s="5" t="s">
        <v>433</v>
      </c>
      <c r="D24" s="4" t="s">
        <v>16</v>
      </c>
      <c r="E24" s="6">
        <v>5</v>
      </c>
      <c r="F24" s="7">
        <v>0</v>
      </c>
      <c r="G24" s="8">
        <f t="shared" si="0"/>
        <v>0</v>
      </c>
      <c r="H24" s="2"/>
      <c r="I24" s="2"/>
    </row>
    <row r="25" spans="1:9" ht="15" x14ac:dyDescent="0.2">
      <c r="A25" s="4">
        <v>15</v>
      </c>
      <c r="B25" s="5" t="s">
        <v>413</v>
      </c>
      <c r="C25" s="5" t="s">
        <v>414</v>
      </c>
      <c r="D25" s="4" t="s">
        <v>16</v>
      </c>
      <c r="E25" s="6">
        <v>1</v>
      </c>
      <c r="F25" s="7">
        <v>0</v>
      </c>
      <c r="G25" s="8">
        <f t="shared" si="0"/>
        <v>0</v>
      </c>
      <c r="H25" s="2"/>
      <c r="I25" s="2"/>
    </row>
    <row r="26" spans="1:9" ht="15" x14ac:dyDescent="0.2">
      <c r="A26" s="4">
        <v>16</v>
      </c>
      <c r="B26" s="5" t="s">
        <v>434</v>
      </c>
      <c r="C26" s="5" t="s">
        <v>435</v>
      </c>
      <c r="D26" s="4" t="s">
        <v>16</v>
      </c>
      <c r="E26" s="6">
        <v>6</v>
      </c>
      <c r="F26" s="7">
        <v>0</v>
      </c>
      <c r="G26" s="8">
        <f t="shared" si="0"/>
        <v>0</v>
      </c>
      <c r="H26" s="2"/>
      <c r="I26" s="2"/>
    </row>
    <row r="27" spans="1:9" ht="15" x14ac:dyDescent="0.2">
      <c r="A27" s="4">
        <v>17</v>
      </c>
      <c r="B27" s="5" t="s">
        <v>397</v>
      </c>
      <c r="C27" s="5" t="s">
        <v>436</v>
      </c>
      <c r="D27" s="4" t="s">
        <v>16</v>
      </c>
      <c r="E27" s="6">
        <v>1</v>
      </c>
      <c r="F27" s="7">
        <v>0</v>
      </c>
      <c r="G27" s="8">
        <f t="shared" si="0"/>
        <v>0</v>
      </c>
      <c r="H27" s="2"/>
      <c r="I27" s="2"/>
    </row>
    <row r="28" spans="1:9" ht="15" x14ac:dyDescent="0.2">
      <c r="A28" s="4">
        <v>18</v>
      </c>
      <c r="B28" s="5" t="s">
        <v>397</v>
      </c>
      <c r="C28" s="5" t="s">
        <v>398</v>
      </c>
      <c r="D28" s="4" t="s">
        <v>16</v>
      </c>
      <c r="E28" s="6">
        <v>1</v>
      </c>
      <c r="F28" s="7">
        <v>0</v>
      </c>
      <c r="G28" s="8">
        <f t="shared" si="0"/>
        <v>0</v>
      </c>
      <c r="H28" s="2"/>
      <c r="I28" s="2"/>
    </row>
    <row r="29" spans="1:9" ht="15" x14ac:dyDescent="0.2">
      <c r="A29" s="4">
        <v>19</v>
      </c>
      <c r="B29" s="5" t="s">
        <v>437</v>
      </c>
      <c r="C29" s="5" t="s">
        <v>438</v>
      </c>
      <c r="D29" s="4" t="s">
        <v>16</v>
      </c>
      <c r="E29" s="6">
        <v>3</v>
      </c>
      <c r="F29" s="7">
        <v>0</v>
      </c>
      <c r="G29" s="8">
        <f t="shared" si="0"/>
        <v>0</v>
      </c>
      <c r="H29" s="2"/>
      <c r="I29" s="2"/>
    </row>
    <row r="30" spans="1:9" ht="15" x14ac:dyDescent="0.2">
      <c r="A30" s="4">
        <v>20</v>
      </c>
      <c r="B30" s="5" t="s">
        <v>401</v>
      </c>
      <c r="C30" s="5" t="s">
        <v>402</v>
      </c>
      <c r="D30" s="4" t="s">
        <v>16</v>
      </c>
      <c r="E30" s="6">
        <v>1</v>
      </c>
      <c r="F30" s="7">
        <v>0</v>
      </c>
      <c r="G30" s="8">
        <f t="shared" si="0"/>
        <v>0</v>
      </c>
      <c r="H30" s="2"/>
      <c r="I30" s="2"/>
    </row>
    <row r="31" spans="1:9" ht="15" x14ac:dyDescent="0.2">
      <c r="A31" s="4">
        <v>21</v>
      </c>
      <c r="B31" s="5" t="s">
        <v>243</v>
      </c>
      <c r="C31" s="5" t="s">
        <v>244</v>
      </c>
      <c r="D31" s="4" t="s">
        <v>16</v>
      </c>
      <c r="E31" s="6">
        <v>5</v>
      </c>
      <c r="F31" s="7">
        <v>0</v>
      </c>
      <c r="G31" s="8">
        <f t="shared" si="0"/>
        <v>0</v>
      </c>
      <c r="H31" s="2"/>
      <c r="I31" s="2"/>
    </row>
    <row r="32" spans="1:9" ht="15" x14ac:dyDescent="0.2">
      <c r="A32" s="4">
        <v>22</v>
      </c>
      <c r="B32" s="5" t="s">
        <v>245</v>
      </c>
      <c r="C32" s="5" t="s">
        <v>246</v>
      </c>
      <c r="D32" s="4" t="s">
        <v>16</v>
      </c>
      <c r="E32" s="6">
        <v>1</v>
      </c>
      <c r="F32" s="7">
        <v>0</v>
      </c>
      <c r="G32" s="8">
        <f t="shared" si="0"/>
        <v>0</v>
      </c>
      <c r="H32" s="2"/>
      <c r="I32" s="2"/>
    </row>
    <row r="33" spans="1:9" ht="15" x14ac:dyDescent="0.2">
      <c r="A33" s="4">
        <v>23</v>
      </c>
      <c r="B33" s="5" t="s">
        <v>247</v>
      </c>
      <c r="C33" s="5" t="s">
        <v>248</v>
      </c>
      <c r="D33" s="4" t="s">
        <v>16</v>
      </c>
      <c r="E33" s="6">
        <v>2</v>
      </c>
      <c r="F33" s="7">
        <v>0</v>
      </c>
      <c r="G33" s="8">
        <f t="shared" si="0"/>
        <v>0</v>
      </c>
      <c r="H33" s="2"/>
      <c r="I33" s="2"/>
    </row>
    <row r="34" spans="1:9" ht="15" x14ac:dyDescent="0.2">
      <c r="A34" s="4">
        <v>24</v>
      </c>
      <c r="B34" s="5" t="s">
        <v>439</v>
      </c>
      <c r="C34" s="5" t="s">
        <v>440</v>
      </c>
      <c r="D34" s="4" t="s">
        <v>16</v>
      </c>
      <c r="E34" s="6">
        <v>1</v>
      </c>
      <c r="F34" s="7">
        <v>0</v>
      </c>
      <c r="G34" s="8">
        <f t="shared" si="0"/>
        <v>0</v>
      </c>
      <c r="H34" s="2"/>
      <c r="I34" s="2"/>
    </row>
    <row r="35" spans="1:9" ht="15" x14ac:dyDescent="0.2">
      <c r="A35" s="4">
        <v>25</v>
      </c>
      <c r="B35" s="5" t="s">
        <v>441</v>
      </c>
      <c r="C35" s="5" t="s">
        <v>442</v>
      </c>
      <c r="D35" s="4" t="s">
        <v>16</v>
      </c>
      <c r="E35" s="6">
        <v>1</v>
      </c>
      <c r="F35" s="7">
        <v>0</v>
      </c>
      <c r="G35" s="8">
        <f t="shared" si="0"/>
        <v>0</v>
      </c>
      <c r="H35" s="2"/>
      <c r="I35" s="2"/>
    </row>
    <row r="36" spans="1:9" ht="15" x14ac:dyDescent="0.2">
      <c r="A36" s="4">
        <v>26</v>
      </c>
      <c r="B36" s="5"/>
      <c r="C36" s="5" t="s">
        <v>184</v>
      </c>
      <c r="D36" s="4" t="s">
        <v>16</v>
      </c>
      <c r="E36" s="6">
        <v>3</v>
      </c>
      <c r="F36" s="7">
        <v>0</v>
      </c>
      <c r="G36" s="8">
        <f t="shared" si="0"/>
        <v>0</v>
      </c>
      <c r="H36" s="2"/>
      <c r="I36" s="2"/>
    </row>
    <row r="37" spans="1:9" ht="21" x14ac:dyDescent="0.2">
      <c r="A37" s="4">
        <v>27</v>
      </c>
      <c r="B37" s="5" t="s">
        <v>185</v>
      </c>
      <c r="C37" s="5" t="s">
        <v>186</v>
      </c>
      <c r="D37" s="4"/>
      <c r="E37" s="6">
        <v>1</v>
      </c>
      <c r="F37" s="7">
        <v>0</v>
      </c>
      <c r="G37" s="8">
        <f t="shared" si="0"/>
        <v>0</v>
      </c>
      <c r="H37" s="2"/>
      <c r="I37" s="2"/>
    </row>
    <row r="38" spans="1:9" ht="15" x14ac:dyDescent="0.2">
      <c r="A38" s="4">
        <v>28</v>
      </c>
      <c r="B38" s="5"/>
      <c r="C38" s="5" t="s">
        <v>187</v>
      </c>
      <c r="D38" s="4" t="s">
        <v>19</v>
      </c>
      <c r="E38" s="6">
        <v>1</v>
      </c>
      <c r="F38" s="7">
        <v>0</v>
      </c>
      <c r="G38" s="8">
        <f t="shared" si="0"/>
        <v>0</v>
      </c>
      <c r="H38" s="2"/>
      <c r="I38" s="2"/>
    </row>
    <row r="39" spans="1:9" ht="15" x14ac:dyDescent="0.2">
      <c r="A39" s="4">
        <v>29</v>
      </c>
      <c r="B39" s="5" t="s">
        <v>188</v>
      </c>
      <c r="C39" s="5" t="s">
        <v>189</v>
      </c>
      <c r="D39" s="4" t="s">
        <v>16</v>
      </c>
      <c r="E39" s="6">
        <v>1</v>
      </c>
      <c r="F39" s="7">
        <v>0</v>
      </c>
      <c r="G39" s="8">
        <f t="shared" si="0"/>
        <v>0</v>
      </c>
      <c r="H39" s="2"/>
      <c r="I39" s="2"/>
    </row>
    <row r="40" spans="1:9" ht="15" x14ac:dyDescent="0.2">
      <c r="A40" s="11"/>
      <c r="B40" s="11"/>
      <c r="C40" s="11" t="s">
        <v>190</v>
      </c>
      <c r="D40" s="11"/>
      <c r="E40" s="11"/>
      <c r="F40" s="11"/>
      <c r="G40" s="11"/>
      <c r="H40" s="2"/>
      <c r="I40" s="2"/>
    </row>
    <row r="41" spans="1:9" ht="15" x14ac:dyDescent="0.2">
      <c r="A41" s="4">
        <v>30</v>
      </c>
      <c r="B41" s="5"/>
      <c r="C41" s="5" t="s">
        <v>191</v>
      </c>
      <c r="D41" s="4" t="s">
        <v>16</v>
      </c>
      <c r="E41" s="6">
        <v>1</v>
      </c>
      <c r="F41" s="7">
        <v>0</v>
      </c>
      <c r="G41" s="8">
        <f t="shared" ref="G41:G48" si="1">F41*E41</f>
        <v>0</v>
      </c>
      <c r="H41" s="2"/>
      <c r="I41" s="2"/>
    </row>
    <row r="42" spans="1:9" ht="15" x14ac:dyDescent="0.2">
      <c r="A42" s="4">
        <v>31</v>
      </c>
      <c r="B42" s="5"/>
      <c r="C42" s="5" t="s">
        <v>192</v>
      </c>
      <c r="D42" s="4"/>
      <c r="E42" s="6">
        <v>3</v>
      </c>
      <c r="F42" s="7">
        <v>0</v>
      </c>
      <c r="G42" s="8">
        <f t="shared" si="1"/>
        <v>0</v>
      </c>
      <c r="H42" s="2"/>
      <c r="I42" s="2"/>
    </row>
    <row r="43" spans="1:9" ht="15" x14ac:dyDescent="0.2">
      <c r="A43" s="4">
        <v>32</v>
      </c>
      <c r="B43" s="5"/>
      <c r="C43" s="5" t="s">
        <v>443</v>
      </c>
      <c r="D43" s="4" t="s">
        <v>16</v>
      </c>
      <c r="E43" s="6">
        <v>5</v>
      </c>
      <c r="F43" s="7">
        <v>0</v>
      </c>
      <c r="G43" s="8">
        <f t="shared" si="1"/>
        <v>0</v>
      </c>
      <c r="H43" s="2"/>
      <c r="I43" s="2"/>
    </row>
    <row r="44" spans="1:9" ht="15" x14ac:dyDescent="0.2">
      <c r="A44" s="4">
        <v>33</v>
      </c>
      <c r="B44" s="5"/>
      <c r="C44" s="5" t="s">
        <v>403</v>
      </c>
      <c r="D44" s="4" t="s">
        <v>16</v>
      </c>
      <c r="E44" s="6">
        <v>20</v>
      </c>
      <c r="F44" s="7">
        <v>0</v>
      </c>
      <c r="G44" s="8">
        <f t="shared" si="1"/>
        <v>0</v>
      </c>
      <c r="H44" s="2"/>
      <c r="I44" s="2"/>
    </row>
    <row r="45" spans="1:9" ht="15" x14ac:dyDescent="0.2">
      <c r="A45" s="4">
        <v>34</v>
      </c>
      <c r="B45" s="5"/>
      <c r="C45" s="5" t="s">
        <v>223</v>
      </c>
      <c r="D45" s="4" t="s">
        <v>16</v>
      </c>
      <c r="E45" s="6">
        <v>50</v>
      </c>
      <c r="F45" s="7">
        <v>0</v>
      </c>
      <c r="G45" s="8">
        <f t="shared" si="1"/>
        <v>0</v>
      </c>
      <c r="H45" s="2"/>
      <c r="I45" s="2"/>
    </row>
    <row r="46" spans="1:9" ht="15" x14ac:dyDescent="0.2">
      <c r="A46" s="4">
        <v>35</v>
      </c>
      <c r="B46" s="5"/>
      <c r="C46" s="5" t="s">
        <v>229</v>
      </c>
      <c r="D46" s="4" t="s">
        <v>16</v>
      </c>
      <c r="E46" s="6">
        <v>30</v>
      </c>
      <c r="F46" s="7">
        <v>0</v>
      </c>
      <c r="G46" s="8">
        <f t="shared" si="1"/>
        <v>0</v>
      </c>
      <c r="H46" s="2"/>
      <c r="I46" s="2"/>
    </row>
    <row r="47" spans="1:9" ht="15" x14ac:dyDescent="0.2">
      <c r="A47" s="4">
        <v>36</v>
      </c>
      <c r="B47" s="5"/>
      <c r="C47" s="5" t="s">
        <v>224</v>
      </c>
      <c r="D47" s="4" t="s">
        <v>16</v>
      </c>
      <c r="E47" s="6">
        <v>30</v>
      </c>
      <c r="F47" s="7">
        <v>0</v>
      </c>
      <c r="G47" s="8">
        <f t="shared" si="1"/>
        <v>0</v>
      </c>
      <c r="H47" s="2"/>
      <c r="I47" s="2"/>
    </row>
    <row r="48" spans="1:9" ht="15" x14ac:dyDescent="0.2">
      <c r="A48" s="4">
        <v>37</v>
      </c>
      <c r="B48" s="5"/>
      <c r="C48" s="5" t="s">
        <v>444</v>
      </c>
      <c r="D48" s="4" t="s">
        <v>19</v>
      </c>
      <c r="E48" s="6">
        <v>1</v>
      </c>
      <c r="F48" s="7">
        <v>0</v>
      </c>
      <c r="G48" s="8">
        <f t="shared" si="1"/>
        <v>0</v>
      </c>
      <c r="H48" s="2"/>
      <c r="I48" s="2"/>
    </row>
    <row r="49" spans="1:11" ht="15" x14ac:dyDescent="0.2">
      <c r="A49" s="11"/>
      <c r="B49" s="11"/>
      <c r="C49" s="11" t="s">
        <v>445</v>
      </c>
      <c r="D49" s="11"/>
      <c r="E49" s="11"/>
      <c r="F49" s="11"/>
      <c r="G49" s="11"/>
      <c r="H49" s="2"/>
      <c r="I49" s="2"/>
    </row>
    <row r="50" spans="1:11" ht="15" x14ac:dyDescent="0.2">
      <c r="A50" s="4">
        <v>38</v>
      </c>
      <c r="B50" s="5"/>
      <c r="C50" s="5" t="s">
        <v>446</v>
      </c>
      <c r="D50" s="4" t="s">
        <v>16</v>
      </c>
      <c r="E50" s="6">
        <v>2</v>
      </c>
      <c r="F50" s="7">
        <v>0</v>
      </c>
      <c r="G50" s="8">
        <f t="shared" ref="G50:G56" si="2">F50*E50</f>
        <v>0</v>
      </c>
      <c r="H50" s="2"/>
      <c r="I50" s="2"/>
    </row>
    <row r="51" spans="1:11" ht="15" x14ac:dyDescent="0.2">
      <c r="A51" s="4">
        <v>39</v>
      </c>
      <c r="B51" s="5"/>
      <c r="C51" s="5" t="s">
        <v>447</v>
      </c>
      <c r="D51" s="4" t="s">
        <v>16</v>
      </c>
      <c r="E51" s="6">
        <v>1</v>
      </c>
      <c r="F51" s="7">
        <v>0</v>
      </c>
      <c r="G51" s="8">
        <f t="shared" si="2"/>
        <v>0</v>
      </c>
      <c r="H51" s="2"/>
      <c r="I51" s="2"/>
    </row>
    <row r="52" spans="1:11" ht="15" x14ac:dyDescent="0.2">
      <c r="A52" s="4">
        <v>40</v>
      </c>
      <c r="B52" s="5"/>
      <c r="C52" s="5" t="s">
        <v>195</v>
      </c>
      <c r="D52" s="4" t="s">
        <v>19</v>
      </c>
      <c r="E52" s="6">
        <v>2</v>
      </c>
      <c r="F52" s="7">
        <v>0</v>
      </c>
      <c r="G52" s="8">
        <f t="shared" si="2"/>
        <v>0</v>
      </c>
      <c r="H52" s="2"/>
      <c r="I52" s="2"/>
    </row>
    <row r="53" spans="1:11" ht="15" x14ac:dyDescent="0.2">
      <c r="A53" s="4">
        <v>41</v>
      </c>
      <c r="B53" s="5"/>
      <c r="C53" s="5" t="s">
        <v>448</v>
      </c>
      <c r="D53" s="4" t="s">
        <v>16</v>
      </c>
      <c r="E53" s="6">
        <v>3</v>
      </c>
      <c r="F53" s="7">
        <v>0</v>
      </c>
      <c r="G53" s="8">
        <f t="shared" si="2"/>
        <v>0</v>
      </c>
      <c r="H53" s="2"/>
      <c r="I53" s="2"/>
    </row>
    <row r="54" spans="1:11" ht="15" x14ac:dyDescent="0.2">
      <c r="A54" s="4">
        <v>42</v>
      </c>
      <c r="B54" s="5"/>
      <c r="C54" s="5" t="s">
        <v>196</v>
      </c>
      <c r="D54" s="4" t="s">
        <v>16</v>
      </c>
      <c r="E54" s="6">
        <v>1</v>
      </c>
      <c r="F54" s="7">
        <v>0</v>
      </c>
      <c r="G54" s="8">
        <f t="shared" si="2"/>
        <v>0</v>
      </c>
      <c r="H54" s="2"/>
      <c r="I54" s="2"/>
    </row>
    <row r="55" spans="1:11" ht="15" x14ac:dyDescent="0.2">
      <c r="A55" s="4">
        <v>43</v>
      </c>
      <c r="B55" s="5"/>
      <c r="C55" s="5" t="s">
        <v>240</v>
      </c>
      <c r="D55" s="4" t="s">
        <v>16</v>
      </c>
      <c r="E55" s="6">
        <v>3</v>
      </c>
      <c r="F55" s="7">
        <v>0</v>
      </c>
      <c r="G55" s="8">
        <f t="shared" si="2"/>
        <v>0</v>
      </c>
      <c r="H55" s="2"/>
      <c r="I55" s="2"/>
    </row>
    <row r="56" spans="1:11" ht="15" x14ac:dyDescent="0.2">
      <c r="A56" s="4">
        <v>44</v>
      </c>
      <c r="B56" s="5"/>
      <c r="C56" s="5" t="s">
        <v>197</v>
      </c>
      <c r="D56" s="4" t="s">
        <v>16</v>
      </c>
      <c r="E56" s="6">
        <v>1</v>
      </c>
      <c r="F56" s="7">
        <v>0</v>
      </c>
      <c r="G56" s="8">
        <f t="shared" si="2"/>
        <v>0</v>
      </c>
      <c r="H56" s="2"/>
      <c r="I56" s="2"/>
    </row>
    <row r="57" spans="1:11" ht="15" x14ac:dyDescent="0.2">
      <c r="A57" s="11"/>
      <c r="B57" s="11"/>
      <c r="C57" s="11" t="s">
        <v>198</v>
      </c>
      <c r="D57" s="11"/>
      <c r="E57" s="11"/>
      <c r="F57" s="11"/>
      <c r="G57" s="11"/>
      <c r="H57" s="2"/>
      <c r="I57" s="2"/>
    </row>
    <row r="58" spans="1:11" ht="21" x14ac:dyDescent="0.2">
      <c r="A58" s="4">
        <v>45</v>
      </c>
      <c r="B58" s="5" t="s">
        <v>417</v>
      </c>
      <c r="C58" s="5" t="s">
        <v>418</v>
      </c>
      <c r="D58" s="4" t="s">
        <v>16</v>
      </c>
      <c r="E58" s="6">
        <v>1</v>
      </c>
      <c r="F58" s="7">
        <v>0</v>
      </c>
      <c r="G58" s="8">
        <f>F58*E58</f>
        <v>0</v>
      </c>
      <c r="H58" s="2"/>
      <c r="I58" s="2"/>
    </row>
    <row r="59" spans="1:11" ht="15" x14ac:dyDescent="0.2">
      <c r="A59" s="4">
        <v>46</v>
      </c>
      <c r="B59" s="5"/>
      <c r="C59" s="5" t="s">
        <v>199</v>
      </c>
      <c r="D59" s="4" t="s">
        <v>200</v>
      </c>
      <c r="E59" s="6">
        <v>1</v>
      </c>
      <c r="F59" s="7">
        <v>0</v>
      </c>
      <c r="G59" s="8">
        <f>F59*E59</f>
        <v>0</v>
      </c>
      <c r="H59" s="2"/>
      <c r="I59" s="2"/>
    </row>
    <row r="60" spans="1:11" ht="21" x14ac:dyDescent="0.2">
      <c r="A60" s="11"/>
      <c r="B60" s="11"/>
      <c r="C60" s="11" t="s">
        <v>201</v>
      </c>
      <c r="D60" s="11"/>
      <c r="E60" s="11"/>
      <c r="F60" s="11"/>
      <c r="G60" s="11"/>
      <c r="H60" s="2"/>
      <c r="I60" s="2"/>
    </row>
    <row r="61" spans="1:11" ht="21" x14ac:dyDescent="0.2">
      <c r="A61" s="4">
        <v>47</v>
      </c>
      <c r="B61" s="5" t="s">
        <v>449</v>
      </c>
      <c r="C61" s="5" t="s">
        <v>450</v>
      </c>
      <c r="D61" s="4" t="s">
        <v>16</v>
      </c>
      <c r="E61" s="6">
        <v>1</v>
      </c>
      <c r="F61" s="7">
        <v>0</v>
      </c>
      <c r="G61" s="8">
        <f>F61*E61</f>
        <v>0</v>
      </c>
      <c r="H61" s="2"/>
      <c r="I61" s="2"/>
    </row>
    <row r="62" spans="1:11" ht="15" x14ac:dyDescent="0.2">
      <c r="A62" s="4">
        <v>48</v>
      </c>
      <c r="B62" s="5"/>
      <c r="C62" s="5" t="s">
        <v>202</v>
      </c>
      <c r="D62" s="4" t="s">
        <v>16</v>
      </c>
      <c r="E62" s="6">
        <v>4</v>
      </c>
      <c r="F62" s="7">
        <v>0</v>
      </c>
      <c r="G62" s="8">
        <f>F62*E62</f>
        <v>0</v>
      </c>
      <c r="H62" s="2"/>
      <c r="I62" s="2"/>
    </row>
    <row r="63" spans="1:11" ht="15" x14ac:dyDescent="0.2">
      <c r="A63" s="9"/>
      <c r="B63" s="9" t="s">
        <v>13</v>
      </c>
      <c r="C63" s="188" t="s">
        <v>178</v>
      </c>
      <c r="D63" s="184"/>
      <c r="E63" s="184"/>
      <c r="F63" s="184"/>
      <c r="G63" s="10">
        <f>SUM(G14:G62)</f>
        <v>0</v>
      </c>
      <c r="H63" s="2"/>
      <c r="I63" s="2"/>
      <c r="J63" s="2"/>
      <c r="K63" s="2"/>
    </row>
    <row r="64" spans="1:11" ht="15" x14ac:dyDescent="0.2">
      <c r="A64" s="186"/>
      <c r="B64" s="186"/>
      <c r="C64" s="187" t="s">
        <v>203</v>
      </c>
      <c r="D64" s="187"/>
      <c r="E64" s="187"/>
      <c r="F64" s="187"/>
      <c r="G64" s="187"/>
      <c r="H64" s="2"/>
      <c r="I64" s="2"/>
      <c r="J64" s="2"/>
      <c r="K64" s="2"/>
    </row>
    <row r="65" spans="1:11" ht="15" x14ac:dyDescent="0.2">
      <c r="A65" s="4">
        <v>49</v>
      </c>
      <c r="B65" s="5"/>
      <c r="C65" s="5" t="s">
        <v>451</v>
      </c>
      <c r="D65" s="4"/>
      <c r="E65" s="6">
        <v>1</v>
      </c>
      <c r="F65" s="7">
        <v>0</v>
      </c>
      <c r="G65" s="8">
        <f>F65*E65</f>
        <v>0</v>
      </c>
      <c r="H65" s="2"/>
      <c r="I65" s="2"/>
    </row>
    <row r="66" spans="1:11" ht="15" x14ac:dyDescent="0.2">
      <c r="A66" s="4">
        <v>50</v>
      </c>
      <c r="B66" s="5"/>
      <c r="C66" s="5" t="s">
        <v>452</v>
      </c>
      <c r="D66" s="4"/>
      <c r="E66" s="6">
        <v>1</v>
      </c>
      <c r="F66" s="7">
        <v>0</v>
      </c>
      <c r="G66" s="8">
        <f>F66*E66</f>
        <v>0</v>
      </c>
      <c r="H66" s="2"/>
      <c r="I66" s="2"/>
    </row>
    <row r="67" spans="1:11" ht="15" x14ac:dyDescent="0.2">
      <c r="A67" s="4">
        <v>51</v>
      </c>
      <c r="B67" s="5"/>
      <c r="C67" s="5" t="s">
        <v>453</v>
      </c>
      <c r="D67" s="4" t="s">
        <v>16</v>
      </c>
      <c r="E67" s="6">
        <v>1</v>
      </c>
      <c r="F67" s="7">
        <v>0</v>
      </c>
      <c r="G67" s="8">
        <f>F67*E67</f>
        <v>0</v>
      </c>
      <c r="H67" s="2"/>
      <c r="I67" s="2"/>
    </row>
    <row r="68" spans="1:11" ht="15" x14ac:dyDescent="0.2">
      <c r="A68" s="4">
        <v>52</v>
      </c>
      <c r="B68" s="5"/>
      <c r="C68" s="5" t="s">
        <v>454</v>
      </c>
      <c r="D68" s="4" t="s">
        <v>16</v>
      </c>
      <c r="E68" s="6">
        <v>1</v>
      </c>
      <c r="F68" s="7">
        <v>0</v>
      </c>
      <c r="G68" s="8">
        <f>F68*E68</f>
        <v>0</v>
      </c>
      <c r="H68" s="2"/>
      <c r="I68" s="2"/>
    </row>
    <row r="69" spans="1:11" ht="15" x14ac:dyDescent="0.2">
      <c r="A69" s="9"/>
      <c r="B69" s="9" t="s">
        <v>13</v>
      </c>
      <c r="C69" s="188" t="s">
        <v>203</v>
      </c>
      <c r="D69" s="184"/>
      <c r="E69" s="184"/>
      <c r="F69" s="184"/>
      <c r="G69" s="10">
        <f>SUM(G65:G68)</f>
        <v>0</v>
      </c>
      <c r="H69" s="2"/>
      <c r="I69" s="2"/>
      <c r="J69" s="2"/>
      <c r="K69" s="2"/>
    </row>
    <row r="70" spans="1:11" ht="15" x14ac:dyDescent="0.2">
      <c r="A70" s="186"/>
      <c r="B70" s="186"/>
      <c r="C70" s="187" t="s">
        <v>57</v>
      </c>
      <c r="D70" s="187"/>
      <c r="E70" s="187"/>
      <c r="F70" s="187"/>
      <c r="G70" s="187"/>
      <c r="H70" s="2"/>
      <c r="I70" s="2"/>
      <c r="J70" s="2"/>
      <c r="K70" s="2"/>
    </row>
    <row r="71" spans="1:11" ht="15" x14ac:dyDescent="0.2">
      <c r="A71" s="4">
        <v>53</v>
      </c>
      <c r="B71" s="5"/>
      <c r="C71" s="5" t="s">
        <v>405</v>
      </c>
      <c r="D71" s="4" t="s">
        <v>16</v>
      </c>
      <c r="E71" s="6">
        <v>1</v>
      </c>
      <c r="F71" s="7">
        <v>0</v>
      </c>
      <c r="G71" s="8">
        <f>F71*E71</f>
        <v>0</v>
      </c>
      <c r="H71" s="2"/>
      <c r="I71" s="2"/>
    </row>
    <row r="72" spans="1:11" ht="15" x14ac:dyDescent="0.2">
      <c r="A72" s="9"/>
      <c r="B72" s="9" t="s">
        <v>13</v>
      </c>
      <c r="C72" s="188" t="s">
        <v>57</v>
      </c>
      <c r="D72" s="184"/>
      <c r="E72" s="184"/>
      <c r="F72" s="184"/>
      <c r="G72" s="10">
        <f>SUM(G71:G71)</f>
        <v>0</v>
      </c>
      <c r="H72" s="2"/>
      <c r="I72" s="2"/>
      <c r="J72" s="2"/>
      <c r="K72" s="2"/>
    </row>
    <row r="73" spans="1:11" ht="15" x14ac:dyDescent="0.2">
      <c r="A73" s="12"/>
      <c r="B73" s="12" t="s">
        <v>13</v>
      </c>
      <c r="C73" s="183" t="s">
        <v>1</v>
      </c>
      <c r="D73" s="184"/>
      <c r="E73" s="184"/>
      <c r="F73" s="184"/>
      <c r="G73" s="13">
        <f>+G9+G12+G63+G69+G72</f>
        <v>0</v>
      </c>
      <c r="H73" s="2"/>
      <c r="I73" s="2"/>
      <c r="J73" s="2"/>
      <c r="K73" s="2"/>
    </row>
    <row r="74" spans="1:11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1" ht="15" x14ac:dyDescent="0.2">
      <c r="A75" s="189"/>
      <c r="B75" s="190"/>
      <c r="C75" s="190" t="s">
        <v>67</v>
      </c>
      <c r="D75" s="190"/>
      <c r="E75" s="190"/>
      <c r="F75" s="190"/>
      <c r="G75" s="191"/>
      <c r="H75" s="2"/>
      <c r="I75" s="2"/>
      <c r="J75" s="2"/>
      <c r="K75" s="2"/>
    </row>
    <row r="76" spans="1:11" ht="15" x14ac:dyDescent="0.2">
      <c r="A76" s="3" t="s">
        <v>2</v>
      </c>
      <c r="B76" s="3" t="s">
        <v>3</v>
      </c>
      <c r="C76" s="3" t="s">
        <v>4</v>
      </c>
      <c r="D76" s="3" t="s">
        <v>5</v>
      </c>
      <c r="E76" s="3" t="s">
        <v>6</v>
      </c>
      <c r="F76" s="3" t="s">
        <v>7</v>
      </c>
      <c r="G76" s="3" t="s">
        <v>8</v>
      </c>
      <c r="H76" s="2"/>
      <c r="I76" s="2"/>
      <c r="J76" s="2"/>
      <c r="K76" s="2"/>
    </row>
    <row r="77" spans="1:11" ht="15" x14ac:dyDescent="0.2">
      <c r="A77" s="186"/>
      <c r="B77" s="186"/>
      <c r="C77" s="187" t="s">
        <v>97</v>
      </c>
      <c r="D77" s="187"/>
      <c r="E77" s="187"/>
      <c r="F77" s="187"/>
      <c r="G77" s="187"/>
      <c r="H77" s="2"/>
      <c r="I77" s="2"/>
      <c r="J77" s="2"/>
      <c r="K77" s="2"/>
    </row>
    <row r="78" spans="1:11" ht="15" x14ac:dyDescent="0.2">
      <c r="A78" s="4">
        <v>54</v>
      </c>
      <c r="B78" s="5"/>
      <c r="C78" s="5" t="s">
        <v>204</v>
      </c>
      <c r="D78" s="4" t="s">
        <v>16</v>
      </c>
      <c r="E78" s="6">
        <v>39</v>
      </c>
      <c r="F78" s="7">
        <v>0</v>
      </c>
      <c r="G78" s="8">
        <f t="shared" ref="G78:G88" si="3">F78*E78</f>
        <v>0</v>
      </c>
      <c r="H78" s="2"/>
      <c r="I78" s="2"/>
    </row>
    <row r="79" spans="1:11" ht="15" x14ac:dyDescent="0.2">
      <c r="A79" s="4">
        <v>55</v>
      </c>
      <c r="B79" s="5"/>
      <c r="C79" s="5" t="s">
        <v>205</v>
      </c>
      <c r="D79" s="4" t="s">
        <v>16</v>
      </c>
      <c r="E79" s="6">
        <v>30</v>
      </c>
      <c r="F79" s="7">
        <v>0</v>
      </c>
      <c r="G79" s="8">
        <f t="shared" si="3"/>
        <v>0</v>
      </c>
      <c r="H79" s="2"/>
      <c r="I79" s="2"/>
    </row>
    <row r="80" spans="1:11" ht="15" x14ac:dyDescent="0.2">
      <c r="A80" s="4">
        <v>56</v>
      </c>
      <c r="B80" s="5"/>
      <c r="C80" s="5" t="s">
        <v>206</v>
      </c>
      <c r="D80" s="4" t="s">
        <v>16</v>
      </c>
      <c r="E80" s="6">
        <v>7</v>
      </c>
      <c r="F80" s="7">
        <v>0</v>
      </c>
      <c r="G80" s="8">
        <f t="shared" si="3"/>
        <v>0</v>
      </c>
      <c r="H80" s="2"/>
      <c r="I80" s="2"/>
    </row>
    <row r="81" spans="1:11" ht="15" x14ac:dyDescent="0.2">
      <c r="A81" s="4">
        <v>57</v>
      </c>
      <c r="B81" s="5"/>
      <c r="C81" s="5" t="s">
        <v>207</v>
      </c>
      <c r="D81" s="4" t="s">
        <v>70</v>
      </c>
      <c r="E81" s="6">
        <v>40</v>
      </c>
      <c r="F81" s="7">
        <v>0</v>
      </c>
      <c r="G81" s="8">
        <f t="shared" si="3"/>
        <v>0</v>
      </c>
      <c r="H81" s="2"/>
      <c r="I81" s="2"/>
    </row>
    <row r="82" spans="1:11" ht="15" x14ac:dyDescent="0.2">
      <c r="A82" s="4">
        <v>58</v>
      </c>
      <c r="B82" s="5"/>
      <c r="C82" s="5" t="s">
        <v>231</v>
      </c>
      <c r="D82" s="4" t="s">
        <v>16</v>
      </c>
      <c r="E82" s="6">
        <v>3</v>
      </c>
      <c r="F82" s="7">
        <v>0</v>
      </c>
      <c r="G82" s="8">
        <f t="shared" si="3"/>
        <v>0</v>
      </c>
      <c r="H82" s="2"/>
      <c r="I82" s="2"/>
    </row>
    <row r="83" spans="1:11" ht="15" x14ac:dyDescent="0.2">
      <c r="A83" s="4">
        <v>59</v>
      </c>
      <c r="B83" s="5" t="s">
        <v>237</v>
      </c>
      <c r="C83" s="5" t="s">
        <v>238</v>
      </c>
      <c r="D83" s="4" t="s">
        <v>239</v>
      </c>
      <c r="E83" s="6">
        <v>1</v>
      </c>
      <c r="F83" s="7">
        <v>0</v>
      </c>
      <c r="G83" s="8">
        <f t="shared" si="3"/>
        <v>0</v>
      </c>
      <c r="H83" s="2"/>
      <c r="I83" s="2"/>
    </row>
    <row r="84" spans="1:11" ht="15" x14ac:dyDescent="0.2">
      <c r="A84" s="4">
        <v>60</v>
      </c>
      <c r="B84" s="5"/>
      <c r="C84" s="5" t="s">
        <v>228</v>
      </c>
      <c r="D84" s="4" t="s">
        <v>16</v>
      </c>
      <c r="E84" s="6">
        <v>4</v>
      </c>
      <c r="F84" s="7">
        <v>0</v>
      </c>
      <c r="G84" s="8">
        <f t="shared" si="3"/>
        <v>0</v>
      </c>
      <c r="H84" s="2"/>
      <c r="I84" s="2"/>
    </row>
    <row r="85" spans="1:11" ht="15" x14ac:dyDescent="0.2">
      <c r="A85" s="4">
        <v>61</v>
      </c>
      <c r="B85" s="5"/>
      <c r="C85" s="5" t="s">
        <v>228</v>
      </c>
      <c r="D85" s="4" t="s">
        <v>16</v>
      </c>
      <c r="E85" s="6">
        <v>5</v>
      </c>
      <c r="F85" s="7">
        <v>0</v>
      </c>
      <c r="G85" s="8">
        <f t="shared" si="3"/>
        <v>0</v>
      </c>
      <c r="H85" s="2"/>
      <c r="I85" s="2"/>
    </row>
    <row r="86" spans="1:11" ht="15" x14ac:dyDescent="0.2">
      <c r="A86" s="4">
        <v>62</v>
      </c>
      <c r="B86" s="5" t="s">
        <v>455</v>
      </c>
      <c r="C86" s="5" t="s">
        <v>208</v>
      </c>
      <c r="D86" s="4" t="s">
        <v>239</v>
      </c>
      <c r="E86" s="6">
        <v>2</v>
      </c>
      <c r="F86" s="7">
        <v>0</v>
      </c>
      <c r="G86" s="8">
        <f t="shared" si="3"/>
        <v>0</v>
      </c>
      <c r="H86" s="2"/>
      <c r="I86" s="2"/>
    </row>
    <row r="87" spans="1:11" ht="15" x14ac:dyDescent="0.2">
      <c r="A87" s="4">
        <v>63</v>
      </c>
      <c r="B87" s="5"/>
      <c r="C87" s="5" t="s">
        <v>208</v>
      </c>
      <c r="D87" s="4" t="s">
        <v>70</v>
      </c>
      <c r="E87" s="6">
        <v>1</v>
      </c>
      <c r="F87" s="7">
        <v>0</v>
      </c>
      <c r="G87" s="8">
        <f t="shared" si="3"/>
        <v>0</v>
      </c>
      <c r="H87" s="2"/>
      <c r="I87" s="2"/>
    </row>
    <row r="88" spans="1:11" ht="15" x14ac:dyDescent="0.2">
      <c r="A88" s="4">
        <v>64</v>
      </c>
      <c r="B88" s="5"/>
      <c r="C88" s="5" t="s">
        <v>209</v>
      </c>
      <c r="D88" s="4" t="s">
        <v>16</v>
      </c>
      <c r="E88" s="6">
        <v>1</v>
      </c>
      <c r="F88" s="7">
        <v>0</v>
      </c>
      <c r="G88" s="8">
        <f t="shared" si="3"/>
        <v>0</v>
      </c>
      <c r="H88" s="2"/>
      <c r="I88" s="2"/>
    </row>
    <row r="89" spans="1:11" ht="15" x14ac:dyDescent="0.2">
      <c r="A89" s="9"/>
      <c r="B89" s="9" t="s">
        <v>13</v>
      </c>
      <c r="C89" s="188" t="s">
        <v>97</v>
      </c>
      <c r="D89" s="184"/>
      <c r="E89" s="184"/>
      <c r="F89" s="184"/>
      <c r="G89" s="10">
        <f>SUM(G78:G88)</f>
        <v>0</v>
      </c>
      <c r="H89" s="2"/>
      <c r="I89" s="2"/>
      <c r="J89" s="2"/>
      <c r="K89" s="2"/>
    </row>
    <row r="90" spans="1:11" ht="15" x14ac:dyDescent="0.2">
      <c r="A90" s="186"/>
      <c r="B90" s="186"/>
      <c r="C90" s="187" t="s">
        <v>98</v>
      </c>
      <c r="D90" s="187"/>
      <c r="E90" s="187"/>
      <c r="F90" s="187"/>
      <c r="G90" s="187"/>
      <c r="H90" s="2"/>
      <c r="I90" s="2"/>
      <c r="J90" s="2"/>
      <c r="K90" s="2"/>
    </row>
    <row r="91" spans="1:11" ht="15" x14ac:dyDescent="0.2">
      <c r="A91" s="4">
        <v>65</v>
      </c>
      <c r="B91" s="5"/>
      <c r="C91" s="5" t="s">
        <v>113</v>
      </c>
      <c r="D91" s="4" t="s">
        <v>16</v>
      </c>
      <c r="E91" s="6">
        <v>2</v>
      </c>
      <c r="F91" s="7">
        <v>0</v>
      </c>
      <c r="G91" s="8">
        <f>F91*E91</f>
        <v>0</v>
      </c>
      <c r="H91" s="2"/>
      <c r="I91" s="2"/>
    </row>
    <row r="92" spans="1:11" ht="15" x14ac:dyDescent="0.2">
      <c r="A92" s="4">
        <v>66</v>
      </c>
      <c r="B92" s="5" t="s">
        <v>406</v>
      </c>
      <c r="C92" s="5" t="s">
        <v>407</v>
      </c>
      <c r="D92" s="4" t="s">
        <v>16</v>
      </c>
      <c r="E92" s="6">
        <v>2</v>
      </c>
      <c r="F92" s="7">
        <v>0</v>
      </c>
      <c r="G92" s="8">
        <f>F92*E92</f>
        <v>0</v>
      </c>
      <c r="H92" s="2"/>
      <c r="I92" s="2"/>
    </row>
    <row r="93" spans="1:11" ht="15" x14ac:dyDescent="0.2">
      <c r="A93" s="9"/>
      <c r="B93" s="9" t="s">
        <v>13</v>
      </c>
      <c r="C93" s="188" t="s">
        <v>98</v>
      </c>
      <c r="D93" s="184"/>
      <c r="E93" s="184"/>
      <c r="F93" s="184"/>
      <c r="G93" s="10">
        <f>SUM(G91:G92)</f>
        <v>0</v>
      </c>
      <c r="H93" s="2"/>
      <c r="I93" s="2"/>
      <c r="J93" s="2"/>
      <c r="K93" s="2"/>
    </row>
    <row r="94" spans="1:11" ht="15" x14ac:dyDescent="0.2">
      <c r="A94" s="12"/>
      <c r="B94" s="12" t="s">
        <v>13</v>
      </c>
      <c r="C94" s="183" t="s">
        <v>67</v>
      </c>
      <c r="D94" s="184"/>
      <c r="E94" s="184"/>
      <c r="F94" s="184"/>
      <c r="G94" s="13">
        <f>+G89+G93</f>
        <v>0</v>
      </c>
      <c r="H94" s="2"/>
      <c r="I94" s="2"/>
      <c r="J94" s="2"/>
      <c r="K94" s="2"/>
    </row>
    <row r="95" spans="1:11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1:11" ht="15" x14ac:dyDescent="0.2">
      <c r="A96" s="185" t="s">
        <v>177</v>
      </c>
      <c r="B96" s="185"/>
      <c r="C96" s="185"/>
      <c r="D96" s="185"/>
      <c r="E96" s="185"/>
      <c r="F96" s="185"/>
      <c r="G96" s="14">
        <f>+G73+G94</f>
        <v>0</v>
      </c>
      <c r="H96" s="2"/>
    </row>
  </sheetData>
  <sheetProtection sheet="1" objects="1" scenarios="1"/>
  <mergeCells count="32">
    <mergeCell ref="A1:B1"/>
    <mergeCell ref="C1:G1"/>
    <mergeCell ref="A2:B2"/>
    <mergeCell ref="C2:G2"/>
    <mergeCell ref="A4:B4"/>
    <mergeCell ref="C4:G4"/>
    <mergeCell ref="C69:F69"/>
    <mergeCell ref="A6:B6"/>
    <mergeCell ref="C6:G6"/>
    <mergeCell ref="C9:F9"/>
    <mergeCell ref="A10:B10"/>
    <mergeCell ref="C10:G10"/>
    <mergeCell ref="C12:F12"/>
    <mergeCell ref="A13:B13"/>
    <mergeCell ref="C13:G13"/>
    <mergeCell ref="C63:F63"/>
    <mergeCell ref="A64:B64"/>
    <mergeCell ref="C64:G64"/>
    <mergeCell ref="A70:B70"/>
    <mergeCell ref="C70:G70"/>
    <mergeCell ref="C72:F72"/>
    <mergeCell ref="C73:F73"/>
    <mergeCell ref="A75:B75"/>
    <mergeCell ref="C75:G75"/>
    <mergeCell ref="C94:F94"/>
    <mergeCell ref="A96:F96"/>
    <mergeCell ref="A77:B77"/>
    <mergeCell ref="C77:G77"/>
    <mergeCell ref="C89:F89"/>
    <mergeCell ref="A90:B90"/>
    <mergeCell ref="C90:G90"/>
    <mergeCell ref="C93:F9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view="pageBreakPreview" topLeftCell="A45" zoomScaleNormal="100" zoomScaleSheetLayoutView="100" workbookViewId="0">
      <selection activeCell="O25" sqref="O25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92">
        <v>17251</v>
      </c>
      <c r="B1" s="192"/>
      <c r="C1" s="192" t="s">
        <v>390</v>
      </c>
      <c r="D1" s="192"/>
      <c r="E1" s="192"/>
      <c r="F1" s="192"/>
      <c r="G1" s="192"/>
      <c r="H1" s="2"/>
      <c r="I1" s="2"/>
      <c r="J1" s="2"/>
      <c r="K1" s="2"/>
    </row>
    <row r="2" spans="1:11" ht="24.95" customHeight="1" x14ac:dyDescent="0.2">
      <c r="A2" s="193" t="s">
        <v>0</v>
      </c>
      <c r="B2" s="193"/>
      <c r="C2" s="194" t="s">
        <v>391</v>
      </c>
      <c r="D2" s="194"/>
      <c r="E2" s="194"/>
      <c r="F2" s="194"/>
      <c r="G2" s="194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89"/>
      <c r="B4" s="190"/>
      <c r="C4" s="190" t="s">
        <v>1</v>
      </c>
      <c r="D4" s="190"/>
      <c r="E4" s="190"/>
      <c r="F4" s="190"/>
      <c r="G4" s="191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186"/>
      <c r="B6" s="186"/>
      <c r="C6" s="187" t="s">
        <v>97</v>
      </c>
      <c r="D6" s="187"/>
      <c r="E6" s="187"/>
      <c r="F6" s="187"/>
      <c r="G6" s="187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392</v>
      </c>
      <c r="D7" s="4" t="s">
        <v>19</v>
      </c>
      <c r="E7" s="6">
        <v>2</v>
      </c>
      <c r="F7" s="7">
        <v>0</v>
      </c>
      <c r="G7" s="8">
        <f>F7*E7</f>
        <v>0</v>
      </c>
      <c r="H7" s="2"/>
      <c r="I7" s="2"/>
    </row>
    <row r="8" spans="1:11" ht="15" x14ac:dyDescent="0.2">
      <c r="A8" s="9"/>
      <c r="B8" s="9" t="s">
        <v>13</v>
      </c>
      <c r="C8" s="188" t="s">
        <v>97</v>
      </c>
      <c r="D8" s="184"/>
      <c r="E8" s="184"/>
      <c r="F8" s="184"/>
      <c r="G8" s="10">
        <f>SUM(G7:G7)</f>
        <v>0</v>
      </c>
      <c r="H8" s="2"/>
      <c r="I8" s="2"/>
      <c r="J8" s="2"/>
      <c r="K8" s="2"/>
    </row>
    <row r="9" spans="1:11" ht="15" x14ac:dyDescent="0.2">
      <c r="A9" s="186"/>
      <c r="B9" s="186"/>
      <c r="C9" s="187" t="s">
        <v>178</v>
      </c>
      <c r="D9" s="187"/>
      <c r="E9" s="187"/>
      <c r="F9" s="187"/>
      <c r="G9" s="187"/>
      <c r="H9" s="2"/>
      <c r="I9" s="2"/>
      <c r="J9" s="2"/>
      <c r="K9" s="2"/>
    </row>
    <row r="10" spans="1:11" ht="15" x14ac:dyDescent="0.2">
      <c r="A10" s="4">
        <v>2</v>
      </c>
      <c r="B10" s="5"/>
      <c r="C10" s="5" t="s">
        <v>179</v>
      </c>
      <c r="D10" s="4" t="s">
        <v>16</v>
      </c>
      <c r="E10" s="6">
        <v>1</v>
      </c>
      <c r="F10" s="7">
        <v>0</v>
      </c>
      <c r="G10" s="8">
        <f t="shared" ref="G10:G31" si="0">F10*E10</f>
        <v>0</v>
      </c>
      <c r="H10" s="2"/>
      <c r="I10" s="2"/>
    </row>
    <row r="11" spans="1:11" ht="15" x14ac:dyDescent="0.2">
      <c r="A11" s="4">
        <v>3</v>
      </c>
      <c r="B11" s="5"/>
      <c r="C11" s="5" t="s">
        <v>180</v>
      </c>
      <c r="D11" s="4" t="s">
        <v>16</v>
      </c>
      <c r="E11" s="6">
        <v>12</v>
      </c>
      <c r="F11" s="7">
        <v>0</v>
      </c>
      <c r="G11" s="8">
        <f t="shared" si="0"/>
        <v>0</v>
      </c>
      <c r="H11" s="2"/>
      <c r="I11" s="2"/>
    </row>
    <row r="12" spans="1:11" ht="21" x14ac:dyDescent="0.2">
      <c r="A12" s="4">
        <v>4</v>
      </c>
      <c r="B12" s="5" t="s">
        <v>211</v>
      </c>
      <c r="C12" s="5" t="s">
        <v>212</v>
      </c>
      <c r="D12" s="4" t="s">
        <v>16</v>
      </c>
      <c r="E12" s="6">
        <v>1</v>
      </c>
      <c r="F12" s="7">
        <v>0</v>
      </c>
      <c r="G12" s="8">
        <f t="shared" si="0"/>
        <v>0</v>
      </c>
      <c r="H12" s="2"/>
      <c r="I12" s="2"/>
    </row>
    <row r="13" spans="1:11" ht="15" x14ac:dyDescent="0.2">
      <c r="A13" s="4">
        <v>5</v>
      </c>
      <c r="B13" s="5" t="s">
        <v>393</v>
      </c>
      <c r="C13" s="5" t="s">
        <v>394</v>
      </c>
      <c r="D13" s="4" t="s">
        <v>16</v>
      </c>
      <c r="E13" s="6">
        <v>1</v>
      </c>
      <c r="F13" s="7">
        <v>0</v>
      </c>
      <c r="G13" s="8">
        <f t="shared" si="0"/>
        <v>0</v>
      </c>
      <c r="H13" s="2"/>
      <c r="I13" s="2"/>
    </row>
    <row r="14" spans="1:11" ht="15" x14ac:dyDescent="0.2">
      <c r="A14" s="4">
        <v>6</v>
      </c>
      <c r="B14" s="5"/>
      <c r="C14" s="5" t="s">
        <v>395</v>
      </c>
      <c r="D14" s="4" t="s">
        <v>16</v>
      </c>
      <c r="E14" s="6">
        <v>3</v>
      </c>
      <c r="F14" s="7">
        <v>0</v>
      </c>
      <c r="G14" s="8">
        <f t="shared" si="0"/>
        <v>0</v>
      </c>
      <c r="H14" s="2"/>
      <c r="I14" s="2"/>
    </row>
    <row r="15" spans="1:11" ht="15" x14ac:dyDescent="0.2">
      <c r="A15" s="4">
        <v>7</v>
      </c>
      <c r="B15" s="5"/>
      <c r="C15" s="5" t="s">
        <v>181</v>
      </c>
      <c r="D15" s="4" t="s">
        <v>16</v>
      </c>
      <c r="E15" s="6">
        <v>2</v>
      </c>
      <c r="F15" s="7">
        <v>0</v>
      </c>
      <c r="G15" s="8">
        <f t="shared" si="0"/>
        <v>0</v>
      </c>
      <c r="H15" s="2"/>
      <c r="I15" s="2"/>
    </row>
    <row r="16" spans="1:11" ht="15" x14ac:dyDescent="0.2">
      <c r="A16" s="4">
        <v>8</v>
      </c>
      <c r="B16" s="5"/>
      <c r="C16" s="5" t="s">
        <v>182</v>
      </c>
      <c r="D16" s="4" t="s">
        <v>16</v>
      </c>
      <c r="E16" s="6">
        <v>9</v>
      </c>
      <c r="F16" s="7">
        <v>0</v>
      </c>
      <c r="G16" s="8">
        <f t="shared" si="0"/>
        <v>0</v>
      </c>
      <c r="H16" s="2"/>
      <c r="I16" s="2"/>
    </row>
    <row r="17" spans="1:9" ht="15" x14ac:dyDescent="0.2">
      <c r="A17" s="4">
        <v>9</v>
      </c>
      <c r="B17" s="5"/>
      <c r="C17" s="5" t="s">
        <v>183</v>
      </c>
      <c r="D17" s="4" t="s">
        <v>16</v>
      </c>
      <c r="E17" s="6">
        <v>4</v>
      </c>
      <c r="F17" s="7">
        <v>0</v>
      </c>
      <c r="G17" s="8">
        <f t="shared" si="0"/>
        <v>0</v>
      </c>
      <c r="H17" s="2"/>
      <c r="I17" s="2"/>
    </row>
    <row r="18" spans="1:9" ht="15" x14ac:dyDescent="0.2">
      <c r="A18" s="4">
        <v>10</v>
      </c>
      <c r="B18" s="5"/>
      <c r="C18" s="5" t="s">
        <v>396</v>
      </c>
      <c r="D18" s="4" t="s">
        <v>16</v>
      </c>
      <c r="E18" s="6">
        <v>1</v>
      </c>
      <c r="F18" s="7">
        <v>0</v>
      </c>
      <c r="G18" s="8">
        <f t="shared" si="0"/>
        <v>0</v>
      </c>
      <c r="H18" s="2"/>
      <c r="I18" s="2"/>
    </row>
    <row r="19" spans="1:9" ht="15" x14ac:dyDescent="0.2">
      <c r="A19" s="4">
        <v>11</v>
      </c>
      <c r="B19" s="5" t="s">
        <v>217</v>
      </c>
      <c r="C19" s="5" t="s">
        <v>218</v>
      </c>
      <c r="D19" s="4" t="s">
        <v>16</v>
      </c>
      <c r="E19" s="6">
        <v>7</v>
      </c>
      <c r="F19" s="7">
        <v>0</v>
      </c>
      <c r="G19" s="8">
        <f t="shared" si="0"/>
        <v>0</v>
      </c>
      <c r="H19" s="2"/>
      <c r="I19" s="2"/>
    </row>
    <row r="20" spans="1:9" ht="15" x14ac:dyDescent="0.2">
      <c r="A20" s="4">
        <v>12</v>
      </c>
      <c r="B20" s="5" t="s">
        <v>241</v>
      </c>
      <c r="C20" s="5" t="s">
        <v>242</v>
      </c>
      <c r="D20" s="4" t="s">
        <v>16</v>
      </c>
      <c r="E20" s="6">
        <v>1</v>
      </c>
      <c r="F20" s="7">
        <v>0</v>
      </c>
      <c r="G20" s="8">
        <f t="shared" si="0"/>
        <v>0</v>
      </c>
      <c r="H20" s="2"/>
      <c r="I20" s="2"/>
    </row>
    <row r="21" spans="1:9" ht="15" x14ac:dyDescent="0.2">
      <c r="A21" s="4">
        <v>13</v>
      </c>
      <c r="B21" s="5" t="s">
        <v>397</v>
      </c>
      <c r="C21" s="5" t="s">
        <v>398</v>
      </c>
      <c r="D21" s="4" t="s">
        <v>16</v>
      </c>
      <c r="E21" s="6">
        <v>1</v>
      </c>
      <c r="F21" s="7">
        <v>0</v>
      </c>
      <c r="G21" s="8">
        <f t="shared" si="0"/>
        <v>0</v>
      </c>
      <c r="H21" s="2"/>
      <c r="I21" s="2"/>
    </row>
    <row r="22" spans="1:9" ht="15" x14ac:dyDescent="0.2">
      <c r="A22" s="4">
        <v>14</v>
      </c>
      <c r="B22" s="5" t="s">
        <v>399</v>
      </c>
      <c r="C22" s="5" t="s">
        <v>400</v>
      </c>
      <c r="D22" s="4" t="s">
        <v>16</v>
      </c>
      <c r="E22" s="6">
        <v>1</v>
      </c>
      <c r="F22" s="7">
        <v>0</v>
      </c>
      <c r="G22" s="8">
        <f t="shared" si="0"/>
        <v>0</v>
      </c>
      <c r="H22" s="2"/>
      <c r="I22" s="2"/>
    </row>
    <row r="23" spans="1:9" ht="15" x14ac:dyDescent="0.2">
      <c r="A23" s="4">
        <v>15</v>
      </c>
      <c r="B23" s="5" t="s">
        <v>401</v>
      </c>
      <c r="C23" s="5" t="s">
        <v>402</v>
      </c>
      <c r="D23" s="4" t="s">
        <v>16</v>
      </c>
      <c r="E23" s="6">
        <v>2</v>
      </c>
      <c r="F23" s="7">
        <v>0</v>
      </c>
      <c r="G23" s="8">
        <f t="shared" si="0"/>
        <v>0</v>
      </c>
      <c r="H23" s="2"/>
      <c r="I23" s="2"/>
    </row>
    <row r="24" spans="1:9" ht="15" x14ac:dyDescent="0.2">
      <c r="A24" s="4">
        <v>16</v>
      </c>
      <c r="B24" s="5" t="s">
        <v>243</v>
      </c>
      <c r="C24" s="5" t="s">
        <v>244</v>
      </c>
      <c r="D24" s="4" t="s">
        <v>16</v>
      </c>
      <c r="E24" s="6">
        <v>8</v>
      </c>
      <c r="F24" s="7">
        <v>0</v>
      </c>
      <c r="G24" s="8">
        <f t="shared" si="0"/>
        <v>0</v>
      </c>
      <c r="H24" s="2"/>
      <c r="I24" s="2"/>
    </row>
    <row r="25" spans="1:9" ht="15" x14ac:dyDescent="0.2">
      <c r="A25" s="4">
        <v>17</v>
      </c>
      <c r="B25" s="5" t="s">
        <v>245</v>
      </c>
      <c r="C25" s="5" t="s">
        <v>246</v>
      </c>
      <c r="D25" s="4" t="s">
        <v>16</v>
      </c>
      <c r="E25" s="6">
        <v>2</v>
      </c>
      <c r="F25" s="7">
        <v>0</v>
      </c>
      <c r="G25" s="8">
        <f t="shared" si="0"/>
        <v>0</v>
      </c>
      <c r="H25" s="2"/>
      <c r="I25" s="2"/>
    </row>
    <row r="26" spans="1:9" ht="15" x14ac:dyDescent="0.2">
      <c r="A26" s="4">
        <v>18</v>
      </c>
      <c r="B26" s="5" t="s">
        <v>247</v>
      </c>
      <c r="C26" s="5" t="s">
        <v>248</v>
      </c>
      <c r="D26" s="4" t="s">
        <v>16</v>
      </c>
      <c r="E26" s="6">
        <v>1</v>
      </c>
      <c r="F26" s="7">
        <v>0</v>
      </c>
      <c r="G26" s="8">
        <f t="shared" si="0"/>
        <v>0</v>
      </c>
      <c r="H26" s="2"/>
      <c r="I26" s="2"/>
    </row>
    <row r="27" spans="1:9" ht="15" x14ac:dyDescent="0.2">
      <c r="A27" s="4">
        <v>19</v>
      </c>
      <c r="B27" s="5" t="s">
        <v>249</v>
      </c>
      <c r="C27" s="5" t="s">
        <v>250</v>
      </c>
      <c r="D27" s="4" t="s">
        <v>16</v>
      </c>
      <c r="E27" s="6">
        <v>1</v>
      </c>
      <c r="F27" s="7">
        <v>0</v>
      </c>
      <c r="G27" s="8">
        <f t="shared" si="0"/>
        <v>0</v>
      </c>
      <c r="H27" s="2"/>
      <c r="I27" s="2"/>
    </row>
    <row r="28" spans="1:9" ht="15" x14ac:dyDescent="0.2">
      <c r="A28" s="4">
        <v>20</v>
      </c>
      <c r="B28" s="5"/>
      <c r="C28" s="5" t="s">
        <v>184</v>
      </c>
      <c r="D28" s="4" t="s">
        <v>16</v>
      </c>
      <c r="E28" s="6">
        <v>3</v>
      </c>
      <c r="F28" s="7">
        <v>0</v>
      </c>
      <c r="G28" s="8">
        <f t="shared" si="0"/>
        <v>0</v>
      </c>
      <c r="H28" s="2"/>
      <c r="I28" s="2"/>
    </row>
    <row r="29" spans="1:9" ht="21" x14ac:dyDescent="0.2">
      <c r="A29" s="4">
        <v>21</v>
      </c>
      <c r="B29" s="5" t="s">
        <v>185</v>
      </c>
      <c r="C29" s="5" t="s">
        <v>186</v>
      </c>
      <c r="D29" s="4"/>
      <c r="E29" s="6">
        <v>1</v>
      </c>
      <c r="F29" s="7">
        <v>0</v>
      </c>
      <c r="G29" s="8">
        <f t="shared" si="0"/>
        <v>0</v>
      </c>
      <c r="H29" s="2"/>
      <c r="I29" s="2"/>
    </row>
    <row r="30" spans="1:9" ht="15" x14ac:dyDescent="0.2">
      <c r="A30" s="4">
        <v>22</v>
      </c>
      <c r="B30" s="5"/>
      <c r="C30" s="5" t="s">
        <v>187</v>
      </c>
      <c r="D30" s="4" t="s">
        <v>19</v>
      </c>
      <c r="E30" s="6">
        <v>1</v>
      </c>
      <c r="F30" s="7">
        <v>0</v>
      </c>
      <c r="G30" s="8">
        <f t="shared" si="0"/>
        <v>0</v>
      </c>
      <c r="H30" s="2"/>
      <c r="I30" s="2"/>
    </row>
    <row r="31" spans="1:9" ht="15" x14ac:dyDescent="0.2">
      <c r="A31" s="4">
        <v>23</v>
      </c>
      <c r="B31" s="5" t="s">
        <v>188</v>
      </c>
      <c r="C31" s="5" t="s">
        <v>189</v>
      </c>
      <c r="D31" s="4" t="s">
        <v>16</v>
      </c>
      <c r="E31" s="6">
        <v>1</v>
      </c>
      <c r="F31" s="7">
        <v>0</v>
      </c>
      <c r="G31" s="8">
        <f t="shared" si="0"/>
        <v>0</v>
      </c>
      <c r="H31" s="2"/>
      <c r="I31" s="2"/>
    </row>
    <row r="32" spans="1:9" ht="15" x14ac:dyDescent="0.2">
      <c r="A32" s="11"/>
      <c r="B32" s="11"/>
      <c r="C32" s="11" t="s">
        <v>190</v>
      </c>
      <c r="D32" s="11"/>
      <c r="E32" s="11"/>
      <c r="F32" s="11"/>
      <c r="G32" s="11"/>
      <c r="H32" s="2"/>
      <c r="I32" s="2"/>
    </row>
    <row r="33" spans="1:9" ht="15" x14ac:dyDescent="0.2">
      <c r="A33" s="4">
        <v>24</v>
      </c>
      <c r="B33" s="5"/>
      <c r="C33" s="5" t="s">
        <v>191</v>
      </c>
      <c r="D33" s="4" t="s">
        <v>16</v>
      </c>
      <c r="E33" s="6">
        <v>1</v>
      </c>
      <c r="F33" s="7">
        <v>0</v>
      </c>
      <c r="G33" s="8">
        <f t="shared" ref="G33:G43" si="1">F33*E33</f>
        <v>0</v>
      </c>
      <c r="H33" s="2"/>
      <c r="I33" s="2"/>
    </row>
    <row r="34" spans="1:9" ht="15" x14ac:dyDescent="0.2">
      <c r="A34" s="4">
        <v>25</v>
      </c>
      <c r="B34" s="5"/>
      <c r="C34" s="5" t="s">
        <v>192</v>
      </c>
      <c r="D34" s="4"/>
      <c r="E34" s="6">
        <v>3</v>
      </c>
      <c r="F34" s="7">
        <v>0</v>
      </c>
      <c r="G34" s="8">
        <f t="shared" si="1"/>
        <v>0</v>
      </c>
      <c r="H34" s="2"/>
      <c r="I34" s="2"/>
    </row>
    <row r="35" spans="1:9" ht="15" x14ac:dyDescent="0.2">
      <c r="A35" s="4">
        <v>26</v>
      </c>
      <c r="B35" s="5"/>
      <c r="C35" s="5" t="s">
        <v>192</v>
      </c>
      <c r="D35" s="4"/>
      <c r="E35" s="6">
        <v>3</v>
      </c>
      <c r="F35" s="7">
        <v>0</v>
      </c>
      <c r="G35" s="8">
        <f t="shared" si="1"/>
        <v>0</v>
      </c>
      <c r="H35" s="2"/>
      <c r="I35" s="2"/>
    </row>
    <row r="36" spans="1:9" ht="15" x14ac:dyDescent="0.2">
      <c r="A36" s="4">
        <v>27</v>
      </c>
      <c r="B36" s="5"/>
      <c r="C36" s="5" t="s">
        <v>194</v>
      </c>
      <c r="D36" s="4" t="s">
        <v>16</v>
      </c>
      <c r="E36" s="6">
        <v>1</v>
      </c>
      <c r="F36" s="7">
        <v>0</v>
      </c>
      <c r="G36" s="8">
        <f t="shared" si="1"/>
        <v>0</v>
      </c>
      <c r="H36" s="2"/>
      <c r="I36" s="2"/>
    </row>
    <row r="37" spans="1:9" ht="15" x14ac:dyDescent="0.2">
      <c r="A37" s="4">
        <v>28</v>
      </c>
      <c r="B37" s="5"/>
      <c r="C37" s="5" t="s">
        <v>403</v>
      </c>
      <c r="D37" s="4" t="s">
        <v>16</v>
      </c>
      <c r="E37" s="6">
        <v>20</v>
      </c>
      <c r="F37" s="7">
        <v>0</v>
      </c>
      <c r="G37" s="8">
        <f t="shared" si="1"/>
        <v>0</v>
      </c>
      <c r="H37" s="2"/>
      <c r="I37" s="2"/>
    </row>
    <row r="38" spans="1:9" ht="15" x14ac:dyDescent="0.2">
      <c r="A38" s="4">
        <v>29</v>
      </c>
      <c r="B38" s="5"/>
      <c r="C38" s="5" t="s">
        <v>223</v>
      </c>
      <c r="D38" s="4" t="s">
        <v>16</v>
      </c>
      <c r="E38" s="6">
        <v>50</v>
      </c>
      <c r="F38" s="7">
        <v>0</v>
      </c>
      <c r="G38" s="8">
        <f t="shared" si="1"/>
        <v>0</v>
      </c>
      <c r="H38" s="2"/>
      <c r="I38" s="2"/>
    </row>
    <row r="39" spans="1:9" ht="15" x14ac:dyDescent="0.2">
      <c r="A39" s="4">
        <v>30</v>
      </c>
      <c r="B39" s="5"/>
      <c r="C39" s="5" t="s">
        <v>229</v>
      </c>
      <c r="D39" s="4" t="s">
        <v>16</v>
      </c>
      <c r="E39" s="6">
        <v>30</v>
      </c>
      <c r="F39" s="7">
        <v>0</v>
      </c>
      <c r="G39" s="8">
        <f t="shared" si="1"/>
        <v>0</v>
      </c>
      <c r="H39" s="2"/>
      <c r="I39" s="2"/>
    </row>
    <row r="40" spans="1:9" ht="15" x14ac:dyDescent="0.2">
      <c r="A40" s="4">
        <v>31</v>
      </c>
      <c r="B40" s="5"/>
      <c r="C40" s="5" t="s">
        <v>224</v>
      </c>
      <c r="D40" s="4" t="s">
        <v>16</v>
      </c>
      <c r="E40" s="6">
        <v>30</v>
      </c>
      <c r="F40" s="7">
        <v>0</v>
      </c>
      <c r="G40" s="8">
        <f t="shared" si="1"/>
        <v>0</v>
      </c>
      <c r="H40" s="2"/>
      <c r="I40" s="2"/>
    </row>
    <row r="41" spans="1:9" ht="15" x14ac:dyDescent="0.2">
      <c r="A41" s="4">
        <v>32</v>
      </c>
      <c r="B41" s="5"/>
      <c r="C41" s="5" t="s">
        <v>195</v>
      </c>
      <c r="D41" s="4" t="s">
        <v>19</v>
      </c>
      <c r="E41" s="6">
        <v>2</v>
      </c>
      <c r="F41" s="7">
        <v>0</v>
      </c>
      <c r="G41" s="8">
        <f t="shared" si="1"/>
        <v>0</v>
      </c>
      <c r="H41" s="2"/>
      <c r="I41" s="2"/>
    </row>
    <row r="42" spans="1:9" ht="15" x14ac:dyDescent="0.2">
      <c r="A42" s="4">
        <v>33</v>
      </c>
      <c r="B42" s="5"/>
      <c r="C42" s="5" t="s">
        <v>240</v>
      </c>
      <c r="D42" s="4" t="s">
        <v>16</v>
      </c>
      <c r="E42" s="6">
        <v>2</v>
      </c>
      <c r="F42" s="7">
        <v>0</v>
      </c>
      <c r="G42" s="8">
        <f t="shared" si="1"/>
        <v>0</v>
      </c>
      <c r="H42" s="2"/>
      <c r="I42" s="2"/>
    </row>
    <row r="43" spans="1:9" ht="15" x14ac:dyDescent="0.2">
      <c r="A43" s="4">
        <v>34</v>
      </c>
      <c r="B43" s="5"/>
      <c r="C43" s="5" t="s">
        <v>197</v>
      </c>
      <c r="D43" s="4" t="s">
        <v>16</v>
      </c>
      <c r="E43" s="6">
        <v>1</v>
      </c>
      <c r="F43" s="7">
        <v>0</v>
      </c>
      <c r="G43" s="8">
        <f t="shared" si="1"/>
        <v>0</v>
      </c>
      <c r="H43" s="2"/>
      <c r="I43" s="2"/>
    </row>
    <row r="44" spans="1:9" ht="15" x14ac:dyDescent="0.2">
      <c r="A44" s="11"/>
      <c r="B44" s="11"/>
      <c r="C44" s="11" t="s">
        <v>198</v>
      </c>
      <c r="D44" s="11"/>
      <c r="E44" s="11"/>
      <c r="F44" s="11"/>
      <c r="G44" s="11"/>
      <c r="H44" s="2"/>
      <c r="I44" s="2"/>
    </row>
    <row r="45" spans="1:9" ht="15" x14ac:dyDescent="0.2">
      <c r="A45" s="4">
        <v>35</v>
      </c>
      <c r="B45" s="5"/>
      <c r="C45" s="5" t="s">
        <v>199</v>
      </c>
      <c r="D45" s="4" t="s">
        <v>200</v>
      </c>
      <c r="E45" s="6">
        <v>1</v>
      </c>
      <c r="F45" s="7">
        <v>0</v>
      </c>
      <c r="G45" s="8">
        <f>F45*E45</f>
        <v>0</v>
      </c>
      <c r="H45" s="2"/>
      <c r="I45" s="2"/>
    </row>
    <row r="46" spans="1:9" ht="21" x14ac:dyDescent="0.2">
      <c r="A46" s="11"/>
      <c r="B46" s="11"/>
      <c r="C46" s="11" t="s">
        <v>201</v>
      </c>
      <c r="D46" s="11"/>
      <c r="E46" s="11"/>
      <c r="F46" s="11"/>
      <c r="G46" s="11"/>
      <c r="H46" s="2"/>
      <c r="I46" s="2"/>
    </row>
    <row r="47" spans="1:9" ht="15" x14ac:dyDescent="0.2">
      <c r="A47" s="4">
        <v>36</v>
      </c>
      <c r="B47" s="5"/>
      <c r="C47" s="5" t="s">
        <v>199</v>
      </c>
      <c r="D47" s="4" t="s">
        <v>200</v>
      </c>
      <c r="E47" s="6">
        <v>1</v>
      </c>
      <c r="F47" s="7">
        <v>0</v>
      </c>
      <c r="G47" s="8">
        <f>F47*E47</f>
        <v>0</v>
      </c>
      <c r="H47" s="2"/>
      <c r="I47" s="2"/>
    </row>
    <row r="48" spans="1:9" ht="21" x14ac:dyDescent="0.2">
      <c r="A48" s="11"/>
      <c r="B48" s="11"/>
      <c r="C48" s="11" t="s">
        <v>201</v>
      </c>
      <c r="D48" s="11"/>
      <c r="E48" s="11"/>
      <c r="F48" s="11"/>
      <c r="G48" s="11"/>
      <c r="H48" s="2"/>
      <c r="I48" s="2"/>
    </row>
    <row r="49" spans="1:11" ht="15" x14ac:dyDescent="0.2">
      <c r="A49" s="4">
        <v>37</v>
      </c>
      <c r="B49" s="5"/>
      <c r="C49" s="5" t="s">
        <v>202</v>
      </c>
      <c r="D49" s="4" t="s">
        <v>16</v>
      </c>
      <c r="E49" s="6">
        <v>4</v>
      </c>
      <c r="F49" s="7">
        <v>0</v>
      </c>
      <c r="G49" s="8">
        <f>F49*E49</f>
        <v>0</v>
      </c>
      <c r="H49" s="2"/>
      <c r="I49" s="2"/>
    </row>
    <row r="50" spans="1:11" ht="15" x14ac:dyDescent="0.2">
      <c r="A50" s="9"/>
      <c r="B50" s="9" t="s">
        <v>13</v>
      </c>
      <c r="C50" s="188" t="s">
        <v>178</v>
      </c>
      <c r="D50" s="184"/>
      <c r="E50" s="184"/>
      <c r="F50" s="184"/>
      <c r="G50" s="10">
        <f>SUM(G10:G49)</f>
        <v>0</v>
      </c>
      <c r="H50" s="2"/>
      <c r="I50" s="2"/>
      <c r="J50" s="2"/>
      <c r="K50" s="2"/>
    </row>
    <row r="51" spans="1:11" ht="15" x14ac:dyDescent="0.2">
      <c r="A51" s="186"/>
      <c r="B51" s="186"/>
      <c r="C51" s="187" t="s">
        <v>203</v>
      </c>
      <c r="D51" s="187"/>
      <c r="E51" s="187"/>
      <c r="F51" s="187"/>
      <c r="G51" s="187"/>
      <c r="H51" s="2"/>
      <c r="I51" s="2"/>
      <c r="J51" s="2"/>
      <c r="K51" s="2"/>
    </row>
    <row r="52" spans="1:11" ht="15" x14ac:dyDescent="0.2">
      <c r="A52" s="4">
        <v>38</v>
      </c>
      <c r="B52" s="5"/>
      <c r="C52" s="5" t="s">
        <v>404</v>
      </c>
      <c r="D52" s="4" t="s">
        <v>16</v>
      </c>
      <c r="E52" s="6">
        <v>1</v>
      </c>
      <c r="F52" s="7">
        <v>0</v>
      </c>
      <c r="G52" s="8">
        <f>F52*E52</f>
        <v>0</v>
      </c>
      <c r="H52" s="2"/>
      <c r="I52" s="2"/>
    </row>
    <row r="53" spans="1:11" ht="15" x14ac:dyDescent="0.2">
      <c r="A53" s="9"/>
      <c r="B53" s="9" t="s">
        <v>13</v>
      </c>
      <c r="C53" s="188" t="s">
        <v>203</v>
      </c>
      <c r="D53" s="184"/>
      <c r="E53" s="184"/>
      <c r="F53" s="184"/>
      <c r="G53" s="10">
        <f>SUM(G52:G52)</f>
        <v>0</v>
      </c>
      <c r="H53" s="2"/>
      <c r="I53" s="2"/>
      <c r="J53" s="2"/>
      <c r="K53" s="2"/>
    </row>
    <row r="54" spans="1:11" ht="15" x14ac:dyDescent="0.2">
      <c r="A54" s="186"/>
      <c r="B54" s="186"/>
      <c r="C54" s="187" t="s">
        <v>57</v>
      </c>
      <c r="D54" s="187"/>
      <c r="E54" s="187"/>
      <c r="F54" s="187"/>
      <c r="G54" s="187"/>
      <c r="H54" s="2"/>
      <c r="I54" s="2"/>
      <c r="J54" s="2"/>
      <c r="K54" s="2"/>
    </row>
    <row r="55" spans="1:11" ht="15" x14ac:dyDescent="0.2">
      <c r="A55" s="4">
        <v>39</v>
      </c>
      <c r="B55" s="5"/>
      <c r="C55" s="5" t="s">
        <v>405</v>
      </c>
      <c r="D55" s="4" t="s">
        <v>16</v>
      </c>
      <c r="E55" s="6">
        <v>1</v>
      </c>
      <c r="F55" s="7">
        <v>0</v>
      </c>
      <c r="G55" s="8">
        <f>F55*E55</f>
        <v>0</v>
      </c>
      <c r="H55" s="2"/>
      <c r="I55" s="2"/>
    </row>
    <row r="56" spans="1:11" ht="15" x14ac:dyDescent="0.2">
      <c r="A56" s="9"/>
      <c r="B56" s="9" t="s">
        <v>13</v>
      </c>
      <c r="C56" s="188" t="s">
        <v>57</v>
      </c>
      <c r="D56" s="184"/>
      <c r="E56" s="184"/>
      <c r="F56" s="184"/>
      <c r="G56" s="10">
        <f>SUM(G55:G55)</f>
        <v>0</v>
      </c>
      <c r="H56" s="2"/>
      <c r="I56" s="2"/>
      <c r="J56" s="2"/>
      <c r="K56" s="2"/>
    </row>
    <row r="57" spans="1:11" ht="15" x14ac:dyDescent="0.2">
      <c r="A57" s="12"/>
      <c r="B57" s="12" t="s">
        <v>13</v>
      </c>
      <c r="C57" s="183" t="s">
        <v>1</v>
      </c>
      <c r="D57" s="184"/>
      <c r="E57" s="184"/>
      <c r="F57" s="184"/>
      <c r="G57" s="13">
        <f>+G8+G50+G53+G56</f>
        <v>0</v>
      </c>
      <c r="H57" s="2"/>
      <c r="I57" s="2"/>
      <c r="J57" s="2"/>
      <c r="K57" s="2"/>
    </row>
    <row r="58" spans="1:11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1" ht="15" x14ac:dyDescent="0.2">
      <c r="A59" s="189"/>
      <c r="B59" s="190"/>
      <c r="C59" s="190" t="s">
        <v>67</v>
      </c>
      <c r="D59" s="190"/>
      <c r="E59" s="190"/>
      <c r="F59" s="190"/>
      <c r="G59" s="191"/>
      <c r="H59" s="2"/>
      <c r="I59" s="2"/>
      <c r="J59" s="2"/>
      <c r="K59" s="2"/>
    </row>
    <row r="60" spans="1:11" ht="15" x14ac:dyDescent="0.2">
      <c r="A60" s="3" t="s">
        <v>2</v>
      </c>
      <c r="B60" s="3" t="s">
        <v>3</v>
      </c>
      <c r="C60" s="3" t="s">
        <v>4</v>
      </c>
      <c r="D60" s="3" t="s">
        <v>5</v>
      </c>
      <c r="E60" s="3" t="s">
        <v>6</v>
      </c>
      <c r="F60" s="3" t="s">
        <v>7</v>
      </c>
      <c r="G60" s="3" t="s">
        <v>8</v>
      </c>
      <c r="H60" s="2"/>
      <c r="I60" s="2"/>
      <c r="J60" s="2"/>
      <c r="K60" s="2"/>
    </row>
    <row r="61" spans="1:11" ht="15" x14ac:dyDescent="0.2">
      <c r="A61" s="186"/>
      <c r="B61" s="186"/>
      <c r="C61" s="187" t="s">
        <v>97</v>
      </c>
      <c r="D61" s="187"/>
      <c r="E61" s="187"/>
      <c r="F61" s="187"/>
      <c r="G61" s="187"/>
      <c r="H61" s="2"/>
      <c r="I61" s="2"/>
      <c r="J61" s="2"/>
      <c r="K61" s="2"/>
    </row>
    <row r="62" spans="1:11" ht="15" x14ac:dyDescent="0.2">
      <c r="A62" s="4">
        <v>40</v>
      </c>
      <c r="B62" s="5"/>
      <c r="C62" s="5" t="s">
        <v>204</v>
      </c>
      <c r="D62" s="4" t="s">
        <v>16</v>
      </c>
      <c r="E62" s="6">
        <v>15</v>
      </c>
      <c r="F62" s="7">
        <v>0</v>
      </c>
      <c r="G62" s="8">
        <f t="shared" ref="G62:G70" si="2">F62*E62</f>
        <v>0</v>
      </c>
      <c r="H62" s="2"/>
      <c r="I62" s="2"/>
    </row>
    <row r="63" spans="1:11" ht="15" x14ac:dyDescent="0.2">
      <c r="A63" s="4">
        <v>41</v>
      </c>
      <c r="B63" s="5"/>
      <c r="C63" s="5" t="s">
        <v>205</v>
      </c>
      <c r="D63" s="4" t="s">
        <v>16</v>
      </c>
      <c r="E63" s="6">
        <v>28</v>
      </c>
      <c r="F63" s="7">
        <v>0</v>
      </c>
      <c r="G63" s="8">
        <f t="shared" si="2"/>
        <v>0</v>
      </c>
      <c r="H63" s="2"/>
      <c r="I63" s="2"/>
    </row>
    <row r="64" spans="1:11" ht="15" x14ac:dyDescent="0.2">
      <c r="A64" s="4">
        <v>42</v>
      </c>
      <c r="B64" s="5"/>
      <c r="C64" s="5" t="s">
        <v>206</v>
      </c>
      <c r="D64" s="4" t="s">
        <v>16</v>
      </c>
      <c r="E64" s="6">
        <v>2</v>
      </c>
      <c r="F64" s="7">
        <v>0</v>
      </c>
      <c r="G64" s="8">
        <f t="shared" si="2"/>
        <v>0</v>
      </c>
      <c r="H64" s="2"/>
      <c r="I64" s="2"/>
    </row>
    <row r="65" spans="1:11" ht="15" x14ac:dyDescent="0.2">
      <c r="A65" s="4">
        <v>43</v>
      </c>
      <c r="B65" s="5"/>
      <c r="C65" s="5" t="s">
        <v>207</v>
      </c>
      <c r="D65" s="4" t="s">
        <v>70</v>
      </c>
      <c r="E65" s="6">
        <v>24</v>
      </c>
      <c r="F65" s="7">
        <v>0</v>
      </c>
      <c r="G65" s="8">
        <f t="shared" si="2"/>
        <v>0</v>
      </c>
      <c r="H65" s="2"/>
      <c r="I65" s="2"/>
    </row>
    <row r="66" spans="1:11" ht="15" x14ac:dyDescent="0.2">
      <c r="A66" s="4">
        <v>44</v>
      </c>
      <c r="B66" s="5"/>
      <c r="C66" s="5" t="s">
        <v>231</v>
      </c>
      <c r="D66" s="4" t="s">
        <v>16</v>
      </c>
      <c r="E66" s="6">
        <v>1</v>
      </c>
      <c r="F66" s="7">
        <v>0</v>
      </c>
      <c r="G66" s="8">
        <f t="shared" si="2"/>
        <v>0</v>
      </c>
      <c r="H66" s="2"/>
      <c r="I66" s="2"/>
    </row>
    <row r="67" spans="1:11" ht="15" x14ac:dyDescent="0.2">
      <c r="A67" s="4">
        <v>45</v>
      </c>
      <c r="B67" s="5"/>
      <c r="C67" s="5" t="s">
        <v>228</v>
      </c>
      <c r="D67" s="4" t="s">
        <v>16</v>
      </c>
      <c r="E67" s="6">
        <v>1</v>
      </c>
      <c r="F67" s="7">
        <v>0</v>
      </c>
      <c r="G67" s="8">
        <f t="shared" si="2"/>
        <v>0</v>
      </c>
      <c r="H67" s="2"/>
      <c r="I67" s="2"/>
    </row>
    <row r="68" spans="1:11" ht="15" x14ac:dyDescent="0.2">
      <c r="A68" s="4">
        <v>46</v>
      </c>
      <c r="B68" s="5"/>
      <c r="C68" s="5" t="s">
        <v>228</v>
      </c>
      <c r="D68" s="4" t="s">
        <v>16</v>
      </c>
      <c r="E68" s="6">
        <v>5</v>
      </c>
      <c r="F68" s="7">
        <v>0</v>
      </c>
      <c r="G68" s="8">
        <f t="shared" si="2"/>
        <v>0</v>
      </c>
      <c r="H68" s="2"/>
      <c r="I68" s="2"/>
    </row>
    <row r="69" spans="1:11" ht="15" x14ac:dyDescent="0.2">
      <c r="A69" s="4">
        <v>47</v>
      </c>
      <c r="B69" s="5"/>
      <c r="C69" s="5" t="s">
        <v>208</v>
      </c>
      <c r="D69" s="4" t="s">
        <v>70</v>
      </c>
      <c r="E69" s="6">
        <v>1</v>
      </c>
      <c r="F69" s="7">
        <v>0</v>
      </c>
      <c r="G69" s="8">
        <f t="shared" si="2"/>
        <v>0</v>
      </c>
      <c r="H69" s="2"/>
      <c r="I69" s="2"/>
    </row>
    <row r="70" spans="1:11" ht="15" x14ac:dyDescent="0.2">
      <c r="A70" s="4">
        <v>48</v>
      </c>
      <c r="B70" s="5"/>
      <c r="C70" s="5" t="s">
        <v>209</v>
      </c>
      <c r="D70" s="4" t="s">
        <v>16</v>
      </c>
      <c r="E70" s="6">
        <v>1</v>
      </c>
      <c r="F70" s="7">
        <v>0</v>
      </c>
      <c r="G70" s="8">
        <f t="shared" si="2"/>
        <v>0</v>
      </c>
      <c r="H70" s="2"/>
      <c r="I70" s="2"/>
    </row>
    <row r="71" spans="1:11" ht="15" x14ac:dyDescent="0.2">
      <c r="A71" s="9"/>
      <c r="B71" s="9" t="s">
        <v>13</v>
      </c>
      <c r="C71" s="188" t="s">
        <v>97</v>
      </c>
      <c r="D71" s="184"/>
      <c r="E71" s="184"/>
      <c r="F71" s="184"/>
      <c r="G71" s="10">
        <f>SUM(G62:G70)</f>
        <v>0</v>
      </c>
      <c r="H71" s="2"/>
      <c r="I71" s="2"/>
      <c r="J71" s="2"/>
      <c r="K71" s="2"/>
    </row>
    <row r="72" spans="1:11" ht="15" x14ac:dyDescent="0.2">
      <c r="A72" s="186"/>
      <c r="B72" s="186"/>
      <c r="C72" s="187" t="s">
        <v>98</v>
      </c>
      <c r="D72" s="187"/>
      <c r="E72" s="187"/>
      <c r="F72" s="187"/>
      <c r="G72" s="187"/>
      <c r="H72" s="2"/>
      <c r="I72" s="2"/>
      <c r="J72" s="2"/>
      <c r="K72" s="2"/>
    </row>
    <row r="73" spans="1:11" ht="15" x14ac:dyDescent="0.2">
      <c r="A73" s="4">
        <v>49</v>
      </c>
      <c r="B73" s="5" t="s">
        <v>406</v>
      </c>
      <c r="C73" s="5" t="s">
        <v>407</v>
      </c>
      <c r="D73" s="4" t="s">
        <v>16</v>
      </c>
      <c r="E73" s="6">
        <v>2</v>
      </c>
      <c r="F73" s="7">
        <v>0</v>
      </c>
      <c r="G73" s="8">
        <f>F73*E73</f>
        <v>0</v>
      </c>
      <c r="H73" s="2"/>
      <c r="I73" s="2"/>
    </row>
    <row r="74" spans="1:11" ht="15" x14ac:dyDescent="0.2">
      <c r="A74" s="9"/>
      <c r="B74" s="9" t="s">
        <v>13</v>
      </c>
      <c r="C74" s="188" t="s">
        <v>98</v>
      </c>
      <c r="D74" s="184"/>
      <c r="E74" s="184"/>
      <c r="F74" s="184"/>
      <c r="G74" s="10">
        <f>SUM(G73:G73)</f>
        <v>0</v>
      </c>
      <c r="H74" s="2"/>
      <c r="I74" s="2"/>
      <c r="J74" s="2"/>
      <c r="K74" s="2"/>
    </row>
    <row r="75" spans="1:11" ht="15" x14ac:dyDescent="0.2">
      <c r="A75" s="12"/>
      <c r="B75" s="12" t="s">
        <v>13</v>
      </c>
      <c r="C75" s="183" t="s">
        <v>67</v>
      </c>
      <c r="D75" s="184"/>
      <c r="E75" s="184"/>
      <c r="F75" s="184"/>
      <c r="G75" s="13">
        <f>+G71+G74</f>
        <v>0</v>
      </c>
      <c r="H75" s="2"/>
      <c r="I75" s="2"/>
      <c r="J75" s="2"/>
      <c r="K75" s="2"/>
    </row>
    <row r="76" spans="1:11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1" ht="15" x14ac:dyDescent="0.2">
      <c r="A77" s="185" t="s">
        <v>177</v>
      </c>
      <c r="B77" s="185"/>
      <c r="C77" s="185"/>
      <c r="D77" s="185"/>
      <c r="E77" s="185"/>
      <c r="F77" s="185"/>
      <c r="G77" s="14">
        <f>+G57+G75</f>
        <v>0</v>
      </c>
      <c r="H77" s="2"/>
    </row>
  </sheetData>
  <sheetProtection sheet="1" objects="1" scenarios="1"/>
  <mergeCells count="29">
    <mergeCell ref="C50:F50"/>
    <mergeCell ref="A1:B1"/>
    <mergeCell ref="C1:G1"/>
    <mergeCell ref="A2:B2"/>
    <mergeCell ref="C2:G2"/>
    <mergeCell ref="A4:B4"/>
    <mergeCell ref="C4:G4"/>
    <mergeCell ref="A6:B6"/>
    <mergeCell ref="C6:G6"/>
    <mergeCell ref="C8:F8"/>
    <mergeCell ref="A9:B9"/>
    <mergeCell ref="C9:G9"/>
    <mergeCell ref="C71:F71"/>
    <mergeCell ref="A51:B51"/>
    <mergeCell ref="C51:G51"/>
    <mergeCell ref="C53:F53"/>
    <mergeCell ref="A54:B54"/>
    <mergeCell ref="C54:G54"/>
    <mergeCell ref="C56:F56"/>
    <mergeCell ref="C57:F57"/>
    <mergeCell ref="A59:B59"/>
    <mergeCell ref="C59:G59"/>
    <mergeCell ref="A61:B61"/>
    <mergeCell ref="C61:G61"/>
    <mergeCell ref="A72:B72"/>
    <mergeCell ref="C72:G72"/>
    <mergeCell ref="C74:F74"/>
    <mergeCell ref="C75:F75"/>
    <mergeCell ref="A77:F77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showGridLines="0" zoomScaleNormal="100" workbookViewId="0">
      <selection activeCell="C68" sqref="C68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92">
        <v>17151</v>
      </c>
      <c r="B1" s="192"/>
      <c r="C1" s="192" t="s">
        <v>408</v>
      </c>
      <c r="D1" s="192"/>
      <c r="E1" s="192"/>
      <c r="F1" s="192"/>
      <c r="G1" s="192"/>
      <c r="H1" s="2"/>
      <c r="I1" s="2"/>
      <c r="J1" s="2"/>
      <c r="K1" s="2"/>
    </row>
    <row r="2" spans="1:11" ht="24.95" customHeight="1" x14ac:dyDescent="0.2">
      <c r="A2" s="193" t="s">
        <v>0</v>
      </c>
      <c r="B2" s="193"/>
      <c r="C2" s="194" t="s">
        <v>409</v>
      </c>
      <c r="D2" s="194"/>
      <c r="E2" s="194"/>
      <c r="F2" s="194"/>
      <c r="G2" s="194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89"/>
      <c r="B4" s="190"/>
      <c r="C4" s="190" t="s">
        <v>1</v>
      </c>
      <c r="D4" s="190"/>
      <c r="E4" s="190"/>
      <c r="F4" s="190"/>
      <c r="G4" s="191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186"/>
      <c r="B6" s="186"/>
      <c r="C6" s="187" t="s">
        <v>210</v>
      </c>
      <c r="D6" s="187"/>
      <c r="E6" s="187"/>
      <c r="F6" s="187"/>
      <c r="G6" s="187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410</v>
      </c>
      <c r="D7" s="4" t="s">
        <v>19</v>
      </c>
      <c r="E7" s="6">
        <v>1</v>
      </c>
      <c r="F7" s="7">
        <v>0</v>
      </c>
      <c r="G7" s="8">
        <f>F7*E7</f>
        <v>0</v>
      </c>
      <c r="H7" s="2"/>
      <c r="I7" s="2"/>
    </row>
    <row r="8" spans="1:11" ht="15" x14ac:dyDescent="0.2">
      <c r="A8" s="9"/>
      <c r="B8" s="9" t="s">
        <v>13</v>
      </c>
      <c r="C8" s="188" t="s">
        <v>210</v>
      </c>
      <c r="D8" s="184"/>
      <c r="E8" s="184"/>
      <c r="F8" s="184"/>
      <c r="G8" s="10">
        <f>SUM(G7:G7)</f>
        <v>0</v>
      </c>
      <c r="H8" s="2"/>
      <c r="I8" s="2"/>
      <c r="J8" s="2"/>
      <c r="K8" s="2"/>
    </row>
    <row r="9" spans="1:11" ht="15" x14ac:dyDescent="0.2">
      <c r="A9" s="186"/>
      <c r="B9" s="186"/>
      <c r="C9" s="187" t="s">
        <v>97</v>
      </c>
      <c r="D9" s="187"/>
      <c r="E9" s="187"/>
      <c r="F9" s="187"/>
      <c r="G9" s="187"/>
      <c r="H9" s="2"/>
      <c r="I9" s="2"/>
      <c r="J9" s="2"/>
      <c r="K9" s="2"/>
    </row>
    <row r="10" spans="1:11" ht="15" x14ac:dyDescent="0.2">
      <c r="A10" s="4">
        <v>2</v>
      </c>
      <c r="B10" s="5"/>
      <c r="C10" s="5" t="s">
        <v>392</v>
      </c>
      <c r="D10" s="4" t="s">
        <v>19</v>
      </c>
      <c r="E10" s="6">
        <v>2</v>
      </c>
      <c r="F10" s="7">
        <v>0</v>
      </c>
      <c r="G10" s="8">
        <f>F10*E10</f>
        <v>0</v>
      </c>
      <c r="H10" s="2"/>
      <c r="I10" s="2"/>
    </row>
    <row r="11" spans="1:11" ht="15" x14ac:dyDescent="0.2">
      <c r="A11" s="9"/>
      <c r="B11" s="9" t="s">
        <v>13</v>
      </c>
      <c r="C11" s="188" t="s">
        <v>97</v>
      </c>
      <c r="D11" s="184"/>
      <c r="E11" s="184"/>
      <c r="F11" s="184"/>
      <c r="G11" s="10">
        <f>SUM(G10:G10)</f>
        <v>0</v>
      </c>
      <c r="H11" s="2"/>
      <c r="I11" s="2"/>
      <c r="J11" s="2"/>
      <c r="K11" s="2"/>
    </row>
    <row r="12" spans="1:11" ht="15" x14ac:dyDescent="0.2">
      <c r="A12" s="186"/>
      <c r="B12" s="186"/>
      <c r="C12" s="187" t="s">
        <v>178</v>
      </c>
      <c r="D12" s="187"/>
      <c r="E12" s="187"/>
      <c r="F12" s="187"/>
      <c r="G12" s="187"/>
      <c r="H12" s="2"/>
      <c r="I12" s="2"/>
      <c r="J12" s="2"/>
      <c r="K12" s="2"/>
    </row>
    <row r="13" spans="1:11" ht="21" x14ac:dyDescent="0.2">
      <c r="A13" s="4">
        <v>3</v>
      </c>
      <c r="B13" s="5" t="s">
        <v>411</v>
      </c>
      <c r="C13" s="5" t="s">
        <v>412</v>
      </c>
      <c r="D13" s="4" t="s">
        <v>16</v>
      </c>
      <c r="E13" s="6">
        <v>1</v>
      </c>
      <c r="F13" s="7">
        <v>0</v>
      </c>
      <c r="G13" s="8">
        <f t="shared" ref="G13:G23" si="0">F13*E13</f>
        <v>0</v>
      </c>
      <c r="H13" s="2"/>
      <c r="I13" s="2"/>
    </row>
    <row r="14" spans="1:11" ht="15" x14ac:dyDescent="0.2">
      <c r="A14" s="4">
        <v>4</v>
      </c>
      <c r="B14" s="5" t="s">
        <v>213</v>
      </c>
      <c r="C14" s="5" t="s">
        <v>214</v>
      </c>
      <c r="D14" s="4" t="s">
        <v>16</v>
      </c>
      <c r="E14" s="6">
        <v>4</v>
      </c>
      <c r="F14" s="7">
        <v>0</v>
      </c>
      <c r="G14" s="8">
        <f t="shared" si="0"/>
        <v>0</v>
      </c>
      <c r="H14" s="2"/>
      <c r="I14" s="2"/>
    </row>
    <row r="15" spans="1:11" ht="15" x14ac:dyDescent="0.2">
      <c r="A15" s="4">
        <v>5</v>
      </c>
      <c r="B15" s="5" t="s">
        <v>215</v>
      </c>
      <c r="C15" s="5" t="s">
        <v>216</v>
      </c>
      <c r="D15" s="4" t="s">
        <v>16</v>
      </c>
      <c r="E15" s="6">
        <v>2</v>
      </c>
      <c r="F15" s="7">
        <v>0</v>
      </c>
      <c r="G15" s="8">
        <f t="shared" si="0"/>
        <v>0</v>
      </c>
      <c r="H15" s="2"/>
      <c r="I15" s="2"/>
    </row>
    <row r="16" spans="1:11" ht="15" x14ac:dyDescent="0.2">
      <c r="A16" s="4">
        <v>6</v>
      </c>
      <c r="B16" s="5" t="s">
        <v>219</v>
      </c>
      <c r="C16" s="5" t="s">
        <v>220</v>
      </c>
      <c r="D16" s="4" t="s">
        <v>16</v>
      </c>
      <c r="E16" s="6">
        <v>1</v>
      </c>
      <c r="F16" s="7">
        <v>0</v>
      </c>
      <c r="G16" s="8">
        <f t="shared" si="0"/>
        <v>0</v>
      </c>
      <c r="H16" s="2"/>
      <c r="I16" s="2"/>
    </row>
    <row r="17" spans="1:9" ht="15" x14ac:dyDescent="0.2">
      <c r="A17" s="4">
        <v>7</v>
      </c>
      <c r="B17" s="5" t="s">
        <v>413</v>
      </c>
      <c r="C17" s="5" t="s">
        <v>414</v>
      </c>
      <c r="D17" s="4" t="s">
        <v>16</v>
      </c>
      <c r="E17" s="6">
        <v>1</v>
      </c>
      <c r="F17" s="7">
        <v>0</v>
      </c>
      <c r="G17" s="8">
        <f t="shared" si="0"/>
        <v>0</v>
      </c>
      <c r="H17" s="2"/>
      <c r="I17" s="2"/>
    </row>
    <row r="18" spans="1:9" ht="15" x14ac:dyDescent="0.2">
      <c r="A18" s="4">
        <v>8</v>
      </c>
      <c r="B18" s="5" t="s">
        <v>415</v>
      </c>
      <c r="C18" s="5" t="s">
        <v>416</v>
      </c>
      <c r="D18" s="4" t="s">
        <v>16</v>
      </c>
      <c r="E18" s="6">
        <v>6</v>
      </c>
      <c r="F18" s="7">
        <v>0</v>
      </c>
      <c r="G18" s="8">
        <f t="shared" si="0"/>
        <v>0</v>
      </c>
      <c r="H18" s="2"/>
      <c r="I18" s="2"/>
    </row>
    <row r="19" spans="1:9" ht="15" x14ac:dyDescent="0.2">
      <c r="A19" s="4">
        <v>9</v>
      </c>
      <c r="B19" s="5" t="s">
        <v>221</v>
      </c>
      <c r="C19" s="5" t="s">
        <v>222</v>
      </c>
      <c r="D19" s="4" t="s">
        <v>16</v>
      </c>
      <c r="E19" s="6">
        <v>8</v>
      </c>
      <c r="F19" s="7">
        <v>0</v>
      </c>
      <c r="G19" s="8">
        <f t="shared" si="0"/>
        <v>0</v>
      </c>
      <c r="H19" s="2"/>
      <c r="I19" s="2"/>
    </row>
    <row r="20" spans="1:9" ht="15" x14ac:dyDescent="0.2">
      <c r="A20" s="4">
        <v>10</v>
      </c>
      <c r="B20" s="5" t="s">
        <v>243</v>
      </c>
      <c r="C20" s="5" t="s">
        <v>244</v>
      </c>
      <c r="D20" s="4" t="s">
        <v>16</v>
      </c>
      <c r="E20" s="6">
        <v>1</v>
      </c>
      <c r="F20" s="7">
        <v>0</v>
      </c>
      <c r="G20" s="8">
        <f t="shared" si="0"/>
        <v>0</v>
      </c>
      <c r="H20" s="2"/>
      <c r="I20" s="2"/>
    </row>
    <row r="21" spans="1:9" ht="15" x14ac:dyDescent="0.2">
      <c r="A21" s="4">
        <v>11</v>
      </c>
      <c r="B21" s="5"/>
      <c r="C21" s="5" t="s">
        <v>184</v>
      </c>
      <c r="D21" s="4" t="s">
        <v>16</v>
      </c>
      <c r="E21" s="6">
        <v>3</v>
      </c>
      <c r="F21" s="7">
        <v>0</v>
      </c>
      <c r="G21" s="8">
        <f t="shared" si="0"/>
        <v>0</v>
      </c>
      <c r="H21" s="2"/>
      <c r="I21" s="2"/>
    </row>
    <row r="22" spans="1:9" ht="15" x14ac:dyDescent="0.2">
      <c r="A22" s="4">
        <v>12</v>
      </c>
      <c r="B22" s="5"/>
      <c r="C22" s="5" t="s">
        <v>187</v>
      </c>
      <c r="D22" s="4" t="s">
        <v>19</v>
      </c>
      <c r="E22" s="6">
        <v>1</v>
      </c>
      <c r="F22" s="7">
        <v>0</v>
      </c>
      <c r="G22" s="8">
        <f t="shared" si="0"/>
        <v>0</v>
      </c>
      <c r="H22" s="2"/>
      <c r="I22" s="2"/>
    </row>
    <row r="23" spans="1:9" ht="15" x14ac:dyDescent="0.2">
      <c r="A23" s="4">
        <v>13</v>
      </c>
      <c r="B23" s="5" t="s">
        <v>188</v>
      </c>
      <c r="C23" s="5" t="s">
        <v>189</v>
      </c>
      <c r="D23" s="4" t="s">
        <v>16</v>
      </c>
      <c r="E23" s="6">
        <v>1</v>
      </c>
      <c r="F23" s="7">
        <v>0</v>
      </c>
      <c r="G23" s="8">
        <f t="shared" si="0"/>
        <v>0</v>
      </c>
      <c r="H23" s="2"/>
      <c r="I23" s="2"/>
    </row>
    <row r="24" spans="1:9" ht="15" x14ac:dyDescent="0.2">
      <c r="A24" s="11"/>
      <c r="B24" s="11"/>
      <c r="C24" s="11" t="s">
        <v>190</v>
      </c>
      <c r="D24" s="11"/>
      <c r="E24" s="11"/>
      <c r="F24" s="11"/>
      <c r="G24" s="11"/>
      <c r="H24" s="2"/>
      <c r="I24" s="2"/>
    </row>
    <row r="25" spans="1:9" ht="15" x14ac:dyDescent="0.2">
      <c r="A25" s="4">
        <v>14</v>
      </c>
      <c r="B25" s="5"/>
      <c r="C25" s="5" t="s">
        <v>191</v>
      </c>
      <c r="D25" s="4" t="s">
        <v>16</v>
      </c>
      <c r="E25" s="6">
        <v>1</v>
      </c>
      <c r="F25" s="7">
        <v>0</v>
      </c>
      <c r="G25" s="8">
        <f t="shared" ref="G25:G35" si="1">F25*E25</f>
        <v>0</v>
      </c>
      <c r="H25" s="2"/>
      <c r="I25" s="2"/>
    </row>
    <row r="26" spans="1:9" ht="15" x14ac:dyDescent="0.2">
      <c r="A26" s="4">
        <v>15</v>
      </c>
      <c r="B26" s="5"/>
      <c r="C26" s="5" t="s">
        <v>192</v>
      </c>
      <c r="D26" s="4"/>
      <c r="E26" s="6">
        <v>3</v>
      </c>
      <c r="F26" s="7">
        <v>0</v>
      </c>
      <c r="G26" s="8">
        <f t="shared" si="1"/>
        <v>0</v>
      </c>
      <c r="H26" s="2"/>
      <c r="I26" s="2"/>
    </row>
    <row r="27" spans="1:9" ht="15" x14ac:dyDescent="0.2">
      <c r="A27" s="4">
        <v>16</v>
      </c>
      <c r="B27" s="5"/>
      <c r="C27" s="5" t="s">
        <v>193</v>
      </c>
      <c r="D27" s="4" t="s">
        <v>16</v>
      </c>
      <c r="E27" s="6">
        <v>1</v>
      </c>
      <c r="F27" s="7">
        <v>0</v>
      </c>
      <c r="G27" s="8">
        <f t="shared" si="1"/>
        <v>0</v>
      </c>
      <c r="H27" s="2"/>
      <c r="I27" s="2"/>
    </row>
    <row r="28" spans="1:9" ht="15" x14ac:dyDescent="0.2">
      <c r="A28" s="4">
        <v>17</v>
      </c>
      <c r="B28" s="5"/>
      <c r="C28" s="5" t="s">
        <v>194</v>
      </c>
      <c r="D28" s="4" t="s">
        <v>16</v>
      </c>
      <c r="E28" s="6">
        <v>1</v>
      </c>
      <c r="F28" s="7">
        <v>0</v>
      </c>
      <c r="G28" s="8">
        <f t="shared" si="1"/>
        <v>0</v>
      </c>
      <c r="H28" s="2"/>
      <c r="I28" s="2"/>
    </row>
    <row r="29" spans="1:9" ht="15" x14ac:dyDescent="0.2">
      <c r="A29" s="4">
        <v>18</v>
      </c>
      <c r="B29" s="5"/>
      <c r="C29" s="5" t="s">
        <v>403</v>
      </c>
      <c r="D29" s="4" t="s">
        <v>16</v>
      </c>
      <c r="E29" s="6">
        <v>20</v>
      </c>
      <c r="F29" s="7">
        <v>0</v>
      </c>
      <c r="G29" s="8">
        <f t="shared" si="1"/>
        <v>0</v>
      </c>
      <c r="H29" s="2"/>
      <c r="I29" s="2"/>
    </row>
    <row r="30" spans="1:9" ht="15" x14ac:dyDescent="0.2">
      <c r="A30" s="4">
        <v>19</v>
      </c>
      <c r="B30" s="5"/>
      <c r="C30" s="5" t="s">
        <v>223</v>
      </c>
      <c r="D30" s="4" t="s">
        <v>16</v>
      </c>
      <c r="E30" s="6">
        <v>50</v>
      </c>
      <c r="F30" s="7">
        <v>0</v>
      </c>
      <c r="G30" s="8">
        <f t="shared" si="1"/>
        <v>0</v>
      </c>
      <c r="H30" s="2"/>
      <c r="I30" s="2"/>
    </row>
    <row r="31" spans="1:9" ht="15" x14ac:dyDescent="0.2">
      <c r="A31" s="4">
        <v>20</v>
      </c>
      <c r="B31" s="5"/>
      <c r="C31" s="5" t="s">
        <v>229</v>
      </c>
      <c r="D31" s="4" t="s">
        <v>16</v>
      </c>
      <c r="E31" s="6">
        <v>30</v>
      </c>
      <c r="F31" s="7">
        <v>0</v>
      </c>
      <c r="G31" s="8">
        <f t="shared" si="1"/>
        <v>0</v>
      </c>
      <c r="H31" s="2"/>
      <c r="I31" s="2"/>
    </row>
    <row r="32" spans="1:9" ht="15" x14ac:dyDescent="0.2">
      <c r="A32" s="4">
        <v>21</v>
      </c>
      <c r="B32" s="5"/>
      <c r="C32" s="5" t="s">
        <v>224</v>
      </c>
      <c r="D32" s="4" t="s">
        <v>16</v>
      </c>
      <c r="E32" s="6">
        <v>30</v>
      </c>
      <c r="F32" s="7">
        <v>0</v>
      </c>
      <c r="G32" s="8">
        <f t="shared" si="1"/>
        <v>0</v>
      </c>
      <c r="H32" s="2"/>
      <c r="I32" s="2"/>
    </row>
    <row r="33" spans="1:11" ht="15" x14ac:dyDescent="0.2">
      <c r="A33" s="4">
        <v>22</v>
      </c>
      <c r="B33" s="5"/>
      <c r="C33" s="5" t="s">
        <v>195</v>
      </c>
      <c r="D33" s="4" t="s">
        <v>19</v>
      </c>
      <c r="E33" s="6">
        <v>2</v>
      </c>
      <c r="F33" s="7">
        <v>0</v>
      </c>
      <c r="G33" s="8">
        <f t="shared" si="1"/>
        <v>0</v>
      </c>
      <c r="H33" s="2"/>
      <c r="I33" s="2"/>
    </row>
    <row r="34" spans="1:11" ht="15" x14ac:dyDescent="0.2">
      <c r="A34" s="4">
        <v>23</v>
      </c>
      <c r="B34" s="5"/>
      <c r="C34" s="5" t="s">
        <v>240</v>
      </c>
      <c r="D34" s="4" t="s">
        <v>16</v>
      </c>
      <c r="E34" s="6">
        <v>3</v>
      </c>
      <c r="F34" s="7">
        <v>0</v>
      </c>
      <c r="G34" s="8">
        <f t="shared" si="1"/>
        <v>0</v>
      </c>
      <c r="H34" s="2"/>
      <c r="I34" s="2"/>
    </row>
    <row r="35" spans="1:11" ht="15" x14ac:dyDescent="0.2">
      <c r="A35" s="4">
        <v>24</v>
      </c>
      <c r="B35" s="5"/>
      <c r="C35" s="5" t="s">
        <v>197</v>
      </c>
      <c r="D35" s="4" t="s">
        <v>16</v>
      </c>
      <c r="E35" s="6">
        <v>1</v>
      </c>
      <c r="F35" s="7">
        <v>0</v>
      </c>
      <c r="G35" s="8">
        <f t="shared" si="1"/>
        <v>0</v>
      </c>
      <c r="H35" s="2"/>
      <c r="I35" s="2"/>
    </row>
    <row r="36" spans="1:11" ht="15" x14ac:dyDescent="0.2">
      <c r="A36" s="11"/>
      <c r="B36" s="11"/>
      <c r="C36" s="11" t="s">
        <v>198</v>
      </c>
      <c r="D36" s="11"/>
      <c r="E36" s="11"/>
      <c r="F36" s="11"/>
      <c r="G36" s="11"/>
      <c r="H36" s="2"/>
      <c r="I36" s="2"/>
    </row>
    <row r="37" spans="1:11" ht="21" x14ac:dyDescent="0.2">
      <c r="A37" s="4">
        <v>25</v>
      </c>
      <c r="B37" s="5" t="s">
        <v>417</v>
      </c>
      <c r="C37" s="5" t="s">
        <v>418</v>
      </c>
      <c r="D37" s="4" t="s">
        <v>16</v>
      </c>
      <c r="E37" s="6">
        <v>1</v>
      </c>
      <c r="F37" s="7">
        <v>0</v>
      </c>
      <c r="G37" s="8">
        <f>F37*E37</f>
        <v>0</v>
      </c>
      <c r="H37" s="2"/>
      <c r="I37" s="2"/>
    </row>
    <row r="38" spans="1:11" ht="15" x14ac:dyDescent="0.2">
      <c r="A38" s="4">
        <v>26</v>
      </c>
      <c r="B38" s="5"/>
      <c r="C38" s="5" t="s">
        <v>199</v>
      </c>
      <c r="D38" s="4" t="s">
        <v>200</v>
      </c>
      <c r="E38" s="6">
        <v>1</v>
      </c>
      <c r="F38" s="7">
        <v>0</v>
      </c>
      <c r="G38" s="8">
        <f>F38*E38</f>
        <v>0</v>
      </c>
      <c r="H38" s="2"/>
      <c r="I38" s="2"/>
    </row>
    <row r="39" spans="1:11" ht="21" x14ac:dyDescent="0.2">
      <c r="A39" s="11"/>
      <c r="B39" s="11"/>
      <c r="C39" s="11" t="s">
        <v>201</v>
      </c>
      <c r="D39" s="11"/>
      <c r="E39" s="11"/>
      <c r="F39" s="11"/>
      <c r="G39" s="11"/>
      <c r="H39" s="2"/>
      <c r="I39" s="2"/>
    </row>
    <row r="40" spans="1:11" ht="15" x14ac:dyDescent="0.2">
      <c r="A40" s="4">
        <v>27</v>
      </c>
      <c r="B40" s="5"/>
      <c r="C40" s="5" t="s">
        <v>202</v>
      </c>
      <c r="D40" s="4" t="s">
        <v>16</v>
      </c>
      <c r="E40" s="6">
        <v>4</v>
      </c>
      <c r="F40" s="7">
        <v>0</v>
      </c>
      <c r="G40" s="8">
        <f>F40*E40</f>
        <v>0</v>
      </c>
      <c r="H40" s="2"/>
      <c r="I40" s="2"/>
    </row>
    <row r="41" spans="1:11" ht="15" x14ac:dyDescent="0.2">
      <c r="A41" s="9"/>
      <c r="B41" s="9" t="s">
        <v>13</v>
      </c>
      <c r="C41" s="188" t="s">
        <v>178</v>
      </c>
      <c r="D41" s="184"/>
      <c r="E41" s="184"/>
      <c r="F41" s="184"/>
      <c r="G41" s="10">
        <f>SUM(G13:G40)</f>
        <v>0</v>
      </c>
      <c r="H41" s="2"/>
      <c r="I41" s="2"/>
      <c r="J41" s="2"/>
      <c r="K41" s="2"/>
    </row>
    <row r="42" spans="1:11" ht="15" x14ac:dyDescent="0.2">
      <c r="A42" s="12"/>
      <c r="B42" s="12" t="s">
        <v>13</v>
      </c>
      <c r="C42" s="183" t="s">
        <v>1</v>
      </c>
      <c r="D42" s="184"/>
      <c r="E42" s="184"/>
      <c r="F42" s="184"/>
      <c r="G42" s="13">
        <f>+G8+G11+G41</f>
        <v>0</v>
      </c>
      <c r="H42" s="2"/>
      <c r="I42" s="2"/>
      <c r="J42" s="2"/>
      <c r="K42" s="2"/>
    </row>
    <row r="43" spans="1:11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ht="15" x14ac:dyDescent="0.2">
      <c r="A44" s="189"/>
      <c r="B44" s="190"/>
      <c r="C44" s="190" t="s">
        <v>67</v>
      </c>
      <c r="D44" s="190"/>
      <c r="E44" s="190"/>
      <c r="F44" s="190"/>
      <c r="G44" s="191"/>
      <c r="H44" s="2"/>
      <c r="I44" s="2"/>
      <c r="J44" s="2"/>
      <c r="K44" s="2"/>
    </row>
    <row r="45" spans="1:11" ht="15" x14ac:dyDescent="0.2">
      <c r="A45" s="3" t="s">
        <v>2</v>
      </c>
      <c r="B45" s="3" t="s">
        <v>3</v>
      </c>
      <c r="C45" s="3" t="s">
        <v>4</v>
      </c>
      <c r="D45" s="3" t="s">
        <v>5</v>
      </c>
      <c r="E45" s="3" t="s">
        <v>6</v>
      </c>
      <c r="F45" s="3" t="s">
        <v>7</v>
      </c>
      <c r="G45" s="3" t="s">
        <v>8</v>
      </c>
      <c r="H45" s="2"/>
      <c r="I45" s="2"/>
      <c r="J45" s="2"/>
      <c r="K45" s="2"/>
    </row>
    <row r="46" spans="1:11" ht="15" x14ac:dyDescent="0.2">
      <c r="A46" s="186"/>
      <c r="B46" s="186"/>
      <c r="C46" s="187" t="s">
        <v>97</v>
      </c>
      <c r="D46" s="187"/>
      <c r="E46" s="187"/>
      <c r="F46" s="187"/>
      <c r="G46" s="187"/>
      <c r="H46" s="2"/>
      <c r="I46" s="2"/>
      <c r="J46" s="2"/>
      <c r="K46" s="2"/>
    </row>
    <row r="47" spans="1:11" ht="15" x14ac:dyDescent="0.2">
      <c r="A47" s="4">
        <v>28</v>
      </c>
      <c r="B47" s="5"/>
      <c r="C47" s="5" t="s">
        <v>204</v>
      </c>
      <c r="D47" s="4" t="s">
        <v>16</v>
      </c>
      <c r="E47" s="6">
        <v>20</v>
      </c>
      <c r="F47" s="7">
        <v>0</v>
      </c>
      <c r="G47" s="8">
        <f t="shared" ref="G47:G53" si="2">F47*E47</f>
        <v>0</v>
      </c>
      <c r="H47" s="2"/>
      <c r="I47" s="2"/>
    </row>
    <row r="48" spans="1:11" ht="15" x14ac:dyDescent="0.2">
      <c r="A48" s="4">
        <v>29</v>
      </c>
      <c r="B48" s="5"/>
      <c r="C48" s="5" t="s">
        <v>205</v>
      </c>
      <c r="D48" s="4" t="s">
        <v>16</v>
      </c>
      <c r="E48" s="6">
        <v>3</v>
      </c>
      <c r="F48" s="7">
        <v>0</v>
      </c>
      <c r="G48" s="8">
        <f t="shared" si="2"/>
        <v>0</v>
      </c>
      <c r="H48" s="2"/>
      <c r="I48" s="2"/>
    </row>
    <row r="49" spans="1:11" ht="15" x14ac:dyDescent="0.2">
      <c r="A49" s="4">
        <v>30</v>
      </c>
      <c r="B49" s="5"/>
      <c r="C49" s="5" t="s">
        <v>206</v>
      </c>
      <c r="D49" s="4" t="s">
        <v>16</v>
      </c>
      <c r="E49" s="6">
        <v>3</v>
      </c>
      <c r="F49" s="7">
        <v>0</v>
      </c>
      <c r="G49" s="8">
        <f t="shared" si="2"/>
        <v>0</v>
      </c>
      <c r="H49" s="2"/>
      <c r="I49" s="2"/>
    </row>
    <row r="50" spans="1:11" ht="15" x14ac:dyDescent="0.2">
      <c r="A50" s="4">
        <v>31</v>
      </c>
      <c r="B50" s="5"/>
      <c r="C50" s="5" t="s">
        <v>207</v>
      </c>
      <c r="D50" s="4" t="s">
        <v>70</v>
      </c>
      <c r="E50" s="6">
        <v>24</v>
      </c>
      <c r="F50" s="7">
        <v>0</v>
      </c>
      <c r="G50" s="8">
        <f t="shared" si="2"/>
        <v>0</v>
      </c>
      <c r="H50" s="2"/>
      <c r="I50" s="2"/>
    </row>
    <row r="51" spans="1:11" ht="15" x14ac:dyDescent="0.2">
      <c r="A51" s="4">
        <v>32</v>
      </c>
      <c r="B51" s="5"/>
      <c r="C51" s="5" t="s">
        <v>228</v>
      </c>
      <c r="D51" s="4" t="s">
        <v>16</v>
      </c>
      <c r="E51" s="6">
        <v>1</v>
      </c>
      <c r="F51" s="7">
        <v>0</v>
      </c>
      <c r="G51" s="8">
        <f t="shared" si="2"/>
        <v>0</v>
      </c>
      <c r="H51" s="2"/>
      <c r="I51" s="2"/>
    </row>
    <row r="52" spans="1:11" ht="15" x14ac:dyDescent="0.2">
      <c r="A52" s="4">
        <v>33</v>
      </c>
      <c r="B52" s="5"/>
      <c r="C52" s="5" t="s">
        <v>208</v>
      </c>
      <c r="D52" s="4" t="s">
        <v>70</v>
      </c>
      <c r="E52" s="6">
        <v>1</v>
      </c>
      <c r="F52" s="7">
        <v>0</v>
      </c>
      <c r="G52" s="8">
        <f t="shared" si="2"/>
        <v>0</v>
      </c>
      <c r="H52" s="2"/>
      <c r="I52" s="2"/>
    </row>
    <row r="53" spans="1:11" ht="15" x14ac:dyDescent="0.2">
      <c r="A53" s="4">
        <v>34</v>
      </c>
      <c r="B53" s="5"/>
      <c r="C53" s="5" t="s">
        <v>209</v>
      </c>
      <c r="D53" s="4" t="s">
        <v>16</v>
      </c>
      <c r="E53" s="6">
        <v>2</v>
      </c>
      <c r="F53" s="7">
        <v>0</v>
      </c>
      <c r="G53" s="8">
        <f t="shared" si="2"/>
        <v>0</v>
      </c>
      <c r="H53" s="2"/>
      <c r="I53" s="2"/>
    </row>
    <row r="54" spans="1:11" ht="15" x14ac:dyDescent="0.2">
      <c r="A54" s="9"/>
      <c r="B54" s="9" t="s">
        <v>13</v>
      </c>
      <c r="C54" s="188" t="s">
        <v>97</v>
      </c>
      <c r="D54" s="184"/>
      <c r="E54" s="184"/>
      <c r="F54" s="184"/>
      <c r="G54" s="10">
        <f>SUM(G47:G53)</f>
        <v>0</v>
      </c>
      <c r="H54" s="2"/>
      <c r="I54" s="2"/>
      <c r="J54" s="2"/>
      <c r="K54" s="2"/>
    </row>
    <row r="55" spans="1:11" ht="15" x14ac:dyDescent="0.2">
      <c r="A55" s="12"/>
      <c r="B55" s="12" t="s">
        <v>13</v>
      </c>
      <c r="C55" s="183" t="s">
        <v>67</v>
      </c>
      <c r="D55" s="184"/>
      <c r="E55" s="184"/>
      <c r="F55" s="184"/>
      <c r="G55" s="13">
        <f>+G54</f>
        <v>0</v>
      </c>
      <c r="H55" s="2"/>
      <c r="I55" s="2"/>
      <c r="J55" s="2"/>
      <c r="K55" s="2"/>
    </row>
    <row r="56" spans="1:11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1" ht="15" x14ac:dyDescent="0.2">
      <c r="A57" s="185" t="s">
        <v>177</v>
      </c>
      <c r="B57" s="185"/>
      <c r="C57" s="185"/>
      <c r="D57" s="185"/>
      <c r="E57" s="185"/>
      <c r="F57" s="185"/>
      <c r="G57" s="14">
        <f>+G42+G55</f>
        <v>0</v>
      </c>
      <c r="H57" s="2"/>
    </row>
  </sheetData>
  <sheetProtection sheet="1" objects="1" scenarios="1"/>
  <mergeCells count="23">
    <mergeCell ref="C11:F11"/>
    <mergeCell ref="A1:B1"/>
    <mergeCell ref="C1:G1"/>
    <mergeCell ref="A2:B2"/>
    <mergeCell ref="C2:G2"/>
    <mergeCell ref="A4:B4"/>
    <mergeCell ref="C4:G4"/>
    <mergeCell ref="A6:B6"/>
    <mergeCell ref="C6:G6"/>
    <mergeCell ref="C8:F8"/>
    <mergeCell ref="A9:B9"/>
    <mergeCell ref="C9:G9"/>
    <mergeCell ref="A12:B12"/>
    <mergeCell ref="C12:G12"/>
    <mergeCell ref="C41:F41"/>
    <mergeCell ref="C42:F42"/>
    <mergeCell ref="A44:B44"/>
    <mergeCell ref="C44:G44"/>
    <mergeCell ref="A46:B46"/>
    <mergeCell ref="C46:G46"/>
    <mergeCell ref="C54:F54"/>
    <mergeCell ref="C55:F55"/>
    <mergeCell ref="A57:F57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showGridLines="0" view="pageBreakPreview" topLeftCell="A14" zoomScaleNormal="100" zoomScaleSheetLayoutView="100" workbookViewId="0">
      <selection activeCell="C30" sqref="C30:F30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92">
        <v>17141</v>
      </c>
      <c r="B1" s="192"/>
      <c r="C1" s="192" t="s">
        <v>456</v>
      </c>
      <c r="D1" s="192"/>
      <c r="E1" s="192"/>
      <c r="F1" s="192"/>
      <c r="G1" s="192"/>
      <c r="H1" s="2"/>
      <c r="I1" s="2"/>
      <c r="J1" s="2"/>
      <c r="K1" s="2"/>
    </row>
    <row r="2" spans="1:11" ht="24.95" customHeight="1" x14ac:dyDescent="0.2">
      <c r="A2" s="193" t="s">
        <v>0</v>
      </c>
      <c r="B2" s="193"/>
      <c r="C2" s="194" t="s">
        <v>312</v>
      </c>
      <c r="D2" s="194"/>
      <c r="E2" s="194"/>
      <c r="F2" s="194"/>
      <c r="G2" s="194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89"/>
      <c r="B4" s="190"/>
      <c r="C4" s="190" t="s">
        <v>1</v>
      </c>
      <c r="D4" s="190"/>
      <c r="E4" s="190"/>
      <c r="F4" s="190"/>
      <c r="G4" s="191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186"/>
      <c r="B6" s="186"/>
      <c r="C6" s="187" t="s">
        <v>210</v>
      </c>
      <c r="D6" s="187"/>
      <c r="E6" s="187"/>
      <c r="F6" s="187"/>
      <c r="G6" s="187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195</v>
      </c>
      <c r="D7" s="4" t="s">
        <v>19</v>
      </c>
      <c r="E7" s="6">
        <v>1</v>
      </c>
      <c r="F7" s="7">
        <v>0</v>
      </c>
      <c r="G7" s="8">
        <f>F7*E7</f>
        <v>0</v>
      </c>
      <c r="H7" s="2"/>
      <c r="I7" s="2"/>
    </row>
    <row r="8" spans="1:11" ht="15" x14ac:dyDescent="0.2">
      <c r="A8" s="9"/>
      <c r="B8" s="9" t="s">
        <v>13</v>
      </c>
      <c r="C8" s="188" t="s">
        <v>210</v>
      </c>
      <c r="D8" s="184"/>
      <c r="E8" s="184"/>
      <c r="F8" s="184"/>
      <c r="G8" s="10">
        <f>SUM(G7:G7)</f>
        <v>0</v>
      </c>
      <c r="H8" s="2"/>
      <c r="I8" s="2"/>
      <c r="J8" s="2"/>
      <c r="K8" s="2"/>
    </row>
    <row r="9" spans="1:11" ht="15" x14ac:dyDescent="0.2">
      <c r="A9" s="186"/>
      <c r="B9" s="186"/>
      <c r="C9" s="187" t="s">
        <v>178</v>
      </c>
      <c r="D9" s="187"/>
      <c r="E9" s="187"/>
      <c r="F9" s="187"/>
      <c r="G9" s="187"/>
      <c r="H9" s="2"/>
      <c r="I9" s="2"/>
      <c r="J9" s="2"/>
      <c r="K9" s="2"/>
    </row>
    <row r="10" spans="1:11" ht="21" x14ac:dyDescent="0.2">
      <c r="A10" s="4">
        <v>2</v>
      </c>
      <c r="B10" s="5" t="s">
        <v>211</v>
      </c>
      <c r="C10" s="5" t="s">
        <v>212</v>
      </c>
      <c r="D10" s="4" t="s">
        <v>16</v>
      </c>
      <c r="E10" s="6">
        <v>1</v>
      </c>
      <c r="F10" s="7">
        <v>0</v>
      </c>
      <c r="G10" s="8">
        <f t="shared" ref="G10:G24" si="0">F10*E10</f>
        <v>0</v>
      </c>
      <c r="H10" s="2"/>
      <c r="I10" s="2"/>
    </row>
    <row r="11" spans="1:11" ht="15" x14ac:dyDescent="0.2">
      <c r="A11" s="4">
        <v>3</v>
      </c>
      <c r="B11" s="5" t="s">
        <v>232</v>
      </c>
      <c r="C11" s="5" t="s">
        <v>233</v>
      </c>
      <c r="D11" s="4" t="s">
        <v>16</v>
      </c>
      <c r="E11" s="6">
        <v>2</v>
      </c>
      <c r="F11" s="7">
        <v>0</v>
      </c>
      <c r="G11" s="8">
        <f t="shared" si="0"/>
        <v>0</v>
      </c>
      <c r="H11" s="2"/>
      <c r="I11" s="2"/>
    </row>
    <row r="12" spans="1:11" ht="15" x14ac:dyDescent="0.2">
      <c r="A12" s="4">
        <v>4</v>
      </c>
      <c r="B12" s="5" t="s">
        <v>213</v>
      </c>
      <c r="C12" s="5" t="s">
        <v>214</v>
      </c>
      <c r="D12" s="4" t="s">
        <v>16</v>
      </c>
      <c r="E12" s="6">
        <v>5</v>
      </c>
      <c r="F12" s="7">
        <v>0</v>
      </c>
      <c r="G12" s="8">
        <f t="shared" si="0"/>
        <v>0</v>
      </c>
      <c r="H12" s="2"/>
      <c r="I12" s="2"/>
    </row>
    <row r="13" spans="1:11" ht="15" x14ac:dyDescent="0.2">
      <c r="A13" s="4">
        <v>5</v>
      </c>
      <c r="B13" s="5" t="s">
        <v>430</v>
      </c>
      <c r="C13" s="5" t="s">
        <v>431</v>
      </c>
      <c r="D13" s="4" t="s">
        <v>16</v>
      </c>
      <c r="E13" s="6">
        <v>1</v>
      </c>
      <c r="F13" s="7">
        <v>0</v>
      </c>
      <c r="G13" s="8">
        <f t="shared" si="0"/>
        <v>0</v>
      </c>
      <c r="H13" s="2"/>
      <c r="I13" s="2"/>
    </row>
    <row r="14" spans="1:11" ht="15" x14ac:dyDescent="0.2">
      <c r="A14" s="4">
        <v>6</v>
      </c>
      <c r="B14" s="5" t="s">
        <v>219</v>
      </c>
      <c r="C14" s="5" t="s">
        <v>220</v>
      </c>
      <c r="D14" s="4" t="s">
        <v>16</v>
      </c>
      <c r="E14" s="6">
        <v>1</v>
      </c>
      <c r="F14" s="7">
        <v>0</v>
      </c>
      <c r="G14" s="8">
        <f t="shared" si="0"/>
        <v>0</v>
      </c>
      <c r="H14" s="2"/>
      <c r="I14" s="2"/>
    </row>
    <row r="15" spans="1:11" ht="15" x14ac:dyDescent="0.2">
      <c r="A15" s="4">
        <v>7</v>
      </c>
      <c r="B15" s="5" t="s">
        <v>434</v>
      </c>
      <c r="C15" s="5" t="s">
        <v>435</v>
      </c>
      <c r="D15" s="4" t="s">
        <v>16</v>
      </c>
      <c r="E15" s="6">
        <v>1</v>
      </c>
      <c r="F15" s="7">
        <v>0</v>
      </c>
      <c r="G15" s="8">
        <f t="shared" si="0"/>
        <v>0</v>
      </c>
      <c r="H15" s="2"/>
      <c r="I15" s="2"/>
    </row>
    <row r="16" spans="1:11" ht="15" x14ac:dyDescent="0.2">
      <c r="A16" s="4">
        <v>8</v>
      </c>
      <c r="B16" s="5" t="s">
        <v>245</v>
      </c>
      <c r="C16" s="5" t="s">
        <v>246</v>
      </c>
      <c r="D16" s="4" t="s">
        <v>16</v>
      </c>
      <c r="E16" s="6">
        <v>2</v>
      </c>
      <c r="F16" s="7">
        <v>0</v>
      </c>
      <c r="G16" s="8">
        <f t="shared" si="0"/>
        <v>0</v>
      </c>
      <c r="H16" s="2"/>
      <c r="I16" s="2"/>
    </row>
    <row r="17" spans="1:11" ht="15" x14ac:dyDescent="0.2">
      <c r="A17" s="4">
        <v>9</v>
      </c>
      <c r="B17" s="5" t="s">
        <v>247</v>
      </c>
      <c r="C17" s="5" t="s">
        <v>248</v>
      </c>
      <c r="D17" s="4" t="s">
        <v>16</v>
      </c>
      <c r="E17" s="6">
        <v>3</v>
      </c>
      <c r="F17" s="7">
        <v>0</v>
      </c>
      <c r="G17" s="8">
        <f t="shared" si="0"/>
        <v>0</v>
      </c>
      <c r="H17" s="2"/>
      <c r="I17" s="2"/>
    </row>
    <row r="18" spans="1:11" ht="15" x14ac:dyDescent="0.2">
      <c r="A18" s="4">
        <v>10</v>
      </c>
      <c r="B18" s="5" t="s">
        <v>439</v>
      </c>
      <c r="C18" s="5" t="s">
        <v>440</v>
      </c>
      <c r="D18" s="4" t="s">
        <v>16</v>
      </c>
      <c r="E18" s="6">
        <v>1</v>
      </c>
      <c r="F18" s="7">
        <v>0</v>
      </c>
      <c r="G18" s="8">
        <f t="shared" si="0"/>
        <v>0</v>
      </c>
      <c r="H18" s="2"/>
      <c r="I18" s="2"/>
    </row>
    <row r="19" spans="1:11" ht="15" x14ac:dyDescent="0.2">
      <c r="A19" s="4">
        <v>11</v>
      </c>
      <c r="B19" s="5"/>
      <c r="C19" s="5" t="s">
        <v>191</v>
      </c>
      <c r="D19" s="4" t="s">
        <v>16</v>
      </c>
      <c r="E19" s="6">
        <v>1</v>
      </c>
      <c r="F19" s="7">
        <v>0</v>
      </c>
      <c r="G19" s="8">
        <f t="shared" si="0"/>
        <v>0</v>
      </c>
      <c r="H19" s="2"/>
      <c r="I19" s="2"/>
    </row>
    <row r="20" spans="1:11" ht="15" x14ac:dyDescent="0.2">
      <c r="A20" s="4">
        <v>12</v>
      </c>
      <c r="B20" s="5"/>
      <c r="C20" s="5" t="s">
        <v>457</v>
      </c>
      <c r="D20" s="4" t="s">
        <v>16</v>
      </c>
      <c r="E20" s="6">
        <v>5</v>
      </c>
      <c r="F20" s="7">
        <v>0</v>
      </c>
      <c r="G20" s="8">
        <f t="shared" si="0"/>
        <v>0</v>
      </c>
      <c r="H20" s="2"/>
      <c r="I20" s="2"/>
    </row>
    <row r="21" spans="1:11" ht="15" x14ac:dyDescent="0.2">
      <c r="A21" s="4">
        <v>13</v>
      </c>
      <c r="B21" s="5"/>
      <c r="C21" s="5" t="s">
        <v>223</v>
      </c>
      <c r="D21" s="4" t="s">
        <v>16</v>
      </c>
      <c r="E21" s="6">
        <v>30</v>
      </c>
      <c r="F21" s="7">
        <v>0</v>
      </c>
      <c r="G21" s="8">
        <f t="shared" si="0"/>
        <v>0</v>
      </c>
      <c r="H21" s="2"/>
      <c r="I21" s="2"/>
    </row>
    <row r="22" spans="1:11" ht="15" x14ac:dyDescent="0.2">
      <c r="A22" s="4">
        <v>14</v>
      </c>
      <c r="B22" s="5"/>
      <c r="C22" s="5" t="s">
        <v>229</v>
      </c>
      <c r="D22" s="4" t="s">
        <v>16</v>
      </c>
      <c r="E22" s="6">
        <v>5</v>
      </c>
      <c r="F22" s="7">
        <v>0</v>
      </c>
      <c r="G22" s="8">
        <f t="shared" si="0"/>
        <v>0</v>
      </c>
      <c r="H22" s="2"/>
      <c r="I22" s="2"/>
    </row>
    <row r="23" spans="1:11" ht="15" x14ac:dyDescent="0.2">
      <c r="A23" s="4">
        <v>15</v>
      </c>
      <c r="B23" s="5"/>
      <c r="C23" s="5" t="s">
        <v>224</v>
      </c>
      <c r="D23" s="4" t="s">
        <v>16</v>
      </c>
      <c r="E23" s="6">
        <v>15</v>
      </c>
      <c r="F23" s="7">
        <v>0</v>
      </c>
      <c r="G23" s="8">
        <f t="shared" si="0"/>
        <v>0</v>
      </c>
      <c r="H23" s="2"/>
      <c r="I23" s="2"/>
    </row>
    <row r="24" spans="1:11" ht="15" x14ac:dyDescent="0.2">
      <c r="A24" s="4">
        <v>16</v>
      </c>
      <c r="B24" s="5"/>
      <c r="C24" s="5" t="s">
        <v>199</v>
      </c>
      <c r="D24" s="4" t="s">
        <v>200</v>
      </c>
      <c r="E24" s="6">
        <v>1</v>
      </c>
      <c r="F24" s="7">
        <v>0</v>
      </c>
      <c r="G24" s="8">
        <f t="shared" si="0"/>
        <v>0</v>
      </c>
      <c r="H24" s="2"/>
      <c r="I24" s="2"/>
    </row>
    <row r="25" spans="1:11" ht="21" x14ac:dyDescent="0.2">
      <c r="A25" s="11"/>
      <c r="B25" s="11"/>
      <c r="C25" s="11" t="s">
        <v>201</v>
      </c>
      <c r="D25" s="11"/>
      <c r="E25" s="11"/>
      <c r="F25" s="11"/>
      <c r="G25" s="11"/>
      <c r="H25" s="2"/>
      <c r="I25" s="2"/>
    </row>
    <row r="26" spans="1:11" ht="15" x14ac:dyDescent="0.2">
      <c r="A26" s="4">
        <v>17</v>
      </c>
      <c r="B26" s="5"/>
      <c r="C26" s="5" t="s">
        <v>202</v>
      </c>
      <c r="D26" s="4" t="s">
        <v>16</v>
      </c>
      <c r="E26" s="6">
        <v>1</v>
      </c>
      <c r="F26" s="7">
        <v>0</v>
      </c>
      <c r="G26" s="8">
        <f>F26*E26</f>
        <v>0</v>
      </c>
      <c r="H26" s="2"/>
      <c r="I26" s="2"/>
    </row>
    <row r="27" spans="1:11" ht="15" x14ac:dyDescent="0.2">
      <c r="A27" s="9"/>
      <c r="B27" s="9" t="s">
        <v>13</v>
      </c>
      <c r="C27" s="188" t="s">
        <v>178</v>
      </c>
      <c r="D27" s="184"/>
      <c r="E27" s="184"/>
      <c r="F27" s="184"/>
      <c r="G27" s="10">
        <f>SUM(G10:G26)</f>
        <v>0</v>
      </c>
      <c r="H27" s="2"/>
      <c r="I27" s="2"/>
      <c r="J27" s="2"/>
      <c r="K27" s="2"/>
    </row>
    <row r="28" spans="1:11" ht="15" x14ac:dyDescent="0.2">
      <c r="A28" s="186"/>
      <c r="B28" s="186"/>
      <c r="C28" s="187" t="s">
        <v>480</v>
      </c>
      <c r="D28" s="187"/>
      <c r="E28" s="187"/>
      <c r="F28" s="187"/>
      <c r="G28" s="187"/>
      <c r="H28" s="2"/>
      <c r="I28" s="2"/>
      <c r="J28" s="2"/>
      <c r="K28" s="2"/>
    </row>
    <row r="29" spans="1:11" ht="21" x14ac:dyDescent="0.2">
      <c r="A29" s="4">
        <v>18</v>
      </c>
      <c r="B29" s="5"/>
      <c r="C29" s="5" t="s">
        <v>458</v>
      </c>
      <c r="D29" s="4" t="s">
        <v>16</v>
      </c>
      <c r="E29" s="6">
        <v>1</v>
      </c>
      <c r="F29" s="7">
        <v>0</v>
      </c>
      <c r="G29" s="8">
        <f>F29*E29</f>
        <v>0</v>
      </c>
      <c r="H29" s="2"/>
      <c r="I29" s="2"/>
    </row>
    <row r="30" spans="1:11" ht="15" x14ac:dyDescent="0.2">
      <c r="A30" s="9"/>
      <c r="B30" s="9" t="s">
        <v>13</v>
      </c>
      <c r="C30" s="188" t="s">
        <v>480</v>
      </c>
      <c r="D30" s="184"/>
      <c r="E30" s="184"/>
      <c r="F30" s="184"/>
      <c r="G30" s="10">
        <f>SUM(G29:G29)</f>
        <v>0</v>
      </c>
      <c r="H30" s="2"/>
      <c r="I30" s="2"/>
      <c r="J30" s="2"/>
      <c r="K30" s="2"/>
    </row>
    <row r="31" spans="1:11" ht="15" x14ac:dyDescent="0.2">
      <c r="A31" s="12"/>
      <c r="B31" s="12" t="s">
        <v>13</v>
      </c>
      <c r="C31" s="183" t="s">
        <v>1</v>
      </c>
      <c r="D31" s="184"/>
      <c r="E31" s="184"/>
      <c r="F31" s="184"/>
      <c r="G31" s="13">
        <f>+G8+G27+G30</f>
        <v>0</v>
      </c>
      <c r="H31" s="2"/>
      <c r="I31" s="2"/>
      <c r="J31" s="2"/>
      <c r="K31" s="2"/>
    </row>
    <row r="32" spans="1:11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ht="15" x14ac:dyDescent="0.2">
      <c r="A33" s="189"/>
      <c r="B33" s="190"/>
      <c r="C33" s="190" t="s">
        <v>67</v>
      </c>
      <c r="D33" s="190"/>
      <c r="E33" s="190"/>
      <c r="F33" s="190"/>
      <c r="G33" s="191"/>
      <c r="H33" s="2"/>
      <c r="I33" s="2"/>
      <c r="J33" s="2"/>
      <c r="K33" s="2"/>
    </row>
    <row r="34" spans="1:11" ht="15" x14ac:dyDescent="0.2">
      <c r="A34" s="3" t="s">
        <v>2</v>
      </c>
      <c r="B34" s="3" t="s">
        <v>3</v>
      </c>
      <c r="C34" s="3" t="s">
        <v>4</v>
      </c>
      <c r="D34" s="3" t="s">
        <v>5</v>
      </c>
      <c r="E34" s="3" t="s">
        <v>6</v>
      </c>
      <c r="F34" s="3" t="s">
        <v>7</v>
      </c>
      <c r="G34" s="3" t="s">
        <v>8</v>
      </c>
      <c r="H34" s="2"/>
      <c r="I34" s="2"/>
      <c r="J34" s="2"/>
      <c r="K34" s="2"/>
    </row>
    <row r="35" spans="1:11" ht="15" x14ac:dyDescent="0.2">
      <c r="A35" s="186"/>
      <c r="B35" s="186"/>
      <c r="C35" s="187" t="s">
        <v>97</v>
      </c>
      <c r="D35" s="187"/>
      <c r="E35" s="187"/>
      <c r="F35" s="187"/>
      <c r="G35" s="187"/>
      <c r="H35" s="2"/>
      <c r="I35" s="2"/>
      <c r="J35" s="2"/>
      <c r="K35" s="2"/>
    </row>
    <row r="36" spans="1:11" ht="15" x14ac:dyDescent="0.2">
      <c r="A36" s="4">
        <v>19</v>
      </c>
      <c r="B36" s="5"/>
      <c r="C36" s="5" t="s">
        <v>204</v>
      </c>
      <c r="D36" s="4" t="s">
        <v>16</v>
      </c>
      <c r="E36" s="6">
        <v>7</v>
      </c>
      <c r="F36" s="7">
        <v>0</v>
      </c>
      <c r="G36" s="8">
        <f>F36*E36</f>
        <v>0</v>
      </c>
      <c r="H36" s="2"/>
      <c r="I36" s="2"/>
    </row>
    <row r="37" spans="1:11" ht="15" x14ac:dyDescent="0.2">
      <c r="A37" s="4">
        <v>20</v>
      </c>
      <c r="B37" s="5"/>
      <c r="C37" s="5" t="s">
        <v>205</v>
      </c>
      <c r="D37" s="4" t="s">
        <v>16</v>
      </c>
      <c r="E37" s="6">
        <v>9</v>
      </c>
      <c r="F37" s="7">
        <v>0</v>
      </c>
      <c r="G37" s="8">
        <f>F37*E37</f>
        <v>0</v>
      </c>
      <c r="H37" s="2"/>
      <c r="I37" s="2"/>
    </row>
    <row r="38" spans="1:11" ht="15" x14ac:dyDescent="0.2">
      <c r="A38" s="4">
        <v>21</v>
      </c>
      <c r="B38" s="5"/>
      <c r="C38" s="5" t="s">
        <v>207</v>
      </c>
      <c r="D38" s="4" t="s">
        <v>70</v>
      </c>
      <c r="E38" s="6">
        <v>8</v>
      </c>
      <c r="F38" s="7">
        <v>0</v>
      </c>
      <c r="G38" s="8">
        <f>F38*E38</f>
        <v>0</v>
      </c>
      <c r="H38" s="2"/>
      <c r="I38" s="2"/>
    </row>
    <row r="39" spans="1:11" ht="15" x14ac:dyDescent="0.2">
      <c r="A39" s="4">
        <v>22</v>
      </c>
      <c r="B39" s="5" t="s">
        <v>237</v>
      </c>
      <c r="C39" s="5" t="s">
        <v>238</v>
      </c>
      <c r="D39" s="4" t="s">
        <v>239</v>
      </c>
      <c r="E39" s="6">
        <v>1</v>
      </c>
      <c r="F39" s="7">
        <v>0</v>
      </c>
      <c r="G39" s="8">
        <f>F39*E39</f>
        <v>0</v>
      </c>
      <c r="H39" s="2"/>
      <c r="I39" s="2"/>
    </row>
    <row r="40" spans="1:11" ht="15" x14ac:dyDescent="0.2">
      <c r="A40" s="4">
        <v>23</v>
      </c>
      <c r="B40" s="5"/>
      <c r="C40" s="5" t="s">
        <v>228</v>
      </c>
      <c r="D40" s="4" t="s">
        <v>16</v>
      </c>
      <c r="E40" s="6">
        <v>1</v>
      </c>
      <c r="F40" s="7">
        <v>0</v>
      </c>
      <c r="G40" s="8">
        <f>F40*E40</f>
        <v>0</v>
      </c>
      <c r="H40" s="2"/>
      <c r="I40" s="2"/>
    </row>
    <row r="41" spans="1:11" ht="15" x14ac:dyDescent="0.2">
      <c r="A41" s="9"/>
      <c r="B41" s="9" t="s">
        <v>13</v>
      </c>
      <c r="C41" s="188" t="s">
        <v>97</v>
      </c>
      <c r="D41" s="184"/>
      <c r="E41" s="184"/>
      <c r="F41" s="184"/>
      <c r="G41" s="10">
        <f>SUM(G36:G40)</f>
        <v>0</v>
      </c>
      <c r="H41" s="2"/>
      <c r="I41" s="2"/>
      <c r="J41" s="2"/>
      <c r="K41" s="2"/>
    </row>
    <row r="42" spans="1:11" ht="15" x14ac:dyDescent="0.2">
      <c r="A42" s="12"/>
      <c r="B42" s="12" t="s">
        <v>13</v>
      </c>
      <c r="C42" s="183" t="s">
        <v>67</v>
      </c>
      <c r="D42" s="184"/>
      <c r="E42" s="184"/>
      <c r="F42" s="184"/>
      <c r="G42" s="13">
        <f>+G41</f>
        <v>0</v>
      </c>
      <c r="H42" s="2"/>
      <c r="I42" s="2"/>
      <c r="J42" s="2"/>
      <c r="K42" s="2"/>
    </row>
    <row r="43" spans="1:11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ht="15" x14ac:dyDescent="0.2">
      <c r="A44" s="185" t="s">
        <v>177</v>
      </c>
      <c r="B44" s="185"/>
      <c r="C44" s="185"/>
      <c r="D44" s="185"/>
      <c r="E44" s="185"/>
      <c r="F44" s="185"/>
      <c r="G44" s="14">
        <f>+G31+G42</f>
        <v>0</v>
      </c>
      <c r="H44" s="2"/>
    </row>
  </sheetData>
  <mergeCells count="23">
    <mergeCell ref="C27:F27"/>
    <mergeCell ref="A1:B1"/>
    <mergeCell ref="C1:G1"/>
    <mergeCell ref="A2:B2"/>
    <mergeCell ref="C2:G2"/>
    <mergeCell ref="A4:B4"/>
    <mergeCell ref="C4:G4"/>
    <mergeCell ref="A6:B6"/>
    <mergeCell ref="C6:G6"/>
    <mergeCell ref="C8:F8"/>
    <mergeCell ref="A9:B9"/>
    <mergeCell ref="C9:G9"/>
    <mergeCell ref="A28:B28"/>
    <mergeCell ref="C28:G28"/>
    <mergeCell ref="C30:F30"/>
    <mergeCell ref="C31:F31"/>
    <mergeCell ref="A33:B33"/>
    <mergeCell ref="C33:G33"/>
    <mergeCell ref="A35:B35"/>
    <mergeCell ref="C35:G35"/>
    <mergeCell ref="C41:F41"/>
    <mergeCell ref="C42:F42"/>
    <mergeCell ref="A44:F44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view="pageBreakPreview" zoomScaleNormal="100" zoomScaleSheetLayoutView="100" workbookViewId="0">
      <selection activeCell="C23" sqref="C23:F23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92">
        <v>17781</v>
      </c>
      <c r="B1" s="192"/>
      <c r="C1" s="192" t="s">
        <v>419</v>
      </c>
      <c r="D1" s="192"/>
      <c r="E1" s="192"/>
      <c r="F1" s="192"/>
      <c r="G1" s="192"/>
      <c r="H1" s="2"/>
      <c r="I1" s="2"/>
      <c r="J1" s="2"/>
      <c r="K1" s="2"/>
    </row>
    <row r="2" spans="1:11" ht="24.95" customHeight="1" x14ac:dyDescent="0.2">
      <c r="A2" s="193" t="s">
        <v>0</v>
      </c>
      <c r="B2" s="193"/>
      <c r="C2" s="194" t="s">
        <v>420</v>
      </c>
      <c r="D2" s="194"/>
      <c r="E2" s="194"/>
      <c r="F2" s="194"/>
      <c r="G2" s="194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89"/>
      <c r="B4" s="190"/>
      <c r="C4" s="190" t="s">
        <v>1</v>
      </c>
      <c r="D4" s="190"/>
      <c r="E4" s="190"/>
      <c r="F4" s="190"/>
      <c r="G4" s="191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186"/>
      <c r="B6" s="186"/>
      <c r="C6" s="187" t="s">
        <v>210</v>
      </c>
      <c r="D6" s="187"/>
      <c r="E6" s="187"/>
      <c r="F6" s="187"/>
      <c r="G6" s="187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195</v>
      </c>
      <c r="D7" s="4" t="s">
        <v>19</v>
      </c>
      <c r="E7" s="6">
        <v>1</v>
      </c>
      <c r="F7" s="7">
        <v>0</v>
      </c>
      <c r="G7" s="8">
        <f>F7*E7</f>
        <v>0</v>
      </c>
      <c r="H7" s="2"/>
      <c r="I7" s="2"/>
    </row>
    <row r="8" spans="1:11" ht="15" x14ac:dyDescent="0.2">
      <c r="A8" s="9"/>
      <c r="B8" s="9" t="s">
        <v>13</v>
      </c>
      <c r="C8" s="188" t="s">
        <v>210</v>
      </c>
      <c r="D8" s="184"/>
      <c r="E8" s="184"/>
      <c r="F8" s="184"/>
      <c r="G8" s="10">
        <f>SUM(G7:G7)</f>
        <v>0</v>
      </c>
      <c r="H8" s="2"/>
      <c r="I8" s="2"/>
      <c r="J8" s="2"/>
      <c r="K8" s="2"/>
    </row>
    <row r="9" spans="1:11" ht="15" x14ac:dyDescent="0.2">
      <c r="A9" s="186"/>
      <c r="B9" s="186"/>
      <c r="C9" s="187" t="s">
        <v>178</v>
      </c>
      <c r="D9" s="187"/>
      <c r="E9" s="187"/>
      <c r="F9" s="187"/>
      <c r="G9" s="187"/>
      <c r="H9" s="2"/>
      <c r="I9" s="2"/>
      <c r="J9" s="2"/>
      <c r="K9" s="2"/>
    </row>
    <row r="10" spans="1:11" ht="21" x14ac:dyDescent="0.2">
      <c r="A10" s="4">
        <v>2</v>
      </c>
      <c r="B10" s="5" t="s">
        <v>211</v>
      </c>
      <c r="C10" s="5" t="s">
        <v>212</v>
      </c>
      <c r="D10" s="4" t="s">
        <v>16</v>
      </c>
      <c r="E10" s="6">
        <v>1</v>
      </c>
      <c r="F10" s="7">
        <v>0</v>
      </c>
      <c r="G10" s="8">
        <f t="shared" ref="G10:G17" si="0">F10*E10</f>
        <v>0</v>
      </c>
      <c r="H10" s="2"/>
      <c r="I10" s="2"/>
    </row>
    <row r="11" spans="1:11" ht="15" x14ac:dyDescent="0.2">
      <c r="A11" s="4">
        <v>3</v>
      </c>
      <c r="B11" s="5" t="s">
        <v>232</v>
      </c>
      <c r="C11" s="5" t="s">
        <v>233</v>
      </c>
      <c r="D11" s="4" t="s">
        <v>16</v>
      </c>
      <c r="E11" s="6">
        <v>3</v>
      </c>
      <c r="F11" s="7">
        <v>0</v>
      </c>
      <c r="G11" s="8">
        <f t="shared" si="0"/>
        <v>0</v>
      </c>
      <c r="H11" s="2"/>
      <c r="I11" s="2"/>
    </row>
    <row r="12" spans="1:11" ht="15" x14ac:dyDescent="0.2">
      <c r="A12" s="4">
        <v>4</v>
      </c>
      <c r="B12" s="5" t="s">
        <v>213</v>
      </c>
      <c r="C12" s="5" t="s">
        <v>214</v>
      </c>
      <c r="D12" s="4" t="s">
        <v>16</v>
      </c>
      <c r="E12" s="6">
        <v>9</v>
      </c>
      <c r="F12" s="7">
        <v>0</v>
      </c>
      <c r="G12" s="8">
        <f t="shared" si="0"/>
        <v>0</v>
      </c>
      <c r="H12" s="2"/>
      <c r="I12" s="2"/>
    </row>
    <row r="13" spans="1:11" ht="15" x14ac:dyDescent="0.2">
      <c r="A13" s="4">
        <v>5</v>
      </c>
      <c r="B13" s="5" t="s">
        <v>221</v>
      </c>
      <c r="C13" s="5" t="s">
        <v>222</v>
      </c>
      <c r="D13" s="4" t="s">
        <v>16</v>
      </c>
      <c r="E13" s="6">
        <v>8</v>
      </c>
      <c r="F13" s="7">
        <v>0</v>
      </c>
      <c r="G13" s="8">
        <f t="shared" si="0"/>
        <v>0</v>
      </c>
      <c r="H13" s="2"/>
      <c r="I13" s="2"/>
    </row>
    <row r="14" spans="1:11" ht="15" x14ac:dyDescent="0.2">
      <c r="A14" s="4">
        <v>6</v>
      </c>
      <c r="B14" s="5"/>
      <c r="C14" s="5" t="s">
        <v>223</v>
      </c>
      <c r="D14" s="4" t="s">
        <v>16</v>
      </c>
      <c r="E14" s="6">
        <v>25</v>
      </c>
      <c r="F14" s="7">
        <v>0</v>
      </c>
      <c r="G14" s="8">
        <f t="shared" si="0"/>
        <v>0</v>
      </c>
      <c r="H14" s="2"/>
      <c r="I14" s="2"/>
    </row>
    <row r="15" spans="1:11" ht="15" x14ac:dyDescent="0.2">
      <c r="A15" s="4">
        <v>7</v>
      </c>
      <c r="B15" s="5"/>
      <c r="C15" s="5" t="s">
        <v>224</v>
      </c>
      <c r="D15" s="4" t="s">
        <v>16</v>
      </c>
      <c r="E15" s="6">
        <v>5</v>
      </c>
      <c r="F15" s="7">
        <v>0</v>
      </c>
      <c r="G15" s="8">
        <f t="shared" si="0"/>
        <v>0</v>
      </c>
      <c r="H15" s="2"/>
      <c r="I15" s="2"/>
    </row>
    <row r="16" spans="1:11" ht="21" x14ac:dyDescent="0.2">
      <c r="A16" s="4">
        <v>8</v>
      </c>
      <c r="B16" s="5" t="s">
        <v>225</v>
      </c>
      <c r="C16" s="5" t="s">
        <v>226</v>
      </c>
      <c r="D16" s="4" t="s">
        <v>16</v>
      </c>
      <c r="E16" s="6">
        <v>1</v>
      </c>
      <c r="F16" s="7">
        <v>0</v>
      </c>
      <c r="G16" s="8">
        <f t="shared" si="0"/>
        <v>0</v>
      </c>
      <c r="H16" s="2"/>
      <c r="I16" s="2"/>
    </row>
    <row r="17" spans="1:11" ht="15" x14ac:dyDescent="0.2">
      <c r="A17" s="4">
        <v>9</v>
      </c>
      <c r="B17" s="5"/>
      <c r="C17" s="5" t="s">
        <v>199</v>
      </c>
      <c r="D17" s="4" t="s">
        <v>200</v>
      </c>
      <c r="E17" s="6">
        <v>1</v>
      </c>
      <c r="F17" s="7">
        <v>0</v>
      </c>
      <c r="G17" s="8">
        <f t="shared" si="0"/>
        <v>0</v>
      </c>
      <c r="H17" s="2"/>
      <c r="I17" s="2"/>
    </row>
    <row r="18" spans="1:11" ht="21" x14ac:dyDescent="0.2">
      <c r="A18" s="11"/>
      <c r="B18" s="11"/>
      <c r="C18" s="11" t="s">
        <v>201</v>
      </c>
      <c r="D18" s="11"/>
      <c r="E18" s="11"/>
      <c r="F18" s="11"/>
      <c r="G18" s="11"/>
      <c r="H18" s="2"/>
      <c r="I18" s="2"/>
    </row>
    <row r="19" spans="1:11" ht="15" x14ac:dyDescent="0.2">
      <c r="A19" s="4">
        <v>10</v>
      </c>
      <c r="B19" s="5" t="s">
        <v>234</v>
      </c>
      <c r="C19" s="5" t="s">
        <v>235</v>
      </c>
      <c r="D19" s="4" t="s">
        <v>16</v>
      </c>
      <c r="E19" s="6">
        <v>1</v>
      </c>
      <c r="F19" s="7">
        <v>0</v>
      </c>
      <c r="G19" s="8">
        <f>F19*E19</f>
        <v>0</v>
      </c>
      <c r="H19" s="2"/>
      <c r="I19" s="2"/>
    </row>
    <row r="20" spans="1:11" ht="15" x14ac:dyDescent="0.2">
      <c r="A20" s="9"/>
      <c r="B20" s="9" t="s">
        <v>13</v>
      </c>
      <c r="C20" s="188" t="s">
        <v>178</v>
      </c>
      <c r="D20" s="184"/>
      <c r="E20" s="184"/>
      <c r="F20" s="184"/>
      <c r="G20" s="10">
        <f>SUM(G10:G19)</f>
        <v>0</v>
      </c>
      <c r="H20" s="2"/>
      <c r="I20" s="2"/>
      <c r="J20" s="2"/>
      <c r="K20" s="2"/>
    </row>
    <row r="21" spans="1:11" ht="15" x14ac:dyDescent="0.2">
      <c r="A21" s="186"/>
      <c r="B21" s="186"/>
      <c r="C21" s="187" t="s">
        <v>480</v>
      </c>
      <c r="D21" s="187"/>
      <c r="E21" s="187"/>
      <c r="F21" s="187"/>
      <c r="G21" s="187"/>
      <c r="H21" s="2"/>
      <c r="I21" s="2"/>
      <c r="J21" s="2"/>
      <c r="K21" s="2"/>
    </row>
    <row r="22" spans="1:11" ht="15" x14ac:dyDescent="0.2">
      <c r="A22" s="4">
        <v>11</v>
      </c>
      <c r="B22" s="5"/>
      <c r="C22" s="5" t="s">
        <v>227</v>
      </c>
      <c r="D22" s="4" t="s">
        <v>16</v>
      </c>
      <c r="E22" s="6">
        <v>1</v>
      </c>
      <c r="F22" s="7">
        <v>0</v>
      </c>
      <c r="G22" s="8">
        <f>F22*E22</f>
        <v>0</v>
      </c>
      <c r="H22" s="2"/>
      <c r="I22" s="2"/>
    </row>
    <row r="23" spans="1:11" ht="15" x14ac:dyDescent="0.2">
      <c r="A23" s="9"/>
      <c r="B23" s="9" t="s">
        <v>13</v>
      </c>
      <c r="C23" s="188" t="s">
        <v>480</v>
      </c>
      <c r="D23" s="184"/>
      <c r="E23" s="184"/>
      <c r="F23" s="184"/>
      <c r="G23" s="10">
        <f>SUM(G22:G22)</f>
        <v>0</v>
      </c>
      <c r="H23" s="2"/>
      <c r="I23" s="2"/>
      <c r="J23" s="2"/>
      <c r="K23" s="2"/>
    </row>
    <row r="24" spans="1:11" ht="15" x14ac:dyDescent="0.2">
      <c r="A24" s="12"/>
      <c r="B24" s="12" t="s">
        <v>13</v>
      </c>
      <c r="C24" s="183" t="s">
        <v>1</v>
      </c>
      <c r="D24" s="184"/>
      <c r="E24" s="184"/>
      <c r="F24" s="184"/>
      <c r="G24" s="13">
        <f>+G8+G20+G23</f>
        <v>0</v>
      </c>
      <c r="H24" s="2"/>
      <c r="I24" s="2"/>
      <c r="J24" s="2"/>
      <c r="K24" s="2"/>
    </row>
    <row r="25" spans="1:11" ht="1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5" x14ac:dyDescent="0.2">
      <c r="A26" s="189"/>
      <c r="B26" s="190"/>
      <c r="C26" s="190" t="s">
        <v>67</v>
      </c>
      <c r="D26" s="190"/>
      <c r="E26" s="190"/>
      <c r="F26" s="190"/>
      <c r="G26" s="191"/>
      <c r="H26" s="2"/>
      <c r="I26" s="2"/>
      <c r="J26" s="2"/>
      <c r="K26" s="2"/>
    </row>
    <row r="27" spans="1:11" ht="15" x14ac:dyDescent="0.2">
      <c r="A27" s="3" t="s">
        <v>2</v>
      </c>
      <c r="B27" s="3" t="s">
        <v>3</v>
      </c>
      <c r="C27" s="3" t="s">
        <v>4</v>
      </c>
      <c r="D27" s="3" t="s">
        <v>5</v>
      </c>
      <c r="E27" s="3" t="s">
        <v>6</v>
      </c>
      <c r="F27" s="3" t="s">
        <v>7</v>
      </c>
      <c r="G27" s="3" t="s">
        <v>8</v>
      </c>
      <c r="H27" s="2"/>
      <c r="I27" s="2"/>
      <c r="J27" s="2"/>
      <c r="K27" s="2"/>
    </row>
    <row r="28" spans="1:11" ht="15" x14ac:dyDescent="0.2">
      <c r="A28" s="186"/>
      <c r="B28" s="186"/>
      <c r="C28" s="187" t="s">
        <v>97</v>
      </c>
      <c r="D28" s="187"/>
      <c r="E28" s="187"/>
      <c r="F28" s="187"/>
      <c r="G28" s="187"/>
      <c r="H28" s="2"/>
      <c r="I28" s="2"/>
      <c r="J28" s="2"/>
      <c r="K28" s="2"/>
    </row>
    <row r="29" spans="1:11" ht="15" x14ac:dyDescent="0.2">
      <c r="A29" s="4">
        <v>12</v>
      </c>
      <c r="B29" s="5"/>
      <c r="C29" s="5" t="s">
        <v>204</v>
      </c>
      <c r="D29" s="4" t="s">
        <v>16</v>
      </c>
      <c r="E29" s="6">
        <v>20</v>
      </c>
      <c r="F29" s="7">
        <v>0</v>
      </c>
      <c r="G29" s="8">
        <f t="shared" ref="G29:G34" si="1">F29*E29</f>
        <v>0</v>
      </c>
      <c r="H29" s="2"/>
      <c r="I29" s="2"/>
    </row>
    <row r="30" spans="1:11" ht="15" x14ac:dyDescent="0.2">
      <c r="A30" s="4">
        <v>13</v>
      </c>
      <c r="B30" s="5"/>
      <c r="C30" s="5" t="s">
        <v>236</v>
      </c>
      <c r="D30" s="4" t="s">
        <v>16</v>
      </c>
      <c r="E30" s="6">
        <v>1</v>
      </c>
      <c r="F30" s="7">
        <v>0</v>
      </c>
      <c r="G30" s="8">
        <f t="shared" si="1"/>
        <v>0</v>
      </c>
      <c r="H30" s="2"/>
      <c r="I30" s="2"/>
    </row>
    <row r="31" spans="1:11" ht="15" x14ac:dyDescent="0.2">
      <c r="A31" s="4">
        <v>14</v>
      </c>
      <c r="B31" s="5"/>
      <c r="C31" s="5" t="s">
        <v>207</v>
      </c>
      <c r="D31" s="4" t="s">
        <v>70</v>
      </c>
      <c r="E31" s="6">
        <v>8</v>
      </c>
      <c r="F31" s="7">
        <v>0</v>
      </c>
      <c r="G31" s="8">
        <f t="shared" si="1"/>
        <v>0</v>
      </c>
      <c r="H31" s="2"/>
      <c r="I31" s="2"/>
    </row>
    <row r="32" spans="1:11" ht="15" x14ac:dyDescent="0.2">
      <c r="A32" s="4">
        <v>15</v>
      </c>
      <c r="B32" s="5" t="s">
        <v>237</v>
      </c>
      <c r="C32" s="5" t="s">
        <v>238</v>
      </c>
      <c r="D32" s="4" t="s">
        <v>239</v>
      </c>
      <c r="E32" s="6">
        <v>1</v>
      </c>
      <c r="F32" s="7">
        <v>0</v>
      </c>
      <c r="G32" s="8">
        <f t="shared" si="1"/>
        <v>0</v>
      </c>
      <c r="H32" s="2"/>
      <c r="I32" s="2"/>
    </row>
    <row r="33" spans="1:11" ht="15" x14ac:dyDescent="0.2">
      <c r="A33" s="4">
        <v>16</v>
      </c>
      <c r="B33" s="5"/>
      <c r="C33" s="5" t="s">
        <v>228</v>
      </c>
      <c r="D33" s="4" t="s">
        <v>16</v>
      </c>
      <c r="E33" s="6">
        <v>1</v>
      </c>
      <c r="F33" s="7">
        <v>0</v>
      </c>
      <c r="G33" s="8">
        <f t="shared" si="1"/>
        <v>0</v>
      </c>
      <c r="H33" s="2"/>
      <c r="I33" s="2"/>
    </row>
    <row r="34" spans="1:11" ht="15" x14ac:dyDescent="0.2">
      <c r="A34" s="4">
        <v>17</v>
      </c>
      <c r="B34" s="5"/>
      <c r="C34" s="5" t="s">
        <v>209</v>
      </c>
      <c r="D34" s="4" t="s">
        <v>16</v>
      </c>
      <c r="E34" s="6">
        <v>1</v>
      </c>
      <c r="F34" s="7">
        <v>0</v>
      </c>
      <c r="G34" s="8">
        <f t="shared" si="1"/>
        <v>0</v>
      </c>
      <c r="H34" s="2"/>
      <c r="I34" s="2"/>
    </row>
    <row r="35" spans="1:11" ht="15" x14ac:dyDescent="0.2">
      <c r="A35" s="9"/>
      <c r="B35" s="9" t="s">
        <v>13</v>
      </c>
      <c r="C35" s="188" t="s">
        <v>97</v>
      </c>
      <c r="D35" s="184"/>
      <c r="E35" s="184"/>
      <c r="F35" s="184"/>
      <c r="G35" s="10">
        <f>SUM(G29:G34)</f>
        <v>0</v>
      </c>
      <c r="H35" s="2"/>
      <c r="I35" s="2"/>
      <c r="J35" s="2"/>
      <c r="K35" s="2"/>
    </row>
    <row r="36" spans="1:11" ht="15" x14ac:dyDescent="0.2">
      <c r="A36" s="12"/>
      <c r="B36" s="12" t="s">
        <v>13</v>
      </c>
      <c r="C36" s="183" t="s">
        <v>67</v>
      </c>
      <c r="D36" s="184"/>
      <c r="E36" s="184"/>
      <c r="F36" s="184"/>
      <c r="G36" s="13">
        <f>+G35</f>
        <v>0</v>
      </c>
      <c r="H36" s="2"/>
      <c r="I36" s="2"/>
      <c r="J36" s="2"/>
      <c r="K36" s="2"/>
    </row>
    <row r="37" spans="1:11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5" x14ac:dyDescent="0.2">
      <c r="A38" s="185" t="s">
        <v>177</v>
      </c>
      <c r="B38" s="185"/>
      <c r="C38" s="185"/>
      <c r="D38" s="185"/>
      <c r="E38" s="185"/>
      <c r="F38" s="185"/>
      <c r="G38" s="14">
        <f>+G24+G36</f>
        <v>0</v>
      </c>
      <c r="H38" s="2"/>
    </row>
  </sheetData>
  <mergeCells count="23">
    <mergeCell ref="C20:F20"/>
    <mergeCell ref="A1:B1"/>
    <mergeCell ref="C1:G1"/>
    <mergeCell ref="A2:B2"/>
    <mergeCell ref="C2:G2"/>
    <mergeCell ref="A4:B4"/>
    <mergeCell ref="C4:G4"/>
    <mergeCell ref="A6:B6"/>
    <mergeCell ref="C6:G6"/>
    <mergeCell ref="C8:F8"/>
    <mergeCell ref="A9:B9"/>
    <mergeCell ref="C9:G9"/>
    <mergeCell ref="A21:B21"/>
    <mergeCell ref="C21:G21"/>
    <mergeCell ref="C23:F23"/>
    <mergeCell ref="C24:F24"/>
    <mergeCell ref="A26:B26"/>
    <mergeCell ref="C26:G26"/>
    <mergeCell ref="A28:B28"/>
    <mergeCell ref="C28:G28"/>
    <mergeCell ref="C35:F35"/>
    <mergeCell ref="C36:F36"/>
    <mergeCell ref="A38:F38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view="pageBreakPreview" topLeftCell="A16" zoomScaleNormal="100" zoomScaleSheetLayoutView="100" workbookViewId="0">
      <selection activeCell="C23" sqref="C23:F23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92">
        <v>17831</v>
      </c>
      <c r="B1" s="192"/>
      <c r="C1" s="192" t="s">
        <v>461</v>
      </c>
      <c r="D1" s="192"/>
      <c r="E1" s="192"/>
      <c r="F1" s="192"/>
      <c r="G1" s="192"/>
      <c r="H1" s="2"/>
      <c r="I1" s="2"/>
      <c r="J1" s="2"/>
      <c r="K1" s="2"/>
    </row>
    <row r="2" spans="1:11" ht="24.95" customHeight="1" x14ac:dyDescent="0.2">
      <c r="A2" s="193" t="s">
        <v>0</v>
      </c>
      <c r="B2" s="193"/>
      <c r="C2" s="194" t="s">
        <v>462</v>
      </c>
      <c r="D2" s="194"/>
      <c r="E2" s="194"/>
      <c r="F2" s="194"/>
      <c r="G2" s="194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89"/>
      <c r="B4" s="190"/>
      <c r="C4" s="190" t="s">
        <v>1</v>
      </c>
      <c r="D4" s="190"/>
      <c r="E4" s="190"/>
      <c r="F4" s="190"/>
      <c r="G4" s="191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186"/>
      <c r="B6" s="186"/>
      <c r="C6" s="187" t="s">
        <v>210</v>
      </c>
      <c r="D6" s="187"/>
      <c r="E6" s="187"/>
      <c r="F6" s="187"/>
      <c r="G6" s="187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195</v>
      </c>
      <c r="D7" s="4" t="s">
        <v>19</v>
      </c>
      <c r="E7" s="6">
        <v>1</v>
      </c>
      <c r="F7" s="7">
        <v>0</v>
      </c>
      <c r="G7" s="8">
        <f>F7*E7</f>
        <v>0</v>
      </c>
      <c r="H7" s="2"/>
      <c r="I7" s="2"/>
    </row>
    <row r="8" spans="1:11" ht="15" x14ac:dyDescent="0.2">
      <c r="A8" s="9"/>
      <c r="B8" s="9" t="s">
        <v>13</v>
      </c>
      <c r="C8" s="188" t="s">
        <v>210</v>
      </c>
      <c r="D8" s="184"/>
      <c r="E8" s="184"/>
      <c r="F8" s="184"/>
      <c r="G8" s="10">
        <f>SUM(G7:G7)</f>
        <v>0</v>
      </c>
      <c r="H8" s="2"/>
      <c r="I8" s="2"/>
      <c r="J8" s="2"/>
      <c r="K8" s="2"/>
    </row>
    <row r="9" spans="1:11" ht="15" x14ac:dyDescent="0.2">
      <c r="A9" s="186"/>
      <c r="B9" s="186"/>
      <c r="C9" s="187" t="s">
        <v>178</v>
      </c>
      <c r="D9" s="187"/>
      <c r="E9" s="187"/>
      <c r="F9" s="187"/>
      <c r="G9" s="187"/>
      <c r="H9" s="2"/>
      <c r="I9" s="2"/>
      <c r="J9" s="2"/>
      <c r="K9" s="2"/>
    </row>
    <row r="10" spans="1:11" ht="21" x14ac:dyDescent="0.2">
      <c r="A10" s="4">
        <v>2</v>
      </c>
      <c r="B10" s="5" t="s">
        <v>211</v>
      </c>
      <c r="C10" s="5" t="s">
        <v>212</v>
      </c>
      <c r="D10" s="4" t="s">
        <v>16</v>
      </c>
      <c r="E10" s="6">
        <v>1</v>
      </c>
      <c r="F10" s="7">
        <v>0</v>
      </c>
      <c r="G10" s="8">
        <f t="shared" ref="G10:G17" si="0">F10*E10</f>
        <v>0</v>
      </c>
      <c r="H10" s="2"/>
      <c r="I10" s="2"/>
    </row>
    <row r="11" spans="1:11" ht="15" x14ac:dyDescent="0.2">
      <c r="A11" s="4">
        <v>3</v>
      </c>
      <c r="B11" s="5" t="s">
        <v>232</v>
      </c>
      <c r="C11" s="5" t="s">
        <v>233</v>
      </c>
      <c r="D11" s="4" t="s">
        <v>16</v>
      </c>
      <c r="E11" s="6">
        <v>3</v>
      </c>
      <c r="F11" s="7">
        <v>0</v>
      </c>
      <c r="G11" s="8">
        <f t="shared" si="0"/>
        <v>0</v>
      </c>
      <c r="H11" s="2"/>
      <c r="I11" s="2"/>
    </row>
    <row r="12" spans="1:11" ht="15" x14ac:dyDescent="0.2">
      <c r="A12" s="4">
        <v>4</v>
      </c>
      <c r="B12" s="5" t="s">
        <v>213</v>
      </c>
      <c r="C12" s="5" t="s">
        <v>214</v>
      </c>
      <c r="D12" s="4" t="s">
        <v>16</v>
      </c>
      <c r="E12" s="6">
        <v>9</v>
      </c>
      <c r="F12" s="7">
        <v>0</v>
      </c>
      <c r="G12" s="8">
        <f t="shared" si="0"/>
        <v>0</v>
      </c>
      <c r="H12" s="2"/>
      <c r="I12" s="2"/>
    </row>
    <row r="13" spans="1:11" ht="15" x14ac:dyDescent="0.2">
      <c r="A13" s="4">
        <v>5</v>
      </c>
      <c r="B13" s="5" t="s">
        <v>221</v>
      </c>
      <c r="C13" s="5" t="s">
        <v>222</v>
      </c>
      <c r="D13" s="4" t="s">
        <v>16</v>
      </c>
      <c r="E13" s="6">
        <v>8</v>
      </c>
      <c r="F13" s="7">
        <v>0</v>
      </c>
      <c r="G13" s="8">
        <f t="shared" si="0"/>
        <v>0</v>
      </c>
      <c r="H13" s="2"/>
      <c r="I13" s="2"/>
    </row>
    <row r="14" spans="1:11" ht="15" x14ac:dyDescent="0.2">
      <c r="A14" s="4">
        <v>6</v>
      </c>
      <c r="B14" s="5"/>
      <c r="C14" s="5" t="s">
        <v>223</v>
      </c>
      <c r="D14" s="4" t="s">
        <v>16</v>
      </c>
      <c r="E14" s="6">
        <v>25</v>
      </c>
      <c r="F14" s="7">
        <v>0</v>
      </c>
      <c r="G14" s="8">
        <f t="shared" si="0"/>
        <v>0</v>
      </c>
      <c r="H14" s="2"/>
      <c r="I14" s="2"/>
    </row>
    <row r="15" spans="1:11" ht="15" x14ac:dyDescent="0.2">
      <c r="A15" s="4">
        <v>7</v>
      </c>
      <c r="B15" s="5"/>
      <c r="C15" s="5" t="s">
        <v>224</v>
      </c>
      <c r="D15" s="4" t="s">
        <v>16</v>
      </c>
      <c r="E15" s="6">
        <v>5</v>
      </c>
      <c r="F15" s="7">
        <v>0</v>
      </c>
      <c r="G15" s="8">
        <f t="shared" si="0"/>
        <v>0</v>
      </c>
      <c r="H15" s="2"/>
      <c r="I15" s="2"/>
    </row>
    <row r="16" spans="1:11" ht="21" x14ac:dyDescent="0.2">
      <c r="A16" s="4">
        <v>8</v>
      </c>
      <c r="B16" s="5" t="s">
        <v>225</v>
      </c>
      <c r="C16" s="5" t="s">
        <v>226</v>
      </c>
      <c r="D16" s="4" t="s">
        <v>16</v>
      </c>
      <c r="E16" s="6">
        <v>1</v>
      </c>
      <c r="F16" s="7">
        <v>0</v>
      </c>
      <c r="G16" s="8">
        <f t="shared" si="0"/>
        <v>0</v>
      </c>
      <c r="H16" s="2"/>
      <c r="I16" s="2"/>
    </row>
    <row r="17" spans="1:11" ht="15" x14ac:dyDescent="0.2">
      <c r="A17" s="4">
        <v>9</v>
      </c>
      <c r="B17" s="5"/>
      <c r="C17" s="5" t="s">
        <v>199</v>
      </c>
      <c r="D17" s="4" t="s">
        <v>200</v>
      </c>
      <c r="E17" s="6">
        <v>1</v>
      </c>
      <c r="F17" s="7">
        <v>0</v>
      </c>
      <c r="G17" s="8">
        <f t="shared" si="0"/>
        <v>0</v>
      </c>
      <c r="H17" s="2"/>
      <c r="I17" s="2"/>
    </row>
    <row r="18" spans="1:11" ht="21" x14ac:dyDescent="0.2">
      <c r="A18" s="11"/>
      <c r="B18" s="11"/>
      <c r="C18" s="11" t="s">
        <v>201</v>
      </c>
      <c r="D18" s="11"/>
      <c r="E18" s="11"/>
      <c r="F18" s="11"/>
      <c r="G18" s="11"/>
      <c r="H18" s="2"/>
      <c r="I18" s="2"/>
    </row>
    <row r="19" spans="1:11" ht="15" x14ac:dyDescent="0.2">
      <c r="A19" s="4">
        <v>10</v>
      </c>
      <c r="B19" s="5" t="s">
        <v>234</v>
      </c>
      <c r="C19" s="5" t="s">
        <v>235</v>
      </c>
      <c r="D19" s="4" t="s">
        <v>16</v>
      </c>
      <c r="E19" s="6">
        <v>1</v>
      </c>
      <c r="F19" s="7">
        <v>0</v>
      </c>
      <c r="G19" s="8">
        <f>F19*E19</f>
        <v>0</v>
      </c>
      <c r="H19" s="2"/>
      <c r="I19" s="2"/>
    </row>
    <row r="20" spans="1:11" ht="15" x14ac:dyDescent="0.2">
      <c r="A20" s="9"/>
      <c r="B20" s="9" t="s">
        <v>13</v>
      </c>
      <c r="C20" s="188" t="s">
        <v>178</v>
      </c>
      <c r="D20" s="184"/>
      <c r="E20" s="184"/>
      <c r="F20" s="184"/>
      <c r="G20" s="10">
        <f>SUM(G10:G19)</f>
        <v>0</v>
      </c>
      <c r="H20" s="2"/>
      <c r="I20" s="2"/>
      <c r="J20" s="2"/>
      <c r="K20" s="2"/>
    </row>
    <row r="21" spans="1:11" ht="15" x14ac:dyDescent="0.2">
      <c r="A21" s="186"/>
      <c r="B21" s="186"/>
      <c r="C21" s="187" t="s">
        <v>480</v>
      </c>
      <c r="D21" s="187"/>
      <c r="E21" s="187"/>
      <c r="F21" s="187"/>
      <c r="G21" s="187"/>
      <c r="H21" s="2"/>
      <c r="I21" s="2"/>
      <c r="J21" s="2"/>
      <c r="K21" s="2"/>
    </row>
    <row r="22" spans="1:11" ht="15" x14ac:dyDescent="0.2">
      <c r="A22" s="4">
        <v>11</v>
      </c>
      <c r="B22" s="5"/>
      <c r="C22" s="5" t="s">
        <v>227</v>
      </c>
      <c r="D22" s="4" t="s">
        <v>16</v>
      </c>
      <c r="E22" s="6">
        <v>1</v>
      </c>
      <c r="F22" s="7">
        <v>0</v>
      </c>
      <c r="G22" s="8">
        <f>F22*E22</f>
        <v>0</v>
      </c>
      <c r="H22" s="2"/>
      <c r="I22" s="2"/>
    </row>
    <row r="23" spans="1:11" ht="15" x14ac:dyDescent="0.2">
      <c r="A23" s="9"/>
      <c r="B23" s="9" t="s">
        <v>13</v>
      </c>
      <c r="C23" s="188" t="s">
        <v>480</v>
      </c>
      <c r="D23" s="184"/>
      <c r="E23" s="184"/>
      <c r="F23" s="184"/>
      <c r="G23" s="10">
        <f>SUM(G22:G22)</f>
        <v>0</v>
      </c>
      <c r="H23" s="2"/>
      <c r="I23" s="2"/>
      <c r="J23" s="2"/>
      <c r="K23" s="2"/>
    </row>
    <row r="24" spans="1:11" ht="15" x14ac:dyDescent="0.2">
      <c r="A24" s="12"/>
      <c r="B24" s="12" t="s">
        <v>13</v>
      </c>
      <c r="C24" s="183" t="s">
        <v>1</v>
      </c>
      <c r="D24" s="184"/>
      <c r="E24" s="184"/>
      <c r="F24" s="184"/>
      <c r="G24" s="13">
        <f>+G8+G20+G23</f>
        <v>0</v>
      </c>
      <c r="H24" s="2"/>
      <c r="I24" s="2"/>
      <c r="J24" s="2"/>
      <c r="K24" s="2"/>
    </row>
    <row r="25" spans="1:11" ht="1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5" x14ac:dyDescent="0.2">
      <c r="A26" s="189"/>
      <c r="B26" s="190"/>
      <c r="C26" s="190" t="s">
        <v>67</v>
      </c>
      <c r="D26" s="190"/>
      <c r="E26" s="190"/>
      <c r="F26" s="190"/>
      <c r="G26" s="191"/>
      <c r="H26" s="2"/>
      <c r="I26" s="2"/>
      <c r="J26" s="2"/>
      <c r="K26" s="2"/>
    </row>
    <row r="27" spans="1:11" ht="15" x14ac:dyDescent="0.2">
      <c r="A27" s="3" t="s">
        <v>2</v>
      </c>
      <c r="B27" s="3" t="s">
        <v>3</v>
      </c>
      <c r="C27" s="3" t="s">
        <v>4</v>
      </c>
      <c r="D27" s="3" t="s">
        <v>5</v>
      </c>
      <c r="E27" s="3" t="s">
        <v>6</v>
      </c>
      <c r="F27" s="3" t="s">
        <v>7</v>
      </c>
      <c r="G27" s="3" t="s">
        <v>8</v>
      </c>
      <c r="H27" s="2"/>
      <c r="I27" s="2"/>
      <c r="J27" s="2"/>
      <c r="K27" s="2"/>
    </row>
    <row r="28" spans="1:11" ht="15" x14ac:dyDescent="0.2">
      <c r="A28" s="186"/>
      <c r="B28" s="186"/>
      <c r="C28" s="187" t="s">
        <v>97</v>
      </c>
      <c r="D28" s="187"/>
      <c r="E28" s="187"/>
      <c r="F28" s="187"/>
      <c r="G28" s="187"/>
      <c r="H28" s="2"/>
      <c r="I28" s="2"/>
      <c r="J28" s="2"/>
      <c r="K28" s="2"/>
    </row>
    <row r="29" spans="1:11" ht="15" x14ac:dyDescent="0.2">
      <c r="A29" s="4">
        <v>12</v>
      </c>
      <c r="B29" s="5"/>
      <c r="C29" s="5" t="s">
        <v>204</v>
      </c>
      <c r="D29" s="4" t="s">
        <v>16</v>
      </c>
      <c r="E29" s="6">
        <v>20</v>
      </c>
      <c r="F29" s="7">
        <v>0</v>
      </c>
      <c r="G29" s="8">
        <f t="shared" ref="G29:G34" si="1">F29*E29</f>
        <v>0</v>
      </c>
      <c r="H29" s="2"/>
      <c r="I29" s="2"/>
    </row>
    <row r="30" spans="1:11" ht="15" x14ac:dyDescent="0.2">
      <c r="A30" s="4">
        <v>13</v>
      </c>
      <c r="B30" s="5"/>
      <c r="C30" s="5" t="s">
        <v>236</v>
      </c>
      <c r="D30" s="4" t="s">
        <v>16</v>
      </c>
      <c r="E30" s="6">
        <v>1</v>
      </c>
      <c r="F30" s="7">
        <v>0</v>
      </c>
      <c r="G30" s="8">
        <f t="shared" si="1"/>
        <v>0</v>
      </c>
      <c r="H30" s="2"/>
      <c r="I30" s="2"/>
    </row>
    <row r="31" spans="1:11" ht="15" x14ac:dyDescent="0.2">
      <c r="A31" s="4">
        <v>14</v>
      </c>
      <c r="B31" s="5"/>
      <c r="C31" s="5" t="s">
        <v>207</v>
      </c>
      <c r="D31" s="4" t="s">
        <v>70</v>
      </c>
      <c r="E31" s="6">
        <v>8</v>
      </c>
      <c r="F31" s="7">
        <v>0</v>
      </c>
      <c r="G31" s="8">
        <f t="shared" si="1"/>
        <v>0</v>
      </c>
      <c r="H31" s="2"/>
      <c r="I31" s="2"/>
    </row>
    <row r="32" spans="1:11" ht="15" x14ac:dyDescent="0.2">
      <c r="A32" s="4">
        <v>15</v>
      </c>
      <c r="B32" s="5" t="s">
        <v>237</v>
      </c>
      <c r="C32" s="5" t="s">
        <v>238</v>
      </c>
      <c r="D32" s="4" t="s">
        <v>239</v>
      </c>
      <c r="E32" s="6">
        <v>1</v>
      </c>
      <c r="F32" s="7">
        <v>0</v>
      </c>
      <c r="G32" s="8">
        <f t="shared" si="1"/>
        <v>0</v>
      </c>
      <c r="H32" s="2"/>
      <c r="I32" s="2"/>
    </row>
    <row r="33" spans="1:11" ht="15" x14ac:dyDescent="0.2">
      <c r="A33" s="4">
        <v>16</v>
      </c>
      <c r="B33" s="5"/>
      <c r="C33" s="5" t="s">
        <v>228</v>
      </c>
      <c r="D33" s="4" t="s">
        <v>16</v>
      </c>
      <c r="E33" s="6">
        <v>1</v>
      </c>
      <c r="F33" s="7">
        <v>0</v>
      </c>
      <c r="G33" s="8">
        <f t="shared" si="1"/>
        <v>0</v>
      </c>
      <c r="H33" s="2"/>
      <c r="I33" s="2"/>
    </row>
    <row r="34" spans="1:11" ht="15" x14ac:dyDescent="0.2">
      <c r="A34" s="4">
        <v>17</v>
      </c>
      <c r="B34" s="5"/>
      <c r="C34" s="5" t="s">
        <v>209</v>
      </c>
      <c r="D34" s="4" t="s">
        <v>16</v>
      </c>
      <c r="E34" s="6">
        <v>1</v>
      </c>
      <c r="F34" s="7">
        <v>0</v>
      </c>
      <c r="G34" s="8">
        <f t="shared" si="1"/>
        <v>0</v>
      </c>
      <c r="H34" s="2"/>
      <c r="I34" s="2"/>
    </row>
    <row r="35" spans="1:11" ht="15" x14ac:dyDescent="0.2">
      <c r="A35" s="9"/>
      <c r="B35" s="9" t="s">
        <v>13</v>
      </c>
      <c r="C35" s="188" t="s">
        <v>97</v>
      </c>
      <c r="D35" s="184"/>
      <c r="E35" s="184"/>
      <c r="F35" s="184"/>
      <c r="G35" s="10">
        <f>SUM(G29:G34)</f>
        <v>0</v>
      </c>
      <c r="H35" s="2"/>
      <c r="I35" s="2"/>
      <c r="J35" s="2"/>
      <c r="K35" s="2"/>
    </row>
    <row r="36" spans="1:11" ht="15" x14ac:dyDescent="0.2">
      <c r="A36" s="12"/>
      <c r="B36" s="12" t="s">
        <v>13</v>
      </c>
      <c r="C36" s="183" t="s">
        <v>67</v>
      </c>
      <c r="D36" s="184"/>
      <c r="E36" s="184"/>
      <c r="F36" s="184"/>
      <c r="G36" s="13">
        <f>+G35</f>
        <v>0</v>
      </c>
      <c r="H36" s="2"/>
      <c r="I36" s="2"/>
      <c r="J36" s="2"/>
      <c r="K36" s="2"/>
    </row>
    <row r="37" spans="1:11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5" x14ac:dyDescent="0.2">
      <c r="A38" s="185" t="s">
        <v>177</v>
      </c>
      <c r="B38" s="185"/>
      <c r="C38" s="185"/>
      <c r="D38" s="185"/>
      <c r="E38" s="185"/>
      <c r="F38" s="185"/>
      <c r="G38" s="14">
        <f>+G24+G36</f>
        <v>0</v>
      </c>
      <c r="H38" s="2"/>
    </row>
  </sheetData>
  <mergeCells count="23">
    <mergeCell ref="C20:F20"/>
    <mergeCell ref="A1:B1"/>
    <mergeCell ref="C1:G1"/>
    <mergeCell ref="A2:B2"/>
    <mergeCell ref="C2:G2"/>
    <mergeCell ref="A4:B4"/>
    <mergeCell ref="C4:G4"/>
    <mergeCell ref="A6:B6"/>
    <mergeCell ref="C6:G6"/>
    <mergeCell ref="C8:F8"/>
    <mergeCell ref="A9:B9"/>
    <mergeCell ref="C9:G9"/>
    <mergeCell ref="A21:B21"/>
    <mergeCell ref="C21:G21"/>
    <mergeCell ref="C23:F23"/>
    <mergeCell ref="C24:F24"/>
    <mergeCell ref="A26:B26"/>
    <mergeCell ref="C26:G26"/>
    <mergeCell ref="A28:B28"/>
    <mergeCell ref="C28:G28"/>
    <mergeCell ref="C35:F35"/>
    <mergeCell ref="C36:F36"/>
    <mergeCell ref="A38:F38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Krycí list</vt:lpstr>
      <vt:lpstr>přehled položek</vt:lpstr>
      <vt:lpstr>Elektroinstalace D</vt:lpstr>
      <vt:lpstr>RH-D</vt:lpstr>
      <vt:lpstr>Hlavní rozvaděč RDA-D</vt:lpstr>
      <vt:lpstr>Hlavní rozvaděč RUPS-D</vt:lpstr>
      <vt:lpstr>RS01.1</vt:lpstr>
      <vt:lpstr>RDA-SLP</vt:lpstr>
      <vt:lpstr>RS1.011, 1.012</vt:lpstr>
      <vt:lpstr>RS1.1</vt:lpstr>
      <vt:lpstr>RS1.2</vt:lpstr>
      <vt:lpstr>RS2.1</vt:lpstr>
      <vt:lpstr>RS3-5.1</vt:lpstr>
      <vt:lpstr>'Elektroinstalace D'!Oblast_tisku</vt:lpstr>
      <vt:lpstr>'Hlavní rozvaděč RDA-D'!Oblast_tisku</vt:lpstr>
      <vt:lpstr>'Hlavní rozvaděč RUPS-D'!Oblast_tisku</vt:lpstr>
      <vt:lpstr>'Krycí list'!Oblast_tisku</vt:lpstr>
      <vt:lpstr>'přehled položek'!Oblast_tisku</vt:lpstr>
      <vt:lpstr>'RDA-SLP'!Oblast_tisku</vt:lpstr>
      <vt:lpstr>'RH-D'!Oblast_tisku</vt:lpstr>
      <vt:lpstr>RS01.1!Oblast_tisku</vt:lpstr>
      <vt:lpstr>'RS1.011, 1.012'!Oblast_tisku</vt:lpstr>
      <vt:lpstr>RS1.1!Oblast_tisku</vt:lpstr>
      <vt:lpstr>RS1.2!Oblast_tisku</vt:lpstr>
      <vt:lpstr>RS2.1!Oblast_tisku</vt:lpstr>
      <vt:lpstr>'RS3-5.1'!Oblast_tisku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Marek Punčochář</dc:creator>
  <cp:lastModifiedBy>Marek Punčochář</cp:lastModifiedBy>
  <cp:lastPrinted>2016-06-13T07:00:01Z</cp:lastPrinted>
  <dcterms:created xsi:type="dcterms:W3CDTF">2016-06-12T15:54:57Z</dcterms:created>
  <dcterms:modified xsi:type="dcterms:W3CDTF">2016-06-13T07:01:44Z</dcterms:modified>
</cp:coreProperties>
</file>