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810" windowWidth="18060" windowHeight="111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Položky!$A$1:$G$67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calcMode="manual" fullCalcOnLoad="1"/>
</workbook>
</file>

<file path=xl/calcChain.xml><?xml version="1.0" encoding="utf-8"?>
<calcChain xmlns="http://schemas.openxmlformats.org/spreadsheetml/2006/main">
  <c r="BE66" i="3" l="1"/>
  <c r="BD66" i="3"/>
  <c r="BC66" i="3"/>
  <c r="BB66" i="3"/>
  <c r="BA66" i="3"/>
  <c r="G66" i="3"/>
  <c r="BE65" i="3"/>
  <c r="BD65" i="3"/>
  <c r="BC65" i="3"/>
  <c r="BB65" i="3"/>
  <c r="BA65" i="3"/>
  <c r="G65" i="3"/>
  <c r="BE64" i="3"/>
  <c r="BD64" i="3"/>
  <c r="BD67" i="3" s="1"/>
  <c r="H14" i="2" s="1"/>
  <c r="BC64" i="3"/>
  <c r="BC67" i="3" s="1"/>
  <c r="G14" i="2" s="1"/>
  <c r="BA64" i="3"/>
  <c r="BA67" i="3" s="1"/>
  <c r="E14" i="2" s="1"/>
  <c r="G64" i="3"/>
  <c r="BB64" i="3" s="1"/>
  <c r="BB67" i="3" s="1"/>
  <c r="F14" i="2" s="1"/>
  <c r="B14" i="2"/>
  <c r="A14" i="2"/>
  <c r="BE67" i="3"/>
  <c r="I14" i="2" s="1"/>
  <c r="C67" i="3"/>
  <c r="BE61" i="3"/>
  <c r="BE62" i="3" s="1"/>
  <c r="I13" i="2" s="1"/>
  <c r="BD61" i="3"/>
  <c r="BD62" i="3" s="1"/>
  <c r="H13" i="2" s="1"/>
  <c r="BC61" i="3"/>
  <c r="BC62" i="3" s="1"/>
  <c r="G13" i="2" s="1"/>
  <c r="BB61" i="3"/>
  <c r="G61" i="3"/>
  <c r="G62" i="3" s="1"/>
  <c r="F13" i="2"/>
  <c r="B13" i="2"/>
  <c r="A13" i="2"/>
  <c r="BB62" i="3"/>
  <c r="C62" i="3"/>
  <c r="BE58" i="3"/>
  <c r="BD58" i="3"/>
  <c r="BD59" i="3" s="1"/>
  <c r="H12" i="2" s="1"/>
  <c r="BC58" i="3"/>
  <c r="BC59" i="3" s="1"/>
  <c r="G12" i="2" s="1"/>
  <c r="BB58" i="3"/>
  <c r="BB59" i="3" s="1"/>
  <c r="F12" i="2" s="1"/>
  <c r="G58" i="3"/>
  <c r="BA58" i="3" s="1"/>
  <c r="BA59" i="3" s="1"/>
  <c r="E12" i="2" s="1"/>
  <c r="B12" i="2"/>
  <c r="A12" i="2"/>
  <c r="BE59" i="3"/>
  <c r="I12" i="2" s="1"/>
  <c r="C59" i="3"/>
  <c r="BE55" i="3"/>
  <c r="BE56" i="3" s="1"/>
  <c r="I11" i="2" s="1"/>
  <c r="BD55" i="3"/>
  <c r="BD56" i="3" s="1"/>
  <c r="H11" i="2" s="1"/>
  <c r="BC55" i="3"/>
  <c r="BC56" i="3" s="1"/>
  <c r="G11" i="2" s="1"/>
  <c r="BB55" i="3"/>
  <c r="BB56" i="3" s="1"/>
  <c r="F11" i="2" s="1"/>
  <c r="G55" i="3"/>
  <c r="G56" i="3" s="1"/>
  <c r="B11" i="2"/>
  <c r="A11" i="2"/>
  <c r="C56" i="3"/>
  <c r="BE51" i="3"/>
  <c r="BD51" i="3"/>
  <c r="BD53" i="3" s="1"/>
  <c r="H10" i="2" s="1"/>
  <c r="BC51" i="3"/>
  <c r="BC53" i="3" s="1"/>
  <c r="G10" i="2" s="1"/>
  <c r="BB51" i="3"/>
  <c r="BB53" i="3" s="1"/>
  <c r="F10" i="2" s="1"/>
  <c r="G51" i="3"/>
  <c r="BA51" i="3" s="1"/>
  <c r="BA53" i="3" s="1"/>
  <c r="E10" i="2" s="1"/>
  <c r="B10" i="2"/>
  <c r="A10" i="2"/>
  <c r="BE53" i="3"/>
  <c r="I10" i="2" s="1"/>
  <c r="C53" i="3"/>
  <c r="BE48" i="3"/>
  <c r="BE49" i="3" s="1"/>
  <c r="I9" i="2" s="1"/>
  <c r="BD48" i="3"/>
  <c r="BD49" i="3" s="1"/>
  <c r="H9" i="2" s="1"/>
  <c r="BC48" i="3"/>
  <c r="BC49" i="3" s="1"/>
  <c r="G9" i="2" s="1"/>
  <c r="BB48" i="3"/>
  <c r="BB49" i="3" s="1"/>
  <c r="F9" i="2" s="1"/>
  <c r="G48" i="3"/>
  <c r="G49" i="3" s="1"/>
  <c r="B9" i="2"/>
  <c r="A9" i="2"/>
  <c r="C49" i="3"/>
  <c r="BE38" i="3"/>
  <c r="BD38" i="3"/>
  <c r="BD46" i="3" s="1"/>
  <c r="H8" i="2" s="1"/>
  <c r="BC38" i="3"/>
  <c r="BC46" i="3" s="1"/>
  <c r="G8" i="2" s="1"/>
  <c r="BB38" i="3"/>
  <c r="BB46" i="3" s="1"/>
  <c r="F8" i="2" s="1"/>
  <c r="G38" i="3"/>
  <c r="BA38" i="3" s="1"/>
  <c r="BA46" i="3" s="1"/>
  <c r="E8" i="2" s="1"/>
  <c r="B8" i="2"/>
  <c r="A8" i="2"/>
  <c r="BE46" i="3"/>
  <c r="I8" i="2" s="1"/>
  <c r="C46" i="3"/>
  <c r="BE35" i="3"/>
  <c r="BD35" i="3"/>
  <c r="BC35" i="3"/>
  <c r="BB35" i="3"/>
  <c r="G35" i="3"/>
  <c r="BA35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BA25" i="3"/>
  <c r="G25" i="3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0" i="3"/>
  <c r="BD10" i="3"/>
  <c r="BC10" i="3"/>
  <c r="BB10" i="3"/>
  <c r="G10" i="3"/>
  <c r="BA10" i="3" s="1"/>
  <c r="BE9" i="3"/>
  <c r="BD9" i="3"/>
  <c r="BC9" i="3"/>
  <c r="BB9" i="3"/>
  <c r="BA9" i="3"/>
  <c r="G9" i="3"/>
  <c r="BE8" i="3"/>
  <c r="BE36" i="3" s="1"/>
  <c r="I7" i="2" s="1"/>
  <c r="BD8" i="3"/>
  <c r="BD36" i="3" s="1"/>
  <c r="H7" i="2" s="1"/>
  <c r="BC8" i="3"/>
  <c r="BC36" i="3" s="1"/>
  <c r="G7" i="2" s="1"/>
  <c r="BB8" i="3"/>
  <c r="BB36" i="3" s="1"/>
  <c r="F7" i="2" s="1"/>
  <c r="G8" i="3"/>
  <c r="G36" i="3" s="1"/>
  <c r="B7" i="2"/>
  <c r="A7" i="2"/>
  <c r="C36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F15" i="2" l="1"/>
  <c r="C16" i="1" s="1"/>
  <c r="G15" i="2"/>
  <c r="C18" i="1" s="1"/>
  <c r="H15" i="2"/>
  <c r="C17" i="1" s="1"/>
  <c r="I15" i="2"/>
  <c r="C21" i="1" s="1"/>
  <c r="G46" i="3"/>
  <c r="G53" i="3"/>
  <c r="G59" i="3"/>
  <c r="G67" i="3"/>
  <c r="BA8" i="3"/>
  <c r="BA36" i="3" s="1"/>
  <c r="E7" i="2" s="1"/>
  <c r="BA48" i="3"/>
  <c r="BA49" i="3" s="1"/>
  <c r="E9" i="2" s="1"/>
  <c r="BA55" i="3"/>
  <c r="BA56" i="3" s="1"/>
  <c r="E11" i="2" s="1"/>
  <c r="BA61" i="3"/>
  <c r="BA62" i="3" s="1"/>
  <c r="E13" i="2" s="1"/>
  <c r="E15" i="2" l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<sst xmlns="http://schemas.openxmlformats.org/spreadsheetml/2006/main" count="234" uniqueCount="158">
  <si>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</si>
  <si>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</si>
  <si>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</si>
  <si>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</si>
  <si>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</si>
  <si>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</si>
  <si>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</si>
  <si>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</si>
  <si>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</si>
  <si>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</si>
  <si>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</si>
  <si>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</si>
  <si>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</si>
  <si>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</si>
  <si>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</si>
  <si>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</si>
  <si>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</si>
  <si>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</si>
  <si>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</si>
  <si>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</si>
  <si>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</si>
  <si>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</si>
  <si>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</si>
  <si>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</si>
  <si>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</si>
  <si>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</si>
  <si>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</si>
  <si>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</si>
  <si>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</si>
  <si>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</si>
  <si>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</si>
  <si>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</si>
  <si>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</si>
  <si>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</si>
  <si>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</si>
  <si>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</si>
  <si>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</si>
  <si>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</si>
  <si>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</si>
  <si>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</si>
  <si>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</si>
  <si>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</si>
  <si>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</si>
  <si>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</si>
  <si>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</si>
  <si>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</si>
  <si>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</si>
  <si>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</si>
  <si>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</si>
  <si>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</si>
  <si>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</si>
  <si>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</si>
  <si>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</si>
  <si>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</si>
  <si>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</si>
  <si>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</si>
  <si>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</si>
  <si>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</si>
  <si>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</si>
  <si>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</si>
  <si>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</si>
  <si>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</si>
  <si>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</si>
  <si>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</si>
  <si>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</si>
  <si>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</si>
  <si>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</si>
  <si>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</si>
  <si>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</si>
  <si>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</si>
  <si>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</si>
  <si>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20079291-4</t>
  </si>
  <si>
    <t>MU - REKONSTRUKCE A DOSTAVBA AREÁLU FF, ARNE NOVÁK</t>
  </si>
  <si>
    <t>IO 06</t>
  </si>
  <si>
    <t>VNITROAREÁL.KOMUNIKACE A ZPEV.PLOCHY</t>
  </si>
  <si>
    <t>D 12</t>
  </si>
  <si>
    <t>VENKOVNÍ KANALIZACE</t>
  </si>
  <si>
    <t>119001422R00</t>
  </si>
  <si>
    <t xml:space="preserve">Dočasné zajištění kabelů - v počtu 3 - 6 kabelů </t>
  </si>
  <si>
    <t>m</t>
  </si>
  <si>
    <t>120001101R00</t>
  </si>
  <si>
    <t xml:space="preserve">Příplatek za ztížení vykopávky v blízkosti vedení </t>
  </si>
  <si>
    <t>m3</t>
  </si>
  <si>
    <t>132301201R00</t>
  </si>
  <si>
    <t xml:space="preserve">Hloubení rýh šířky do 200 cm v hor.4 do 100 m3 </t>
  </si>
  <si>
    <t>22,0*0,80*1,20</t>
  </si>
  <si>
    <t>21,0*0,80*0,95</t>
  </si>
  <si>
    <t>5,00*1,10*1,65</t>
  </si>
  <si>
    <t>5,00*1,10*1,70</t>
  </si>
  <si>
    <t>2,60*1,10*1,60</t>
  </si>
  <si>
    <t>7,00*1,10*1,80</t>
  </si>
  <si>
    <t>6,00*1,10*1,60</t>
  </si>
  <si>
    <t>132301209R00</t>
  </si>
  <si>
    <t xml:space="preserve">Příplatek za lepivost - hloubení rýh 200cm v hor.4 </t>
  </si>
  <si>
    <t>151101102R00</t>
  </si>
  <si>
    <t xml:space="preserve">Pažení a rozepření stěn rýh - příložné - hl.do 4 m </t>
  </si>
  <si>
    <t>m2</t>
  </si>
  <si>
    <t>5,00*2*1,65</t>
  </si>
  <si>
    <t>5,00*2*1,70</t>
  </si>
  <si>
    <t>2,60*2*1,60</t>
  </si>
  <si>
    <t>7,00*2*1,80</t>
  </si>
  <si>
    <t>6,00*2*1,60</t>
  </si>
  <si>
    <t>151101112R00</t>
  </si>
  <si>
    <t xml:space="preserve">Odstranění pažení stěn rýh - příložné - hl. do 4 m </t>
  </si>
  <si>
    <t>161101101R00</t>
  </si>
  <si>
    <t xml:space="preserve">Svislé přemístění výkopku z hor.1-4 do 2,5 m </t>
  </si>
  <si>
    <t>175101101R00</t>
  </si>
  <si>
    <t xml:space="preserve">Obsyp potrubí bez prohození sypaniny </t>
  </si>
  <si>
    <t>22,0*0,80*0,30</t>
  </si>
  <si>
    <t>21,0*0,80*0,30</t>
  </si>
  <si>
    <t>5,00*1,10*0,30</t>
  </si>
  <si>
    <t>2,60*1,10*0,30</t>
  </si>
  <si>
    <t>7,00*1,10*0,30</t>
  </si>
  <si>
    <t>6,00*1,10*0,30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</si>
  <si>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</si>
  <si>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</si>
  <si>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</si>
  <si>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</si>
  <si>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</si>
  <si>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</si>
  <si>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22,0*0,80*0,10</t>
  </si>
  <si>
    <t>21,0*0,80*0,10</t>
  </si>
  <si>
    <t>5,00*1,10*0,10</t>
  </si>
  <si>
    <t>2,60*1,10*0,10</t>
  </si>
  <si>
    <t>7,00*1,10*0,10</t>
  </si>
  <si>
    <t>6,00*1,10*0,10</t>
  </si>
  <si>
    <t>5</t>
  </si>
  <si>
    <t>Komunikace</t>
  </si>
  <si>
    <t>pc</t>
  </si>
  <si>
    <t xml:space="preserve">Liniový žlab š.150mm dl.1600mm, litinová mříž </t>
  </si>
  <si>
    <t>kpl</t>
  </si>
  <si>
    <t>8</t>
  </si>
  <si>
    <t>Trubní vedení</t>
  </si>
  <si>
    <t>871313121RT2</t>
  </si>
  <si>
    <t>Montáž trub z plastu, gumový kroužek, DN 150 včetně dodávky trub PVC hrdlových 160x4,0x5000</t>
  </si>
  <si>
    <t>22+21+5+5+3+7+6+6</t>
  </si>
  <si>
    <t>87</t>
  </si>
  <si>
    <t>Potrubí z trub z plastických hmot</t>
  </si>
  <si>
    <t>831263195R00</t>
  </si>
  <si>
    <t xml:space="preserve">Příplatek za zřízení kanal. přípojky DN 100 - 300 </t>
  </si>
  <si>
    <t>kus</t>
  </si>
  <si>
    <t>89</t>
  </si>
  <si>
    <t>Ostatní konstrukce na trubním vedení</t>
  </si>
  <si>
    <t>PC</t>
  </si>
  <si>
    <t xml:space="preserve">Napojení na stávající kanalizaci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</si>
  <si>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</si>
  <si>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</si>
  <si>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</si>
  <si>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</si>
  <si>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</si>
  <si>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</si>
  <si>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</si>
  <si>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721242115R00</t>
  </si>
  <si>
    <t xml:space="preserve">Lapač střešních splavenin litinový DN 100 </t>
  </si>
  <si>
    <t>721242117R00</t>
  </si>
  <si>
    <t xml:space="preserve">Lapač střešních splavenin litinový DN 150 </t>
  </si>
  <si>
    <t>998721201R00</t>
  </si>
  <si>
    <t xml:space="preserve">Přesun hmot pro vnitřní kanalizaci, výšky do 6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</si>
</sst>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22" sqref="I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 12</v>
      </c>
      <c r="D2" s="5" t="str">
        <f>Rekapitulace!G2</f>
        <v>VENKOVNÍ KANALIZACE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73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 t="s">
        <v>71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/>
      <c r="E22" s="63"/>
      <c r="F22" s="64"/>
      <c r="G22" s="59"/>
    </row>
    <row r="23" spans="1:7" ht="15.95" customHeight="1" thickBot="1" x14ac:dyDescent="0.25">
      <c r="A23" s="70" t="s">
        <v>32</v>
      </c>
      <c r="B23" s="71"/>
      <c r="C23" s="72">
        <f>C22+G23</f>
        <v>0</v>
      </c>
      <c r="D23" s="73"/>
      <c r="E23" s="74"/>
      <c r="F23" s="75"/>
      <c r="G23" s="59"/>
    </row>
    <row r="24" spans="1:7" x14ac:dyDescent="0.2">
      <c r="A24" s="76" t="s">
        <v>33</v>
      </c>
      <c r="B24" s="77"/>
      <c r="C24" s="78"/>
      <c r="D24" s="77" t="s">
        <v>34</v>
      </c>
      <c r="E24" s="77"/>
      <c r="F24" s="79" t="s">
        <v>35</v>
      </c>
      <c r="G24" s="80"/>
    </row>
    <row r="25" spans="1:7" x14ac:dyDescent="0.2">
      <c r="A25" s="68" t="s">
        <v>36</v>
      </c>
      <c r="B25" s="69"/>
      <c r="C25" s="81"/>
      <c r="D25" s="69" t="s">
        <v>36</v>
      </c>
      <c r="E25" s="82"/>
      <c r="F25" s="83" t="s">
        <v>36</v>
      </c>
      <c r="G25" s="84"/>
    </row>
    <row r="26" spans="1:7" ht="37.5" customHeight="1" x14ac:dyDescent="0.2">
      <c r="A26" s="68" t="s">
        <v>37</v>
      </c>
      <c r="B26" s="85"/>
      <c r="C26" s="81"/>
      <c r="D26" s="69" t="s">
        <v>37</v>
      </c>
      <c r="E26" s="82"/>
      <c r="F26" s="83" t="s">
        <v>37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38</v>
      </c>
      <c r="B28" s="69"/>
      <c r="C28" s="81"/>
      <c r="D28" s="83" t="s">
        <v>39</v>
      </c>
      <c r="E28" s="81"/>
      <c r="F28" s="87" t="s">
        <v>39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40</v>
      </c>
      <c r="B30" s="91"/>
      <c r="C30" s="92">
        <v>21</v>
      </c>
      <c r="D30" s="91" t="s">
        <v>41</v>
      </c>
      <c r="E30" s="93"/>
      <c r="F30" s="94">
        <f>C23-F32</f>
        <v>0</v>
      </c>
      <c r="G30" s="95"/>
    </row>
    <row r="31" spans="1:7" x14ac:dyDescent="0.2">
      <c r="A31" s="90" t="s">
        <v>42</v>
      </c>
      <c r="B31" s="91"/>
      <c r="C31" s="92">
        <f>SazbaDPH1</f>
        <v>21</v>
      </c>
      <c r="D31" s="91" t="s">
        <v>43</v>
      </c>
      <c r="E31" s="93"/>
      <c r="F31" s="94">
        <f>ROUND(PRODUCT(F30,C31/100),0)</f>
        <v>0</v>
      </c>
      <c r="G31" s="95"/>
    </row>
    <row r="32" spans="1:7" x14ac:dyDescent="0.2">
      <c r="A32" s="90" t="s">
        <v>40</v>
      </c>
      <c r="B32" s="91"/>
      <c r="C32" s="92">
        <v>0</v>
      </c>
      <c r="D32" s="91" t="s">
        <v>43</v>
      </c>
      <c r="E32" s="93"/>
      <c r="F32" s="94">
        <v>0</v>
      </c>
      <c r="G32" s="95"/>
    </row>
    <row r="33" spans="1:8" x14ac:dyDescent="0.2">
      <c r="A33" s="90" t="s">
        <v>42</v>
      </c>
      <c r="B33" s="96"/>
      <c r="C33" s="97">
        <f>SazbaDPH2</f>
        <v>0</v>
      </c>
      <c r="D33" s="91" t="s">
        <v>43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44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45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6"/>
  <sheetViews>
    <sheetView tabSelected="1" workbookViewId="0">
      <selection activeCell="I22" sqref="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46</v>
      </c>
      <c r="B1" s="109"/>
      <c r="C1" s="110" t="str">
        <f>CONCATENATE(cislostavby," ",nazevstavby)</f>
        <v>20079291-4 MU - REKONSTRUKCE A DOSTAVBA AREÁLU FF, ARNE NOVÁK</v>
      </c>
      <c r="D1" s="111"/>
      <c r="E1" s="112"/>
      <c r="F1" s="111"/>
      <c r="G1" s="113" t="s">
        <v>47</v>
      </c>
      <c r="H1" s="114" t="s">
        <v>75</v>
      </c>
      <c r="I1" s="115"/>
    </row>
    <row r="2" spans="1:9" ht="13.5" thickBot="1" x14ac:dyDescent="0.25">
      <c r="A2" s="116" t="s">
        <v>48</v>
      </c>
      <c r="B2" s="117"/>
      <c r="C2" s="118" t="str">
        <f>CONCATENATE(cisloobjektu," ",nazevobjektu)</f>
        <v>IO 06 VNITROAREÁL.KOMUNIKACE A ZPEV.PLOCHY</v>
      </c>
      <c r="D2" s="119"/>
      <c r="E2" s="120"/>
      <c r="F2" s="119"/>
      <c r="G2" s="121" t="s">
        <v>76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49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50</v>
      </c>
      <c r="C6" s="128"/>
      <c r="D6" s="129"/>
      <c r="E6" s="130" t="s">
        <v>51</v>
      </c>
      <c r="F6" s="131" t="s">
        <v>52</v>
      </c>
      <c r="G6" s="131" t="s">
        <v>53</v>
      </c>
      <c r="H6" s="131" t="s">
        <v>54</v>
      </c>
      <c r="I6" s="132" t="s">
        <v>30</v>
      </c>
    </row>
    <row r="7" spans="1:9" s="37" customFormat="1" x14ac:dyDescent="0.2">
      <c r="A7" s="206" t="str">
        <f>Položky!B7</f>
        <v>1</v>
      </c>
      <c r="B7" s="133" t="str">
        <f>Položky!C7</f>
        <v>Zemní práce</v>
      </c>
      <c r="C7" s="69"/>
      <c r="D7" s="134"/>
      <c r="E7" s="207">
        <f>Položky!BA36</f>
        <v>0</v>
      </c>
      <c r="F7" s="208">
        <f>Položky!BB36</f>
        <v>0</v>
      </c>
      <c r="G7" s="208">
        <f>Položky!BC36</f>
        <v>0</v>
      </c>
      <c r="H7" s="208">
        <f>Položky!BD36</f>
        <v>0</v>
      </c>
      <c r="I7" s="209">
        <f>Položky!BE36</f>
        <v>0</v>
      </c>
    </row>
    <row r="8" spans="1:9" s="37" customFormat="1" x14ac:dyDescent="0.2">
      <c r="A8" s="206" t="str">
        <f>Položky!B37</f>
        <v>45</v>
      </c>
      <c r="B8" s="133" t="str">
        <f>Položky!C37</f>
        <v>Podkladní a vedlejší konstrukce</v>
      </c>
      <c r="C8" s="69"/>
      <c r="D8" s="134"/>
      <c r="E8" s="207">
        <f>Položky!BA46</f>
        <v>0</v>
      </c>
      <c r="F8" s="208">
        <f>Položky!BB46</f>
        <v>0</v>
      </c>
      <c r="G8" s="208">
        <f>Položky!BC46</f>
        <v>0</v>
      </c>
      <c r="H8" s="208">
        <f>Položky!BD46</f>
        <v>0</v>
      </c>
      <c r="I8" s="209">
        <f>Položky!BE46</f>
        <v>0</v>
      </c>
    </row>
    <row r="9" spans="1:9" s="37" customFormat="1" x14ac:dyDescent="0.2">
      <c r="A9" s="206" t="str">
        <f>Položky!B47</f>
        <v>5</v>
      </c>
      <c r="B9" s="133" t="str">
        <f>Položky!C47</f>
        <v>Komunikace</v>
      </c>
      <c r="C9" s="69"/>
      <c r="D9" s="134"/>
      <c r="E9" s="207">
        <f>Položky!BA49</f>
        <v>0</v>
      </c>
      <c r="F9" s="208">
        <f>Položky!BB49</f>
        <v>0</v>
      </c>
      <c r="G9" s="208">
        <f>Položky!BC49</f>
        <v>0</v>
      </c>
      <c r="H9" s="208">
        <f>Položky!BD49</f>
        <v>0</v>
      </c>
      <c r="I9" s="209">
        <f>Položky!BE49</f>
        <v>0</v>
      </c>
    </row>
    <row r="10" spans="1:9" s="37" customFormat="1" x14ac:dyDescent="0.2">
      <c r="A10" s="206" t="str">
        <f>Položky!B50</f>
        <v>8</v>
      </c>
      <c r="B10" s="133" t="str">
        <f>Položky!C50</f>
        <v>Trubní vedení</v>
      </c>
      <c r="C10" s="69"/>
      <c r="D10" s="134"/>
      <c r="E10" s="207">
        <f>Položky!BA53</f>
        <v>0</v>
      </c>
      <c r="F10" s="208">
        <f>Položky!BB53</f>
        <v>0</v>
      </c>
      <c r="G10" s="208">
        <f>Položky!BC53</f>
        <v>0</v>
      </c>
      <c r="H10" s="208">
        <f>Položky!BD53</f>
        <v>0</v>
      </c>
      <c r="I10" s="209">
        <f>Položky!BE53</f>
        <v>0</v>
      </c>
    </row>
    <row r="11" spans="1:9" s="37" customFormat="1" x14ac:dyDescent="0.2">
      <c r="A11" s="206" t="str">
        <f>Položky!B54</f>
        <v>87</v>
      </c>
      <c r="B11" s="133" t="str">
        <f>Položky!C54</f>
        <v>Potrubí z trub z plastických hmot</v>
      </c>
      <c r="C11" s="69"/>
      <c r="D11" s="134"/>
      <c r="E11" s="207">
        <f>Položky!BA56</f>
        <v>0</v>
      </c>
      <c r="F11" s="208">
        <f>Položky!BB56</f>
        <v>0</v>
      </c>
      <c r="G11" s="208">
        <f>Položky!BC56</f>
        <v>0</v>
      </c>
      <c r="H11" s="208">
        <f>Položky!BD56</f>
        <v>0</v>
      </c>
      <c r="I11" s="209">
        <f>Položky!BE56</f>
        <v>0</v>
      </c>
    </row>
    <row r="12" spans="1:9" s="37" customFormat="1" x14ac:dyDescent="0.2">
      <c r="A12" s="206" t="str">
        <f>Položky!B57</f>
        <v>89</v>
      </c>
      <c r="B12" s="133" t="str">
        <f>Položky!C57</f>
        <v>Ostatní konstrukce na trubním vedení</v>
      </c>
      <c r="C12" s="69"/>
      <c r="D12" s="134"/>
      <c r="E12" s="207">
        <f>Položky!BA59</f>
        <v>0</v>
      </c>
      <c r="F12" s="208">
        <f>Položky!BB59</f>
        <v>0</v>
      </c>
      <c r="G12" s="208">
        <f>Položky!BC59</f>
        <v>0</v>
      </c>
      <c r="H12" s="208">
        <f>Položky!BD59</f>
        <v>0</v>
      </c>
      <c r="I12" s="209">
        <f>Položky!BE59</f>
        <v>0</v>
      </c>
    </row>
    <row r="13" spans="1:9" s="37" customFormat="1" x14ac:dyDescent="0.2">
      <c r="A13" s="206" t="str">
        <f>Položky!B60</f>
        <v>99</v>
      </c>
      <c r="B13" s="133" t="str">
        <f>Položky!C60</f>
        <v>Staveništní přesun hmot</v>
      </c>
      <c r="C13" s="69"/>
      <c r="D13" s="134"/>
      <c r="E13" s="207">
        <f>Položky!BA62</f>
        <v>0</v>
      </c>
      <c r="F13" s="208">
        <f>Položky!BB62</f>
        <v>0</v>
      </c>
      <c r="G13" s="208">
        <f>Položky!BC62</f>
        <v>0</v>
      </c>
      <c r="H13" s="208">
        <f>Položky!BD62</f>
        <v>0</v>
      </c>
      <c r="I13" s="209">
        <f>Položky!BE62</f>
        <v>0</v>
      </c>
    </row>
    <row r="14" spans="1:9" s="37" customFormat="1" ht="13.5" thickBot="1" x14ac:dyDescent="0.25">
      <c r="A14" s="206" t="str">
        <f>Položky!B63</f>
        <v>721</v>
      </c>
      <c r="B14" s="133" t="str">
        <f>Položky!C63</f>
        <v>Vnitřní kanalizace</v>
      </c>
      <c r="C14" s="69"/>
      <c r="D14" s="134"/>
      <c r="E14" s="207">
        <f>Položky!BA67</f>
        <v>0</v>
      </c>
      <c r="F14" s="208">
        <f>Položky!BB67</f>
        <v>0</v>
      </c>
      <c r="G14" s="208">
        <f>Položky!BC67</f>
        <v>0</v>
      </c>
      <c r="H14" s="208">
        <f>Položky!BD67</f>
        <v>0</v>
      </c>
      <c r="I14" s="209">
        <f>Položky!BE67</f>
        <v>0</v>
      </c>
    </row>
    <row r="15" spans="1:9" s="141" customFormat="1" ht="13.5" thickBot="1" x14ac:dyDescent="0.25">
      <c r="A15" s="135"/>
      <c r="B15" s="136" t="s">
        <v>55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 x14ac:dyDescent="0.2">
      <c r="A16" s="69"/>
      <c r="B16" s="69"/>
      <c r="C16" s="69"/>
      <c r="D16" s="69"/>
      <c r="E16" s="69"/>
      <c r="F16" s="69"/>
      <c r="G16" s="69"/>
      <c r="H16" s="69"/>
      <c r="I16" s="69"/>
    </row>
    <row r="17" spans="2:9" x14ac:dyDescent="0.2">
      <c r="B17" s="141"/>
      <c r="F17" s="142"/>
      <c r="G17" s="143"/>
      <c r="H17" s="143"/>
      <c r="I17" s="144"/>
    </row>
    <row r="18" spans="2:9" x14ac:dyDescent="0.2">
      <c r="F18" s="142"/>
      <c r="G18" s="143"/>
      <c r="H18" s="143"/>
      <c r="I18" s="144"/>
    </row>
    <row r="19" spans="2:9" x14ac:dyDescent="0.2">
      <c r="F19" s="142"/>
      <c r="G19" s="143"/>
      <c r="H19" s="143"/>
      <c r="I19" s="144"/>
    </row>
    <row r="20" spans="2:9" x14ac:dyDescent="0.2">
      <c r="F20" s="142"/>
      <c r="G20" s="143"/>
      <c r="H20" s="143"/>
      <c r="I20" s="144"/>
    </row>
    <row r="21" spans="2:9" x14ac:dyDescent="0.2">
      <c r="F21" s="142"/>
      <c r="G21" s="143"/>
      <c r="H21" s="143"/>
      <c r="I21" s="144"/>
    </row>
    <row r="22" spans="2:9" x14ac:dyDescent="0.2">
      <c r="F22" s="142"/>
      <c r="G22" s="143"/>
      <c r="H22" s="143"/>
      <c r="I22" s="144"/>
    </row>
    <row r="23" spans="2:9" x14ac:dyDescent="0.2">
      <c r="F23" s="142"/>
      <c r="G23" s="143"/>
      <c r="H23" s="143"/>
      <c r="I23" s="144"/>
    </row>
    <row r="24" spans="2:9" x14ac:dyDescent="0.2">
      <c r="F24" s="142"/>
      <c r="G24" s="143"/>
      <c r="H24" s="143"/>
      <c r="I24" s="144"/>
    </row>
    <row r="25" spans="2:9" x14ac:dyDescent="0.2">
      <c r="F25" s="142"/>
      <c r="G25" s="143"/>
      <c r="H25" s="143"/>
      <c r="I25" s="144"/>
    </row>
    <row r="26" spans="2:9" x14ac:dyDescent="0.2">
      <c r="F26" s="142"/>
      <c r="G26" s="143"/>
      <c r="H26" s="143"/>
      <c r="I26" s="144"/>
    </row>
    <row r="27" spans="2:9" x14ac:dyDescent="0.2">
      <c r="F27" s="142"/>
      <c r="G27" s="143"/>
      <c r="H27" s="143"/>
      <c r="I27" s="144"/>
    </row>
    <row r="28" spans="2:9" x14ac:dyDescent="0.2">
      <c r="F28" s="142"/>
      <c r="G28" s="143"/>
      <c r="H28" s="143"/>
      <c r="I28" s="144"/>
    </row>
    <row r="29" spans="2:9" x14ac:dyDescent="0.2">
      <c r="F29" s="142"/>
      <c r="G29" s="143"/>
      <c r="H29" s="143"/>
      <c r="I29" s="144"/>
    </row>
    <row r="30" spans="2:9" x14ac:dyDescent="0.2">
      <c r="F30" s="142"/>
      <c r="G30" s="143"/>
      <c r="H30" s="143"/>
      <c r="I30" s="144"/>
    </row>
    <row r="31" spans="2:9" x14ac:dyDescent="0.2">
      <c r="F31" s="142"/>
      <c r="G31" s="143"/>
      <c r="H31" s="143"/>
      <c r="I31" s="144"/>
    </row>
    <row r="32" spans="2:9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0"/>
  <sheetViews>
    <sheetView showGridLines="0" showZeros="0" tabSelected="1" topLeftCell="A22" zoomScaleNormal="100" workbookViewId="0">
      <selection activeCell="I22" sqref="I22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0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46</v>
      </c>
      <c r="B3" s="109"/>
      <c r="C3" s="110" t="str">
        <f>CONCATENATE(cislostavby," ",nazevstavby)</f>
        <v>20079291-4 MU - REKONSTRUKCE A DOSTAVBA AREÁLU FF, ARNE NOVÁK</v>
      </c>
      <c r="D3" s="151"/>
      <c r="E3" s="152" t="s">
        <v>57</v>
      </c>
      <c r="F3" s="153" t="str">
        <f>Rekapitulace!H1</f>
        <v>D 12</v>
      </c>
      <c r="G3" s="154"/>
    </row>
    <row r="4" spans="1:104" ht="13.5" thickBot="1" x14ac:dyDescent="0.25">
      <c r="A4" s="155" t="s">
        <v>48</v>
      </c>
      <c r="B4" s="117"/>
      <c r="C4" s="118" t="str">
        <f>CONCATENATE(cisloobjektu," ",nazevobjektu)</f>
        <v>IO 06 VNITROAREÁL.KOMUNIKACE A ZPEV.PLOCHY</v>
      </c>
      <c r="D4" s="156"/>
      <c r="E4" s="157" t="str">
        <f>Rekapitulace!G2</f>
        <v>VENKOVNÍ KANALIZACE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58</v>
      </c>
      <c r="B6" s="164" t="s">
        <v>59</v>
      </c>
      <c r="C6" s="164" t="s">
        <v>60</v>
      </c>
      <c r="D6" s="164" t="s">
        <v>61</v>
      </c>
      <c r="E6" s="165" t="s">
        <v>62</v>
      </c>
      <c r="F6" s="164" t="s">
        <v>63</v>
      </c>
      <c r="G6" s="166" t="s">
        <v>64</v>
      </c>
    </row>
    <row r="7" spans="1:104" x14ac:dyDescent="0.2">
      <c r="A7" s="167" t="s">
        <v>65</v>
      </c>
      <c r="B7" s="168" t="s">
        <v>66</v>
      </c>
      <c r="C7" s="169" t="s">
        <v>67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77</v>
      </c>
      <c r="C8" s="177" t="s">
        <v>78</v>
      </c>
      <c r="D8" s="178" t="s">
        <v>79</v>
      </c>
      <c r="E8" s="179">
        <v>10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81">
        <v>1</v>
      </c>
      <c r="CB8" s="181">
        <v>1</v>
      </c>
      <c r="CZ8" s="146">
        <v>6.0999999999999999E-2</v>
      </c>
    </row>
    <row r="9" spans="1:104" x14ac:dyDescent="0.2">
      <c r="A9" s="175">
        <v>2</v>
      </c>
      <c r="B9" s="176" t="s">
        <v>80</v>
      </c>
      <c r="C9" s="177" t="s">
        <v>81</v>
      </c>
      <c r="D9" s="178" t="s">
        <v>82</v>
      </c>
      <c r="E9" s="179">
        <v>15</v>
      </c>
      <c r="F9" s="179">
        <v>0</v>
      </c>
      <c r="G9" s="180">
        <f>E9*F9</f>
        <v>0</v>
      </c>
      <c r="O9" s="174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81">
        <v>1</v>
      </c>
      <c r="CB9" s="181">
        <v>1</v>
      </c>
      <c r="CZ9" s="146">
        <v>0</v>
      </c>
    </row>
    <row r="10" spans="1:104" x14ac:dyDescent="0.2">
      <c r="A10" s="175">
        <v>3</v>
      </c>
      <c r="B10" s="176" t="s">
        <v>83</v>
      </c>
      <c r="C10" s="177" t="s">
        <v>84</v>
      </c>
      <c r="D10" s="178" t="s">
        <v>82</v>
      </c>
      <c r="E10" s="179">
        <v>84.501000000000005</v>
      </c>
      <c r="F10" s="179">
        <v>0</v>
      </c>
      <c r="G10" s="180">
        <f>E10*F10</f>
        <v>0</v>
      </c>
      <c r="O10" s="174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81">
        <v>1</v>
      </c>
      <c r="CB10" s="181">
        <v>1</v>
      </c>
      <c r="CZ10" s="146">
        <v>0</v>
      </c>
    </row>
    <row r="11" spans="1:104" x14ac:dyDescent="0.2">
      <c r="A11" s="182"/>
      <c r="B11" s="184"/>
      <c r="C11" s="185" t="s">
        <v>85</v>
      </c>
      <c r="D11" s="186"/>
      <c r="E11" s="187">
        <v>21.12</v>
      </c>
      <c r="F11" s="188"/>
      <c r="G11" s="189"/>
      <c r="M11" s="183" t="s">
        <v>85</v>
      </c>
      <c r="O11" s="174"/>
    </row>
    <row r="12" spans="1:104" x14ac:dyDescent="0.2">
      <c r="A12" s="182"/>
      <c r="B12" s="184"/>
      <c r="C12" s="185" t="s">
        <v>86</v>
      </c>
      <c r="D12" s="186"/>
      <c r="E12" s="187">
        <v>15.96</v>
      </c>
      <c r="F12" s="188"/>
      <c r="G12" s="189"/>
      <c r="M12" s="183" t="s">
        <v>86</v>
      </c>
      <c r="O12" s="174"/>
    </row>
    <row r="13" spans="1:104" x14ac:dyDescent="0.2">
      <c r="A13" s="182"/>
      <c r="B13" s="184"/>
      <c r="C13" s="185" t="s">
        <v>87</v>
      </c>
      <c r="D13" s="186"/>
      <c r="E13" s="187">
        <v>9.0749999999999993</v>
      </c>
      <c r="F13" s="188"/>
      <c r="G13" s="189"/>
      <c r="M13" s="183" t="s">
        <v>87</v>
      </c>
      <c r="O13" s="174"/>
    </row>
    <row r="14" spans="1:104" x14ac:dyDescent="0.2">
      <c r="A14" s="182"/>
      <c r="B14" s="184"/>
      <c r="C14" s="185" t="s">
        <v>88</v>
      </c>
      <c r="D14" s="186"/>
      <c r="E14" s="187">
        <v>9.35</v>
      </c>
      <c r="F14" s="188"/>
      <c r="G14" s="189"/>
      <c r="M14" s="183" t="s">
        <v>88</v>
      </c>
      <c r="O14" s="174"/>
    </row>
    <row r="15" spans="1:104" x14ac:dyDescent="0.2">
      <c r="A15" s="182"/>
      <c r="B15" s="184"/>
      <c r="C15" s="185" t="s">
        <v>89</v>
      </c>
      <c r="D15" s="186"/>
      <c r="E15" s="187">
        <v>4.5759999999999996</v>
      </c>
      <c r="F15" s="188"/>
      <c r="G15" s="189"/>
      <c r="M15" s="183" t="s">
        <v>89</v>
      </c>
      <c r="O15" s="174"/>
    </row>
    <row r="16" spans="1:104" x14ac:dyDescent="0.2">
      <c r="A16" s="182"/>
      <c r="B16" s="184"/>
      <c r="C16" s="185" t="s">
        <v>90</v>
      </c>
      <c r="D16" s="186"/>
      <c r="E16" s="187">
        <v>13.86</v>
      </c>
      <c r="F16" s="188"/>
      <c r="G16" s="189"/>
      <c r="M16" s="183" t="s">
        <v>90</v>
      </c>
      <c r="O16" s="174"/>
    </row>
    <row r="17" spans="1:104" x14ac:dyDescent="0.2">
      <c r="A17" s="182"/>
      <c r="B17" s="184"/>
      <c r="C17" s="185" t="s">
        <v>91</v>
      </c>
      <c r="D17" s="186"/>
      <c r="E17" s="187">
        <v>10.56</v>
      </c>
      <c r="F17" s="188"/>
      <c r="G17" s="189"/>
      <c r="M17" s="183" t="s">
        <v>91</v>
      </c>
      <c r="O17" s="174"/>
    </row>
    <row r="18" spans="1:104" x14ac:dyDescent="0.2">
      <c r="A18" s="175">
        <v>4</v>
      </c>
      <c r="B18" s="176" t="s">
        <v>92</v>
      </c>
      <c r="C18" s="177" t="s">
        <v>93</v>
      </c>
      <c r="D18" s="178" t="s">
        <v>82</v>
      </c>
      <c r="E18" s="179">
        <v>84.5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81">
        <v>1</v>
      </c>
      <c r="CB18" s="181">
        <v>1</v>
      </c>
      <c r="CZ18" s="146">
        <v>0</v>
      </c>
    </row>
    <row r="19" spans="1:104" x14ac:dyDescent="0.2">
      <c r="A19" s="175">
        <v>5</v>
      </c>
      <c r="B19" s="176" t="s">
        <v>94</v>
      </c>
      <c r="C19" s="177" t="s">
        <v>95</v>
      </c>
      <c r="D19" s="178" t="s">
        <v>96</v>
      </c>
      <c r="E19" s="179">
        <v>86.22</v>
      </c>
      <c r="F19" s="179">
        <v>0</v>
      </c>
      <c r="G19" s="180">
        <f>E19*F19</f>
        <v>0</v>
      </c>
      <c r="O19" s="174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81">
        <v>1</v>
      </c>
      <c r="CB19" s="181">
        <v>1</v>
      </c>
      <c r="CZ19" s="146">
        <v>8.5999999999999998E-4</v>
      </c>
    </row>
    <row r="20" spans="1:104" x14ac:dyDescent="0.2">
      <c r="A20" s="182"/>
      <c r="B20" s="184"/>
      <c r="C20" s="185" t="s">
        <v>97</v>
      </c>
      <c r="D20" s="186"/>
      <c r="E20" s="187">
        <v>16.5</v>
      </c>
      <c r="F20" s="188"/>
      <c r="G20" s="189"/>
      <c r="M20" s="183" t="s">
        <v>97</v>
      </c>
      <c r="O20" s="174"/>
    </row>
    <row r="21" spans="1:104" x14ac:dyDescent="0.2">
      <c r="A21" s="182"/>
      <c r="B21" s="184"/>
      <c r="C21" s="185" t="s">
        <v>98</v>
      </c>
      <c r="D21" s="186"/>
      <c r="E21" s="187">
        <v>17</v>
      </c>
      <c r="F21" s="188"/>
      <c r="G21" s="189"/>
      <c r="M21" s="183" t="s">
        <v>98</v>
      </c>
      <c r="O21" s="174"/>
    </row>
    <row r="22" spans="1:104" x14ac:dyDescent="0.2">
      <c r="A22" s="182"/>
      <c r="B22" s="184"/>
      <c r="C22" s="185" t="s">
        <v>99</v>
      </c>
      <c r="D22" s="186"/>
      <c r="E22" s="187">
        <v>8.32</v>
      </c>
      <c r="F22" s="188"/>
      <c r="G22" s="189"/>
      <c r="M22" s="183" t="s">
        <v>99</v>
      </c>
      <c r="O22" s="174"/>
    </row>
    <row r="23" spans="1:104" x14ac:dyDescent="0.2">
      <c r="A23" s="182"/>
      <c r="B23" s="184"/>
      <c r="C23" s="185" t="s">
        <v>100</v>
      </c>
      <c r="D23" s="186"/>
      <c r="E23" s="187">
        <v>25.2</v>
      </c>
      <c r="F23" s="188"/>
      <c r="G23" s="189"/>
      <c r="M23" s="183" t="s">
        <v>100</v>
      </c>
      <c r="O23" s="174"/>
    </row>
    <row r="24" spans="1:104" x14ac:dyDescent="0.2">
      <c r="A24" s="182"/>
      <c r="B24" s="184"/>
      <c r="C24" s="185" t="s">
        <v>101</v>
      </c>
      <c r="D24" s="186"/>
      <c r="E24" s="187">
        <v>19.2</v>
      </c>
      <c r="F24" s="188"/>
      <c r="G24" s="189"/>
      <c r="M24" s="183" t="s">
        <v>101</v>
      </c>
      <c r="O24" s="174"/>
    </row>
    <row r="25" spans="1:104" x14ac:dyDescent="0.2">
      <c r="A25" s="175">
        <v>6</v>
      </c>
      <c r="B25" s="176" t="s">
        <v>102</v>
      </c>
      <c r="C25" s="177" t="s">
        <v>103</v>
      </c>
      <c r="D25" s="178" t="s">
        <v>96</v>
      </c>
      <c r="E25" s="179">
        <v>86.22</v>
      </c>
      <c r="F25" s="179">
        <v>0</v>
      </c>
      <c r="G25" s="180">
        <f>E25*F25</f>
        <v>0</v>
      </c>
      <c r="O25" s="174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81">
        <v>1</v>
      </c>
      <c r="CB25" s="181">
        <v>1</v>
      </c>
      <c r="CZ25" s="146">
        <v>0</v>
      </c>
    </row>
    <row r="26" spans="1:104" x14ac:dyDescent="0.2">
      <c r="A26" s="175">
        <v>7</v>
      </c>
      <c r="B26" s="176" t="s">
        <v>104</v>
      </c>
      <c r="C26" s="177" t="s">
        <v>105</v>
      </c>
      <c r="D26" s="178" t="s">
        <v>82</v>
      </c>
      <c r="E26" s="179">
        <v>84.5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81">
        <v>1</v>
      </c>
      <c r="CB26" s="181">
        <v>1</v>
      </c>
      <c r="CZ26" s="146">
        <v>0</v>
      </c>
    </row>
    <row r="27" spans="1:104" x14ac:dyDescent="0.2">
      <c r="A27" s="175">
        <v>8</v>
      </c>
      <c r="B27" s="176" t="s">
        <v>106</v>
      </c>
      <c r="C27" s="177" t="s">
        <v>107</v>
      </c>
      <c r="D27" s="178" t="s">
        <v>82</v>
      </c>
      <c r="E27" s="179">
        <v>18.768000000000001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81">
        <v>1</v>
      </c>
      <c r="CB27" s="181">
        <v>1</v>
      </c>
      <c r="CZ27" s="146">
        <v>0</v>
      </c>
    </row>
    <row r="28" spans="1:104" x14ac:dyDescent="0.2">
      <c r="A28" s="182"/>
      <c r="B28" s="184"/>
      <c r="C28" s="185" t="s">
        <v>108</v>
      </c>
      <c r="D28" s="186"/>
      <c r="E28" s="187">
        <v>5.28</v>
      </c>
      <c r="F28" s="188"/>
      <c r="G28" s="189"/>
      <c r="M28" s="183" t="s">
        <v>108</v>
      </c>
      <c r="O28" s="174"/>
    </row>
    <row r="29" spans="1:104" x14ac:dyDescent="0.2">
      <c r="A29" s="182"/>
      <c r="B29" s="184"/>
      <c r="C29" s="185" t="s">
        <v>109</v>
      </c>
      <c r="D29" s="186"/>
      <c r="E29" s="187">
        <v>5.04</v>
      </c>
      <c r="F29" s="188"/>
      <c r="G29" s="189"/>
      <c r="M29" s="183" t="s">
        <v>109</v>
      </c>
      <c r="O29" s="174"/>
    </row>
    <row r="30" spans="1:104" x14ac:dyDescent="0.2">
      <c r="A30" s="182"/>
      <c r="B30" s="184"/>
      <c r="C30" s="185" t="s">
        <v>110</v>
      </c>
      <c r="D30" s="186"/>
      <c r="E30" s="187">
        <v>1.65</v>
      </c>
      <c r="F30" s="188"/>
      <c r="G30" s="189"/>
      <c r="M30" s="183" t="s">
        <v>110</v>
      </c>
      <c r="O30" s="174"/>
    </row>
    <row r="31" spans="1:104" x14ac:dyDescent="0.2">
      <c r="A31" s="182"/>
      <c r="B31" s="184"/>
      <c r="C31" s="185" t="s">
        <v>110</v>
      </c>
      <c r="D31" s="186"/>
      <c r="E31" s="187">
        <v>1.65</v>
      </c>
      <c r="F31" s="188"/>
      <c r="G31" s="189"/>
      <c r="M31" s="183" t="s">
        <v>110</v>
      </c>
      <c r="O31" s="174"/>
    </row>
    <row r="32" spans="1:104" x14ac:dyDescent="0.2">
      <c r="A32" s="182"/>
      <c r="B32" s="184"/>
      <c r="C32" s="185" t="s">
        <v>111</v>
      </c>
      <c r="D32" s="186"/>
      <c r="E32" s="187">
        <v>0.85799999999999998</v>
      </c>
      <c r="F32" s="188"/>
      <c r="G32" s="189"/>
      <c r="M32" s="183" t="s">
        <v>111</v>
      </c>
      <c r="O32" s="174"/>
    </row>
    <row r="33" spans="1:104" x14ac:dyDescent="0.2">
      <c r="A33" s="182"/>
      <c r="B33" s="184"/>
      <c r="C33" s="185" t="s">
        <v>112</v>
      </c>
      <c r="D33" s="186"/>
      <c r="E33" s="187">
        <v>2.31</v>
      </c>
      <c r="F33" s="188"/>
      <c r="G33" s="189"/>
      <c r="M33" s="183" t="s">
        <v>112</v>
      </c>
      <c r="O33" s="174"/>
    </row>
    <row r="34" spans="1:104" x14ac:dyDescent="0.2">
      <c r="A34" s="182"/>
      <c r="B34" s="184"/>
      <c r="C34" s="185" t="s">
        <v>113</v>
      </c>
      <c r="D34" s="186"/>
      <c r="E34" s="187">
        <v>1.98</v>
      </c>
      <c r="F34" s="188"/>
      <c r="G34" s="189"/>
      <c r="M34" s="183" t="s">
        <v>113</v>
      </c>
      <c r="O34" s="174"/>
    </row>
    <row r="35" spans="1:104" x14ac:dyDescent="0.2">
      <c r="A35" s="175">
        <v>9</v>
      </c>
      <c r="B35" s="176" t="s">
        <v>114</v>
      </c>
      <c r="C35" s="177" t="s">
        <v>115</v>
      </c>
      <c r="D35" s="178" t="s">
        <v>82</v>
      </c>
      <c r="E35" s="179">
        <v>18.768000000000001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81">
        <v>1</v>
      </c>
      <c r="CB35" s="181">
        <v>1</v>
      </c>
      <c r="CZ35" s="146">
        <v>0</v>
      </c>
    </row>
    <row r="36" spans="1:104" x14ac:dyDescent="0.2">
      <c r="A36" s="190"/>
      <c r="B36" s="191" t="s">
        <v>68</v>
      </c>
      <c r="C36" s="192" t="str">
        <f>CONCATENATE(B7," ",C7)</f>
        <v>1 Zemní práce</v>
      </c>
      <c r="D36" s="193"/>
      <c r="E36" s="194"/>
      <c r="F36" s="195"/>
      <c r="G36" s="196">
        <f>SUM(G7:G35)</f>
        <v>0</v>
      </c>
      <c r="O36" s="174">
        <v>4</v>
      </c>
      <c r="BA36" s="197">
        <f>SUM(BA7:BA35)</f>
        <v>0</v>
      </c>
      <c r="BB36" s="197">
        <f>SUM(BB7:BB35)</f>
        <v>0</v>
      </c>
      <c r="BC36" s="197">
        <f>SUM(BC7:BC35)</f>
        <v>0</v>
      </c>
      <c r="BD36" s="197">
        <f>SUM(BD7:BD35)</f>
        <v>0</v>
      </c>
      <c r="BE36" s="197">
        <f>SUM(BE7:BE35)</f>
        <v>0</v>
      </c>
    </row>
    <row r="37" spans="1:104" x14ac:dyDescent="0.2">
      <c r="A37" s="167" t="s">
        <v>65</v>
      </c>
      <c r="B37" s="168" t="s">
        <v>116</v>
      </c>
      <c r="C37" s="169" t="s">
        <v>117</v>
      </c>
      <c r="D37" s="170"/>
      <c r="E37" s="171"/>
      <c r="F37" s="171"/>
      <c r="G37" s="172"/>
      <c r="H37" s="173"/>
      <c r="I37" s="173"/>
      <c r="O37" s="174">
        <v>1</v>
      </c>
    </row>
    <row r="38" spans="1:104" x14ac:dyDescent="0.2">
      <c r="A38" s="175">
        <v>10</v>
      </c>
      <c r="B38" s="176" t="s">
        <v>118</v>
      </c>
      <c r="C38" s="177" t="s">
        <v>119</v>
      </c>
      <c r="D38" s="178" t="s">
        <v>82</v>
      </c>
      <c r="E38" s="179">
        <v>6.2560000000000002</v>
      </c>
      <c r="F38" s="179">
        <v>0</v>
      </c>
      <c r="G38" s="180">
        <f>E38*F38</f>
        <v>0</v>
      </c>
      <c r="O38" s="174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81">
        <v>1</v>
      </c>
      <c r="CB38" s="181">
        <v>1</v>
      </c>
      <c r="CZ38" s="146">
        <v>1.891</v>
      </c>
    </row>
    <row r="39" spans="1:104" x14ac:dyDescent="0.2">
      <c r="A39" s="182"/>
      <c r="B39" s="184"/>
      <c r="C39" s="185" t="s">
        <v>120</v>
      </c>
      <c r="D39" s="186"/>
      <c r="E39" s="187">
        <v>1.76</v>
      </c>
      <c r="F39" s="188"/>
      <c r="G39" s="189"/>
      <c r="M39" s="183" t="s">
        <v>120</v>
      </c>
      <c r="O39" s="174"/>
    </row>
    <row r="40" spans="1:104" x14ac:dyDescent="0.2">
      <c r="A40" s="182"/>
      <c r="B40" s="184"/>
      <c r="C40" s="185" t="s">
        <v>121</v>
      </c>
      <c r="D40" s="186"/>
      <c r="E40" s="187">
        <v>1.68</v>
      </c>
      <c r="F40" s="188"/>
      <c r="G40" s="189"/>
      <c r="M40" s="183" t="s">
        <v>121</v>
      </c>
      <c r="O40" s="174"/>
    </row>
    <row r="41" spans="1:104" x14ac:dyDescent="0.2">
      <c r="A41" s="182"/>
      <c r="B41" s="184"/>
      <c r="C41" s="185" t="s">
        <v>122</v>
      </c>
      <c r="D41" s="186"/>
      <c r="E41" s="187">
        <v>0.55000000000000004</v>
      </c>
      <c r="F41" s="188"/>
      <c r="G41" s="189"/>
      <c r="M41" s="183" t="s">
        <v>122</v>
      </c>
      <c r="O41" s="174"/>
    </row>
    <row r="42" spans="1:104" x14ac:dyDescent="0.2">
      <c r="A42" s="182"/>
      <c r="B42" s="184"/>
      <c r="C42" s="185" t="s">
        <v>122</v>
      </c>
      <c r="D42" s="186"/>
      <c r="E42" s="187">
        <v>0.55000000000000004</v>
      </c>
      <c r="F42" s="188"/>
      <c r="G42" s="189"/>
      <c r="M42" s="183" t="s">
        <v>122</v>
      </c>
      <c r="O42" s="174"/>
    </row>
    <row r="43" spans="1:104" x14ac:dyDescent="0.2">
      <c r="A43" s="182"/>
      <c r="B43" s="184"/>
      <c r="C43" s="185" t="s">
        <v>123</v>
      </c>
      <c r="D43" s="186"/>
      <c r="E43" s="187">
        <v>0.28599999999999998</v>
      </c>
      <c r="F43" s="188"/>
      <c r="G43" s="189"/>
      <c r="M43" s="183" t="s">
        <v>123</v>
      </c>
      <c r="O43" s="174"/>
    </row>
    <row r="44" spans="1:104" x14ac:dyDescent="0.2">
      <c r="A44" s="182"/>
      <c r="B44" s="184"/>
      <c r="C44" s="185" t="s">
        <v>124</v>
      </c>
      <c r="D44" s="186"/>
      <c r="E44" s="187">
        <v>0.77</v>
      </c>
      <c r="F44" s="188"/>
      <c r="G44" s="189"/>
      <c r="M44" s="183" t="s">
        <v>124</v>
      </c>
      <c r="O44" s="174"/>
    </row>
    <row r="45" spans="1:104" x14ac:dyDescent="0.2">
      <c r="A45" s="182"/>
      <c r="B45" s="184"/>
      <c r="C45" s="185" t="s">
        <v>125</v>
      </c>
      <c r="D45" s="186"/>
      <c r="E45" s="187">
        <v>0.66</v>
      </c>
      <c r="F45" s="188"/>
      <c r="G45" s="189"/>
      <c r="M45" s="183" t="s">
        <v>125</v>
      </c>
      <c r="O45" s="174"/>
    </row>
    <row r="46" spans="1:104" x14ac:dyDescent="0.2">
      <c r="A46" s="190"/>
      <c r="B46" s="191" t="s">
        <v>68</v>
      </c>
      <c r="C46" s="192" t="str">
        <f>CONCATENATE(B37," ",C37)</f>
        <v>45 Podkladní a vedlejší konstrukce</v>
      </c>
      <c r="D46" s="193"/>
      <c r="E46" s="194"/>
      <c r="F46" s="195"/>
      <c r="G46" s="196">
        <f>SUM(G37:G45)</f>
        <v>0</v>
      </c>
      <c r="O46" s="174">
        <v>4</v>
      </c>
      <c r="BA46" s="197">
        <f>SUM(BA37:BA45)</f>
        <v>0</v>
      </c>
      <c r="BB46" s="197">
        <f>SUM(BB37:BB45)</f>
        <v>0</v>
      </c>
      <c r="BC46" s="197">
        <f>SUM(BC37:BC45)</f>
        <v>0</v>
      </c>
      <c r="BD46" s="197">
        <f>SUM(BD37:BD45)</f>
        <v>0</v>
      </c>
      <c r="BE46" s="197">
        <f>SUM(BE37:BE45)</f>
        <v>0</v>
      </c>
    </row>
    <row r="47" spans="1:104" x14ac:dyDescent="0.2">
      <c r="A47" s="167" t="s">
        <v>65</v>
      </c>
      <c r="B47" s="168" t="s">
        <v>126</v>
      </c>
      <c r="C47" s="169" t="s">
        <v>127</v>
      </c>
      <c r="D47" s="170"/>
      <c r="E47" s="171"/>
      <c r="F47" s="171"/>
      <c r="G47" s="172"/>
      <c r="H47" s="173"/>
      <c r="I47" s="173"/>
      <c r="O47" s="174">
        <v>1</v>
      </c>
    </row>
    <row r="48" spans="1:104" x14ac:dyDescent="0.2">
      <c r="A48" s="175">
        <v>11</v>
      </c>
      <c r="B48" s="176" t="s">
        <v>128</v>
      </c>
      <c r="C48" s="177" t="s">
        <v>129</v>
      </c>
      <c r="D48" s="178" t="s">
        <v>130</v>
      </c>
      <c r="E48" s="179">
        <v>1</v>
      </c>
      <c r="F48" s="179">
        <v>0</v>
      </c>
      <c r="G48" s="180">
        <f>E48*F48</f>
        <v>0</v>
      </c>
      <c r="O48" s="174">
        <v>2</v>
      </c>
      <c r="AA48" s="146">
        <v>12</v>
      </c>
      <c r="AB48" s="146">
        <v>1</v>
      </c>
      <c r="AC48" s="146">
        <v>20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81">
        <v>12</v>
      </c>
      <c r="CB48" s="181">
        <v>1</v>
      </c>
      <c r="CZ48" s="146">
        <v>0</v>
      </c>
    </row>
    <row r="49" spans="1:104" x14ac:dyDescent="0.2">
      <c r="A49" s="190"/>
      <c r="B49" s="191" t="s">
        <v>68</v>
      </c>
      <c r="C49" s="192" t="str">
        <f>CONCATENATE(B47," ",C47)</f>
        <v>5 Komunikace</v>
      </c>
      <c r="D49" s="193"/>
      <c r="E49" s="194"/>
      <c r="F49" s="195"/>
      <c r="G49" s="196">
        <f>SUM(G47:G48)</f>
        <v>0</v>
      </c>
      <c r="O49" s="174">
        <v>4</v>
      </c>
      <c r="BA49" s="197">
        <f>SUM(BA47:BA48)</f>
        <v>0</v>
      </c>
      <c r="BB49" s="197">
        <f>SUM(BB47:BB48)</f>
        <v>0</v>
      </c>
      <c r="BC49" s="197">
        <f>SUM(BC47:BC48)</f>
        <v>0</v>
      </c>
      <c r="BD49" s="197">
        <f>SUM(BD47:BD48)</f>
        <v>0</v>
      </c>
      <c r="BE49" s="197">
        <f>SUM(BE47:BE48)</f>
        <v>0</v>
      </c>
    </row>
    <row r="50" spans="1:104" x14ac:dyDescent="0.2">
      <c r="A50" s="167" t="s">
        <v>65</v>
      </c>
      <c r="B50" s="168" t="s">
        <v>131</v>
      </c>
      <c r="C50" s="169" t="s">
        <v>132</v>
      </c>
      <c r="D50" s="170"/>
      <c r="E50" s="171"/>
      <c r="F50" s="171"/>
      <c r="G50" s="172"/>
      <c r="H50" s="173"/>
      <c r="I50" s="173"/>
      <c r="O50" s="174">
        <v>1</v>
      </c>
    </row>
    <row r="51" spans="1:104" ht="22.5" x14ac:dyDescent="0.2">
      <c r="A51" s="175">
        <v>12</v>
      </c>
      <c r="B51" s="176" t="s">
        <v>133</v>
      </c>
      <c r="C51" s="177" t="s">
        <v>134</v>
      </c>
      <c r="D51" s="178" t="s">
        <v>79</v>
      </c>
      <c r="E51" s="179">
        <v>75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81">
        <v>1</v>
      </c>
      <c r="CB51" s="181">
        <v>1</v>
      </c>
      <c r="CZ51" s="146">
        <v>2.3700000000000001E-3</v>
      </c>
    </row>
    <row r="52" spans="1:104" x14ac:dyDescent="0.2">
      <c r="A52" s="182"/>
      <c r="B52" s="184"/>
      <c r="C52" s="185" t="s">
        <v>135</v>
      </c>
      <c r="D52" s="186"/>
      <c r="E52" s="187">
        <v>75</v>
      </c>
      <c r="F52" s="188"/>
      <c r="G52" s="189"/>
      <c r="M52" s="183" t="s">
        <v>135</v>
      </c>
      <c r="O52" s="174"/>
    </row>
    <row r="53" spans="1:104" x14ac:dyDescent="0.2">
      <c r="A53" s="190"/>
      <c r="B53" s="191" t="s">
        <v>68</v>
      </c>
      <c r="C53" s="192" t="str">
        <f>CONCATENATE(B50," ",C50)</f>
        <v>8 Trubní vedení</v>
      </c>
      <c r="D53" s="193"/>
      <c r="E53" s="194"/>
      <c r="F53" s="195"/>
      <c r="G53" s="196">
        <f>SUM(G50:G52)</f>
        <v>0</v>
      </c>
      <c r="O53" s="174">
        <v>4</v>
      </c>
      <c r="BA53" s="197">
        <f>SUM(BA50:BA52)</f>
        <v>0</v>
      </c>
      <c r="BB53" s="197">
        <f>SUM(BB50:BB52)</f>
        <v>0</v>
      </c>
      <c r="BC53" s="197">
        <f>SUM(BC50:BC52)</f>
        <v>0</v>
      </c>
      <c r="BD53" s="197">
        <f>SUM(BD50:BD52)</f>
        <v>0</v>
      </c>
      <c r="BE53" s="197">
        <f>SUM(BE50:BE52)</f>
        <v>0</v>
      </c>
    </row>
    <row r="54" spans="1:104" x14ac:dyDescent="0.2">
      <c r="A54" s="167" t="s">
        <v>65</v>
      </c>
      <c r="B54" s="168" t="s">
        <v>136</v>
      </c>
      <c r="C54" s="169" t="s">
        <v>137</v>
      </c>
      <c r="D54" s="170"/>
      <c r="E54" s="171"/>
      <c r="F54" s="171"/>
      <c r="G54" s="172"/>
      <c r="H54" s="173"/>
      <c r="I54" s="173"/>
      <c r="O54" s="174">
        <v>1</v>
      </c>
    </row>
    <row r="55" spans="1:104" x14ac:dyDescent="0.2">
      <c r="A55" s="175">
        <v>13</v>
      </c>
      <c r="B55" s="176" t="s">
        <v>138</v>
      </c>
      <c r="C55" s="177" t="s">
        <v>139</v>
      </c>
      <c r="D55" s="178" t="s">
        <v>140</v>
      </c>
      <c r="E55" s="179">
        <v>6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81">
        <v>1</v>
      </c>
      <c r="CB55" s="181">
        <v>1</v>
      </c>
      <c r="CZ55" s="146">
        <v>7.0999999999999994E-2</v>
      </c>
    </row>
    <row r="56" spans="1:104" x14ac:dyDescent="0.2">
      <c r="A56" s="190"/>
      <c r="B56" s="191" t="s">
        <v>68</v>
      </c>
      <c r="C56" s="192" t="str">
        <f>CONCATENATE(B54," ",C54)</f>
        <v>87 Potrubí z trub z plastických hmot</v>
      </c>
      <c r="D56" s="193"/>
      <c r="E56" s="194"/>
      <c r="F56" s="195"/>
      <c r="G56" s="196">
        <f>SUM(G54:G55)</f>
        <v>0</v>
      </c>
      <c r="O56" s="174">
        <v>4</v>
      </c>
      <c r="BA56" s="197">
        <f>SUM(BA54:BA55)</f>
        <v>0</v>
      </c>
      <c r="BB56" s="197">
        <f>SUM(BB54:BB55)</f>
        <v>0</v>
      </c>
      <c r="BC56" s="197">
        <f>SUM(BC54:BC55)</f>
        <v>0</v>
      </c>
      <c r="BD56" s="197">
        <f>SUM(BD54:BD55)</f>
        <v>0</v>
      </c>
      <c r="BE56" s="197">
        <f>SUM(BE54:BE55)</f>
        <v>0</v>
      </c>
    </row>
    <row r="57" spans="1:104" x14ac:dyDescent="0.2">
      <c r="A57" s="167" t="s">
        <v>65</v>
      </c>
      <c r="B57" s="168" t="s">
        <v>141</v>
      </c>
      <c r="C57" s="169" t="s">
        <v>142</v>
      </c>
      <c r="D57" s="170"/>
      <c r="E57" s="171"/>
      <c r="F57" s="171"/>
      <c r="G57" s="172"/>
      <c r="H57" s="173"/>
      <c r="I57" s="173"/>
      <c r="O57" s="174">
        <v>1</v>
      </c>
    </row>
    <row r="58" spans="1:104" x14ac:dyDescent="0.2">
      <c r="A58" s="175">
        <v>14</v>
      </c>
      <c r="B58" s="176" t="s">
        <v>143</v>
      </c>
      <c r="C58" s="177" t="s">
        <v>144</v>
      </c>
      <c r="D58" s="178" t="s">
        <v>130</v>
      </c>
      <c r="E58" s="179">
        <v>4</v>
      </c>
      <c r="F58" s="179">
        <v>0</v>
      </c>
      <c r="G58" s="180">
        <f>E58*F58</f>
        <v>0</v>
      </c>
      <c r="O58" s="174">
        <v>2</v>
      </c>
      <c r="AA58" s="146">
        <v>12</v>
      </c>
      <c r="AB58" s="146">
        <v>0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81">
        <v>12</v>
      </c>
      <c r="CB58" s="181">
        <v>0</v>
      </c>
      <c r="CZ58" s="146">
        <v>0</v>
      </c>
    </row>
    <row r="59" spans="1:104" x14ac:dyDescent="0.2">
      <c r="A59" s="190"/>
      <c r="B59" s="191" t="s">
        <v>68</v>
      </c>
      <c r="C59" s="192" t="str">
        <f>CONCATENATE(B57," ",C57)</f>
        <v>89 Ostatní konstrukce na trubním vedení</v>
      </c>
      <c r="D59" s="193"/>
      <c r="E59" s="194"/>
      <c r="F59" s="195"/>
      <c r="G59" s="196">
        <f>SUM(G57:G58)</f>
        <v>0</v>
      </c>
      <c r="O59" s="174">
        <v>4</v>
      </c>
      <c r="BA59" s="197">
        <f>SUM(BA57:BA58)</f>
        <v>0</v>
      </c>
      <c r="BB59" s="197">
        <f>SUM(BB57:BB58)</f>
        <v>0</v>
      </c>
      <c r="BC59" s="197">
        <f>SUM(BC57:BC58)</f>
        <v>0</v>
      </c>
      <c r="BD59" s="197">
        <f>SUM(BD57:BD58)</f>
        <v>0</v>
      </c>
      <c r="BE59" s="197">
        <f>SUM(BE57:BE58)</f>
        <v>0</v>
      </c>
    </row>
    <row r="60" spans="1:104" x14ac:dyDescent="0.2">
      <c r="A60" s="167" t="s">
        <v>65</v>
      </c>
      <c r="B60" s="168" t="s">
        <v>145</v>
      </c>
      <c r="C60" s="169" t="s">
        <v>146</v>
      </c>
      <c r="D60" s="170"/>
      <c r="E60" s="171"/>
      <c r="F60" s="171"/>
      <c r="G60" s="172"/>
      <c r="H60" s="173"/>
      <c r="I60" s="173"/>
      <c r="O60" s="174">
        <v>1</v>
      </c>
    </row>
    <row r="61" spans="1:104" x14ac:dyDescent="0.2">
      <c r="A61" s="175">
        <v>15</v>
      </c>
      <c r="B61" s="176" t="s">
        <v>147</v>
      </c>
      <c r="C61" s="177" t="s">
        <v>148</v>
      </c>
      <c r="D61" s="178" t="s">
        <v>149</v>
      </c>
      <c r="E61" s="179">
        <v>13.117995199999999</v>
      </c>
      <c r="F61" s="179">
        <v>0</v>
      </c>
      <c r="G61" s="180">
        <f>E61*F61</f>
        <v>0</v>
      </c>
      <c r="O61" s="174">
        <v>2</v>
      </c>
      <c r="AA61" s="146">
        <v>7</v>
      </c>
      <c r="AB61" s="146">
        <v>1</v>
      </c>
      <c r="AC61" s="146">
        <v>2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81">
        <v>7</v>
      </c>
      <c r="CB61" s="181">
        <v>1</v>
      </c>
      <c r="CZ61" s="146">
        <v>0</v>
      </c>
    </row>
    <row r="62" spans="1:104" x14ac:dyDescent="0.2">
      <c r="A62" s="190"/>
      <c r="B62" s="191" t="s">
        <v>68</v>
      </c>
      <c r="C62" s="192" t="str">
        <f>CONCATENATE(B60," ",C60)</f>
        <v>99 Staveništní přesun hmot</v>
      </c>
      <c r="D62" s="193"/>
      <c r="E62" s="194"/>
      <c r="F62" s="195"/>
      <c r="G62" s="196">
        <f>SUM(G60:G61)</f>
        <v>0</v>
      </c>
      <c r="O62" s="174">
        <v>4</v>
      </c>
      <c r="BA62" s="197">
        <f>SUM(BA60:BA61)</f>
        <v>0</v>
      </c>
      <c r="BB62" s="197">
        <f>SUM(BB60:BB61)</f>
        <v>0</v>
      </c>
      <c r="BC62" s="197">
        <f>SUM(BC60:BC61)</f>
        <v>0</v>
      </c>
      <c r="BD62" s="197">
        <f>SUM(BD60:BD61)</f>
        <v>0</v>
      </c>
      <c r="BE62" s="197">
        <f>SUM(BE60:BE61)</f>
        <v>0</v>
      </c>
    </row>
    <row r="63" spans="1:104" x14ac:dyDescent="0.2">
      <c r="A63" s="167" t="s">
        <v>65</v>
      </c>
      <c r="B63" s="168" t="s">
        <v>150</v>
      </c>
      <c r="C63" s="169" t="s">
        <v>151</v>
      </c>
      <c r="D63" s="170"/>
      <c r="E63" s="171"/>
      <c r="F63" s="171"/>
      <c r="G63" s="172"/>
      <c r="H63" s="173"/>
      <c r="I63" s="173"/>
      <c r="O63" s="174">
        <v>1</v>
      </c>
    </row>
    <row r="64" spans="1:104" x14ac:dyDescent="0.2">
      <c r="A64" s="175">
        <v>16</v>
      </c>
      <c r="B64" s="176" t="s">
        <v>152</v>
      </c>
      <c r="C64" s="177" t="s">
        <v>153</v>
      </c>
      <c r="D64" s="178" t="s">
        <v>140</v>
      </c>
      <c r="E64" s="179">
        <v>3</v>
      </c>
      <c r="F64" s="179">
        <v>0</v>
      </c>
      <c r="G64" s="180">
        <f>E64*F64</f>
        <v>0</v>
      </c>
      <c r="O64" s="174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81">
        <v>1</v>
      </c>
      <c r="CB64" s="181">
        <v>7</v>
      </c>
      <c r="CZ64" s="146">
        <v>2.1139999999999999E-2</v>
      </c>
    </row>
    <row r="65" spans="1:104" x14ac:dyDescent="0.2">
      <c r="A65" s="175">
        <v>17</v>
      </c>
      <c r="B65" s="176" t="s">
        <v>154</v>
      </c>
      <c r="C65" s="177" t="s">
        <v>155</v>
      </c>
      <c r="D65" s="178" t="s">
        <v>140</v>
      </c>
      <c r="E65" s="179">
        <v>4</v>
      </c>
      <c r="F65" s="179">
        <v>0</v>
      </c>
      <c r="G65" s="180">
        <f>E65*F65</f>
        <v>0</v>
      </c>
      <c r="O65" s="174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81">
        <v>1</v>
      </c>
      <c r="CB65" s="181">
        <v>7</v>
      </c>
      <c r="CZ65" s="146">
        <v>3.5249999999999997E-2</v>
      </c>
    </row>
    <row r="66" spans="1:104" x14ac:dyDescent="0.2">
      <c r="A66" s="175">
        <v>18</v>
      </c>
      <c r="B66" s="176" t="s">
        <v>156</v>
      </c>
      <c r="C66" s="177" t="s">
        <v>157</v>
      </c>
      <c r="D66" s="178" t="s">
        <v>56</v>
      </c>
      <c r="E66" s="179"/>
      <c r="F66" s="179">
        <v>0</v>
      </c>
      <c r="G66" s="180">
        <f>E66*F66</f>
        <v>0</v>
      </c>
      <c r="O66" s="174">
        <v>2</v>
      </c>
      <c r="AA66" s="146">
        <v>7</v>
      </c>
      <c r="AB66" s="146">
        <v>1002</v>
      </c>
      <c r="AC66" s="146">
        <v>5</v>
      </c>
      <c r="AZ66" s="146">
        <v>2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81">
        <v>7</v>
      </c>
      <c r="CB66" s="181">
        <v>1002</v>
      </c>
      <c r="CZ66" s="146">
        <v>0</v>
      </c>
    </row>
    <row r="67" spans="1:104" x14ac:dyDescent="0.2">
      <c r="A67" s="190"/>
      <c r="B67" s="191" t="s">
        <v>68</v>
      </c>
      <c r="C67" s="192" t="str">
        <f>CONCATENATE(B63," ",C63)</f>
        <v>721 Vnitřní kanalizace</v>
      </c>
      <c r="D67" s="193"/>
      <c r="E67" s="194"/>
      <c r="F67" s="195"/>
      <c r="G67" s="196">
        <f>SUM(G63:G66)</f>
        <v>0</v>
      </c>
      <c r="O67" s="174">
        <v>4</v>
      </c>
      <c r="BA67" s="197">
        <f>SUM(BA63:BA66)</f>
        <v>0</v>
      </c>
      <c r="BB67" s="197">
        <f>SUM(BB63:BB66)</f>
        <v>0</v>
      </c>
      <c r="BC67" s="197">
        <f>SUM(BC63:BC66)</f>
        <v>0</v>
      </c>
      <c r="BD67" s="197">
        <f>SUM(BD63:BD66)</f>
        <v>0</v>
      </c>
      <c r="BE67" s="197">
        <f>SUM(BE63:BE66)</f>
        <v>0</v>
      </c>
    </row>
    <row r="68" spans="1:104" x14ac:dyDescent="0.2">
      <c r="E68" s="146"/>
    </row>
    <row r="69" spans="1:104" x14ac:dyDescent="0.2">
      <c r="E69" s="146"/>
    </row>
    <row r="70" spans="1:104" x14ac:dyDescent="0.2">
      <c r="E70" s="146"/>
    </row>
    <row r="71" spans="1:104" x14ac:dyDescent="0.2">
      <c r="E71" s="146"/>
    </row>
    <row r="72" spans="1:104" x14ac:dyDescent="0.2">
      <c r="E72" s="146"/>
    </row>
    <row r="73" spans="1:104" x14ac:dyDescent="0.2">
      <c r="E73" s="146"/>
    </row>
    <row r="74" spans="1:104" x14ac:dyDescent="0.2">
      <c r="E74" s="146"/>
    </row>
    <row r="75" spans="1:104" x14ac:dyDescent="0.2">
      <c r="E75" s="146"/>
    </row>
    <row r="76" spans="1:104" x14ac:dyDescent="0.2">
      <c r="E76" s="146"/>
    </row>
    <row r="77" spans="1:104" x14ac:dyDescent="0.2">
      <c r="E77" s="146"/>
    </row>
    <row r="78" spans="1:104" x14ac:dyDescent="0.2">
      <c r="E78" s="146"/>
    </row>
    <row r="79" spans="1:104" x14ac:dyDescent="0.2">
      <c r="E79" s="146"/>
    </row>
    <row r="80" spans="1:104" x14ac:dyDescent="0.2">
      <c r="E80" s="146"/>
    </row>
    <row r="81" spans="1:7" x14ac:dyDescent="0.2">
      <c r="E81" s="146"/>
    </row>
    <row r="82" spans="1:7" x14ac:dyDescent="0.2">
      <c r="E82" s="146"/>
    </row>
    <row r="83" spans="1:7" x14ac:dyDescent="0.2">
      <c r="E83" s="146"/>
    </row>
    <row r="84" spans="1:7" x14ac:dyDescent="0.2">
      <c r="E84" s="146"/>
    </row>
    <row r="85" spans="1:7" x14ac:dyDescent="0.2">
      <c r="E85" s="146"/>
    </row>
    <row r="86" spans="1:7" x14ac:dyDescent="0.2">
      <c r="E86" s="146"/>
    </row>
    <row r="87" spans="1:7" x14ac:dyDescent="0.2">
      <c r="E87" s="146"/>
    </row>
    <row r="88" spans="1:7" x14ac:dyDescent="0.2">
      <c r="E88" s="146"/>
    </row>
    <row r="89" spans="1:7" x14ac:dyDescent="0.2">
      <c r="E89" s="146"/>
    </row>
    <row r="90" spans="1:7" x14ac:dyDescent="0.2">
      <c r="E90" s="146"/>
    </row>
    <row r="91" spans="1:7" x14ac:dyDescent="0.2">
      <c r="A91" s="198"/>
      <c r="B91" s="198"/>
      <c r="C91" s="198"/>
      <c r="D91" s="198"/>
      <c r="E91" s="198"/>
      <c r="F91" s="198"/>
      <c r="G91" s="198"/>
    </row>
    <row r="92" spans="1:7" x14ac:dyDescent="0.2">
      <c r="A92" s="198"/>
      <c r="B92" s="198"/>
      <c r="C92" s="198"/>
      <c r="D92" s="198"/>
      <c r="E92" s="198"/>
      <c r="F92" s="198"/>
      <c r="G92" s="198"/>
    </row>
    <row r="93" spans="1:7" x14ac:dyDescent="0.2">
      <c r="A93" s="198"/>
      <c r="B93" s="198"/>
      <c r="C93" s="198"/>
      <c r="D93" s="198"/>
      <c r="E93" s="198"/>
      <c r="F93" s="198"/>
      <c r="G93" s="198"/>
    </row>
    <row r="94" spans="1:7" x14ac:dyDescent="0.2">
      <c r="A94" s="198"/>
      <c r="B94" s="198"/>
      <c r="C94" s="198"/>
      <c r="D94" s="198"/>
      <c r="E94" s="198"/>
      <c r="F94" s="198"/>
      <c r="G94" s="198"/>
    </row>
    <row r="95" spans="1:7" x14ac:dyDescent="0.2">
      <c r="E95" s="146"/>
    </row>
    <row r="96" spans="1:7" x14ac:dyDescent="0.2">
      <c r="E96" s="146"/>
    </row>
    <row r="97" spans="5:5" x14ac:dyDescent="0.2">
      <c r="E97" s="146"/>
    </row>
    <row r="98" spans="5:5" x14ac:dyDescent="0.2">
      <c r="E98" s="146"/>
    </row>
    <row r="99" spans="5:5" x14ac:dyDescent="0.2">
      <c r="E99" s="146"/>
    </row>
    <row r="100" spans="5:5" x14ac:dyDescent="0.2">
      <c r="E100" s="146"/>
    </row>
    <row r="101" spans="5:5" x14ac:dyDescent="0.2">
      <c r="E101" s="146"/>
    </row>
    <row r="102" spans="5:5" x14ac:dyDescent="0.2">
      <c r="E102" s="146"/>
    </row>
    <row r="103" spans="5:5" x14ac:dyDescent="0.2">
      <c r="E103" s="146"/>
    </row>
    <row r="104" spans="5:5" x14ac:dyDescent="0.2">
      <c r="E104" s="146"/>
    </row>
    <row r="105" spans="5:5" x14ac:dyDescent="0.2">
      <c r="E105" s="146"/>
    </row>
    <row r="106" spans="5:5" x14ac:dyDescent="0.2">
      <c r="E106" s="146"/>
    </row>
    <row r="107" spans="5:5" x14ac:dyDescent="0.2">
      <c r="E107" s="146"/>
    </row>
    <row r="108" spans="5:5" x14ac:dyDescent="0.2">
      <c r="E108" s="146"/>
    </row>
    <row r="109" spans="5:5" x14ac:dyDescent="0.2">
      <c r="E109" s="146"/>
    </row>
    <row r="110" spans="5:5" x14ac:dyDescent="0.2">
      <c r="E110" s="146"/>
    </row>
    <row r="111" spans="5:5" x14ac:dyDescent="0.2">
      <c r="E111" s="146"/>
    </row>
    <row r="112" spans="5:5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E122" s="146"/>
    </row>
    <row r="123" spans="1:7" x14ac:dyDescent="0.2">
      <c r="E123" s="146"/>
    </row>
    <row r="124" spans="1:7" x14ac:dyDescent="0.2">
      <c r="E124" s="146"/>
    </row>
    <row r="125" spans="1:7" x14ac:dyDescent="0.2">
      <c r="E125" s="146"/>
    </row>
    <row r="126" spans="1:7" x14ac:dyDescent="0.2">
      <c r="A126" s="199"/>
      <c r="B126" s="199"/>
    </row>
    <row r="127" spans="1:7" x14ac:dyDescent="0.2">
      <c r="A127" s="198"/>
      <c r="B127" s="198"/>
      <c r="C127" s="201"/>
      <c r="D127" s="201"/>
      <c r="E127" s="202"/>
      <c r="F127" s="201"/>
      <c r="G127" s="203"/>
    </row>
    <row r="128" spans="1:7" x14ac:dyDescent="0.2">
      <c r="A128" s="204"/>
      <c r="B128" s="204"/>
      <c r="C128" s="198"/>
      <c r="D128" s="198"/>
      <c r="E128" s="205"/>
      <c r="F128" s="198"/>
      <c r="G128" s="198"/>
    </row>
    <row r="129" spans="1:7" x14ac:dyDescent="0.2">
      <c r="A129" s="198"/>
      <c r="B129" s="198"/>
      <c r="C129" s="198"/>
      <c r="D129" s="198"/>
      <c r="E129" s="205"/>
      <c r="F129" s="198"/>
      <c r="G129" s="198"/>
    </row>
    <row r="130" spans="1:7" x14ac:dyDescent="0.2">
      <c r="A130" s="198"/>
      <c r="B130" s="198"/>
      <c r="C130" s="198"/>
      <c r="D130" s="198"/>
      <c r="E130" s="205"/>
      <c r="F130" s="198"/>
      <c r="G130" s="198"/>
    </row>
    <row r="131" spans="1:7" x14ac:dyDescent="0.2">
      <c r="A131" s="198"/>
      <c r="B131" s="198"/>
      <c r="C131" s="198"/>
      <c r="D131" s="198"/>
      <c r="E131" s="205"/>
      <c r="F131" s="198"/>
      <c r="G131" s="198"/>
    </row>
    <row r="132" spans="1:7" x14ac:dyDescent="0.2">
      <c r="A132" s="198"/>
      <c r="B132" s="198"/>
      <c r="C132" s="198"/>
      <c r="D132" s="198"/>
      <c r="E132" s="205"/>
      <c r="F132" s="198"/>
      <c r="G132" s="198"/>
    </row>
    <row r="133" spans="1:7" x14ac:dyDescent="0.2">
      <c r="A133" s="198"/>
      <c r="B133" s="198"/>
      <c r="C133" s="198"/>
      <c r="D133" s="198"/>
      <c r="E133" s="205"/>
      <c r="F133" s="198"/>
      <c r="G133" s="198"/>
    </row>
    <row r="134" spans="1:7" x14ac:dyDescent="0.2">
      <c r="A134" s="198"/>
      <c r="B134" s="198"/>
      <c r="C134" s="198"/>
      <c r="D134" s="198"/>
      <c r="E134" s="205"/>
      <c r="F134" s="198"/>
      <c r="G134" s="198"/>
    </row>
    <row r="135" spans="1:7" x14ac:dyDescent="0.2">
      <c r="A135" s="198"/>
      <c r="B135" s="198"/>
      <c r="C135" s="198"/>
      <c r="D135" s="198"/>
      <c r="E135" s="205"/>
      <c r="F135" s="198"/>
      <c r="G135" s="198"/>
    </row>
    <row r="136" spans="1:7" x14ac:dyDescent="0.2">
      <c r="A136" s="198"/>
      <c r="B136" s="198"/>
      <c r="C136" s="198"/>
      <c r="D136" s="198"/>
      <c r="E136" s="205"/>
      <c r="F136" s="198"/>
      <c r="G136" s="198"/>
    </row>
    <row r="137" spans="1:7" x14ac:dyDescent="0.2">
      <c r="A137" s="198"/>
      <c r="B137" s="198"/>
      <c r="C137" s="198"/>
      <c r="D137" s="198"/>
      <c r="E137" s="205"/>
      <c r="F137" s="198"/>
      <c r="G137" s="198"/>
    </row>
    <row r="138" spans="1:7" x14ac:dyDescent="0.2">
      <c r="A138" s="198"/>
      <c r="B138" s="198"/>
      <c r="C138" s="198"/>
      <c r="D138" s="198"/>
      <c r="E138" s="205"/>
      <c r="F138" s="198"/>
      <c r="G138" s="198"/>
    </row>
    <row r="139" spans="1:7" x14ac:dyDescent="0.2">
      <c r="A139" s="198"/>
      <c r="B139" s="198"/>
      <c r="C139" s="198"/>
      <c r="D139" s="198"/>
      <c r="E139" s="205"/>
      <c r="F139" s="198"/>
      <c r="G139" s="198"/>
    </row>
    <row r="140" spans="1:7" x14ac:dyDescent="0.2">
      <c r="A140" s="198"/>
      <c r="B140" s="198"/>
      <c r="C140" s="198"/>
      <c r="D140" s="198"/>
      <c r="E140" s="205"/>
      <c r="F140" s="198"/>
      <c r="G140" s="198"/>
    </row>
  </sheetData>
  <mergeCells count="31">
    <mergeCell ref="C44:D44"/>
    <mergeCell ref="C45:D45"/>
    <mergeCell ref="C52:D52"/>
    <mergeCell ref="C32:D32"/>
    <mergeCell ref="C33:D33"/>
    <mergeCell ref="C34:D34"/>
    <mergeCell ref="C39:D39"/>
    <mergeCell ref="C40:D40"/>
    <mergeCell ref="C41:D41"/>
    <mergeCell ref="C42:D42"/>
    <mergeCell ref="C43:D43"/>
    <mergeCell ref="C23:D23"/>
    <mergeCell ref="C24:D24"/>
    <mergeCell ref="C28:D28"/>
    <mergeCell ref="C29:D29"/>
    <mergeCell ref="C30:D30"/>
    <mergeCell ref="C31:D31"/>
    <mergeCell ref="C15:D15"/>
    <mergeCell ref="C16:D16"/>
    <mergeCell ref="C17:D17"/>
    <mergeCell ref="C20:D20"/>
    <mergeCell ref="C21:D21"/>
    <mergeCell ref="C22:D22"/>
    <mergeCell ref="A1:G1"/>
    <mergeCell ref="A3:B3"/>
    <mergeCell ref="A4:B4"/>
    <mergeCell ref="E4:G4"/>
    <mergeCell ref="C11:D11"/>
    <mergeCell ref="C12:D12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hnovackova</cp:lastModifiedBy>
  <cp:lastPrinted>2016-06-10T10:47:02Z</cp:lastPrinted>
  <dcterms:created xsi:type="dcterms:W3CDTF">2016-06-10T10:45:18Z</dcterms:created>
  <dcterms:modified xsi:type="dcterms:W3CDTF">2016-06-10T10:48:48Z</dcterms:modified>
</cp:coreProperties>
</file>