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kazky_2016\UKB\poklopy_koridor\projekt_final\V - Vykaz vymer\odemčeny\"/>
    </mc:Choice>
  </mc:AlternateContent>
  <bookViews>
    <workbookView xWindow="0" yWindow="0" windowWidth="19200" windowHeight="1116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01" sheetId="11" r:id="rId5"/>
    <sheet name="101 01.0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'101 01.02 Pol'!$A$1:$I$165</definedName>
    <definedName name="_xlnm.Print_Area" localSheetId="4">'Rekapitulace Objekt 101'!$A$1:$H$40</definedName>
    <definedName name="_xlnm.Print_Area" localSheetId="1">Stavba!$A$1:$J$50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G72" i="12" l="1"/>
  <c r="G77" i="12"/>
  <c r="E49" i="12"/>
  <c r="E158" i="12"/>
  <c r="E152" i="12"/>
  <c r="E146" i="12"/>
  <c r="E124" i="12"/>
  <c r="E116" i="12"/>
  <c r="E41" i="12"/>
  <c r="E37" i="12"/>
  <c r="E25" i="12"/>
  <c r="D40" i="11" l="1"/>
  <c r="BC31" i="11"/>
  <c r="AN171" i="12"/>
  <c r="O21" i="11" s="1"/>
  <c r="H25" i="11" s="1"/>
  <c r="O24" i="11" s="1"/>
  <c r="O23" i="1" s="1"/>
  <c r="J27" i="1" s="1"/>
  <c r="J28" i="1" s="1"/>
  <c r="BA165" i="12"/>
  <c r="BA147" i="12"/>
  <c r="BA135" i="12"/>
  <c r="BA128" i="12"/>
  <c r="BA127" i="12"/>
  <c r="BA126" i="12"/>
  <c r="BA125" i="12"/>
  <c r="AZ58" i="12"/>
  <c r="G9" i="12"/>
  <c r="F8" i="12" s="1"/>
  <c r="J43" i="1" s="1"/>
  <c r="G25" i="12"/>
  <c r="G32" i="12"/>
  <c r="G37" i="12"/>
  <c r="G41" i="12"/>
  <c r="G49" i="12"/>
  <c r="G59" i="12"/>
  <c r="G64" i="12"/>
  <c r="F56" i="12" s="1"/>
  <c r="G85" i="12"/>
  <c r="G94" i="12"/>
  <c r="G100" i="12"/>
  <c r="G108" i="12"/>
  <c r="G116" i="12"/>
  <c r="F112" i="12" s="1"/>
  <c r="J47" i="1" s="1"/>
  <c r="G124" i="12"/>
  <c r="G134" i="12"/>
  <c r="G140" i="12"/>
  <c r="G146" i="12"/>
  <c r="G152" i="12"/>
  <c r="G158" i="12"/>
  <c r="G164" i="12"/>
  <c r="D22" i="11"/>
  <c r="B7" i="11"/>
  <c r="B6" i="11"/>
  <c r="C1" i="11"/>
  <c r="B1" i="11"/>
  <c r="B1" i="9"/>
  <c r="C1" i="9"/>
  <c r="B7" i="9"/>
  <c r="B6" i="9"/>
  <c r="F82" i="12" l="1"/>
  <c r="J46" i="1" s="1"/>
  <c r="F121" i="12"/>
  <c r="F163" i="12"/>
  <c r="H33" i="11"/>
  <c r="H37" i="11"/>
  <c r="F24" i="12"/>
  <c r="H26" i="11"/>
  <c r="H36" i="11" l="1"/>
  <c r="G166" i="12"/>
  <c r="J45" i="1"/>
  <c r="H35" i="11"/>
  <c r="J48" i="1"/>
  <c r="H38" i="11"/>
  <c r="J44" i="1"/>
  <c r="H34" i="11"/>
  <c r="J49" i="1"/>
  <c r="H39" i="11"/>
  <c r="H21" i="11" l="1"/>
  <c r="H22" i="11" s="1"/>
  <c r="J23" i="1" s="1"/>
  <c r="J24" i="1" s="1"/>
  <c r="AO171" i="12"/>
  <c r="P21" i="11" s="1"/>
  <c r="H27" i="11" s="1"/>
  <c r="H40" i="11"/>
  <c r="J50" i="1"/>
  <c r="H28" i="11" l="1"/>
  <c r="H29" i="11" s="1"/>
  <c r="P24" i="11"/>
  <c r="P23" i="1" s="1"/>
  <c r="J29" i="1" s="1"/>
  <c r="J30" i="1" s="1"/>
  <c r="J31" i="1" s="1"/>
</calcChain>
</file>

<file path=xl/sharedStrings.xml><?xml version="1.0" encoding="utf-8"?>
<sst xmlns="http://schemas.openxmlformats.org/spreadsheetml/2006/main" count="427" uniqueCount="235">
  <si>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</si>
  <si>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</si>
  <si>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</si>
  <si>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</si>
  <si>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</si>
  <si>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</si>
  <si>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</si>
  <si>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</si>
  <si>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</si>
  <si>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</si>
  <si>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</si>
  <si>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</si>
  <si>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</si>
  <si>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</si>
  <si>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</si>
  <si>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</si>
  <si>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</si>
  <si>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</si>
  <si>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</si>
  <si>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</si>
  <si>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</si>
  <si>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</si>
  <si>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</si>
  <si>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</si>
  <si>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</si>
  <si>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</si>
  <si>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</si>
  <si>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</si>
  <si>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</si>
  <si>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</si>
  <si>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</si>
  <si>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</si>
  <si>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</si>
  <si>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</si>
  <si>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</si>
  <si>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</si>
  <si>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</si>
  <si>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</si>
  <si>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</si>
  <si>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</si>
  <si>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AIDTEAM/N003</t>
  </si>
  <si>
    <t>UKB G - DROBNÉ OBJEKTY</t>
  </si>
  <si>
    <t>MASARYKOVA UNIVERZITA</t>
  </si>
  <si>
    <t>Žerotínovo náměstí 9</t>
  </si>
  <si>
    <t>Brno</t>
  </si>
  <si>
    <t>60200</t>
  </si>
  <si>
    <t>AiD team a.s.</t>
  </si>
  <si>
    <t>Netroufalky 797/7</t>
  </si>
  <si>
    <t>Brno-Bohunice</t>
  </si>
  <si>
    <t>62500</t>
  </si>
  <si>
    <t>04270100</t>
  </si>
  <si>
    <t>CZ04270100</t>
  </si>
  <si>
    <t>46983864</t>
  </si>
  <si>
    <t>CZ00216224</t>
  </si>
  <si>
    <t>Stavební objekt</t>
  </si>
  <si>
    <t>101</t>
  </si>
  <si>
    <t>VÝMĚNA POKLOPŮ V KORIDORECH</t>
  </si>
  <si>
    <t>801.35.2.2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</si>
  <si>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</si>
  <si>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</si>
  <si>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</si>
  <si>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</si>
  <si>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</si>
  <si>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</si>
  <si>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</si>
  <si>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</si>
  <si>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</si>
  <si>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</si>
  <si>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00</t>
  </si>
  <si>
    <t>Poznámka</t>
  </si>
  <si>
    <t>631</t>
  </si>
  <si>
    <t>Průmyslové podlahy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</si>
  <si>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</si>
  <si>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</si>
  <si>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</si>
  <si>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</si>
  <si>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</si>
  <si>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</si>
  <si>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D96</t>
  </si>
  <si>
    <t>Přesuny suti a vybouraných hmot</t>
  </si>
  <si>
    <t>ON</t>
  </si>
  <si>
    <t>Ostatní náklady</t>
  </si>
  <si>
    <t>Cena celkem</t>
  </si>
  <si>
    <t>STA</t>
  </si>
  <si>
    <t>801</t>
  </si>
  <si>
    <t>Budovy občanské výstavby</t>
  </si>
  <si>
    <t>801.3</t>
  </si>
  <si>
    <t>Budovy pro výuku a výchovu</t>
  </si>
  <si>
    <t>801.35</t>
  </si>
  <si>
    <t>budovy poslucháren a pedagogických pracoven  vysokých škol</t>
  </si>
  <si>
    <t>801.35.2</t>
  </si>
  <si>
    <t>svislá nosná konstrukce monolitická betonová tyčová</t>
  </si>
  <si>
    <t>rekonstrukce a modernizace objektu prostá</t>
  </si>
  <si>
    <t>Rozsah:</t>
  </si>
  <si>
    <t>m3</t>
  </si>
  <si>
    <t>Rekapitulace soupisů náležejících k objektu</t>
  </si>
  <si>
    <t>Soupis</t>
  </si>
  <si>
    <t>Cena (Kč)</t>
  </si>
  <si>
    <t>01.02</t>
  </si>
  <si>
    <t>OPCE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</si>
  <si>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</si>
  <si>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</si>
  <si>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</si>
  <si>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</si>
  <si>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</si>
  <si>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</si>
  <si>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</si>
  <si>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</si>
  <si>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</si>
  <si>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</si>
  <si>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001P</t>
  </si>
  <si>
    <t xml:space="preserve">sada  </t>
  </si>
  <si>
    <t>Vlastní</t>
  </si>
  <si>
    <t>POL_NEZ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</si>
  <si>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</si>
  <si>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</si>
  <si>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c) součástí dodávky je zpracování veškeré dílenské dokumentace a dokumentace skutečného provedení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</si>
  <si>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</si>
  <si>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g) součástí dodávky jsou i náklady na případná  opatření související s ochranou stávajících sítí, komunikací či staveb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</si>
  <si>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</si>
  <si>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</si>
  <si>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</si>
  <si>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>631101121R00</t>
  </si>
  <si>
    <t>Provedení penetrace podkladu - práce</t>
  </si>
  <si>
    <t>m2</t>
  </si>
  <si>
    <t>Mezisoučet</t>
  </si>
  <si>
    <t xml:space="preserve">2. nátěr : </t>
  </si>
  <si>
    <t>63241820MRU1</t>
  </si>
  <si>
    <t>Pokládka samonivelačních potěrů tl. 05-15mm</t>
  </si>
  <si>
    <t xml:space="preserve">Vyspravení horního líce žb desky v tl. 10 mm  : </t>
  </si>
  <si>
    <t>0,4</t>
  </si>
  <si>
    <t>63241825MRU1</t>
  </si>
  <si>
    <t>Pokládka samonivelačních potěrů tl. 75-100mm</t>
  </si>
  <si>
    <t>23596007R</t>
  </si>
  <si>
    <t>hmota penetrační akrylátová, disperzní; zvýšení přilnavosti, uzavření pórů podkladů, adhezní můstek; tekutá</t>
  </si>
  <si>
    <t>kg</t>
  </si>
  <si>
    <t>SPCM</t>
  </si>
  <si>
    <t>RTS</t>
  </si>
  <si>
    <t>POL</t>
  </si>
  <si>
    <t xml:space="preserve">0,2kg/m2 : </t>
  </si>
  <si>
    <t xml:space="preserve">2. vrstva : </t>
  </si>
  <si>
    <t>1,0</t>
  </si>
  <si>
    <t>58560430RX</t>
  </si>
  <si>
    <t>Samonivelační samozhutnitelná směs</t>
  </si>
  <si>
    <t xml:space="preserve">13kg/10mm : </t>
  </si>
  <si>
    <t>0,4*13*1,02*1,5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</si>
  <si>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</si>
  <si>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</si>
  <si>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</si>
  <si>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...světlá výška podlaží do 4 m</t>
  </si>
  <si>
    <t>801-1</t>
  </si>
  <si>
    <t>bez jejich dodání, ale s vysekáním kapes pro upevňovací prvky a s jejich zazděním, zabetonováním nebo zalitím,</t>
  </si>
  <si>
    <t>SPX</t>
  </si>
  <si>
    <t>953941210R00</t>
  </si>
  <si>
    <t>...o ploše do 1 m2</t>
  </si>
  <si>
    <t>kus</t>
  </si>
  <si>
    <t>801-4</t>
  </si>
  <si>
    <t xml:space="preserve">POKLOP 600/600 : </t>
  </si>
  <si>
    <t>2</t>
  </si>
  <si>
    <t>919 73-5 Řezání stávajících krytů nebo podkladů</t>
  </si>
  <si>
    <t>včetně spotřeby vody</t>
  </si>
  <si>
    <t>919735122R00</t>
  </si>
  <si>
    <t>...betonových, hloubky přes 50 do 100 mm</t>
  </si>
  <si>
    <t>m</t>
  </si>
  <si>
    <t>822-1</t>
  </si>
  <si>
    <t>0,8*4*2</t>
  </si>
  <si>
    <t>965 04 Bourání podkladů pod dlažby nebo litých celistvých dlažeb a mazanin</t>
  </si>
  <si>
    <t>965042121R00</t>
  </si>
  <si>
    <t>...betonových nebo z litého asfaltu, tloušťky do 100 mm, plochy do 1 m2</t>
  </si>
  <si>
    <t>801-3</t>
  </si>
  <si>
    <t>976 08 Vybourání madel, objímek, rámů, mříží apod.</t>
  </si>
  <si>
    <t>976 08-5 kanalizačních rámů litinových, z rýhovaného plechu nebo betonových včetně poklopů nebo mříží</t>
  </si>
  <si>
    <t>976085311R00</t>
  </si>
  <si>
    <t>...plochy do 0,6 m2</t>
  </si>
  <si>
    <t>974042599R00</t>
  </si>
  <si>
    <t>Vybrání v žb desce pod rámem poklopu v tl. 15 mm</t>
  </si>
  <si>
    <t xml:space="preserve">m2    </t>
  </si>
  <si>
    <t>999 28 Přesun hmot pro opravy a údržbu objektů</t>
  </si>
  <si>
    <t>oborů 801, 803, 811 a 812</t>
  </si>
  <si>
    <t>999 28-1 pro opravy a údržbu dosavadních objektů včetně vnějších plášťů</t>
  </si>
  <si>
    <t>999281105R00</t>
  </si>
  <si>
    <t>...výšky do 6 m</t>
  </si>
  <si>
    <t>t</t>
  </si>
  <si>
    <t xml:space="preserve">Hmotnosti z položek s pořadovými čísly: : </t>
  </si>
  <si>
    <t>979 08 Vodorovná doprava suti a vybouraných hmot</t>
  </si>
  <si>
    <t>bez naložení, s vyložením a hrubým urovnáním</t>
  </si>
  <si>
    <t>979086112R00</t>
  </si>
  <si>
    <t>Nakládání nebo překládání suti a vybouraných hmot</t>
  </si>
  <si>
    <t>832-1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</si>
  <si>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</si>
  <si>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</si>
  <si>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</si>
  <si>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</si>
  <si>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</si>
  <si>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</si>
  <si>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</si>
  <si>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</si>
  <si>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</si>
  <si>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</si>
  <si>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</si>
  <si>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</si>
  <si>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</si>
  <si>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</si>
  <si>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Včetně případného složení na staveništní deponii.</t>
  </si>
  <si>
    <t>979082121R00</t>
  </si>
  <si>
    <t>...příplatek k ceně za každých dalších 5 m</t>
  </si>
  <si>
    <t>979 08-4 Poplatek za skládku</t>
  </si>
  <si>
    <t>979990001R00</t>
  </si>
  <si>
    <t>...stavební suti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</si>
  <si>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</si>
  <si>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</si>
  <si>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</si>
  <si>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Celkem za objekt</t>
  </si>
  <si>
    <t>Rekapitulace soupisu</t>
  </si>
  <si>
    <t>Stavební díl</t>
  </si>
  <si>
    <t>Celkem soupis</t>
  </si>
  <si>
    <t>953 94-8 Osazení drobných výrobků</t>
  </si>
  <si>
    <t>953 94-82 poklopů s rámem</t>
  </si>
  <si>
    <t>4,52*0,2</t>
  </si>
  <si>
    <t xml:space="preserve">POKLOP 1000/600 (900/600) : </t>
  </si>
  <si>
    <t>(0,8+1,2)*2*10</t>
  </si>
  <si>
    <t>4,52*0,08</t>
  </si>
  <si>
    <t>Součet: : 2,65098</t>
  </si>
  <si>
    <t>Součet: : 2,65905</t>
  </si>
  <si>
    <t>Součet: : 1,32952</t>
  </si>
  <si>
    <t>Součet: : 38,5562</t>
  </si>
  <si>
    <t>Součet: : 26,5904</t>
  </si>
  <si>
    <t>4,52*13*8*1,02</t>
  </si>
  <si>
    <t>422913060</t>
  </si>
  <si>
    <t>Poklop 600/600, kompletně dle PD</t>
  </si>
  <si>
    <t>422913100</t>
  </si>
  <si>
    <t>Poklop 1000/600 (900/600), kompletně dle PD</t>
  </si>
  <si>
    <t xml:space="preserve">3,4,5,6,7,8,9,10, : </t>
  </si>
  <si>
    <t xml:space="preserve">12,13,14 : </t>
  </si>
  <si>
    <t xml:space="preserve">12,13,14 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</si>
</sst>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č"/>
    <numFmt numFmtId="165" formatCode="#,##0.00000"/>
    <numFmt numFmtId="166" formatCode="#,##0.00_\_K_č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5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49" fontId="17" fillId="0" borderId="0" xfId="0" applyNumberFormat="1" applyFont="1" applyAlignment="1">
      <alignment vertical="top"/>
    </xf>
    <xf numFmtId="0" fontId="22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20" fillId="0" borderId="42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42" xfId="0" quotePrefix="1" applyNumberFormat="1" applyFont="1" applyBorder="1" applyAlignment="1">
      <alignment horizontal="left" vertical="top" wrapText="1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4" fontId="0" fillId="4" borderId="40" xfId="0" applyNumberFormat="1" applyFill="1" applyBorder="1" applyAlignment="1">
      <alignment vertical="top" shrinkToFi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21" fillId="0" borderId="24" xfId="0" applyNumberFormat="1" applyFont="1" applyBorder="1" applyAlignment="1">
      <alignment horizontal="left" vertical="top" wrapText="1"/>
    </xf>
    <xf numFmtId="0" fontId="21" fillId="0" borderId="25" xfId="0" applyNumberFormat="1" applyFont="1" applyBorder="1" applyAlignment="1">
      <alignment vertical="top" wrapText="1" shrinkToFit="1"/>
    </xf>
    <xf numFmtId="165" fontId="21" fillId="0" borderId="25" xfId="0" applyNumberFormat="1" applyFont="1" applyBorder="1" applyAlignment="1">
      <alignment vertical="top" wrapText="1" shrinkToFit="1"/>
    </xf>
    <xf numFmtId="4" fontId="21" fillId="0" borderId="25" xfId="0" applyNumberFormat="1" applyFont="1" applyBorder="1" applyAlignment="1">
      <alignment vertical="top" wrapText="1" shrinkToFit="1"/>
    </xf>
    <xf numFmtId="4" fontId="21" fillId="0" borderId="56" xfId="0" applyNumberFormat="1" applyFont="1" applyBorder="1" applyAlignment="1">
      <alignment vertical="top" wrapText="1" shrinkToFit="1"/>
    </xf>
    <xf numFmtId="0" fontId="18" fillId="5" borderId="37" xfId="0" applyNumberFormat="1" applyFont="1" applyFill="1" applyBorder="1" applyAlignment="1" applyProtection="1">
      <alignment horizontal="left" vertical="top" wrapText="1"/>
      <protection locked="0"/>
    </xf>
    <xf numFmtId="49" fontId="18" fillId="5" borderId="0" xfId="0" applyNumberFormat="1" applyFont="1" applyFill="1" applyBorder="1" applyAlignment="1" applyProtection="1">
      <alignment vertical="top" shrinkToFit="1"/>
      <protection locked="0"/>
    </xf>
    <xf numFmtId="165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38" xfId="0" applyNumberFormat="1" applyFont="1" applyFill="1" applyBorder="1" applyAlignment="1" applyProtection="1">
      <alignment vertical="top" shrinkToFit="1"/>
      <protection locked="0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21" fillId="0" borderId="37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4" fontId="21" fillId="0" borderId="0" xfId="0" applyNumberFormat="1" applyFont="1" applyBorder="1" applyAlignment="1">
      <alignment vertical="top" wrapText="1" shrinkToFit="1"/>
    </xf>
    <xf numFmtId="4" fontId="21" fillId="0" borderId="38" xfId="0" applyNumberFormat="1" applyFont="1" applyBorder="1" applyAlignment="1">
      <alignment vertical="top" wrapText="1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18" fillId="0" borderId="0" xfId="0" applyFont="1"/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42" xfId="0" applyNumberFormat="1" applyFont="1" applyBorder="1" applyAlignment="1">
      <alignment horizontal="center" vertical="top" wrapText="1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20" fillId="0" borderId="42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42" xfId="0" quotePrefix="1" applyNumberFormat="1" applyFont="1" applyBorder="1" applyAlignment="1">
      <alignment horizontal="left" vertical="top" wrapText="1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18" fillId="0" borderId="76" xfId="0" applyNumberFormat="1" applyFont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71" t="s">
        <v>0</v>
      </c>
      <c r="C5" s="271"/>
      <c r="D5" s="271"/>
      <c r="E5" s="271"/>
      <c r="F5" s="271"/>
      <c r="G5" s="272"/>
      <c r="H5" s="15"/>
    </row>
    <row r="6" spans="1:8" x14ac:dyDescent="0.2">
      <c r="A6" s="20" t="s">
        <v>6</v>
      </c>
      <c r="B6" s="273"/>
      <c r="C6" s="273"/>
      <c r="D6" s="273"/>
      <c r="E6" s="273"/>
      <c r="F6" s="273"/>
      <c r="G6" s="274"/>
      <c r="H6" s="15"/>
    </row>
    <row r="7" spans="1:8" x14ac:dyDescent="0.2">
      <c r="A7" s="20" t="s">
        <v>7</v>
      </c>
      <c r="B7" s="273"/>
      <c r="C7" s="273"/>
      <c r="D7" s="273"/>
      <c r="E7" s="273"/>
      <c r="F7" s="273"/>
      <c r="G7" s="274"/>
      <c r="H7" s="15"/>
    </row>
    <row r="8" spans="1:8" x14ac:dyDescent="0.2">
      <c r="A8" s="20" t="s">
        <v>8</v>
      </c>
      <c r="B8" s="273"/>
      <c r="C8" s="273"/>
      <c r="D8" s="273"/>
      <c r="E8" s="273"/>
      <c r="F8" s="273"/>
      <c r="G8" s="274"/>
      <c r="H8" s="15"/>
    </row>
    <row r="9" spans="1:8" x14ac:dyDescent="0.2">
      <c r="A9" s="20" t="s">
        <v>9</v>
      </c>
      <c r="B9" s="273"/>
      <c r="C9" s="273"/>
      <c r="D9" s="273"/>
      <c r="E9" s="273"/>
      <c r="F9" s="273"/>
      <c r="G9" s="274"/>
      <c r="H9" s="15"/>
    </row>
    <row r="10" spans="1:8" x14ac:dyDescent="0.2">
      <c r="A10" s="20" t="s">
        <v>10</v>
      </c>
      <c r="B10" s="273"/>
      <c r="C10" s="273"/>
      <c r="D10" s="273"/>
      <c r="E10" s="273"/>
      <c r="F10" s="273"/>
      <c r="G10" s="274"/>
      <c r="H10" s="15"/>
    </row>
    <row r="11" spans="1:8" x14ac:dyDescent="0.2">
      <c r="A11" s="20" t="s">
        <v>11</v>
      </c>
      <c r="B11" s="263"/>
      <c r="C11" s="263"/>
      <c r="D11" s="263"/>
      <c r="E11" s="263"/>
      <c r="F11" s="263"/>
      <c r="G11" s="264"/>
      <c r="H11" s="15"/>
    </row>
    <row r="12" spans="1:8" x14ac:dyDescent="0.2">
      <c r="A12" s="20" t="s">
        <v>12</v>
      </c>
      <c r="B12" s="265"/>
      <c r="C12" s="266"/>
      <c r="D12" s="266"/>
      <c r="E12" s="266"/>
      <c r="F12" s="266"/>
      <c r="G12" s="267"/>
      <c r="H12" s="15"/>
    </row>
    <row r="13" spans="1:8" ht="13.5" thickBot="1" x14ac:dyDescent="0.25">
      <c r="A13" s="21" t="s">
        <v>13</v>
      </c>
      <c r="B13" s="268"/>
      <c r="C13" s="268"/>
      <c r="D13" s="268"/>
      <c r="E13" s="268"/>
      <c r="F13" s="268"/>
      <c r="G13" s="269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70" t="s">
        <v>39</v>
      </c>
      <c r="B17" s="270"/>
      <c r="C17" s="270"/>
      <c r="D17" s="270"/>
      <c r="E17" s="270"/>
      <c r="F17" s="270"/>
      <c r="G17" s="270"/>
      <c r="H17" s="15"/>
    </row>
  </sheetData>
  <sheetProtection password="E92A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3"/>
  <sheetViews>
    <sheetView showGridLines="0" topLeftCell="B1" zoomScaleNormal="100" zoomScaleSheetLayoutView="75" workbookViewId="0">
      <selection activeCell="G36" sqref="G36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79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80" t="s">
        <v>42</v>
      </c>
      <c r="H11" s="13" t="s">
        <v>2</v>
      </c>
      <c r="I11" s="82" t="s">
        <v>52</v>
      </c>
      <c r="J11" s="51"/>
    </row>
    <row r="12" spans="1:14" x14ac:dyDescent="0.2">
      <c r="D12" s="80" t="s">
        <v>43</v>
      </c>
      <c r="H12" s="13" t="s">
        <v>3</v>
      </c>
      <c r="I12" s="82" t="s">
        <v>53</v>
      </c>
      <c r="J12" s="51"/>
    </row>
    <row r="13" spans="1:14" ht="12" customHeight="1" x14ac:dyDescent="0.2">
      <c r="C13" s="81" t="s">
        <v>45</v>
      </c>
      <c r="D13" s="80" t="s">
        <v>44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80" t="s">
        <v>46</v>
      </c>
      <c r="H15" s="13" t="s">
        <v>2</v>
      </c>
      <c r="I15" s="82" t="s">
        <v>50</v>
      </c>
      <c r="J15" s="52"/>
    </row>
    <row r="16" spans="1:14" ht="12" customHeight="1" x14ac:dyDescent="0.2">
      <c r="C16" s="13"/>
      <c r="D16" s="80" t="s">
        <v>47</v>
      </c>
      <c r="H16" s="13" t="s">
        <v>3</v>
      </c>
      <c r="I16" s="82" t="s">
        <v>51</v>
      </c>
      <c r="J16" s="52"/>
    </row>
    <row r="17" spans="1:16" ht="12" customHeight="1" x14ac:dyDescent="0.2">
      <c r="C17" s="81" t="s">
        <v>49</v>
      </c>
      <c r="D17" s="80" t="s">
        <v>48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3"/>
      <c r="B21" s="84" t="s">
        <v>19</v>
      </c>
      <c r="C21" s="85"/>
      <c r="D21" s="85"/>
      <c r="E21" s="86"/>
      <c r="F21" s="87"/>
      <c r="G21" s="87"/>
      <c r="H21" s="94" t="s">
        <v>20</v>
      </c>
      <c r="I21" s="95" t="s">
        <v>21</v>
      </c>
      <c r="J21" s="96" t="s">
        <v>22</v>
      </c>
    </row>
    <row r="22" spans="1:16" x14ac:dyDescent="0.2">
      <c r="A22" s="91"/>
      <c r="B22" s="91" t="s">
        <v>54</v>
      </c>
      <c r="C22" s="92"/>
      <c r="D22" s="92"/>
      <c r="E22" s="92"/>
      <c r="F22" s="92"/>
      <c r="G22" s="93"/>
      <c r="H22" s="97"/>
      <c r="I22" s="98">
        <v>1</v>
      </c>
      <c r="J22" s="99"/>
    </row>
    <row r="23" spans="1:16" x14ac:dyDescent="0.2">
      <c r="A23" s="91"/>
      <c r="B23" s="91" t="s">
        <v>55</v>
      </c>
      <c r="C23" s="92" t="s">
        <v>56</v>
      </c>
      <c r="D23" s="92"/>
      <c r="E23" s="92"/>
      <c r="F23" s="92"/>
      <c r="G23" s="93"/>
      <c r="H23" s="97" t="s">
        <v>57</v>
      </c>
      <c r="I23" s="98">
        <v>1</v>
      </c>
      <c r="J23" s="99">
        <f>'Rekapitulace Objekt 101'!H22</f>
        <v>0</v>
      </c>
      <c r="O23">
        <f ca="1">'Rekapitulace Objekt 101'!O24</f>
        <v>0</v>
      </c>
      <c r="P23">
        <f ca="1">'Rekapitulace Objekt 101'!P24</f>
        <v>0</v>
      </c>
    </row>
    <row r="24" spans="1:16" ht="25.5" customHeight="1" x14ac:dyDescent="0.25">
      <c r="A24" s="101"/>
      <c r="B24" s="281" t="s">
        <v>58</v>
      </c>
      <c r="C24" s="282"/>
      <c r="D24" s="282"/>
      <c r="E24" s="282"/>
      <c r="F24" s="102"/>
      <c r="G24" s="103"/>
      <c r="H24" s="104"/>
      <c r="I24" s="105"/>
      <c r="J24" s="100">
        <f>SUM(J22:J23)</f>
        <v>0</v>
      </c>
    </row>
    <row r="25" spans="1:16" ht="13.5" thickBot="1" x14ac:dyDescent="0.25">
      <c r="J25" s="90"/>
    </row>
    <row r="26" spans="1:16" x14ac:dyDescent="0.2">
      <c r="A26" s="117"/>
      <c r="B26" s="118" t="s">
        <v>59</v>
      </c>
      <c r="C26" s="119"/>
      <c r="D26" s="119"/>
      <c r="E26" s="119"/>
      <c r="F26" s="119"/>
      <c r="G26" s="120"/>
      <c r="H26" s="119"/>
      <c r="I26" s="121"/>
      <c r="J26" s="122" t="s">
        <v>22</v>
      </c>
    </row>
    <row r="27" spans="1:16" x14ac:dyDescent="0.2">
      <c r="A27" s="112"/>
      <c r="B27" s="107" t="s">
        <v>60</v>
      </c>
      <c r="C27" s="107"/>
      <c r="D27" s="107"/>
      <c r="E27" s="107">
        <v>15</v>
      </c>
      <c r="F27" s="107" t="s">
        <v>61</v>
      </c>
      <c r="G27" s="109"/>
      <c r="H27" s="107"/>
      <c r="I27" s="108"/>
      <c r="J27" s="115">
        <f ca="1">SUM(O23:O24)</f>
        <v>0</v>
      </c>
    </row>
    <row r="28" spans="1:16" x14ac:dyDescent="0.2">
      <c r="A28" s="113"/>
      <c r="B28" s="46" t="s">
        <v>62</v>
      </c>
      <c r="C28" s="46"/>
      <c r="D28" s="46"/>
      <c r="E28" s="46">
        <v>15</v>
      </c>
      <c r="F28" s="46" t="s">
        <v>61</v>
      </c>
      <c r="G28" s="110"/>
      <c r="H28" s="46"/>
      <c r="I28" s="106"/>
      <c r="J28" s="116">
        <f ca="1">J27*(E28/100)</f>
        <v>0</v>
      </c>
    </row>
    <row r="29" spans="1:16" x14ac:dyDescent="0.2">
      <c r="A29" s="113"/>
      <c r="B29" s="46" t="s">
        <v>60</v>
      </c>
      <c r="C29" s="46"/>
      <c r="D29" s="46"/>
      <c r="E29" s="46">
        <v>21</v>
      </c>
      <c r="F29" s="46" t="s">
        <v>61</v>
      </c>
      <c r="G29" s="110"/>
      <c r="H29" s="46"/>
      <c r="I29" s="106"/>
      <c r="J29" s="116">
        <f ca="1">SUM(P23:P24)</f>
        <v>0</v>
      </c>
    </row>
    <row r="30" spans="1:16" ht="13.5" thickBot="1" x14ac:dyDescent="0.25">
      <c r="A30" s="114"/>
      <c r="B30" s="39" t="s">
        <v>62</v>
      </c>
      <c r="C30" s="39"/>
      <c r="D30" s="39"/>
      <c r="E30" s="39">
        <v>21</v>
      </c>
      <c r="F30" s="39" t="s">
        <v>61</v>
      </c>
      <c r="G30" s="111"/>
      <c r="H30" s="46"/>
      <c r="I30" s="106"/>
      <c r="J30" s="116">
        <f ca="1">J29*(E30/100)</f>
        <v>0</v>
      </c>
    </row>
    <row r="31" spans="1:16" ht="16.5" thickBot="1" x14ac:dyDescent="0.25">
      <c r="A31" s="123"/>
      <c r="B31" s="124" t="s">
        <v>63</v>
      </c>
      <c r="C31" s="125"/>
      <c r="D31" s="125"/>
      <c r="E31" s="125"/>
      <c r="F31" s="125"/>
      <c r="G31" s="125"/>
      <c r="H31" s="126"/>
      <c r="I31" s="127"/>
      <c r="J31" s="128">
        <f ca="1">SUM(J27:J30)</f>
        <v>0</v>
      </c>
    </row>
    <row r="40" spans="1:10" ht="15.75" x14ac:dyDescent="0.25">
      <c r="B40" s="129" t="s">
        <v>64</v>
      </c>
    </row>
    <row r="42" spans="1:10" ht="25.5" customHeight="1" x14ac:dyDescent="0.2">
      <c r="A42" s="130"/>
      <c r="B42" s="131" t="s">
        <v>65</v>
      </c>
      <c r="C42" s="132" t="s">
        <v>66</v>
      </c>
      <c r="D42" s="132"/>
      <c r="E42" s="132"/>
      <c r="F42" s="132"/>
      <c r="G42" s="133"/>
      <c r="H42" s="133"/>
      <c r="I42" s="133"/>
      <c r="J42" s="134" t="s">
        <v>67</v>
      </c>
    </row>
    <row r="43" spans="1:10" ht="25.5" customHeight="1" x14ac:dyDescent="0.2">
      <c r="A43" s="135"/>
      <c r="B43" s="136" t="s">
        <v>68</v>
      </c>
      <c r="C43" s="283" t="s">
        <v>69</v>
      </c>
      <c r="D43" s="283"/>
      <c r="E43" s="283"/>
      <c r="F43" s="284"/>
      <c r="G43" s="285"/>
      <c r="H43" s="285"/>
      <c r="I43" s="285"/>
      <c r="J43" s="137">
        <f>'101 01.02 Pol'!F8</f>
        <v>0</v>
      </c>
    </row>
    <row r="44" spans="1:10" ht="25.5" customHeight="1" x14ac:dyDescent="0.2">
      <c r="A44" s="135"/>
      <c r="B44" s="135" t="s">
        <v>70</v>
      </c>
      <c r="C44" s="275" t="s">
        <v>71</v>
      </c>
      <c r="D44" s="275"/>
      <c r="E44" s="275"/>
      <c r="F44" s="276"/>
      <c r="G44" s="277"/>
      <c r="H44" s="277"/>
      <c r="I44" s="277"/>
      <c r="J44" s="138">
        <f>'101 01.02 Pol'!F24</f>
        <v>0</v>
      </c>
    </row>
    <row r="45" spans="1:10" ht="25.5" customHeight="1" x14ac:dyDescent="0.2">
      <c r="A45" s="135"/>
      <c r="B45" s="135" t="s">
        <v>72</v>
      </c>
      <c r="C45" s="275" t="s">
        <v>73</v>
      </c>
      <c r="D45" s="275"/>
      <c r="E45" s="275"/>
      <c r="F45" s="276"/>
      <c r="G45" s="277"/>
      <c r="H45" s="277"/>
      <c r="I45" s="277"/>
      <c r="J45" s="138">
        <f>'101 01.02 Pol'!F56</f>
        <v>0</v>
      </c>
    </row>
    <row r="46" spans="1:10" ht="25.5" customHeight="1" x14ac:dyDescent="0.2">
      <c r="A46" s="135"/>
      <c r="B46" s="135" t="s">
        <v>74</v>
      </c>
      <c r="C46" s="275" t="s">
        <v>75</v>
      </c>
      <c r="D46" s="275"/>
      <c r="E46" s="275"/>
      <c r="F46" s="276"/>
      <c r="G46" s="277"/>
      <c r="H46" s="277"/>
      <c r="I46" s="277"/>
      <c r="J46" s="138">
        <f>'101 01.02 Pol'!F82</f>
        <v>0</v>
      </c>
    </row>
    <row r="47" spans="1:10" ht="25.5" customHeight="1" x14ac:dyDescent="0.2">
      <c r="A47" s="135"/>
      <c r="B47" s="135" t="s">
        <v>76</v>
      </c>
      <c r="C47" s="275" t="s">
        <v>77</v>
      </c>
      <c r="D47" s="275"/>
      <c r="E47" s="275"/>
      <c r="F47" s="276"/>
      <c r="G47" s="277"/>
      <c r="H47" s="277"/>
      <c r="I47" s="277"/>
      <c r="J47" s="138">
        <f>'101 01.02 Pol'!F112</f>
        <v>0</v>
      </c>
    </row>
    <row r="48" spans="1:10" ht="25.5" customHeight="1" x14ac:dyDescent="0.2">
      <c r="A48" s="135"/>
      <c r="B48" s="135" t="s">
        <v>78</v>
      </c>
      <c r="C48" s="275" t="s">
        <v>79</v>
      </c>
      <c r="D48" s="275"/>
      <c r="E48" s="275"/>
      <c r="F48" s="276"/>
      <c r="G48" s="277"/>
      <c r="H48" s="277"/>
      <c r="I48" s="277"/>
      <c r="J48" s="138">
        <f>'101 01.02 Pol'!F121</f>
        <v>0</v>
      </c>
    </row>
    <row r="49" spans="1:10" ht="25.5" customHeight="1" x14ac:dyDescent="0.2">
      <c r="A49" s="135"/>
      <c r="B49" s="139" t="s">
        <v>80</v>
      </c>
      <c r="C49" s="278" t="s">
        <v>81</v>
      </c>
      <c r="D49" s="278"/>
      <c r="E49" s="278"/>
      <c r="F49" s="279"/>
      <c r="G49" s="280"/>
      <c r="H49" s="280"/>
      <c r="I49" s="280"/>
      <c r="J49" s="140">
        <f>'101 01.02 Pol'!F163</f>
        <v>0</v>
      </c>
    </row>
    <row r="50" spans="1:10" ht="25.5" customHeight="1" x14ac:dyDescent="0.2">
      <c r="A50" s="141"/>
      <c r="B50" s="142" t="s">
        <v>82</v>
      </c>
      <c r="C50" s="143"/>
      <c r="D50" s="143"/>
      <c r="E50" s="143"/>
      <c r="F50" s="144"/>
      <c r="G50" s="145"/>
      <c r="H50" s="145"/>
      <c r="I50" s="145"/>
      <c r="J50" s="146">
        <f>SUM(J43:J49)</f>
        <v>0</v>
      </c>
    </row>
    <row r="51" spans="1:10" x14ac:dyDescent="0.2">
      <c r="A51" s="88"/>
      <c r="B51" s="88"/>
      <c r="C51" s="88"/>
      <c r="D51" s="88"/>
      <c r="E51" s="88"/>
      <c r="F51" s="88"/>
      <c r="G51" s="89"/>
      <c r="H51" s="88"/>
      <c r="I51" s="89"/>
      <c r="J51" s="90"/>
    </row>
    <row r="52" spans="1:10" x14ac:dyDescent="0.2">
      <c r="A52" s="88"/>
      <c r="B52" s="88"/>
      <c r="C52" s="88"/>
      <c r="D52" s="88"/>
      <c r="E52" s="88"/>
      <c r="F52" s="88"/>
      <c r="G52" s="89"/>
      <c r="H52" s="88"/>
      <c r="I52" s="89"/>
      <c r="J52" s="90"/>
    </row>
    <row r="53" spans="1:10" x14ac:dyDescent="0.2">
      <c r="A53" s="88"/>
      <c r="B53" s="88"/>
      <c r="C53" s="88"/>
      <c r="D53" s="88"/>
      <c r="E53" s="88"/>
      <c r="F53" s="88"/>
      <c r="G53" s="89"/>
      <c r="H53" s="88"/>
      <c r="I53" s="89"/>
      <c r="J53" s="90"/>
    </row>
  </sheetData>
  <sheetProtection password="E92A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">
    <mergeCell ref="C48:I48"/>
    <mergeCell ref="C49:I49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AIDTEAM/N003</v>
      </c>
      <c r="C1" s="31" t="str">
        <f>Stavba!NazevStavby</f>
        <v>UKB G - DROBNÉ OBJEKTY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287"/>
      <c r="D2" s="287"/>
      <c r="E2" s="287"/>
      <c r="F2" s="287"/>
      <c r="G2" s="26" t="s">
        <v>15</v>
      </c>
      <c r="H2" s="34"/>
    </row>
    <row r="3" spans="1:8" ht="13.5" thickTop="1" x14ac:dyDescent="0.2"/>
    <row r="4" spans="1:8" ht="18" x14ac:dyDescent="0.25">
      <c r="A4" s="286" t="s">
        <v>16</v>
      </c>
      <c r="B4" s="286"/>
      <c r="C4" s="286"/>
      <c r="D4" s="286"/>
      <c r="E4" s="286"/>
      <c r="F4" s="286"/>
      <c r="G4" s="286"/>
      <c r="H4" s="286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288">
        <f>C2</f>
        <v>0</v>
      </c>
      <c r="C7" s="289"/>
      <c r="D7" s="289"/>
      <c r="E7" s="289"/>
      <c r="F7" s="289"/>
      <c r="G7" s="289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E92A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90" t="s">
        <v>28</v>
      </c>
      <c r="B1" s="290"/>
      <c r="C1" s="291"/>
      <c r="D1" s="290"/>
      <c r="E1" s="290"/>
      <c r="F1" s="290"/>
      <c r="G1" s="290"/>
    </row>
    <row r="2" spans="1:7" ht="13.5" thickTop="1" x14ac:dyDescent="0.2">
      <c r="A2" s="55" t="s">
        <v>29</v>
      </c>
      <c r="B2" s="56"/>
      <c r="C2" s="292"/>
      <c r="D2" s="292"/>
      <c r="E2" s="292"/>
      <c r="F2" s="292"/>
      <c r="G2" s="293"/>
    </row>
    <row r="3" spans="1:7" x14ac:dyDescent="0.2">
      <c r="A3" s="57" t="s">
        <v>30</v>
      </c>
      <c r="B3" s="58"/>
      <c r="C3" s="294"/>
      <c r="D3" s="294"/>
      <c r="E3" s="294"/>
      <c r="F3" s="294"/>
      <c r="G3" s="295"/>
    </row>
    <row r="4" spans="1:7" ht="13.5" thickBot="1" x14ac:dyDescent="0.25">
      <c r="A4" s="59" t="s">
        <v>31</v>
      </c>
      <c r="B4" s="60"/>
      <c r="C4" s="296"/>
      <c r="D4" s="296"/>
      <c r="E4" s="296"/>
      <c r="F4" s="296"/>
      <c r="G4" s="297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E92A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topLeftCell="A7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AIDTEAM/N003</v>
      </c>
      <c r="C1" s="31" t="str">
        <f>Stavba!NazevStavby</f>
        <v>UKB G - DROBNÉ OBJEKTY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47" t="s">
        <v>55</v>
      </c>
      <c r="C2" s="298" t="s">
        <v>56</v>
      </c>
      <c r="D2" s="287"/>
      <c r="E2" s="287"/>
      <c r="F2" s="287"/>
      <c r="G2" s="26" t="s">
        <v>15</v>
      </c>
      <c r="H2" s="148" t="s">
        <v>57</v>
      </c>
      <c r="O2" s="8" t="s">
        <v>83</v>
      </c>
    </row>
    <row r="3" spans="1:15" ht="13.5" customHeight="1" thickTop="1" x14ac:dyDescent="0.2">
      <c r="H3" s="35"/>
    </row>
    <row r="4" spans="1:15" ht="18" customHeight="1" x14ac:dyDescent="0.25">
      <c r="A4" s="286" t="s">
        <v>16</v>
      </c>
      <c r="B4" s="286"/>
      <c r="C4" s="286"/>
      <c r="D4" s="286"/>
      <c r="E4" s="286"/>
      <c r="F4" s="286"/>
      <c r="G4" s="286"/>
      <c r="H4" s="286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101</v>
      </c>
      <c r="H6" s="35"/>
    </row>
    <row r="7" spans="1:15" ht="15.75" customHeight="1" x14ac:dyDescent="0.25">
      <c r="B7" s="288" t="str">
        <f>C2</f>
        <v>VÝMĚNA POKLOPŮ V KORIDORECH</v>
      </c>
      <c r="C7" s="289"/>
      <c r="D7" s="289"/>
      <c r="E7" s="289"/>
      <c r="F7" s="289"/>
      <c r="G7" s="289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149" t="s">
        <v>84</v>
      </c>
      <c r="C9" s="149" t="s">
        <v>85</v>
      </c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149" t="s">
        <v>86</v>
      </c>
      <c r="C10" s="149" t="s">
        <v>87</v>
      </c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149" t="s">
        <v>88</v>
      </c>
      <c r="C11" s="149" t="s">
        <v>89</v>
      </c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149" t="s">
        <v>90</v>
      </c>
      <c r="C13" s="149" t="s">
        <v>91</v>
      </c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149" t="s">
        <v>57</v>
      </c>
      <c r="C15" s="149" t="s">
        <v>92</v>
      </c>
      <c r="D15" s="32"/>
      <c r="E15" s="32"/>
      <c r="F15" s="32"/>
      <c r="G15" s="32"/>
      <c r="H15" s="36"/>
      <c r="I15" s="32"/>
      <c r="J15" s="32"/>
    </row>
    <row r="16" spans="1:15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2.75" customHeight="1" x14ac:dyDescent="0.2">
      <c r="A17" s="32" t="s">
        <v>93</v>
      </c>
      <c r="B17" s="32"/>
      <c r="C17" s="149" t="s">
        <v>94</v>
      </c>
      <c r="D17" s="32"/>
      <c r="E17" s="32"/>
      <c r="F17" s="32"/>
      <c r="G17" s="32"/>
      <c r="H17" s="36"/>
      <c r="I17" s="32"/>
      <c r="J17" s="32"/>
    </row>
    <row r="18" spans="1:55" ht="12.75" customHeight="1" x14ac:dyDescent="0.2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55" ht="12.75" customHeight="1" thickBot="1" x14ac:dyDescent="0.25">
      <c r="A19" s="150" t="s">
        <v>95</v>
      </c>
      <c r="B19" s="151"/>
      <c r="C19" s="151"/>
      <c r="D19" s="151"/>
      <c r="E19" s="151"/>
      <c r="F19" s="151"/>
      <c r="G19" s="151"/>
      <c r="H19" s="152"/>
      <c r="I19" s="32"/>
      <c r="J19" s="32"/>
    </row>
    <row r="20" spans="1:55" ht="12.75" customHeight="1" x14ac:dyDescent="0.2">
      <c r="A20" s="160" t="s">
        <v>96</v>
      </c>
      <c r="B20" s="161"/>
      <c r="C20" s="162"/>
      <c r="D20" s="162"/>
      <c r="E20" s="162"/>
      <c r="F20" s="162"/>
      <c r="G20" s="163"/>
      <c r="H20" s="164" t="s">
        <v>97</v>
      </c>
      <c r="I20" s="32"/>
      <c r="J20" s="32"/>
    </row>
    <row r="21" spans="1:55" ht="12.75" customHeight="1" x14ac:dyDescent="0.2">
      <c r="A21" s="158" t="s">
        <v>98</v>
      </c>
      <c r="B21" s="156" t="s">
        <v>99</v>
      </c>
      <c r="C21" s="155"/>
      <c r="D21" s="155"/>
      <c r="E21" s="155"/>
      <c r="F21" s="155"/>
      <c r="G21" s="157"/>
      <c r="H21" s="159">
        <f>'101 01.02 Pol'!G166</f>
        <v>0</v>
      </c>
      <c r="I21" s="32"/>
      <c r="J21" s="32"/>
      <c r="O21">
        <f ca="1">'101 01.02 Pol'!AN171</f>
        <v>0</v>
      </c>
      <c r="P21">
        <f ca="1">'101 01.02 Pol'!AO171</f>
        <v>0</v>
      </c>
    </row>
    <row r="22" spans="1:55" ht="12.75" customHeight="1" thickBot="1" x14ac:dyDescent="0.25">
      <c r="A22" s="165"/>
      <c r="B22" s="166" t="s">
        <v>100</v>
      </c>
      <c r="C22" s="167"/>
      <c r="D22" s="168" t="str">
        <f>B2</f>
        <v>101</v>
      </c>
      <c r="E22" s="167"/>
      <c r="F22" s="167"/>
      <c r="G22" s="169"/>
      <c r="H22" s="170">
        <f>SUM(H21:H21)</f>
        <v>0</v>
      </c>
      <c r="I22" s="32"/>
      <c r="J22" s="32"/>
    </row>
    <row r="23" spans="1:55" ht="12.75" customHeight="1" thickBot="1" x14ac:dyDescent="0.25">
      <c r="A23" s="32"/>
      <c r="B23" s="32"/>
      <c r="C23" s="32"/>
      <c r="D23" s="32"/>
      <c r="E23" s="32"/>
      <c r="F23" s="32"/>
      <c r="G23" s="32"/>
      <c r="H23" s="171"/>
      <c r="I23" s="32"/>
      <c r="J23" s="32"/>
    </row>
    <row r="24" spans="1:55" ht="12.75" customHeight="1" x14ac:dyDescent="0.2">
      <c r="A24" s="181"/>
      <c r="B24" s="182"/>
      <c r="C24" s="182"/>
      <c r="D24" s="182"/>
      <c r="E24" s="183"/>
      <c r="F24" s="182"/>
      <c r="G24" s="182"/>
      <c r="H24" s="184" t="s">
        <v>59</v>
      </c>
      <c r="I24" s="32"/>
      <c r="J24" s="32"/>
      <c r="O24" s="35">
        <f ca="1">H25</f>
        <v>0</v>
      </c>
      <c r="P24" s="35">
        <f ca="1">H27</f>
        <v>0</v>
      </c>
    </row>
    <row r="25" spans="1:55" ht="12.75" customHeight="1" x14ac:dyDescent="0.2">
      <c r="A25" s="176" t="s">
        <v>60</v>
      </c>
      <c r="B25" s="172"/>
      <c r="C25" s="172"/>
      <c r="D25" s="172">
        <v>15</v>
      </c>
      <c r="E25" s="173" t="s">
        <v>61</v>
      </c>
      <c r="F25" s="172"/>
      <c r="G25" s="172"/>
      <c r="H25" s="179">
        <f ca="1">SUM(O21:O22)</f>
        <v>0</v>
      </c>
      <c r="I25" s="32"/>
      <c r="J25" s="32"/>
    </row>
    <row r="26" spans="1:55" ht="12.75" customHeight="1" x14ac:dyDescent="0.2">
      <c r="A26" s="177" t="s">
        <v>62</v>
      </c>
      <c r="B26" s="153"/>
      <c r="C26" s="153"/>
      <c r="D26" s="153">
        <v>15</v>
      </c>
      <c r="E26" s="174" t="s">
        <v>61</v>
      </c>
      <c r="F26" s="153"/>
      <c r="G26" s="153"/>
      <c r="H26" s="180">
        <f ca="1">H25*(D26/100)</f>
        <v>0</v>
      </c>
      <c r="I26" s="32"/>
      <c r="J26" s="32"/>
    </row>
    <row r="27" spans="1:55" ht="12.75" customHeight="1" x14ac:dyDescent="0.2">
      <c r="A27" s="177" t="s">
        <v>60</v>
      </c>
      <c r="B27" s="153"/>
      <c r="C27" s="153"/>
      <c r="D27" s="153">
        <v>21</v>
      </c>
      <c r="E27" s="174" t="s">
        <v>61</v>
      </c>
      <c r="F27" s="153"/>
      <c r="G27" s="153"/>
      <c r="H27" s="180">
        <f ca="1">SUM(P21:P22)</f>
        <v>0</v>
      </c>
      <c r="I27" s="32"/>
      <c r="J27" s="32"/>
    </row>
    <row r="28" spans="1:55" ht="12.75" customHeight="1" thickBot="1" x14ac:dyDescent="0.25">
      <c r="A28" s="178" t="s">
        <v>62</v>
      </c>
      <c r="B28" s="154"/>
      <c r="C28" s="154"/>
      <c r="D28" s="154">
        <v>21</v>
      </c>
      <c r="E28" s="175" t="s">
        <v>61</v>
      </c>
      <c r="F28" s="153"/>
      <c r="G28" s="153"/>
      <c r="H28" s="180">
        <f ca="1">H27*(D28/100)</f>
        <v>0</v>
      </c>
      <c r="I28" s="32"/>
      <c r="J28" s="32"/>
    </row>
    <row r="29" spans="1:55" ht="12.75" customHeight="1" thickBot="1" x14ac:dyDescent="0.25">
      <c r="A29" s="185" t="s">
        <v>101</v>
      </c>
      <c r="B29" s="186"/>
      <c r="C29" s="186"/>
      <c r="D29" s="186"/>
      <c r="E29" s="186"/>
      <c r="F29" s="187"/>
      <c r="G29" s="188"/>
      <c r="H29" s="189">
        <f ca="1">SUM(H25:H28)</f>
        <v>0</v>
      </c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3.5" thickBot="1" x14ac:dyDescent="0.25">
      <c r="A31" s="150" t="s">
        <v>213</v>
      </c>
      <c r="B31" s="151"/>
      <c r="C31" s="151"/>
      <c r="D31" s="213" t="s">
        <v>98</v>
      </c>
      <c r="E31" s="299" t="s">
        <v>99</v>
      </c>
      <c r="F31" s="299"/>
      <c r="G31" s="299"/>
      <c r="H31" s="299"/>
      <c r="I31" s="32"/>
      <c r="J31" s="32"/>
      <c r="BC31" s="259" t="str">
        <f>E31</f>
        <v>OPCE</v>
      </c>
    </row>
    <row r="32" spans="1:55" ht="12.75" customHeight="1" x14ac:dyDescent="0.2">
      <c r="A32" s="160" t="s">
        <v>214</v>
      </c>
      <c r="B32" s="161"/>
      <c r="C32" s="162"/>
      <c r="D32" s="162"/>
      <c r="E32" s="162"/>
      <c r="F32" s="162"/>
      <c r="G32" s="163"/>
      <c r="H32" s="164" t="s">
        <v>97</v>
      </c>
      <c r="I32" s="32"/>
      <c r="J32" s="32"/>
    </row>
    <row r="33" spans="1:10" ht="12.75" customHeight="1" x14ac:dyDescent="0.2">
      <c r="A33" s="158" t="s">
        <v>68</v>
      </c>
      <c r="B33" s="156" t="s">
        <v>69</v>
      </c>
      <c r="C33" s="155"/>
      <c r="D33" s="155"/>
      <c r="E33" s="155"/>
      <c r="F33" s="155"/>
      <c r="G33" s="157"/>
      <c r="H33" s="260">
        <f>'101 01.02 Pol'!F8</f>
        <v>0</v>
      </c>
      <c r="I33" s="32"/>
      <c r="J33" s="32"/>
    </row>
    <row r="34" spans="1:10" ht="12.75" customHeight="1" x14ac:dyDescent="0.2">
      <c r="A34" s="158" t="s">
        <v>70</v>
      </c>
      <c r="B34" s="156" t="s">
        <v>71</v>
      </c>
      <c r="C34" s="155"/>
      <c r="D34" s="155"/>
      <c r="E34" s="155"/>
      <c r="F34" s="155"/>
      <c r="G34" s="157"/>
      <c r="H34" s="260">
        <f>'101 01.02 Pol'!F24</f>
        <v>0</v>
      </c>
      <c r="I34" s="32"/>
      <c r="J34" s="32"/>
    </row>
    <row r="35" spans="1:10" ht="12.75" customHeight="1" x14ac:dyDescent="0.2">
      <c r="A35" s="158" t="s">
        <v>72</v>
      </c>
      <c r="B35" s="156" t="s">
        <v>73</v>
      </c>
      <c r="C35" s="155"/>
      <c r="D35" s="155"/>
      <c r="E35" s="155"/>
      <c r="F35" s="155"/>
      <c r="G35" s="157"/>
      <c r="H35" s="260">
        <f>'101 01.02 Pol'!F56</f>
        <v>0</v>
      </c>
      <c r="I35" s="32"/>
      <c r="J35" s="32"/>
    </row>
    <row r="36" spans="1:10" ht="12.75" customHeight="1" x14ac:dyDescent="0.2">
      <c r="A36" s="158" t="s">
        <v>74</v>
      </c>
      <c r="B36" s="156" t="s">
        <v>75</v>
      </c>
      <c r="C36" s="155"/>
      <c r="D36" s="155"/>
      <c r="E36" s="155"/>
      <c r="F36" s="155"/>
      <c r="G36" s="157"/>
      <c r="H36" s="260">
        <f>'101 01.02 Pol'!F82</f>
        <v>0</v>
      </c>
      <c r="I36" s="32"/>
      <c r="J36" s="32"/>
    </row>
    <row r="37" spans="1:10" ht="12.75" customHeight="1" x14ac:dyDescent="0.2">
      <c r="A37" s="158" t="s">
        <v>76</v>
      </c>
      <c r="B37" s="156" t="s">
        <v>77</v>
      </c>
      <c r="C37" s="155"/>
      <c r="D37" s="155"/>
      <c r="E37" s="155"/>
      <c r="F37" s="155"/>
      <c r="G37" s="157"/>
      <c r="H37" s="260">
        <f>'101 01.02 Pol'!F112</f>
        <v>0</v>
      </c>
      <c r="I37" s="32"/>
      <c r="J37" s="32"/>
    </row>
    <row r="38" spans="1:10" ht="12.75" customHeight="1" x14ac:dyDescent="0.2">
      <c r="A38" s="158" t="s">
        <v>78</v>
      </c>
      <c r="B38" s="156" t="s">
        <v>79</v>
      </c>
      <c r="C38" s="155"/>
      <c r="D38" s="155"/>
      <c r="E38" s="155"/>
      <c r="F38" s="155"/>
      <c r="G38" s="157"/>
      <c r="H38" s="260">
        <f>'101 01.02 Pol'!F121</f>
        <v>0</v>
      </c>
      <c r="I38" s="32"/>
      <c r="J38" s="32"/>
    </row>
    <row r="39" spans="1:10" ht="12.75" customHeight="1" x14ac:dyDescent="0.2">
      <c r="A39" s="158" t="s">
        <v>80</v>
      </c>
      <c r="B39" s="156" t="s">
        <v>81</v>
      </c>
      <c r="C39" s="155"/>
      <c r="D39" s="155"/>
      <c r="E39" s="155"/>
      <c r="F39" s="155"/>
      <c r="G39" s="157"/>
      <c r="H39" s="260">
        <f>'101 01.02 Pol'!F163</f>
        <v>0</v>
      </c>
      <c r="I39" s="32"/>
      <c r="J39" s="32"/>
    </row>
    <row r="40" spans="1:10" ht="12.75" customHeight="1" thickBot="1" x14ac:dyDescent="0.25">
      <c r="A40" s="165"/>
      <c r="B40" s="166" t="s">
        <v>215</v>
      </c>
      <c r="C40" s="167"/>
      <c r="D40" s="168" t="str">
        <f>D31</f>
        <v>01.02</v>
      </c>
      <c r="E40" s="167"/>
      <c r="F40" s="167"/>
      <c r="G40" s="169"/>
      <c r="H40" s="261">
        <f>SUM(H33:H39)</f>
        <v>0</v>
      </c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E92A" sheet="1"/>
  <mergeCells count="4">
    <mergeCell ref="C2:F2"/>
    <mergeCell ref="A4:H4"/>
    <mergeCell ref="B7:G7"/>
    <mergeCell ref="E31:H3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5"/>
  <sheetViews>
    <sheetView tabSelected="1" topLeftCell="A121" zoomScale="115" zoomScaleNormal="115" workbookViewId="0">
      <selection activeCell="F25" sqref="F25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329" t="s">
        <v>102</v>
      </c>
      <c r="B1" s="329"/>
      <c r="C1" s="330"/>
      <c r="D1" s="329"/>
      <c r="E1" s="329"/>
      <c r="F1" s="329"/>
      <c r="G1" s="329"/>
      <c r="AC1" t="s">
        <v>105</v>
      </c>
    </row>
    <row r="2" spans="1:60" ht="13.5" thickTop="1" x14ac:dyDescent="0.2">
      <c r="A2" s="196" t="s">
        <v>29</v>
      </c>
      <c r="B2" s="200" t="s">
        <v>40</v>
      </c>
      <c r="C2" s="215" t="s">
        <v>41</v>
      </c>
      <c r="D2" s="198"/>
      <c r="E2" s="197"/>
      <c r="F2" s="197"/>
      <c r="G2" s="199"/>
    </row>
    <row r="3" spans="1:60" x14ac:dyDescent="0.2">
      <c r="A3" s="194" t="s">
        <v>30</v>
      </c>
      <c r="B3" s="201" t="s">
        <v>55</v>
      </c>
      <c r="C3" s="216" t="s">
        <v>56</v>
      </c>
      <c r="D3" s="193"/>
      <c r="E3" s="192"/>
      <c r="F3" s="192"/>
      <c r="G3" s="195"/>
      <c r="AC3" s="8" t="s">
        <v>83</v>
      </c>
    </row>
    <row r="4" spans="1:60" ht="13.5" thickBot="1" x14ac:dyDescent="0.25">
      <c r="A4" s="202" t="s">
        <v>31</v>
      </c>
      <c r="B4" s="203" t="s">
        <v>98</v>
      </c>
      <c r="C4" s="217" t="s">
        <v>99</v>
      </c>
      <c r="D4" s="204"/>
      <c r="E4" s="205"/>
      <c r="F4" s="205"/>
      <c r="G4" s="206"/>
    </row>
    <row r="5" spans="1:60" ht="14.25" thickTop="1" thickBot="1" x14ac:dyDescent="0.25">
      <c r="C5" s="218"/>
      <c r="D5" s="190"/>
    </row>
    <row r="6" spans="1:60" ht="27" thickTop="1" thickBot="1" x14ac:dyDescent="0.25">
      <c r="A6" s="207" t="s">
        <v>32</v>
      </c>
      <c r="B6" s="210" t="s">
        <v>33</v>
      </c>
      <c r="C6" s="219" t="s">
        <v>34</v>
      </c>
      <c r="D6" s="209" t="s">
        <v>35</v>
      </c>
      <c r="E6" s="208" t="s">
        <v>36</v>
      </c>
      <c r="F6" s="211" t="s">
        <v>37</v>
      </c>
      <c r="G6" s="207" t="s">
        <v>38</v>
      </c>
      <c r="H6" s="250" t="s">
        <v>103</v>
      </c>
      <c r="I6" s="220" t="s">
        <v>104</v>
      </c>
      <c r="J6" s="54"/>
    </row>
    <row r="7" spans="1:60" x14ac:dyDescent="0.2">
      <c r="A7" s="251"/>
      <c r="B7" s="252" t="s">
        <v>106</v>
      </c>
      <c r="C7" s="331" t="s">
        <v>107</v>
      </c>
      <c r="D7" s="332"/>
      <c r="E7" s="333"/>
      <c r="F7" s="334"/>
      <c r="G7" s="334"/>
      <c r="H7" s="253"/>
      <c r="I7" s="254"/>
    </row>
    <row r="8" spans="1:60" x14ac:dyDescent="0.2">
      <c r="A8" s="245" t="s">
        <v>108</v>
      </c>
      <c r="B8" s="221" t="s">
        <v>68</v>
      </c>
      <c r="C8" s="236" t="s">
        <v>69</v>
      </c>
      <c r="D8" s="224"/>
      <c r="E8" s="228"/>
      <c r="F8" s="335">
        <f>SUM(G9:G23)</f>
        <v>0</v>
      </c>
      <c r="G8" s="336"/>
      <c r="H8" s="262"/>
      <c r="I8" s="248"/>
      <c r="AE8" t="s">
        <v>109</v>
      </c>
    </row>
    <row r="9" spans="1:60" outlineLevel="1" x14ac:dyDescent="0.2">
      <c r="A9" s="246">
        <v>1</v>
      </c>
      <c r="B9" s="222" t="s">
        <v>110</v>
      </c>
      <c r="C9" s="237" t="s">
        <v>69</v>
      </c>
      <c r="D9" s="225" t="s">
        <v>111</v>
      </c>
      <c r="E9" s="229">
        <v>0</v>
      </c>
      <c r="F9" s="232"/>
      <c r="G9" s="233">
        <f>ROUND(E9*F9,2)</f>
        <v>0</v>
      </c>
      <c r="H9" s="234"/>
      <c r="I9" s="249" t="s">
        <v>112</v>
      </c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113</v>
      </c>
      <c r="AF9" s="212">
        <v>1</v>
      </c>
      <c r="AG9" s="212"/>
      <c r="AH9" s="212"/>
      <c r="AI9" s="212"/>
      <c r="AJ9" s="212"/>
      <c r="AK9" s="212"/>
      <c r="AL9" s="212"/>
      <c r="AM9" s="212">
        <v>21</v>
      </c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47"/>
      <c r="B10" s="223"/>
      <c r="C10" s="238" t="s">
        <v>114</v>
      </c>
      <c r="D10" s="226"/>
      <c r="E10" s="230"/>
      <c r="F10" s="233"/>
      <c r="G10" s="233"/>
      <c r="H10" s="234"/>
      <c r="I10" s="249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47"/>
      <c r="B11" s="223"/>
      <c r="C11" s="238" t="s">
        <v>115</v>
      </c>
      <c r="D11" s="226"/>
      <c r="E11" s="230"/>
      <c r="F11" s="233"/>
      <c r="G11" s="233"/>
      <c r="H11" s="234"/>
      <c r="I11" s="249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7"/>
      <c r="B12" s="223"/>
      <c r="C12" s="238"/>
      <c r="D12" s="226"/>
      <c r="E12" s="230"/>
      <c r="F12" s="233"/>
      <c r="G12" s="233"/>
      <c r="H12" s="234"/>
      <c r="I12" s="249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47"/>
      <c r="B13" s="223"/>
      <c r="C13" s="238" t="s">
        <v>116</v>
      </c>
      <c r="D13" s="226"/>
      <c r="E13" s="230"/>
      <c r="F13" s="233"/>
      <c r="G13" s="233"/>
      <c r="H13" s="234"/>
      <c r="I13" s="249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7"/>
      <c r="B14" s="223"/>
      <c r="C14" s="238"/>
      <c r="D14" s="226"/>
      <c r="E14" s="230"/>
      <c r="F14" s="233"/>
      <c r="G14" s="233"/>
      <c r="H14" s="234"/>
      <c r="I14" s="249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3.75" outlineLevel="1" x14ac:dyDescent="0.2">
      <c r="A15" s="247"/>
      <c r="B15" s="223"/>
      <c r="C15" s="238" t="s">
        <v>117</v>
      </c>
      <c r="D15" s="226"/>
      <c r="E15" s="230"/>
      <c r="F15" s="233"/>
      <c r="G15" s="233"/>
      <c r="H15" s="234"/>
      <c r="I15" s="249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47"/>
      <c r="B16" s="223"/>
      <c r="C16" s="238"/>
      <c r="D16" s="226"/>
      <c r="E16" s="230"/>
      <c r="F16" s="233"/>
      <c r="G16" s="233"/>
      <c r="H16" s="234"/>
      <c r="I16" s="249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47"/>
      <c r="B17" s="223"/>
      <c r="C17" s="238" t="s">
        <v>118</v>
      </c>
      <c r="D17" s="226"/>
      <c r="E17" s="230"/>
      <c r="F17" s="233"/>
      <c r="G17" s="233"/>
      <c r="H17" s="234"/>
      <c r="I17" s="249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7"/>
      <c r="B18" s="223"/>
      <c r="C18" s="238"/>
      <c r="D18" s="226"/>
      <c r="E18" s="230"/>
      <c r="F18" s="233"/>
      <c r="G18" s="233"/>
      <c r="H18" s="234"/>
      <c r="I18" s="249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45" outlineLevel="1" x14ac:dyDescent="0.2">
      <c r="A19" s="247"/>
      <c r="B19" s="223"/>
      <c r="C19" s="238" t="s">
        <v>119</v>
      </c>
      <c r="D19" s="226"/>
      <c r="E19" s="230"/>
      <c r="F19" s="233"/>
      <c r="G19" s="233"/>
      <c r="H19" s="234"/>
      <c r="I19" s="249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7"/>
      <c r="B20" s="223"/>
      <c r="C20" s="238" t="s">
        <v>120</v>
      </c>
      <c r="D20" s="226"/>
      <c r="E20" s="230"/>
      <c r="F20" s="233"/>
      <c r="G20" s="233"/>
      <c r="H20" s="234"/>
      <c r="I20" s="249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47"/>
      <c r="B21" s="223"/>
      <c r="C21" s="238" t="s">
        <v>121</v>
      </c>
      <c r="D21" s="226"/>
      <c r="E21" s="230"/>
      <c r="F21" s="233"/>
      <c r="G21" s="233"/>
      <c r="H21" s="234"/>
      <c r="I21" s="249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47"/>
      <c r="B22" s="223"/>
      <c r="C22" s="238"/>
      <c r="D22" s="226"/>
      <c r="E22" s="230"/>
      <c r="F22" s="233"/>
      <c r="G22" s="233"/>
      <c r="H22" s="234"/>
      <c r="I22" s="249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7"/>
      <c r="B23" s="223"/>
      <c r="C23" s="305"/>
      <c r="D23" s="306"/>
      <c r="E23" s="307"/>
      <c r="F23" s="308"/>
      <c r="G23" s="309"/>
      <c r="H23" s="234"/>
      <c r="I23" s="249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">
      <c r="A24" s="245" t="s">
        <v>108</v>
      </c>
      <c r="B24" s="221" t="s">
        <v>70</v>
      </c>
      <c r="C24" s="236" t="s">
        <v>71</v>
      </c>
      <c r="D24" s="224"/>
      <c r="E24" s="228"/>
      <c r="F24" s="316">
        <f>SUM(G25:G55)</f>
        <v>0</v>
      </c>
      <c r="G24" s="317"/>
      <c r="H24" s="262"/>
      <c r="I24" s="248"/>
      <c r="AE24" t="s">
        <v>109</v>
      </c>
    </row>
    <row r="25" spans="1:60" outlineLevel="1" x14ac:dyDescent="0.2">
      <c r="A25" s="246">
        <v>2</v>
      </c>
      <c r="B25" s="222" t="s">
        <v>122</v>
      </c>
      <c r="C25" s="237" t="s">
        <v>123</v>
      </c>
      <c r="D25" s="225" t="s">
        <v>124</v>
      </c>
      <c r="E25" s="229">
        <f>E30*2</f>
        <v>9.0399999999999991</v>
      </c>
      <c r="F25" s="232"/>
      <c r="G25" s="233">
        <f>ROUND(E25*F25,2)</f>
        <v>0</v>
      </c>
      <c r="H25" s="234"/>
      <c r="I25" s="249" t="s">
        <v>112</v>
      </c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113</v>
      </c>
      <c r="AF25" s="212">
        <v>1</v>
      </c>
      <c r="AG25" s="212"/>
      <c r="AH25" s="212"/>
      <c r="AI25" s="212"/>
      <c r="AJ25" s="212"/>
      <c r="AK25" s="212"/>
      <c r="AL25" s="212"/>
      <c r="AM25" s="212">
        <v>21</v>
      </c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7"/>
      <c r="B26" s="223"/>
      <c r="C26" s="239" t="s">
        <v>125</v>
      </c>
      <c r="D26" s="227"/>
      <c r="E26" s="231"/>
      <c r="F26" s="233"/>
      <c r="G26" s="233"/>
      <c r="H26" s="234"/>
      <c r="I26" s="249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/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7"/>
      <c r="B27" s="223"/>
      <c r="C27" s="238">
        <v>4.5199999999999996</v>
      </c>
      <c r="D27" s="226"/>
      <c r="E27" s="230">
        <v>4.5199999999999996</v>
      </c>
      <c r="F27" s="233"/>
      <c r="G27" s="233"/>
      <c r="H27" s="234"/>
      <c r="I27" s="249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47"/>
      <c r="B28" s="223"/>
      <c r="C28" s="238" t="s">
        <v>126</v>
      </c>
      <c r="D28" s="226"/>
      <c r="E28" s="230"/>
      <c r="F28" s="233"/>
      <c r="G28" s="233"/>
      <c r="H28" s="234"/>
      <c r="I28" s="249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47"/>
      <c r="B29" s="223"/>
      <c r="C29" s="239" t="s">
        <v>125</v>
      </c>
      <c r="D29" s="227"/>
      <c r="E29" s="231">
        <v>4.5199999999999996</v>
      </c>
      <c r="F29" s="233"/>
      <c r="G29" s="233"/>
      <c r="H29" s="234"/>
      <c r="I29" s="249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47"/>
      <c r="B30" s="223"/>
      <c r="C30" s="238">
        <v>4.5199999999999996</v>
      </c>
      <c r="D30" s="226"/>
      <c r="E30" s="230">
        <v>4.5199999999999996</v>
      </c>
      <c r="F30" s="233"/>
      <c r="G30" s="233"/>
      <c r="H30" s="234"/>
      <c r="I30" s="249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7"/>
      <c r="B31" s="223"/>
      <c r="C31" s="305"/>
      <c r="D31" s="306"/>
      <c r="E31" s="307"/>
      <c r="F31" s="308"/>
      <c r="G31" s="309"/>
      <c r="H31" s="234"/>
      <c r="I31" s="249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46">
        <v>3</v>
      </c>
      <c r="B32" s="222" t="s">
        <v>127</v>
      </c>
      <c r="C32" s="237" t="s">
        <v>128</v>
      </c>
      <c r="D32" s="225" t="s">
        <v>124</v>
      </c>
      <c r="E32" s="229">
        <v>0.4</v>
      </c>
      <c r="F32" s="232"/>
      <c r="G32" s="233">
        <f>ROUND(E32*F32,2)</f>
        <v>0</v>
      </c>
      <c r="H32" s="234"/>
      <c r="I32" s="249" t="s">
        <v>112</v>
      </c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113</v>
      </c>
      <c r="AF32" s="212">
        <v>1</v>
      </c>
      <c r="AG32" s="212"/>
      <c r="AH32" s="212"/>
      <c r="AI32" s="212"/>
      <c r="AJ32" s="212"/>
      <c r="AK32" s="212"/>
      <c r="AL32" s="212"/>
      <c r="AM32" s="212">
        <v>21</v>
      </c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47"/>
      <c r="B33" s="223"/>
      <c r="C33" s="238" t="s">
        <v>129</v>
      </c>
      <c r="D33" s="226"/>
      <c r="E33" s="230"/>
      <c r="F33" s="233"/>
      <c r="G33" s="233"/>
      <c r="H33" s="234"/>
      <c r="I33" s="249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47"/>
      <c r="B34" s="223"/>
      <c r="C34" s="239" t="s">
        <v>125</v>
      </c>
      <c r="D34" s="227"/>
      <c r="E34" s="231"/>
      <c r="F34" s="233"/>
      <c r="G34" s="233"/>
      <c r="H34" s="234"/>
      <c r="I34" s="249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47"/>
      <c r="B35" s="223"/>
      <c r="C35" s="238" t="s">
        <v>130</v>
      </c>
      <c r="D35" s="226"/>
      <c r="E35" s="230">
        <v>0.4</v>
      </c>
      <c r="F35" s="233"/>
      <c r="G35" s="233"/>
      <c r="H35" s="234"/>
      <c r="I35" s="249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47"/>
      <c r="B36" s="223"/>
      <c r="C36" s="305"/>
      <c r="D36" s="306"/>
      <c r="E36" s="307"/>
      <c r="F36" s="308"/>
      <c r="G36" s="309"/>
      <c r="H36" s="234"/>
      <c r="I36" s="249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6">
        <v>4</v>
      </c>
      <c r="B37" s="222" t="s">
        <v>131</v>
      </c>
      <c r="C37" s="237" t="s">
        <v>132</v>
      </c>
      <c r="D37" s="225" t="s">
        <v>124</v>
      </c>
      <c r="E37" s="229">
        <f>E39</f>
        <v>4.5199999999999996</v>
      </c>
      <c r="F37" s="232"/>
      <c r="G37" s="233">
        <f>ROUND(E37*F37,2)</f>
        <v>0</v>
      </c>
      <c r="H37" s="234"/>
      <c r="I37" s="249" t="s">
        <v>112</v>
      </c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113</v>
      </c>
      <c r="AF37" s="212">
        <v>1</v>
      </c>
      <c r="AG37" s="212"/>
      <c r="AH37" s="212"/>
      <c r="AI37" s="212"/>
      <c r="AJ37" s="212"/>
      <c r="AK37" s="212"/>
      <c r="AL37" s="212"/>
      <c r="AM37" s="212">
        <v>21</v>
      </c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47"/>
      <c r="B38" s="223"/>
      <c r="C38" s="239" t="s">
        <v>125</v>
      </c>
      <c r="D38" s="227"/>
      <c r="E38" s="231"/>
      <c r="F38" s="233"/>
      <c r="G38" s="233"/>
      <c r="H38" s="234"/>
      <c r="I38" s="249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47"/>
      <c r="B39" s="223"/>
      <c r="C39" s="238">
        <v>4.5199999999999996</v>
      </c>
      <c r="D39" s="226"/>
      <c r="E39" s="230">
        <v>4.5199999999999996</v>
      </c>
      <c r="F39" s="233"/>
      <c r="G39" s="233"/>
      <c r="H39" s="234"/>
      <c r="I39" s="249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47"/>
      <c r="B40" s="223"/>
      <c r="C40" s="305"/>
      <c r="D40" s="306"/>
      <c r="E40" s="307"/>
      <c r="F40" s="308"/>
      <c r="G40" s="309"/>
      <c r="H40" s="234"/>
      <c r="I40" s="249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46">
        <v>5</v>
      </c>
      <c r="B41" s="222" t="s">
        <v>133</v>
      </c>
      <c r="C41" s="237" t="s">
        <v>134</v>
      </c>
      <c r="D41" s="225" t="s">
        <v>135</v>
      </c>
      <c r="E41" s="229">
        <f>E47*2</f>
        <v>1.88</v>
      </c>
      <c r="F41" s="232"/>
      <c r="G41" s="233">
        <f>ROUND(E41*F41,2)</f>
        <v>0</v>
      </c>
      <c r="H41" s="234" t="s">
        <v>136</v>
      </c>
      <c r="I41" s="249" t="s">
        <v>137</v>
      </c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138</v>
      </c>
      <c r="AF41" s="212"/>
      <c r="AG41" s="212"/>
      <c r="AH41" s="212"/>
      <c r="AI41" s="212"/>
      <c r="AJ41" s="212"/>
      <c r="AK41" s="212"/>
      <c r="AL41" s="212"/>
      <c r="AM41" s="212">
        <v>21</v>
      </c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47"/>
      <c r="B42" s="223"/>
      <c r="C42" s="238" t="s">
        <v>139</v>
      </c>
      <c r="D42" s="226"/>
      <c r="E42" s="230"/>
      <c r="F42" s="233"/>
      <c r="G42" s="233"/>
      <c r="H42" s="234"/>
      <c r="I42" s="249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47"/>
      <c r="B43" s="223"/>
      <c r="C43" s="239" t="s">
        <v>125</v>
      </c>
      <c r="D43" s="227"/>
      <c r="E43" s="231"/>
      <c r="F43" s="233"/>
      <c r="G43" s="233"/>
      <c r="H43" s="234"/>
      <c r="I43" s="249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47"/>
      <c r="B44" s="223"/>
      <c r="C44" s="238" t="s">
        <v>218</v>
      </c>
      <c r="D44" s="226"/>
      <c r="E44" s="230">
        <v>0.94</v>
      </c>
      <c r="F44" s="233"/>
      <c r="G44" s="233"/>
      <c r="H44" s="234"/>
      <c r="I44" s="249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47"/>
      <c r="B45" s="223"/>
      <c r="C45" s="238" t="s">
        <v>140</v>
      </c>
      <c r="D45" s="226"/>
      <c r="E45" s="230"/>
      <c r="F45" s="233"/>
      <c r="G45" s="233"/>
      <c r="H45" s="234"/>
      <c r="I45" s="249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47"/>
      <c r="B46" s="223"/>
      <c r="C46" s="239" t="s">
        <v>125</v>
      </c>
      <c r="D46" s="227"/>
      <c r="E46" s="231">
        <v>0.94</v>
      </c>
      <c r="F46" s="233"/>
      <c r="G46" s="233"/>
      <c r="H46" s="234"/>
      <c r="I46" s="249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47"/>
      <c r="B47" s="223"/>
      <c r="C47" s="238" t="s">
        <v>141</v>
      </c>
      <c r="D47" s="226"/>
      <c r="E47" s="230">
        <v>0.94</v>
      </c>
      <c r="F47" s="233"/>
      <c r="G47" s="233"/>
      <c r="H47" s="234"/>
      <c r="I47" s="249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47"/>
      <c r="B48" s="223"/>
      <c r="C48" s="305"/>
      <c r="D48" s="306"/>
      <c r="E48" s="307"/>
      <c r="F48" s="308"/>
      <c r="G48" s="309"/>
      <c r="H48" s="234"/>
      <c r="I48" s="249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46">
        <v>6</v>
      </c>
      <c r="B49" s="222" t="s">
        <v>142</v>
      </c>
      <c r="C49" s="237" t="s">
        <v>143</v>
      </c>
      <c r="D49" s="225" t="s">
        <v>135</v>
      </c>
      <c r="E49" s="229">
        <f>E54+E53</f>
        <v>487.43760000000003</v>
      </c>
      <c r="F49" s="232"/>
      <c r="G49" s="233">
        <f>ROUND(E49*F49,2)</f>
        <v>0</v>
      </c>
      <c r="H49" s="234"/>
      <c r="I49" s="249" t="s">
        <v>112</v>
      </c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113</v>
      </c>
      <c r="AF49" s="212">
        <v>3</v>
      </c>
      <c r="AG49" s="212"/>
      <c r="AH49" s="212"/>
      <c r="AI49" s="212"/>
      <c r="AJ49" s="212"/>
      <c r="AK49" s="212"/>
      <c r="AL49" s="212"/>
      <c r="AM49" s="212">
        <v>21</v>
      </c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47"/>
      <c r="B50" s="223"/>
      <c r="C50" s="238" t="s">
        <v>144</v>
      </c>
      <c r="D50" s="226"/>
      <c r="E50" s="230"/>
      <c r="F50" s="233"/>
      <c r="G50" s="233"/>
      <c r="H50" s="234"/>
      <c r="I50" s="249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47"/>
      <c r="B51" s="223"/>
      <c r="C51" s="239" t="s">
        <v>125</v>
      </c>
      <c r="D51" s="227"/>
      <c r="E51" s="231"/>
      <c r="F51" s="233"/>
      <c r="G51" s="233"/>
      <c r="H51" s="234"/>
      <c r="I51" s="249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47"/>
      <c r="B52" s="223"/>
      <c r="C52" s="238" t="s">
        <v>145</v>
      </c>
      <c r="D52" s="226"/>
      <c r="E52" s="230">
        <v>7.9560000000000004</v>
      </c>
      <c r="F52" s="233"/>
      <c r="G52" s="233"/>
      <c r="H52" s="234"/>
      <c r="I52" s="249"/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47"/>
      <c r="B53" s="223"/>
      <c r="C53" s="239" t="s">
        <v>125</v>
      </c>
      <c r="D53" s="227"/>
      <c r="E53" s="231">
        <v>7.9560000000000004</v>
      </c>
      <c r="F53" s="233"/>
      <c r="G53" s="233"/>
      <c r="H53" s="234"/>
      <c r="I53" s="249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47"/>
      <c r="B54" s="223"/>
      <c r="C54" s="238" t="s">
        <v>227</v>
      </c>
      <c r="D54" s="226"/>
      <c r="E54" s="230">
        <v>479.48160000000001</v>
      </c>
      <c r="F54" s="233"/>
      <c r="G54" s="233"/>
      <c r="H54" s="234"/>
      <c r="I54" s="249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47"/>
      <c r="B55" s="223"/>
      <c r="C55" s="305"/>
      <c r="D55" s="306"/>
      <c r="E55" s="307"/>
      <c r="F55" s="308"/>
      <c r="G55" s="309"/>
      <c r="H55" s="234"/>
      <c r="I55" s="249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x14ac:dyDescent="0.2">
      <c r="A56" s="245" t="s">
        <v>108</v>
      </c>
      <c r="B56" s="221" t="s">
        <v>72</v>
      </c>
      <c r="C56" s="236" t="s">
        <v>73</v>
      </c>
      <c r="D56" s="224"/>
      <c r="E56" s="228"/>
      <c r="F56" s="316">
        <f>SUM(G59:G77)</f>
        <v>0</v>
      </c>
      <c r="G56" s="317"/>
      <c r="H56" s="262"/>
      <c r="I56" s="248"/>
      <c r="AE56" t="s">
        <v>109</v>
      </c>
    </row>
    <row r="57" spans="1:60" outlineLevel="1" x14ac:dyDescent="0.2">
      <c r="A57" s="247"/>
      <c r="B57" s="323" t="s">
        <v>146</v>
      </c>
      <c r="C57" s="324"/>
      <c r="D57" s="325"/>
      <c r="E57" s="326"/>
      <c r="F57" s="327"/>
      <c r="G57" s="328"/>
      <c r="H57" s="234"/>
      <c r="I57" s="249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2">
        <v>0</v>
      </c>
      <c r="AD57" s="212"/>
      <c r="AE57" s="212"/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47"/>
      <c r="B58" s="310" t="s">
        <v>147</v>
      </c>
      <c r="C58" s="311"/>
      <c r="D58" s="312"/>
      <c r="E58" s="313"/>
      <c r="F58" s="314"/>
      <c r="G58" s="315"/>
      <c r="H58" s="234"/>
      <c r="I58" s="249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>
        <v>1</v>
      </c>
      <c r="AD58" s="212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4" t="str">
        <f>B58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46">
        <v>7</v>
      </c>
      <c r="B59" s="222" t="s">
        <v>148</v>
      </c>
      <c r="C59" s="237" t="s">
        <v>149</v>
      </c>
      <c r="D59" s="225" t="s">
        <v>124</v>
      </c>
      <c r="E59" s="229">
        <v>15</v>
      </c>
      <c r="F59" s="232"/>
      <c r="G59" s="233">
        <f>ROUND(E59*F59,2)</f>
        <v>0</v>
      </c>
      <c r="H59" s="234" t="s">
        <v>150</v>
      </c>
      <c r="I59" s="249" t="s">
        <v>137</v>
      </c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138</v>
      </c>
      <c r="AF59" s="212"/>
      <c r="AG59" s="212"/>
      <c r="AH59" s="212"/>
      <c r="AI59" s="212"/>
      <c r="AJ59" s="212"/>
      <c r="AK59" s="212"/>
      <c r="AL59" s="212"/>
      <c r="AM59" s="212">
        <v>21</v>
      </c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47"/>
      <c r="B60" s="223"/>
      <c r="C60" s="305"/>
      <c r="D60" s="306"/>
      <c r="E60" s="307"/>
      <c r="F60" s="308"/>
      <c r="G60" s="309"/>
      <c r="H60" s="234"/>
      <c r="I60" s="249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47"/>
      <c r="B61" s="310" t="s">
        <v>216</v>
      </c>
      <c r="C61" s="311"/>
      <c r="D61" s="312"/>
      <c r="E61" s="313"/>
      <c r="F61" s="314"/>
      <c r="G61" s="315"/>
      <c r="H61" s="234"/>
      <c r="I61" s="249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>
        <v>0</v>
      </c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47"/>
      <c r="B62" s="310" t="s">
        <v>151</v>
      </c>
      <c r="C62" s="311"/>
      <c r="D62" s="312"/>
      <c r="E62" s="313"/>
      <c r="F62" s="314"/>
      <c r="G62" s="315"/>
      <c r="H62" s="234"/>
      <c r="I62" s="249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152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47"/>
      <c r="B63" s="310" t="s">
        <v>217</v>
      </c>
      <c r="C63" s="311"/>
      <c r="D63" s="312"/>
      <c r="E63" s="313"/>
      <c r="F63" s="314"/>
      <c r="G63" s="315"/>
      <c r="H63" s="234"/>
      <c r="I63" s="249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>
        <v>1</v>
      </c>
      <c r="AD63" s="212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46">
        <v>8</v>
      </c>
      <c r="B64" s="222" t="s">
        <v>153</v>
      </c>
      <c r="C64" s="237" t="s">
        <v>154</v>
      </c>
      <c r="D64" s="225" t="s">
        <v>155</v>
      </c>
      <c r="E64" s="229">
        <v>12</v>
      </c>
      <c r="F64" s="232"/>
      <c r="G64" s="233">
        <f>ROUND(E64*F64,2)</f>
        <v>0</v>
      </c>
      <c r="H64" s="234" t="s">
        <v>156</v>
      </c>
      <c r="I64" s="249" t="s">
        <v>137</v>
      </c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138</v>
      </c>
      <c r="AF64" s="212"/>
      <c r="AG64" s="212"/>
      <c r="AH64" s="212"/>
      <c r="AI64" s="212"/>
      <c r="AJ64" s="212"/>
      <c r="AK64" s="212"/>
      <c r="AL64" s="212"/>
      <c r="AM64" s="212">
        <v>21</v>
      </c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7"/>
      <c r="B65" s="223"/>
      <c r="C65" s="238" t="s">
        <v>157</v>
      </c>
      <c r="D65" s="226"/>
      <c r="E65" s="230"/>
      <c r="F65" s="233"/>
      <c r="G65" s="233"/>
      <c r="H65" s="234"/>
      <c r="I65" s="249"/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2"/>
      <c r="U65" s="212"/>
      <c r="V65" s="212"/>
      <c r="W65" s="212"/>
      <c r="X65" s="212"/>
      <c r="Y65" s="212"/>
      <c r="Z65" s="212"/>
      <c r="AA65" s="212"/>
      <c r="AB65" s="212"/>
      <c r="AC65" s="212"/>
      <c r="AD65" s="212"/>
      <c r="AE65" s="212"/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47"/>
      <c r="B66" s="223"/>
      <c r="C66" s="239" t="s">
        <v>125</v>
      </c>
      <c r="D66" s="227"/>
      <c r="E66" s="231"/>
      <c r="F66" s="233"/>
      <c r="G66" s="233"/>
      <c r="H66" s="234"/>
      <c r="I66" s="249"/>
      <c r="J66" s="212"/>
      <c r="K66" s="212"/>
      <c r="L66" s="212"/>
      <c r="M66" s="212"/>
      <c r="N66" s="212"/>
      <c r="O66" s="212"/>
      <c r="P66" s="212"/>
      <c r="Q66" s="212"/>
      <c r="R66" s="212"/>
      <c r="S66" s="212"/>
      <c r="T66" s="212"/>
      <c r="U66" s="212"/>
      <c r="V66" s="212"/>
      <c r="W66" s="212"/>
      <c r="X66" s="212"/>
      <c r="Y66" s="212"/>
      <c r="Z66" s="212"/>
      <c r="AA66" s="212"/>
      <c r="AB66" s="212"/>
      <c r="AC66" s="212"/>
      <c r="AD66" s="212"/>
      <c r="AE66" s="212"/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47"/>
      <c r="B67" s="223"/>
      <c r="C67" s="238" t="s">
        <v>158</v>
      </c>
      <c r="D67" s="226"/>
      <c r="E67" s="230">
        <v>2</v>
      </c>
      <c r="F67" s="233"/>
      <c r="G67" s="233"/>
      <c r="H67" s="234"/>
      <c r="I67" s="249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212"/>
      <c r="AD67" s="212"/>
      <c r="AE67" s="212"/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47"/>
      <c r="B68" s="223"/>
      <c r="C68" s="238" t="s">
        <v>219</v>
      </c>
      <c r="D68" s="226"/>
      <c r="E68" s="230"/>
      <c r="F68" s="233"/>
      <c r="G68" s="233"/>
      <c r="H68" s="234"/>
      <c r="I68" s="249"/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212"/>
      <c r="AD68" s="212"/>
      <c r="AE68" s="212"/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47"/>
      <c r="B69" s="223"/>
      <c r="C69" s="239" t="s">
        <v>125</v>
      </c>
      <c r="D69" s="227"/>
      <c r="E69" s="231">
        <v>10</v>
      </c>
      <c r="F69" s="233"/>
      <c r="G69" s="233"/>
      <c r="H69" s="234"/>
      <c r="I69" s="249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2"/>
      <c r="AD69" s="212"/>
      <c r="AE69" s="212"/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47"/>
      <c r="B70" s="223"/>
      <c r="C70" s="238">
        <v>10</v>
      </c>
      <c r="D70" s="226"/>
      <c r="E70" s="230">
        <v>10</v>
      </c>
      <c r="F70" s="233"/>
      <c r="G70" s="233"/>
      <c r="H70" s="234"/>
      <c r="I70" s="249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2"/>
      <c r="AD70" s="212"/>
      <c r="AE70" s="212"/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47"/>
      <c r="B71" s="223"/>
      <c r="C71" s="305"/>
      <c r="D71" s="306"/>
      <c r="E71" s="307"/>
      <c r="F71" s="308"/>
      <c r="G71" s="309"/>
      <c r="H71" s="234"/>
      <c r="I71" s="249"/>
      <c r="J71" s="212"/>
      <c r="K71" s="212"/>
      <c r="L71" s="212"/>
      <c r="M71" s="212"/>
      <c r="N71" s="212"/>
      <c r="O71" s="212"/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212"/>
      <c r="AC71" s="212"/>
      <c r="AD71" s="212"/>
      <c r="AE71" s="212"/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352">
        <v>9</v>
      </c>
      <c r="B72" s="338" t="s">
        <v>228</v>
      </c>
      <c r="C72" s="349" t="s">
        <v>229</v>
      </c>
      <c r="D72" s="340" t="s">
        <v>155</v>
      </c>
      <c r="E72" s="343">
        <v>2</v>
      </c>
      <c r="F72" s="346"/>
      <c r="G72" s="347">
        <f>ROUND(E72*F72,2)</f>
        <v>0</v>
      </c>
      <c r="H72" s="348"/>
      <c r="I72" s="354" t="s">
        <v>112</v>
      </c>
      <c r="J72" s="337"/>
      <c r="K72" s="337"/>
      <c r="L72" s="337"/>
      <c r="M72" s="337"/>
      <c r="N72" s="337"/>
      <c r="O72" s="337"/>
      <c r="P72" s="337"/>
      <c r="Q72" s="337"/>
      <c r="R72" s="337"/>
      <c r="S72" s="337"/>
      <c r="T72" s="337"/>
      <c r="U72" s="337"/>
      <c r="V72" s="337"/>
      <c r="W72" s="337"/>
      <c r="X72" s="337"/>
      <c r="Y72" s="337"/>
      <c r="Z72" s="337"/>
      <c r="AA72" s="337"/>
      <c r="AB72" s="337"/>
      <c r="AC72" s="337"/>
      <c r="AD72" s="337"/>
      <c r="AE72" s="337" t="s">
        <v>113</v>
      </c>
      <c r="AF72" s="337">
        <v>3</v>
      </c>
      <c r="AG72" s="337"/>
      <c r="AH72" s="337"/>
      <c r="AI72" s="337"/>
      <c r="AJ72" s="337"/>
      <c r="AK72" s="337"/>
      <c r="AL72" s="337"/>
      <c r="AM72" s="337">
        <v>21</v>
      </c>
      <c r="AN72" s="337"/>
      <c r="AO72" s="337"/>
      <c r="AP72" s="337"/>
      <c r="AQ72" s="337"/>
      <c r="AR72" s="337"/>
      <c r="AS72" s="337"/>
      <c r="AT72" s="337"/>
      <c r="AU72" s="337"/>
      <c r="AV72" s="337"/>
      <c r="AW72" s="337"/>
      <c r="AX72" s="337"/>
      <c r="AY72" s="337"/>
      <c r="AZ72" s="337"/>
      <c r="BA72" s="337"/>
      <c r="BB72" s="337"/>
      <c r="BC72" s="337"/>
      <c r="BD72" s="337"/>
      <c r="BE72" s="337"/>
      <c r="BF72" s="337"/>
      <c r="BG72" s="337"/>
      <c r="BH72" s="337"/>
    </row>
    <row r="73" spans="1:60" outlineLevel="1" x14ac:dyDescent="0.2">
      <c r="A73" s="353"/>
      <c r="B73" s="339"/>
      <c r="C73" s="350" t="s">
        <v>157</v>
      </c>
      <c r="D73" s="341"/>
      <c r="E73" s="344"/>
      <c r="F73" s="347"/>
      <c r="G73" s="347"/>
      <c r="H73" s="348"/>
      <c r="I73" s="354"/>
      <c r="J73" s="337"/>
      <c r="K73" s="337"/>
      <c r="L73" s="337"/>
      <c r="M73" s="337"/>
      <c r="N73" s="337"/>
      <c r="O73" s="337"/>
      <c r="P73" s="337"/>
      <c r="Q73" s="337"/>
      <c r="R73" s="337"/>
      <c r="S73" s="337"/>
      <c r="T73" s="337"/>
      <c r="U73" s="337"/>
      <c r="V73" s="337"/>
      <c r="W73" s="337"/>
      <c r="X73" s="337"/>
      <c r="Y73" s="337"/>
      <c r="Z73" s="337"/>
      <c r="AA73" s="337"/>
      <c r="AB73" s="337"/>
      <c r="AC73" s="337"/>
      <c r="AD73" s="337"/>
      <c r="AE73" s="337"/>
      <c r="AF73" s="337"/>
      <c r="AG73" s="337"/>
      <c r="AH73" s="337"/>
      <c r="AI73" s="337"/>
      <c r="AJ73" s="337"/>
      <c r="AK73" s="337"/>
      <c r="AL73" s="337"/>
      <c r="AM73" s="337"/>
      <c r="AN73" s="337"/>
      <c r="AO73" s="337"/>
      <c r="AP73" s="337"/>
      <c r="AQ73" s="337"/>
      <c r="AR73" s="337"/>
      <c r="AS73" s="337"/>
      <c r="AT73" s="337"/>
      <c r="AU73" s="337"/>
      <c r="AV73" s="337"/>
      <c r="AW73" s="337"/>
      <c r="AX73" s="337"/>
      <c r="AY73" s="337"/>
      <c r="AZ73" s="337"/>
      <c r="BA73" s="337"/>
      <c r="BB73" s="337"/>
      <c r="BC73" s="337"/>
      <c r="BD73" s="337"/>
      <c r="BE73" s="337"/>
      <c r="BF73" s="337"/>
      <c r="BG73" s="337"/>
      <c r="BH73" s="337"/>
    </row>
    <row r="74" spans="1:60" outlineLevel="1" x14ac:dyDescent="0.2">
      <c r="A74" s="353"/>
      <c r="B74" s="339"/>
      <c r="C74" s="351" t="s">
        <v>125</v>
      </c>
      <c r="D74" s="342"/>
      <c r="E74" s="345"/>
      <c r="F74" s="347"/>
      <c r="G74" s="347"/>
      <c r="H74" s="348"/>
      <c r="I74" s="354"/>
      <c r="J74" s="337"/>
      <c r="K74" s="337"/>
      <c r="L74" s="337"/>
      <c r="M74" s="337"/>
      <c r="N74" s="337"/>
      <c r="O74" s="337"/>
      <c r="P74" s="337"/>
      <c r="Q74" s="337"/>
      <c r="R74" s="337"/>
      <c r="S74" s="337"/>
      <c r="T74" s="337"/>
      <c r="U74" s="337"/>
      <c r="V74" s="337"/>
      <c r="W74" s="337"/>
      <c r="X74" s="337"/>
      <c r="Y74" s="337"/>
      <c r="Z74" s="337"/>
      <c r="AA74" s="337"/>
      <c r="AB74" s="337"/>
      <c r="AC74" s="337"/>
      <c r="AD74" s="337"/>
      <c r="AE74" s="337"/>
      <c r="AF74" s="337"/>
      <c r="AG74" s="337"/>
      <c r="AH74" s="337"/>
      <c r="AI74" s="337"/>
      <c r="AJ74" s="337"/>
      <c r="AK74" s="337"/>
      <c r="AL74" s="337"/>
      <c r="AM74" s="337"/>
      <c r="AN74" s="337"/>
      <c r="AO74" s="337"/>
      <c r="AP74" s="337"/>
      <c r="AQ74" s="337"/>
      <c r="AR74" s="337"/>
      <c r="AS74" s="337"/>
      <c r="AT74" s="337"/>
      <c r="AU74" s="337"/>
      <c r="AV74" s="337"/>
      <c r="AW74" s="337"/>
      <c r="AX74" s="337"/>
      <c r="AY74" s="337"/>
      <c r="AZ74" s="337"/>
      <c r="BA74" s="337"/>
      <c r="BB74" s="337"/>
      <c r="BC74" s="337"/>
      <c r="BD74" s="337"/>
      <c r="BE74" s="337"/>
      <c r="BF74" s="337"/>
      <c r="BG74" s="337"/>
      <c r="BH74" s="337"/>
    </row>
    <row r="75" spans="1:60" outlineLevel="1" x14ac:dyDescent="0.2">
      <c r="A75" s="353"/>
      <c r="B75" s="339"/>
      <c r="C75" s="350" t="s">
        <v>158</v>
      </c>
      <c r="D75" s="341"/>
      <c r="E75" s="344">
        <v>2</v>
      </c>
      <c r="F75" s="347"/>
      <c r="G75" s="347"/>
      <c r="H75" s="348"/>
      <c r="I75" s="354"/>
      <c r="J75" s="337"/>
      <c r="K75" s="337"/>
      <c r="L75" s="337"/>
      <c r="M75" s="337"/>
      <c r="N75" s="337"/>
      <c r="O75" s="337"/>
      <c r="P75" s="337"/>
      <c r="Q75" s="337"/>
      <c r="R75" s="337"/>
      <c r="S75" s="337"/>
      <c r="T75" s="337"/>
      <c r="U75" s="337"/>
      <c r="V75" s="337"/>
      <c r="W75" s="337"/>
      <c r="X75" s="337"/>
      <c r="Y75" s="337"/>
      <c r="Z75" s="337"/>
      <c r="AA75" s="337"/>
      <c r="AB75" s="337"/>
      <c r="AC75" s="337"/>
      <c r="AD75" s="337"/>
      <c r="AE75" s="337"/>
      <c r="AF75" s="337"/>
      <c r="AG75" s="337"/>
      <c r="AH75" s="337"/>
      <c r="AI75" s="337"/>
      <c r="AJ75" s="337"/>
      <c r="AK75" s="337"/>
      <c r="AL75" s="337"/>
      <c r="AM75" s="337"/>
      <c r="AN75" s="337"/>
      <c r="AO75" s="337"/>
      <c r="AP75" s="337"/>
      <c r="AQ75" s="337"/>
      <c r="AR75" s="337"/>
      <c r="AS75" s="337"/>
      <c r="AT75" s="337"/>
      <c r="AU75" s="337"/>
      <c r="AV75" s="337"/>
      <c r="AW75" s="337"/>
      <c r="AX75" s="337"/>
      <c r="AY75" s="337"/>
      <c r="AZ75" s="337"/>
      <c r="BA75" s="337"/>
      <c r="BB75" s="337"/>
      <c r="BC75" s="337"/>
      <c r="BD75" s="337"/>
      <c r="BE75" s="337"/>
      <c r="BF75" s="337"/>
      <c r="BG75" s="337"/>
      <c r="BH75" s="337"/>
    </row>
    <row r="76" spans="1:60" outlineLevel="1" x14ac:dyDescent="0.2">
      <c r="A76" s="353"/>
      <c r="B76" s="339"/>
      <c r="C76" s="305"/>
      <c r="D76" s="306"/>
      <c r="E76" s="307"/>
      <c r="F76" s="308"/>
      <c r="G76" s="309"/>
      <c r="H76" s="348"/>
      <c r="I76" s="354"/>
      <c r="J76" s="337"/>
      <c r="K76" s="337"/>
      <c r="L76" s="337"/>
      <c r="M76" s="337"/>
      <c r="N76" s="337"/>
      <c r="O76" s="337"/>
      <c r="P76" s="337"/>
      <c r="Q76" s="337"/>
      <c r="R76" s="337"/>
      <c r="S76" s="337"/>
      <c r="T76" s="337"/>
      <c r="U76" s="337"/>
      <c r="V76" s="337"/>
      <c r="W76" s="337"/>
      <c r="X76" s="337"/>
      <c r="Y76" s="337"/>
      <c r="Z76" s="337"/>
      <c r="AA76" s="337"/>
      <c r="AB76" s="337"/>
      <c r="AC76" s="337"/>
      <c r="AD76" s="337"/>
      <c r="AE76" s="337"/>
      <c r="AF76" s="337"/>
      <c r="AG76" s="337"/>
      <c r="AH76" s="337"/>
      <c r="AI76" s="337"/>
      <c r="AJ76" s="337"/>
      <c r="AK76" s="337"/>
      <c r="AL76" s="337"/>
      <c r="AM76" s="337"/>
      <c r="AN76" s="337"/>
      <c r="AO76" s="337"/>
      <c r="AP76" s="337"/>
      <c r="AQ76" s="337"/>
      <c r="AR76" s="337"/>
      <c r="AS76" s="337"/>
      <c r="AT76" s="337"/>
      <c r="AU76" s="337"/>
      <c r="AV76" s="337"/>
      <c r="AW76" s="337"/>
      <c r="AX76" s="337"/>
      <c r="AY76" s="337"/>
      <c r="AZ76" s="337"/>
      <c r="BA76" s="337"/>
      <c r="BB76" s="337"/>
      <c r="BC76" s="337"/>
      <c r="BD76" s="337"/>
      <c r="BE76" s="337"/>
      <c r="BF76" s="337"/>
      <c r="BG76" s="337"/>
      <c r="BH76" s="337"/>
    </row>
    <row r="77" spans="1:60" outlineLevel="1" x14ac:dyDescent="0.2">
      <c r="A77" s="352">
        <v>10</v>
      </c>
      <c r="B77" s="338" t="s">
        <v>230</v>
      </c>
      <c r="C77" s="349" t="s">
        <v>231</v>
      </c>
      <c r="D77" s="340" t="s">
        <v>155</v>
      </c>
      <c r="E77" s="343">
        <v>10</v>
      </c>
      <c r="F77" s="346"/>
      <c r="G77" s="347">
        <f>ROUND(E77*F77,2)</f>
        <v>0</v>
      </c>
      <c r="H77" s="348"/>
      <c r="I77" s="354" t="s">
        <v>112</v>
      </c>
      <c r="J77" s="337"/>
      <c r="K77" s="337"/>
      <c r="L77" s="337"/>
      <c r="M77" s="337"/>
      <c r="N77" s="337"/>
      <c r="O77" s="337"/>
      <c r="P77" s="337"/>
      <c r="Q77" s="337"/>
      <c r="R77" s="337"/>
      <c r="S77" s="337"/>
      <c r="T77" s="337"/>
      <c r="U77" s="337"/>
      <c r="V77" s="337"/>
      <c r="W77" s="337"/>
      <c r="X77" s="337"/>
      <c r="Y77" s="337"/>
      <c r="Z77" s="337"/>
      <c r="AA77" s="337"/>
      <c r="AB77" s="337"/>
      <c r="AC77" s="337"/>
      <c r="AD77" s="337"/>
      <c r="AE77" s="337" t="s">
        <v>113</v>
      </c>
      <c r="AF77" s="337">
        <v>3</v>
      </c>
      <c r="AG77" s="337"/>
      <c r="AH77" s="337"/>
      <c r="AI77" s="337"/>
      <c r="AJ77" s="337"/>
      <c r="AK77" s="337"/>
      <c r="AL77" s="337"/>
      <c r="AM77" s="337">
        <v>21</v>
      </c>
      <c r="AN77" s="337"/>
      <c r="AO77" s="337"/>
      <c r="AP77" s="337"/>
      <c r="AQ77" s="337"/>
      <c r="AR77" s="337"/>
      <c r="AS77" s="337"/>
      <c r="AT77" s="337"/>
      <c r="AU77" s="337"/>
      <c r="AV77" s="337"/>
      <c r="AW77" s="337"/>
      <c r="AX77" s="337"/>
      <c r="AY77" s="337"/>
      <c r="AZ77" s="337"/>
      <c r="BA77" s="337"/>
      <c r="BB77" s="337"/>
      <c r="BC77" s="337"/>
      <c r="BD77" s="337"/>
      <c r="BE77" s="337"/>
      <c r="BF77" s="337"/>
      <c r="BG77" s="337"/>
      <c r="BH77" s="337"/>
    </row>
    <row r="78" spans="1:60" outlineLevel="1" x14ac:dyDescent="0.2">
      <c r="A78" s="353"/>
      <c r="B78" s="339"/>
      <c r="C78" s="238" t="s">
        <v>219</v>
      </c>
      <c r="D78" s="341"/>
      <c r="E78" s="344"/>
      <c r="F78" s="347"/>
      <c r="G78" s="347"/>
      <c r="H78" s="348"/>
      <c r="I78" s="354"/>
      <c r="J78" s="337"/>
      <c r="K78" s="337"/>
      <c r="L78" s="337"/>
      <c r="M78" s="337"/>
      <c r="N78" s="337"/>
      <c r="O78" s="337"/>
      <c r="P78" s="337"/>
      <c r="Q78" s="337"/>
      <c r="R78" s="337"/>
      <c r="S78" s="337"/>
      <c r="T78" s="337"/>
      <c r="U78" s="337"/>
      <c r="V78" s="337"/>
      <c r="W78" s="337"/>
      <c r="X78" s="337"/>
      <c r="Y78" s="337"/>
      <c r="Z78" s="337"/>
      <c r="AA78" s="337"/>
      <c r="AB78" s="337"/>
      <c r="AC78" s="337"/>
      <c r="AD78" s="337"/>
      <c r="AE78" s="337"/>
      <c r="AF78" s="337"/>
      <c r="AG78" s="337"/>
      <c r="AH78" s="337"/>
      <c r="AI78" s="337"/>
      <c r="AJ78" s="337"/>
      <c r="AK78" s="337"/>
      <c r="AL78" s="337"/>
      <c r="AM78" s="337"/>
      <c r="AN78" s="337"/>
      <c r="AO78" s="337"/>
      <c r="AP78" s="337"/>
      <c r="AQ78" s="337"/>
      <c r="AR78" s="337"/>
      <c r="AS78" s="337"/>
      <c r="AT78" s="337"/>
      <c r="AU78" s="337"/>
      <c r="AV78" s="337"/>
      <c r="AW78" s="337"/>
      <c r="AX78" s="337"/>
      <c r="AY78" s="337"/>
      <c r="AZ78" s="337"/>
      <c r="BA78" s="337"/>
      <c r="BB78" s="337"/>
      <c r="BC78" s="337"/>
      <c r="BD78" s="337"/>
      <c r="BE78" s="337"/>
      <c r="BF78" s="337"/>
      <c r="BG78" s="337"/>
      <c r="BH78" s="337"/>
    </row>
    <row r="79" spans="1:60" outlineLevel="1" x14ac:dyDescent="0.2">
      <c r="A79" s="353"/>
      <c r="B79" s="339"/>
      <c r="C79" s="351" t="s">
        <v>125</v>
      </c>
      <c r="D79" s="342"/>
      <c r="E79" s="345"/>
      <c r="F79" s="347"/>
      <c r="G79" s="347"/>
      <c r="H79" s="348"/>
      <c r="I79" s="354"/>
      <c r="J79" s="337"/>
      <c r="K79" s="337"/>
      <c r="L79" s="337"/>
      <c r="M79" s="337"/>
      <c r="N79" s="337"/>
      <c r="O79" s="337"/>
      <c r="P79" s="337"/>
      <c r="Q79" s="337"/>
      <c r="R79" s="337"/>
      <c r="S79" s="337"/>
      <c r="T79" s="337"/>
      <c r="U79" s="337"/>
      <c r="V79" s="337"/>
      <c r="W79" s="337"/>
      <c r="X79" s="337"/>
      <c r="Y79" s="337"/>
      <c r="Z79" s="337"/>
      <c r="AA79" s="337"/>
      <c r="AB79" s="337"/>
      <c r="AC79" s="337"/>
      <c r="AD79" s="337"/>
      <c r="AE79" s="337"/>
      <c r="AF79" s="337"/>
      <c r="AG79" s="337"/>
      <c r="AH79" s="337"/>
      <c r="AI79" s="337"/>
      <c r="AJ79" s="337"/>
      <c r="AK79" s="337"/>
      <c r="AL79" s="337"/>
      <c r="AM79" s="337"/>
      <c r="AN79" s="337"/>
      <c r="AO79" s="337"/>
      <c r="AP79" s="337"/>
      <c r="AQ79" s="337"/>
      <c r="AR79" s="337"/>
      <c r="AS79" s="337"/>
      <c r="AT79" s="337"/>
      <c r="AU79" s="337"/>
      <c r="AV79" s="337"/>
      <c r="AW79" s="337"/>
      <c r="AX79" s="337"/>
      <c r="AY79" s="337"/>
      <c r="AZ79" s="337"/>
      <c r="BA79" s="337"/>
      <c r="BB79" s="337"/>
      <c r="BC79" s="337"/>
      <c r="BD79" s="337"/>
      <c r="BE79" s="337"/>
      <c r="BF79" s="337"/>
      <c r="BG79" s="337"/>
      <c r="BH79" s="337"/>
    </row>
    <row r="80" spans="1:60" outlineLevel="1" x14ac:dyDescent="0.2">
      <c r="A80" s="353"/>
      <c r="B80" s="339"/>
      <c r="C80" s="350">
        <v>10</v>
      </c>
      <c r="D80" s="341"/>
      <c r="E80" s="344">
        <v>10</v>
      </c>
      <c r="F80" s="347"/>
      <c r="G80" s="347"/>
      <c r="H80" s="348"/>
      <c r="I80" s="354"/>
      <c r="J80" s="337"/>
      <c r="K80" s="337"/>
      <c r="L80" s="337"/>
      <c r="M80" s="337"/>
      <c r="N80" s="337"/>
      <c r="O80" s="337"/>
      <c r="P80" s="337"/>
      <c r="Q80" s="337"/>
      <c r="R80" s="337"/>
      <c r="S80" s="337"/>
      <c r="T80" s="337"/>
      <c r="U80" s="337"/>
      <c r="V80" s="337"/>
      <c r="W80" s="337"/>
      <c r="X80" s="337"/>
      <c r="Y80" s="337"/>
      <c r="Z80" s="337"/>
      <c r="AA80" s="337"/>
      <c r="AB80" s="337"/>
      <c r="AC80" s="337"/>
      <c r="AD80" s="337"/>
      <c r="AE80" s="337"/>
      <c r="AF80" s="337"/>
      <c r="AG80" s="337"/>
      <c r="AH80" s="337"/>
      <c r="AI80" s="337"/>
      <c r="AJ80" s="337"/>
      <c r="AK80" s="337"/>
      <c r="AL80" s="337"/>
      <c r="AM80" s="337"/>
      <c r="AN80" s="337"/>
      <c r="AO80" s="337"/>
      <c r="AP80" s="337"/>
      <c r="AQ80" s="337"/>
      <c r="AR80" s="337"/>
      <c r="AS80" s="337"/>
      <c r="AT80" s="337"/>
      <c r="AU80" s="337"/>
      <c r="AV80" s="337"/>
      <c r="AW80" s="337"/>
      <c r="AX80" s="337"/>
      <c r="AY80" s="337"/>
      <c r="AZ80" s="337"/>
      <c r="BA80" s="337"/>
      <c r="BB80" s="337"/>
      <c r="BC80" s="337"/>
      <c r="BD80" s="337"/>
      <c r="BE80" s="337"/>
      <c r="BF80" s="337"/>
      <c r="BG80" s="337"/>
      <c r="BH80" s="337"/>
    </row>
    <row r="81" spans="1:60" outlineLevel="1" x14ac:dyDescent="0.2">
      <c r="A81" s="353"/>
      <c r="B81" s="339"/>
      <c r="C81" s="305"/>
      <c r="D81" s="306"/>
      <c r="E81" s="307"/>
      <c r="F81" s="308"/>
      <c r="G81" s="309"/>
      <c r="H81" s="348"/>
      <c r="I81" s="354"/>
      <c r="J81" s="337"/>
      <c r="K81" s="337"/>
      <c r="L81" s="337"/>
      <c r="M81" s="337"/>
      <c r="N81" s="337"/>
      <c r="O81" s="337"/>
      <c r="P81" s="337"/>
      <c r="Q81" s="337"/>
      <c r="R81" s="337"/>
      <c r="S81" s="337"/>
      <c r="T81" s="337"/>
      <c r="U81" s="337"/>
      <c r="V81" s="337"/>
      <c r="W81" s="337"/>
      <c r="X81" s="337"/>
      <c r="Y81" s="337"/>
      <c r="Z81" s="337"/>
      <c r="AA81" s="337"/>
      <c r="AB81" s="337"/>
      <c r="AC81" s="337"/>
      <c r="AD81" s="337"/>
      <c r="AE81" s="337"/>
      <c r="AF81" s="337"/>
      <c r="AG81" s="337"/>
      <c r="AH81" s="337"/>
      <c r="AI81" s="337"/>
      <c r="AJ81" s="337"/>
      <c r="AK81" s="337"/>
      <c r="AL81" s="337"/>
      <c r="AM81" s="337"/>
      <c r="AN81" s="337"/>
      <c r="AO81" s="337"/>
      <c r="AP81" s="337"/>
      <c r="AQ81" s="337"/>
      <c r="AR81" s="337"/>
      <c r="AS81" s="337"/>
      <c r="AT81" s="337"/>
      <c r="AU81" s="337"/>
      <c r="AV81" s="337"/>
      <c r="AW81" s="337"/>
      <c r="AX81" s="337"/>
      <c r="AY81" s="337"/>
      <c r="AZ81" s="337"/>
      <c r="BA81" s="337"/>
      <c r="BB81" s="337"/>
      <c r="BC81" s="337"/>
      <c r="BD81" s="337"/>
      <c r="BE81" s="337"/>
      <c r="BF81" s="337"/>
      <c r="BG81" s="337"/>
      <c r="BH81" s="337"/>
    </row>
    <row r="82" spans="1:60" x14ac:dyDescent="0.2">
      <c r="A82" s="245" t="s">
        <v>108</v>
      </c>
      <c r="B82" s="221" t="s">
        <v>74</v>
      </c>
      <c r="C82" s="236" t="s">
        <v>75</v>
      </c>
      <c r="D82" s="224"/>
      <c r="E82" s="228"/>
      <c r="F82" s="316">
        <f>SUM(G83:G111)</f>
        <v>0</v>
      </c>
      <c r="G82" s="317"/>
      <c r="H82" s="262"/>
      <c r="I82" s="248"/>
      <c r="AE82" t="s">
        <v>109</v>
      </c>
    </row>
    <row r="83" spans="1:60" outlineLevel="1" x14ac:dyDescent="0.2">
      <c r="A83" s="247"/>
      <c r="B83" s="323" t="s">
        <v>159</v>
      </c>
      <c r="C83" s="324"/>
      <c r="D83" s="325"/>
      <c r="E83" s="326"/>
      <c r="F83" s="327"/>
      <c r="G83" s="328"/>
      <c r="H83" s="234"/>
      <c r="I83" s="249"/>
      <c r="J83" s="212"/>
      <c r="K83" s="212"/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2">
        <v>0</v>
      </c>
      <c r="AD83" s="212"/>
      <c r="AE83" s="212"/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47"/>
      <c r="B84" s="310" t="s">
        <v>160</v>
      </c>
      <c r="C84" s="311"/>
      <c r="D84" s="312"/>
      <c r="E84" s="313"/>
      <c r="F84" s="314"/>
      <c r="G84" s="315"/>
      <c r="H84" s="234"/>
      <c r="I84" s="249"/>
      <c r="J84" s="212"/>
      <c r="K84" s="212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152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46">
        <v>11</v>
      </c>
      <c r="B85" s="222" t="s">
        <v>161</v>
      </c>
      <c r="C85" s="237" t="s">
        <v>162</v>
      </c>
      <c r="D85" s="225" t="s">
        <v>163</v>
      </c>
      <c r="E85" s="229">
        <v>46.4</v>
      </c>
      <c r="F85" s="232"/>
      <c r="G85" s="233">
        <f>ROUND(E85*F85,2)</f>
        <v>0</v>
      </c>
      <c r="H85" s="234" t="s">
        <v>164</v>
      </c>
      <c r="I85" s="249" t="s">
        <v>137</v>
      </c>
      <c r="J85" s="212"/>
      <c r="K85" s="212"/>
      <c r="L85" s="212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138</v>
      </c>
      <c r="AF85" s="212"/>
      <c r="AG85" s="212"/>
      <c r="AH85" s="212"/>
      <c r="AI85" s="212"/>
      <c r="AJ85" s="212"/>
      <c r="AK85" s="212"/>
      <c r="AL85" s="212"/>
      <c r="AM85" s="212">
        <v>21</v>
      </c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47"/>
      <c r="B86" s="223"/>
      <c r="C86" s="238" t="s">
        <v>157</v>
      </c>
      <c r="D86" s="226"/>
      <c r="E86" s="230"/>
      <c r="F86" s="233"/>
      <c r="G86" s="233"/>
      <c r="H86" s="234"/>
      <c r="I86" s="249"/>
      <c r="J86" s="212"/>
      <c r="K86" s="212"/>
      <c r="L86" s="212"/>
      <c r="M86" s="212"/>
      <c r="N86" s="212"/>
      <c r="O86" s="212"/>
      <c r="P86" s="212"/>
      <c r="Q86" s="212"/>
      <c r="R86" s="212"/>
      <c r="S86" s="212"/>
      <c r="T86" s="212"/>
      <c r="U86" s="212"/>
      <c r="V86" s="212"/>
      <c r="W86" s="212"/>
      <c r="X86" s="212"/>
      <c r="Y86" s="212"/>
      <c r="Z86" s="212"/>
      <c r="AA86" s="212"/>
      <c r="AB86" s="212"/>
      <c r="AC86" s="212"/>
      <c r="AD86" s="212"/>
      <c r="AE86" s="212"/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47"/>
      <c r="B87" s="223"/>
      <c r="C87" s="239" t="s">
        <v>125</v>
      </c>
      <c r="D87" s="227"/>
      <c r="E87" s="231"/>
      <c r="F87" s="233"/>
      <c r="G87" s="233"/>
      <c r="H87" s="234"/>
      <c r="I87" s="249"/>
      <c r="J87" s="212"/>
      <c r="K87" s="212"/>
      <c r="L87" s="212"/>
      <c r="M87" s="212"/>
      <c r="N87" s="212"/>
      <c r="O87" s="212"/>
      <c r="P87" s="212"/>
      <c r="Q87" s="212"/>
      <c r="R87" s="212"/>
      <c r="S87" s="212"/>
      <c r="T87" s="212"/>
      <c r="U87" s="212"/>
      <c r="V87" s="212"/>
      <c r="W87" s="212"/>
      <c r="X87" s="212"/>
      <c r="Y87" s="212"/>
      <c r="Z87" s="212"/>
      <c r="AA87" s="212"/>
      <c r="AB87" s="212"/>
      <c r="AC87" s="212"/>
      <c r="AD87" s="212"/>
      <c r="AE87" s="212"/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47"/>
      <c r="B88" s="223"/>
      <c r="C88" s="238" t="s">
        <v>165</v>
      </c>
      <c r="D88" s="226"/>
      <c r="E88" s="230">
        <v>6.4</v>
      </c>
      <c r="F88" s="233"/>
      <c r="G88" s="233"/>
      <c r="H88" s="234"/>
      <c r="I88" s="249"/>
      <c r="J88" s="212"/>
      <c r="K88" s="212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2"/>
      <c r="AD88" s="212"/>
      <c r="AE88" s="212"/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47"/>
      <c r="B89" s="223"/>
      <c r="C89" s="238" t="s">
        <v>219</v>
      </c>
      <c r="D89" s="226"/>
      <c r="E89" s="230"/>
      <c r="F89" s="233"/>
      <c r="G89" s="233"/>
      <c r="H89" s="234"/>
      <c r="I89" s="249"/>
      <c r="J89" s="212"/>
      <c r="K89" s="212"/>
      <c r="L89" s="212"/>
      <c r="M89" s="212"/>
      <c r="N89" s="212"/>
      <c r="O89" s="212"/>
      <c r="P89" s="212"/>
      <c r="Q89" s="212"/>
      <c r="R89" s="212"/>
      <c r="S89" s="212"/>
      <c r="T89" s="212"/>
      <c r="U89" s="212"/>
      <c r="V89" s="212"/>
      <c r="W89" s="212"/>
      <c r="X89" s="212"/>
      <c r="Y89" s="212"/>
      <c r="Z89" s="212"/>
      <c r="AA89" s="212"/>
      <c r="AB89" s="212"/>
      <c r="AC89" s="212"/>
      <c r="AD89" s="212"/>
      <c r="AE89" s="212"/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47"/>
      <c r="B90" s="223"/>
      <c r="C90" s="239" t="s">
        <v>125</v>
      </c>
      <c r="D90" s="227"/>
      <c r="E90" s="231">
        <v>6.4</v>
      </c>
      <c r="F90" s="233"/>
      <c r="G90" s="233"/>
      <c r="H90" s="234"/>
      <c r="I90" s="249"/>
      <c r="J90" s="212"/>
      <c r="K90" s="212"/>
      <c r="L90" s="212"/>
      <c r="M90" s="212"/>
      <c r="N90" s="212"/>
      <c r="O90" s="212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212"/>
      <c r="AD90" s="212"/>
      <c r="AE90" s="212"/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47"/>
      <c r="B91" s="223"/>
      <c r="C91" s="238" t="s">
        <v>220</v>
      </c>
      <c r="D91" s="226"/>
      <c r="E91" s="230">
        <v>40</v>
      </c>
      <c r="F91" s="233"/>
      <c r="G91" s="233"/>
      <c r="H91" s="234"/>
      <c r="I91" s="249"/>
      <c r="J91" s="212"/>
      <c r="K91" s="212"/>
      <c r="L91" s="212"/>
      <c r="M91" s="212"/>
      <c r="N91" s="212"/>
      <c r="O91" s="212"/>
      <c r="P91" s="212"/>
      <c r="Q91" s="212"/>
      <c r="R91" s="212"/>
      <c r="S91" s="212"/>
      <c r="T91" s="212"/>
      <c r="U91" s="212"/>
      <c r="V91" s="212"/>
      <c r="W91" s="212"/>
      <c r="X91" s="212"/>
      <c r="Y91" s="212"/>
      <c r="Z91" s="212"/>
      <c r="AA91" s="212"/>
      <c r="AB91" s="212"/>
      <c r="AC91" s="212"/>
      <c r="AD91" s="212"/>
      <c r="AE91" s="212"/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47"/>
      <c r="B92" s="223"/>
      <c r="C92" s="305"/>
      <c r="D92" s="306"/>
      <c r="E92" s="307"/>
      <c r="F92" s="308"/>
      <c r="G92" s="309"/>
      <c r="H92" s="234"/>
      <c r="I92" s="249"/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47"/>
      <c r="B93" s="310" t="s">
        <v>166</v>
      </c>
      <c r="C93" s="311"/>
      <c r="D93" s="312"/>
      <c r="E93" s="313"/>
      <c r="F93" s="314"/>
      <c r="G93" s="315"/>
      <c r="H93" s="234"/>
      <c r="I93" s="249"/>
      <c r="J93" s="212"/>
      <c r="K93" s="212"/>
      <c r="L93" s="212"/>
      <c r="M93" s="212"/>
      <c r="N93" s="212"/>
      <c r="O93" s="212"/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212"/>
      <c r="AC93" s="212">
        <v>0</v>
      </c>
      <c r="AD93" s="212"/>
      <c r="AE93" s="212"/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46">
        <v>12</v>
      </c>
      <c r="B94" s="222" t="s">
        <v>167</v>
      </c>
      <c r="C94" s="237" t="s">
        <v>168</v>
      </c>
      <c r="D94" s="225" t="s">
        <v>94</v>
      </c>
      <c r="E94" s="229">
        <v>0.36159999999999998</v>
      </c>
      <c r="F94" s="232"/>
      <c r="G94" s="233">
        <f>ROUND(E94*F94,2)</f>
        <v>0</v>
      </c>
      <c r="H94" s="234" t="s">
        <v>169</v>
      </c>
      <c r="I94" s="249" t="s">
        <v>137</v>
      </c>
      <c r="J94" s="212"/>
      <c r="K94" s="212"/>
      <c r="L94" s="212"/>
      <c r="M94" s="212"/>
      <c r="N94" s="212"/>
      <c r="O94" s="212"/>
      <c r="P94" s="212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138</v>
      </c>
      <c r="AF94" s="212"/>
      <c r="AG94" s="212"/>
      <c r="AH94" s="212"/>
      <c r="AI94" s="212"/>
      <c r="AJ94" s="212"/>
      <c r="AK94" s="212"/>
      <c r="AL94" s="212"/>
      <c r="AM94" s="212">
        <v>21</v>
      </c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47"/>
      <c r="B95" s="223"/>
      <c r="C95" s="239" t="s">
        <v>125</v>
      </c>
      <c r="D95" s="227"/>
      <c r="E95" s="231"/>
      <c r="F95" s="233"/>
      <c r="G95" s="233"/>
      <c r="H95" s="234"/>
      <c r="I95" s="249"/>
      <c r="J95" s="212"/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47"/>
      <c r="B96" s="223"/>
      <c r="C96" s="238" t="s">
        <v>221</v>
      </c>
      <c r="D96" s="226"/>
      <c r="E96" s="230">
        <v>0.36159999999999998</v>
      </c>
      <c r="F96" s="233"/>
      <c r="G96" s="233"/>
      <c r="H96" s="234"/>
      <c r="I96" s="249"/>
      <c r="J96" s="212"/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7"/>
      <c r="B97" s="223"/>
      <c r="C97" s="305"/>
      <c r="D97" s="306"/>
      <c r="E97" s="307"/>
      <c r="F97" s="308"/>
      <c r="G97" s="309"/>
      <c r="H97" s="234"/>
      <c r="I97" s="249"/>
      <c r="J97" s="212"/>
      <c r="K97" s="212"/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47"/>
      <c r="B98" s="310" t="s">
        <v>170</v>
      </c>
      <c r="C98" s="311"/>
      <c r="D98" s="312"/>
      <c r="E98" s="313"/>
      <c r="F98" s="314"/>
      <c r="G98" s="315"/>
      <c r="H98" s="234"/>
      <c r="I98" s="249"/>
      <c r="J98" s="212"/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2">
        <v>0</v>
      </c>
      <c r="AD98" s="212"/>
      <c r="AE98" s="212"/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47"/>
      <c r="B99" s="310" t="s">
        <v>171</v>
      </c>
      <c r="C99" s="311"/>
      <c r="D99" s="312"/>
      <c r="E99" s="313"/>
      <c r="F99" s="314"/>
      <c r="G99" s="315"/>
      <c r="H99" s="234"/>
      <c r="I99" s="249"/>
      <c r="J99" s="212"/>
      <c r="K99" s="212"/>
      <c r="L99" s="212"/>
      <c r="M99" s="212"/>
      <c r="N99" s="212"/>
      <c r="O99" s="212"/>
      <c r="P99" s="212"/>
      <c r="Q99" s="212"/>
      <c r="R99" s="212"/>
      <c r="S99" s="212"/>
      <c r="T99" s="212"/>
      <c r="U99" s="212"/>
      <c r="V99" s="212"/>
      <c r="W99" s="212"/>
      <c r="X99" s="212"/>
      <c r="Y99" s="212"/>
      <c r="Z99" s="212"/>
      <c r="AA99" s="212"/>
      <c r="AB99" s="212"/>
      <c r="AC99" s="212">
        <v>1</v>
      </c>
      <c r="AD99" s="212"/>
      <c r="AE99" s="212"/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46">
        <v>13</v>
      </c>
      <c r="B100" s="222" t="s">
        <v>172</v>
      </c>
      <c r="C100" s="237" t="s">
        <v>173</v>
      </c>
      <c r="D100" s="225" t="s">
        <v>155</v>
      </c>
      <c r="E100" s="229">
        <v>12</v>
      </c>
      <c r="F100" s="232"/>
      <c r="G100" s="233">
        <f>ROUND(E100*F100,2)</f>
        <v>0</v>
      </c>
      <c r="H100" s="234" t="s">
        <v>169</v>
      </c>
      <c r="I100" s="249" t="s">
        <v>137</v>
      </c>
      <c r="J100" s="212"/>
      <c r="K100" s="212"/>
      <c r="L100" s="212"/>
      <c r="M100" s="212"/>
      <c r="N100" s="212"/>
      <c r="O100" s="212"/>
      <c r="P100" s="212"/>
      <c r="Q100" s="212"/>
      <c r="R100" s="212"/>
      <c r="S100" s="212"/>
      <c r="T100" s="212"/>
      <c r="U100" s="21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138</v>
      </c>
      <c r="AF100" s="212"/>
      <c r="AG100" s="212"/>
      <c r="AH100" s="212"/>
      <c r="AI100" s="212"/>
      <c r="AJ100" s="212"/>
      <c r="AK100" s="212"/>
      <c r="AL100" s="212"/>
      <c r="AM100" s="212">
        <v>21</v>
      </c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47"/>
      <c r="B101" s="223"/>
      <c r="C101" s="238" t="s">
        <v>157</v>
      </c>
      <c r="D101" s="226"/>
      <c r="E101" s="230"/>
      <c r="F101" s="233"/>
      <c r="G101" s="233"/>
      <c r="H101" s="234"/>
      <c r="I101" s="249"/>
      <c r="J101" s="212"/>
      <c r="K101" s="212"/>
      <c r="L101" s="212"/>
      <c r="M101" s="212"/>
      <c r="N101" s="212"/>
      <c r="O101" s="212"/>
      <c r="P101" s="212"/>
      <c r="Q101" s="212"/>
      <c r="R101" s="212"/>
      <c r="S101" s="212"/>
      <c r="T101" s="212"/>
      <c r="U101" s="21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/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47"/>
      <c r="B102" s="223"/>
      <c r="C102" s="239" t="s">
        <v>125</v>
      </c>
      <c r="D102" s="227"/>
      <c r="E102" s="231"/>
      <c r="F102" s="233"/>
      <c r="G102" s="233"/>
      <c r="H102" s="234"/>
      <c r="I102" s="249"/>
      <c r="J102" s="212"/>
      <c r="K102" s="212"/>
      <c r="L102" s="212"/>
      <c r="M102" s="212"/>
      <c r="N102" s="212"/>
      <c r="O102" s="212"/>
      <c r="P102" s="212"/>
      <c r="Q102" s="212"/>
      <c r="R102" s="212"/>
      <c r="S102" s="212"/>
      <c r="T102" s="212"/>
      <c r="U102" s="21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/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47"/>
      <c r="B103" s="223"/>
      <c r="C103" s="238" t="s">
        <v>158</v>
      </c>
      <c r="D103" s="226"/>
      <c r="E103" s="230">
        <v>2</v>
      </c>
      <c r="F103" s="233"/>
      <c r="G103" s="233"/>
      <c r="H103" s="234"/>
      <c r="I103" s="249"/>
      <c r="J103" s="212"/>
      <c r="K103" s="212"/>
      <c r="L103" s="212"/>
      <c r="M103" s="212"/>
      <c r="N103" s="212"/>
      <c r="O103" s="212"/>
      <c r="P103" s="212"/>
      <c r="Q103" s="212"/>
      <c r="R103" s="212"/>
      <c r="S103" s="212"/>
      <c r="T103" s="212"/>
      <c r="U103" s="21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/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47"/>
      <c r="B104" s="223"/>
      <c r="C104" s="238" t="s">
        <v>219</v>
      </c>
      <c r="D104" s="226"/>
      <c r="E104" s="230"/>
      <c r="F104" s="233"/>
      <c r="G104" s="233"/>
      <c r="H104" s="234"/>
      <c r="I104" s="249"/>
      <c r="J104" s="212"/>
      <c r="K104" s="212"/>
      <c r="L104" s="212"/>
      <c r="M104" s="212"/>
      <c r="N104" s="212"/>
      <c r="O104" s="212"/>
      <c r="P104" s="212"/>
      <c r="Q104" s="212"/>
      <c r="R104" s="212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/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47"/>
      <c r="B105" s="223"/>
      <c r="C105" s="239" t="s">
        <v>125</v>
      </c>
      <c r="D105" s="227"/>
      <c r="E105" s="231">
        <v>2</v>
      </c>
      <c r="F105" s="233"/>
      <c r="G105" s="233"/>
      <c r="H105" s="234"/>
      <c r="I105" s="249"/>
      <c r="J105" s="212"/>
      <c r="K105" s="212"/>
      <c r="L105" s="212"/>
      <c r="M105" s="212"/>
      <c r="N105" s="212"/>
      <c r="O105" s="212"/>
      <c r="P105" s="212"/>
      <c r="Q105" s="212"/>
      <c r="R105" s="212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47"/>
      <c r="B106" s="223"/>
      <c r="C106" s="238">
        <v>10</v>
      </c>
      <c r="D106" s="226"/>
      <c r="E106" s="230">
        <v>10</v>
      </c>
      <c r="F106" s="233"/>
      <c r="G106" s="233"/>
      <c r="H106" s="234"/>
      <c r="I106" s="249"/>
      <c r="J106" s="212"/>
      <c r="K106" s="212"/>
      <c r="L106" s="212"/>
      <c r="M106" s="212"/>
      <c r="N106" s="212"/>
      <c r="O106" s="212"/>
      <c r="P106" s="212"/>
      <c r="Q106" s="212"/>
      <c r="R106" s="212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/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47"/>
      <c r="B107" s="223"/>
      <c r="C107" s="305"/>
      <c r="D107" s="306"/>
      <c r="E107" s="307"/>
      <c r="F107" s="308"/>
      <c r="G107" s="309"/>
      <c r="H107" s="234"/>
      <c r="I107" s="249"/>
      <c r="J107" s="212"/>
      <c r="K107" s="212"/>
      <c r="L107" s="212"/>
      <c r="M107" s="212"/>
      <c r="N107" s="212"/>
      <c r="O107" s="212"/>
      <c r="P107" s="212"/>
      <c r="Q107" s="212"/>
      <c r="R107" s="212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46">
        <v>14</v>
      </c>
      <c r="B108" s="222" t="s">
        <v>174</v>
      </c>
      <c r="C108" s="237" t="s">
        <v>175</v>
      </c>
      <c r="D108" s="225" t="s">
        <v>176</v>
      </c>
      <c r="E108" s="229">
        <v>4.5199999999999996</v>
      </c>
      <c r="F108" s="232"/>
      <c r="G108" s="233">
        <f>ROUND(E108*F108,2)</f>
        <v>0</v>
      </c>
      <c r="H108" s="234"/>
      <c r="I108" s="249" t="s">
        <v>112</v>
      </c>
      <c r="J108" s="212"/>
      <c r="K108" s="212"/>
      <c r="L108" s="212"/>
      <c r="M108" s="212"/>
      <c r="N108" s="212"/>
      <c r="O108" s="212"/>
      <c r="P108" s="212"/>
      <c r="Q108" s="212"/>
      <c r="R108" s="212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113</v>
      </c>
      <c r="AF108" s="212">
        <v>1</v>
      </c>
      <c r="AG108" s="212"/>
      <c r="AH108" s="212"/>
      <c r="AI108" s="212"/>
      <c r="AJ108" s="212"/>
      <c r="AK108" s="212"/>
      <c r="AL108" s="212"/>
      <c r="AM108" s="212">
        <v>21</v>
      </c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47"/>
      <c r="B109" s="223"/>
      <c r="C109" s="239" t="s">
        <v>125</v>
      </c>
      <c r="D109" s="227"/>
      <c r="E109" s="231"/>
      <c r="F109" s="233"/>
      <c r="G109" s="233"/>
      <c r="H109" s="234"/>
      <c r="I109" s="249"/>
      <c r="J109" s="212"/>
      <c r="K109" s="212"/>
      <c r="L109" s="212"/>
      <c r="M109" s="212"/>
      <c r="N109" s="212"/>
      <c r="O109" s="212"/>
      <c r="P109" s="212"/>
      <c r="Q109" s="212"/>
      <c r="R109" s="212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/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47"/>
      <c r="B110" s="223"/>
      <c r="C110" s="238">
        <v>4.5199999999999996</v>
      </c>
      <c r="D110" s="226"/>
      <c r="E110" s="230">
        <v>4.5199999999999996</v>
      </c>
      <c r="F110" s="233"/>
      <c r="G110" s="233"/>
      <c r="H110" s="234"/>
      <c r="I110" s="249"/>
      <c r="J110" s="212"/>
      <c r="K110" s="212"/>
      <c r="L110" s="212"/>
      <c r="M110" s="212"/>
      <c r="N110" s="212"/>
      <c r="O110" s="212"/>
      <c r="P110" s="212"/>
      <c r="Q110" s="212"/>
      <c r="R110" s="212"/>
      <c r="S110" s="212"/>
      <c r="T110" s="212"/>
      <c r="U110" s="21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/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47"/>
      <c r="B111" s="223"/>
      <c r="C111" s="305"/>
      <c r="D111" s="306"/>
      <c r="E111" s="307"/>
      <c r="F111" s="308"/>
      <c r="G111" s="309"/>
      <c r="H111" s="234"/>
      <c r="I111" s="249"/>
      <c r="J111" s="212"/>
      <c r="K111" s="212"/>
      <c r="L111" s="212"/>
      <c r="M111" s="212"/>
      <c r="N111" s="212"/>
      <c r="O111" s="212"/>
      <c r="P111" s="212"/>
      <c r="Q111" s="212"/>
      <c r="R111" s="212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/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x14ac:dyDescent="0.2">
      <c r="A112" s="245" t="s">
        <v>108</v>
      </c>
      <c r="B112" s="221" t="s">
        <v>76</v>
      </c>
      <c r="C112" s="236" t="s">
        <v>77</v>
      </c>
      <c r="D112" s="224"/>
      <c r="E112" s="228"/>
      <c r="F112" s="316">
        <f>SUM(G113:G120)</f>
        <v>0</v>
      </c>
      <c r="G112" s="317"/>
      <c r="H112" s="262"/>
      <c r="I112" s="248"/>
      <c r="AE112" t="s">
        <v>109</v>
      </c>
    </row>
    <row r="113" spans="1:60" outlineLevel="1" x14ac:dyDescent="0.2">
      <c r="A113" s="247"/>
      <c r="B113" s="323" t="s">
        <v>177</v>
      </c>
      <c r="C113" s="324"/>
      <c r="D113" s="325"/>
      <c r="E113" s="326"/>
      <c r="F113" s="327"/>
      <c r="G113" s="328"/>
      <c r="H113" s="234"/>
      <c r="I113" s="249"/>
      <c r="J113" s="212"/>
      <c r="K113" s="212"/>
      <c r="L113" s="212"/>
      <c r="M113" s="212"/>
      <c r="N113" s="212"/>
      <c r="O113" s="212"/>
      <c r="P113" s="212"/>
      <c r="Q113" s="212"/>
      <c r="R113" s="212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2">
        <v>0</v>
      </c>
      <c r="AD113" s="212"/>
      <c r="AE113" s="212"/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47"/>
      <c r="B114" s="310" t="s">
        <v>178</v>
      </c>
      <c r="C114" s="311"/>
      <c r="D114" s="312"/>
      <c r="E114" s="313"/>
      <c r="F114" s="314"/>
      <c r="G114" s="315"/>
      <c r="H114" s="234"/>
      <c r="I114" s="249"/>
      <c r="J114" s="212"/>
      <c r="K114" s="212"/>
      <c r="L114" s="212"/>
      <c r="M114" s="212"/>
      <c r="N114" s="212"/>
      <c r="O114" s="212"/>
      <c r="P114" s="212"/>
      <c r="Q114" s="212"/>
      <c r="R114" s="212"/>
      <c r="S114" s="212"/>
      <c r="T114" s="212"/>
      <c r="U114" s="21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152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47"/>
      <c r="B115" s="310" t="s">
        <v>179</v>
      </c>
      <c r="C115" s="311"/>
      <c r="D115" s="312"/>
      <c r="E115" s="313"/>
      <c r="F115" s="314"/>
      <c r="G115" s="315"/>
      <c r="H115" s="234"/>
      <c r="I115" s="249"/>
      <c r="J115" s="212"/>
      <c r="K115" s="212"/>
      <c r="L115" s="212"/>
      <c r="M115" s="212"/>
      <c r="N115" s="212"/>
      <c r="O115" s="212"/>
      <c r="P115" s="212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  <c r="AA115" s="212"/>
      <c r="AB115" s="212"/>
      <c r="AC115" s="212">
        <v>1</v>
      </c>
      <c r="AD115" s="212"/>
      <c r="AE115" s="212"/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46">
        <v>15</v>
      </c>
      <c r="B116" s="222" t="s">
        <v>180</v>
      </c>
      <c r="C116" s="237" t="s">
        <v>181</v>
      </c>
      <c r="D116" s="225" t="s">
        <v>182</v>
      </c>
      <c r="E116" s="229">
        <f>E119</f>
        <v>2.6509800000000001</v>
      </c>
      <c r="F116" s="232"/>
      <c r="G116" s="233">
        <f>ROUND(E116*F116,2)</f>
        <v>0</v>
      </c>
      <c r="H116" s="234" t="s">
        <v>156</v>
      </c>
      <c r="I116" s="249" t="s">
        <v>137</v>
      </c>
      <c r="J116" s="212"/>
      <c r="K116" s="212"/>
      <c r="L116" s="212"/>
      <c r="M116" s="212"/>
      <c r="N116" s="212"/>
      <c r="O116" s="212"/>
      <c r="P116" s="212"/>
      <c r="Q116" s="212"/>
      <c r="R116" s="212"/>
      <c r="S116" s="212"/>
      <c r="T116" s="212"/>
      <c r="U116" s="21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138</v>
      </c>
      <c r="AF116" s="212"/>
      <c r="AG116" s="212"/>
      <c r="AH116" s="212"/>
      <c r="AI116" s="212"/>
      <c r="AJ116" s="212"/>
      <c r="AK116" s="212"/>
      <c r="AL116" s="212"/>
      <c r="AM116" s="212">
        <v>21</v>
      </c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47"/>
      <c r="B117" s="223"/>
      <c r="C117" s="238" t="s">
        <v>183</v>
      </c>
      <c r="D117" s="226"/>
      <c r="E117" s="230"/>
      <c r="F117" s="233"/>
      <c r="G117" s="233"/>
      <c r="H117" s="234"/>
      <c r="I117" s="249"/>
      <c r="J117" s="212"/>
      <c r="K117" s="212"/>
      <c r="L117" s="212"/>
      <c r="M117" s="212"/>
      <c r="N117" s="212"/>
      <c r="O117" s="212"/>
      <c r="P117" s="212"/>
      <c r="Q117" s="212"/>
      <c r="R117" s="212"/>
      <c r="S117" s="212"/>
      <c r="T117" s="212"/>
      <c r="U117" s="21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47"/>
      <c r="B118" s="223"/>
      <c r="C118" s="238" t="s">
        <v>232</v>
      </c>
      <c r="D118" s="226"/>
      <c r="E118" s="230"/>
      <c r="F118" s="233"/>
      <c r="G118" s="233"/>
      <c r="H118" s="234"/>
      <c r="I118" s="249"/>
      <c r="J118" s="212"/>
      <c r="K118" s="212"/>
      <c r="L118" s="212"/>
      <c r="M118" s="212"/>
      <c r="N118" s="212"/>
      <c r="O118" s="212"/>
      <c r="P118" s="212"/>
      <c r="Q118" s="212"/>
      <c r="R118" s="212"/>
      <c r="S118" s="212"/>
      <c r="T118" s="212"/>
      <c r="U118" s="21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/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47"/>
      <c r="B119" s="223"/>
      <c r="C119" s="238" t="s">
        <v>222</v>
      </c>
      <c r="D119" s="226"/>
      <c r="E119" s="230">
        <v>2.6509800000000001</v>
      </c>
      <c r="F119" s="233"/>
      <c r="G119" s="233"/>
      <c r="H119" s="234"/>
      <c r="I119" s="249"/>
      <c r="J119" s="212"/>
      <c r="K119" s="212"/>
      <c r="L119" s="212"/>
      <c r="M119" s="212"/>
      <c r="N119" s="212"/>
      <c r="O119" s="212"/>
      <c r="P119" s="212"/>
      <c r="Q119" s="212"/>
      <c r="R119" s="212"/>
      <c r="S119" s="212"/>
      <c r="T119" s="212"/>
      <c r="U119" s="21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/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47"/>
      <c r="B120" s="223"/>
      <c r="C120" s="305"/>
      <c r="D120" s="306"/>
      <c r="E120" s="307"/>
      <c r="F120" s="308"/>
      <c r="G120" s="309"/>
      <c r="H120" s="234"/>
      <c r="I120" s="249"/>
      <c r="J120" s="212"/>
      <c r="K120" s="212"/>
      <c r="L120" s="212"/>
      <c r="M120" s="212"/>
      <c r="N120" s="212"/>
      <c r="O120" s="212"/>
      <c r="P120" s="212"/>
      <c r="Q120" s="212"/>
      <c r="R120" s="212"/>
      <c r="S120" s="212"/>
      <c r="T120" s="212"/>
      <c r="U120" s="21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/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x14ac:dyDescent="0.2">
      <c r="A121" s="245" t="s">
        <v>108</v>
      </c>
      <c r="B121" s="221" t="s">
        <v>78</v>
      </c>
      <c r="C121" s="236" t="s">
        <v>79</v>
      </c>
      <c r="D121" s="224"/>
      <c r="E121" s="228"/>
      <c r="F121" s="316">
        <f>SUM(G122:G162)</f>
        <v>0</v>
      </c>
      <c r="G121" s="317"/>
      <c r="H121" s="262"/>
      <c r="I121" s="248"/>
      <c r="AE121" t="s">
        <v>109</v>
      </c>
    </row>
    <row r="122" spans="1:60" outlineLevel="1" x14ac:dyDescent="0.2">
      <c r="A122" s="247"/>
      <c r="B122" s="323" t="s">
        <v>184</v>
      </c>
      <c r="C122" s="324"/>
      <c r="D122" s="325"/>
      <c r="E122" s="326"/>
      <c r="F122" s="327"/>
      <c r="G122" s="328"/>
      <c r="H122" s="234"/>
      <c r="I122" s="249"/>
      <c r="J122" s="212"/>
      <c r="K122" s="212"/>
      <c r="L122" s="212"/>
      <c r="M122" s="212"/>
      <c r="N122" s="212"/>
      <c r="O122" s="212"/>
      <c r="P122" s="212"/>
      <c r="Q122" s="212"/>
      <c r="R122" s="212"/>
      <c r="S122" s="212"/>
      <c r="T122" s="212"/>
      <c r="U122" s="212"/>
      <c r="V122" s="212"/>
      <c r="W122" s="212"/>
      <c r="X122" s="212"/>
      <c r="Y122" s="212"/>
      <c r="Z122" s="212"/>
      <c r="AA122" s="212"/>
      <c r="AB122" s="212"/>
      <c r="AC122" s="212">
        <v>0</v>
      </c>
      <c r="AD122" s="212"/>
      <c r="AE122" s="212"/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47"/>
      <c r="B123" s="310" t="s">
        <v>185</v>
      </c>
      <c r="C123" s="311"/>
      <c r="D123" s="312"/>
      <c r="E123" s="313"/>
      <c r="F123" s="314"/>
      <c r="G123" s="315"/>
      <c r="H123" s="234"/>
      <c r="I123" s="249"/>
      <c r="J123" s="212"/>
      <c r="K123" s="212"/>
      <c r="L123" s="212"/>
      <c r="M123" s="212"/>
      <c r="N123" s="212"/>
      <c r="O123" s="212"/>
      <c r="P123" s="212"/>
      <c r="Q123" s="212"/>
      <c r="R123" s="212"/>
      <c r="S123" s="212"/>
      <c r="T123" s="212"/>
      <c r="U123" s="21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152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46">
        <v>16</v>
      </c>
      <c r="B124" s="222" t="s">
        <v>186</v>
      </c>
      <c r="C124" s="237" t="s">
        <v>187</v>
      </c>
      <c r="D124" s="225" t="s">
        <v>182</v>
      </c>
      <c r="E124" s="229">
        <f>E131</f>
        <v>2.6590500000000001</v>
      </c>
      <c r="F124" s="232"/>
      <c r="G124" s="233">
        <f>ROUND(E124*F124,2)</f>
        <v>0</v>
      </c>
      <c r="H124" s="234" t="s">
        <v>188</v>
      </c>
      <c r="I124" s="249" t="s">
        <v>137</v>
      </c>
      <c r="J124" s="212"/>
      <c r="K124" s="212"/>
      <c r="L124" s="212"/>
      <c r="M124" s="212"/>
      <c r="N124" s="212"/>
      <c r="O124" s="212"/>
      <c r="P124" s="212"/>
      <c r="Q124" s="212"/>
      <c r="R124" s="212"/>
      <c r="S124" s="212"/>
      <c r="T124" s="212"/>
      <c r="U124" s="21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138</v>
      </c>
      <c r="AF124" s="212"/>
      <c r="AG124" s="212"/>
      <c r="AH124" s="212"/>
      <c r="AI124" s="212"/>
      <c r="AJ124" s="212"/>
      <c r="AK124" s="212"/>
      <c r="AL124" s="212"/>
      <c r="AM124" s="212">
        <v>21</v>
      </c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47"/>
      <c r="B125" s="223"/>
      <c r="C125" s="318" t="s">
        <v>189</v>
      </c>
      <c r="D125" s="319"/>
      <c r="E125" s="320"/>
      <c r="F125" s="321"/>
      <c r="G125" s="322"/>
      <c r="H125" s="234"/>
      <c r="I125" s="249"/>
      <c r="J125" s="212"/>
      <c r="K125" s="212"/>
      <c r="L125" s="212"/>
      <c r="M125" s="212"/>
      <c r="N125" s="212"/>
      <c r="O125" s="212"/>
      <c r="P125" s="212"/>
      <c r="Q125" s="212"/>
      <c r="R125" s="212"/>
      <c r="S125" s="212"/>
      <c r="T125" s="212"/>
      <c r="U125" s="21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/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4" t="str">
        <f>C125</f>
        <v>Včetně:</v>
      </c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47"/>
      <c r="B126" s="223"/>
      <c r="C126" s="318" t="s">
        <v>190</v>
      </c>
      <c r="D126" s="319"/>
      <c r="E126" s="320"/>
      <c r="F126" s="321"/>
      <c r="G126" s="322"/>
      <c r="H126" s="234"/>
      <c r="I126" s="249"/>
      <c r="J126" s="212"/>
      <c r="K126" s="212"/>
      <c r="L126" s="212"/>
      <c r="M126" s="212"/>
      <c r="N126" s="212"/>
      <c r="O126" s="212"/>
      <c r="P126" s="212"/>
      <c r="Q126" s="212"/>
      <c r="R126" s="212"/>
      <c r="S126" s="212"/>
      <c r="T126" s="212"/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  <c r="AF126" s="212"/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4" t="str">
        <f>C126</f>
        <v>- při vodorovné dopravě po suchu : přepravy za ztížených provozních podmínek,</v>
      </c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47"/>
      <c r="B127" s="223"/>
      <c r="C127" s="318" t="s">
        <v>191</v>
      </c>
      <c r="D127" s="319"/>
      <c r="E127" s="320"/>
      <c r="F127" s="321"/>
      <c r="G127" s="322"/>
      <c r="H127" s="234"/>
      <c r="I127" s="249"/>
      <c r="J127" s="212"/>
      <c r="K127" s="212"/>
      <c r="L127" s="212"/>
      <c r="M127" s="212"/>
      <c r="N127" s="212"/>
      <c r="O127" s="212"/>
      <c r="P127" s="212"/>
      <c r="Q127" s="212"/>
      <c r="R127" s="212"/>
      <c r="S127" s="212"/>
      <c r="T127" s="212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4" t="str">
        <f>C127</f>
        <v>- při vodorovné dopravě po vodě : vyložení na hromady na suchu nebo na přeložení na dopravní prostředek na suchu do 15 m vodorovně a současně do 4 m svisle,</v>
      </c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47"/>
      <c r="B128" s="223"/>
      <c r="C128" s="318" t="s">
        <v>192</v>
      </c>
      <c r="D128" s="319"/>
      <c r="E128" s="320"/>
      <c r="F128" s="321"/>
      <c r="G128" s="322"/>
      <c r="H128" s="234"/>
      <c r="I128" s="249"/>
      <c r="J128" s="212"/>
      <c r="K128" s="212"/>
      <c r="L128" s="212"/>
      <c r="M128" s="212"/>
      <c r="N128" s="212"/>
      <c r="O128" s="212"/>
      <c r="P128" s="212"/>
      <c r="Q128" s="212"/>
      <c r="R128" s="212"/>
      <c r="S128" s="212"/>
      <c r="T128" s="212"/>
      <c r="U128" s="21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/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4" t="str">
        <f>C128</f>
        <v>- při nakládání nebo překládání : dopravy do 15 m vodorovně a současně do 4 m svisle.</v>
      </c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47"/>
      <c r="B129" s="223"/>
      <c r="C129" s="238" t="s">
        <v>193</v>
      </c>
      <c r="D129" s="226"/>
      <c r="E129" s="230"/>
      <c r="F129" s="233"/>
      <c r="G129" s="233"/>
      <c r="H129" s="234"/>
      <c r="I129" s="249"/>
      <c r="J129" s="212"/>
      <c r="K129" s="212"/>
      <c r="L129" s="212"/>
      <c r="M129" s="212"/>
      <c r="N129" s="212"/>
      <c r="O129" s="212"/>
      <c r="P129" s="212"/>
      <c r="Q129" s="212"/>
      <c r="R129" s="212"/>
      <c r="S129" s="212"/>
      <c r="T129" s="212"/>
      <c r="U129" s="21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/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47"/>
      <c r="B130" s="223"/>
      <c r="C130" s="238" t="s">
        <v>233</v>
      </c>
      <c r="D130" s="226"/>
      <c r="E130" s="230"/>
      <c r="F130" s="233"/>
      <c r="G130" s="233"/>
      <c r="H130" s="234"/>
      <c r="I130" s="249"/>
      <c r="J130" s="212"/>
      <c r="K130" s="212"/>
      <c r="L130" s="212"/>
      <c r="M130" s="212"/>
      <c r="N130" s="212"/>
      <c r="O130" s="212"/>
      <c r="P130" s="212"/>
      <c r="Q130" s="212"/>
      <c r="R130" s="212"/>
      <c r="S130" s="212"/>
      <c r="T130" s="212"/>
      <c r="U130" s="21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/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47"/>
      <c r="B131" s="223"/>
      <c r="C131" s="238" t="s">
        <v>223</v>
      </c>
      <c r="D131" s="226"/>
      <c r="E131" s="230">
        <v>2.6590500000000001</v>
      </c>
      <c r="F131" s="233"/>
      <c r="G131" s="233"/>
      <c r="H131" s="234"/>
      <c r="I131" s="249"/>
      <c r="J131" s="212"/>
      <c r="K131" s="212"/>
      <c r="L131" s="212"/>
      <c r="M131" s="212"/>
      <c r="N131" s="212"/>
      <c r="O131" s="212"/>
      <c r="P131" s="212"/>
      <c r="Q131" s="212"/>
      <c r="R131" s="212"/>
      <c r="S131" s="212"/>
      <c r="T131" s="212"/>
      <c r="U131" s="21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/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47"/>
      <c r="B132" s="223"/>
      <c r="C132" s="305"/>
      <c r="D132" s="306"/>
      <c r="E132" s="307"/>
      <c r="F132" s="308"/>
      <c r="G132" s="309"/>
      <c r="H132" s="234"/>
      <c r="I132" s="249"/>
      <c r="J132" s="212"/>
      <c r="K132" s="212"/>
      <c r="L132" s="212"/>
      <c r="M132" s="212"/>
      <c r="N132" s="212"/>
      <c r="O132" s="212"/>
      <c r="P132" s="212"/>
      <c r="Q132" s="212"/>
      <c r="R132" s="212"/>
      <c r="S132" s="212"/>
      <c r="T132" s="212"/>
      <c r="U132" s="21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/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47"/>
      <c r="B133" s="310" t="s">
        <v>194</v>
      </c>
      <c r="C133" s="311"/>
      <c r="D133" s="312"/>
      <c r="E133" s="313"/>
      <c r="F133" s="314"/>
      <c r="G133" s="315"/>
      <c r="H133" s="234"/>
      <c r="I133" s="249"/>
      <c r="J133" s="212"/>
      <c r="K133" s="212"/>
      <c r="L133" s="212"/>
      <c r="M133" s="212"/>
      <c r="N133" s="212"/>
      <c r="O133" s="212"/>
      <c r="P133" s="212"/>
      <c r="Q133" s="212"/>
      <c r="R133" s="212"/>
      <c r="S133" s="212"/>
      <c r="T133" s="212"/>
      <c r="U133" s="212"/>
      <c r="V133" s="212"/>
      <c r="W133" s="212"/>
      <c r="X133" s="212"/>
      <c r="Y133" s="212"/>
      <c r="Z133" s="212"/>
      <c r="AA133" s="212"/>
      <c r="AB133" s="212"/>
      <c r="AC133" s="212">
        <v>0</v>
      </c>
      <c r="AD133" s="212"/>
      <c r="AE133" s="212"/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46">
        <v>17</v>
      </c>
      <c r="B134" s="222" t="s">
        <v>195</v>
      </c>
      <c r="C134" s="237" t="s">
        <v>196</v>
      </c>
      <c r="D134" s="225" t="s">
        <v>182</v>
      </c>
      <c r="E134" s="229">
        <v>1.32952</v>
      </c>
      <c r="F134" s="232"/>
      <c r="G134" s="233">
        <f>ROUND(E134*F134,2)</f>
        <v>0</v>
      </c>
      <c r="H134" s="234" t="s">
        <v>169</v>
      </c>
      <c r="I134" s="249" t="s">
        <v>137</v>
      </c>
      <c r="J134" s="212"/>
      <c r="K134" s="212"/>
      <c r="L134" s="212"/>
      <c r="M134" s="212"/>
      <c r="N134" s="212"/>
      <c r="O134" s="212"/>
      <c r="P134" s="212"/>
      <c r="Q134" s="212"/>
      <c r="R134" s="212"/>
      <c r="S134" s="212"/>
      <c r="T134" s="212"/>
      <c r="U134" s="21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138</v>
      </c>
      <c r="AF134" s="212"/>
      <c r="AG134" s="212"/>
      <c r="AH134" s="212"/>
      <c r="AI134" s="212"/>
      <c r="AJ134" s="212"/>
      <c r="AK134" s="212"/>
      <c r="AL134" s="212"/>
      <c r="AM134" s="212">
        <v>21</v>
      </c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47"/>
      <c r="B135" s="223"/>
      <c r="C135" s="318" t="s">
        <v>197</v>
      </c>
      <c r="D135" s="319"/>
      <c r="E135" s="320"/>
      <c r="F135" s="321"/>
      <c r="G135" s="322"/>
      <c r="H135" s="234"/>
      <c r="I135" s="249"/>
      <c r="J135" s="212"/>
      <c r="K135" s="212"/>
      <c r="L135" s="212"/>
      <c r="M135" s="212"/>
      <c r="N135" s="212"/>
      <c r="O135" s="212"/>
      <c r="P135" s="212"/>
      <c r="Q135" s="212"/>
      <c r="R135" s="212"/>
      <c r="S135" s="212"/>
      <c r="T135" s="212"/>
      <c r="U135" s="21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/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4" t="str">
        <f>C135</f>
        <v>Včetně naložení na dopravní prostředek a složení na skládku, bez poplatku za skládku.</v>
      </c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47"/>
      <c r="B136" s="223"/>
      <c r="C136" s="238" t="s">
        <v>193</v>
      </c>
      <c r="D136" s="226"/>
      <c r="E136" s="230"/>
      <c r="F136" s="233"/>
      <c r="G136" s="233"/>
      <c r="H136" s="234"/>
      <c r="I136" s="249"/>
      <c r="J136" s="212"/>
      <c r="K136" s="212"/>
      <c r="L136" s="212"/>
      <c r="M136" s="212"/>
      <c r="N136" s="212"/>
      <c r="O136" s="212"/>
      <c r="P136" s="212"/>
      <c r="Q136" s="212"/>
      <c r="R136" s="212"/>
      <c r="S136" s="212"/>
      <c r="T136" s="212"/>
      <c r="U136" s="21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/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47"/>
      <c r="B137" s="223"/>
      <c r="C137" s="238" t="s">
        <v>233</v>
      </c>
      <c r="D137" s="226"/>
      <c r="E137" s="230"/>
      <c r="F137" s="233"/>
      <c r="G137" s="233"/>
      <c r="H137" s="234"/>
      <c r="I137" s="249"/>
      <c r="J137" s="212"/>
      <c r="K137" s="212"/>
      <c r="L137" s="212"/>
      <c r="M137" s="212"/>
      <c r="N137" s="212"/>
      <c r="O137" s="212"/>
      <c r="P137" s="212"/>
      <c r="Q137" s="212"/>
      <c r="R137" s="212"/>
      <c r="S137" s="212"/>
      <c r="T137" s="212"/>
      <c r="U137" s="21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/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47"/>
      <c r="B138" s="223"/>
      <c r="C138" s="238" t="s">
        <v>224</v>
      </c>
      <c r="D138" s="226"/>
      <c r="E138" s="230">
        <v>1.32952</v>
      </c>
      <c r="F138" s="233"/>
      <c r="G138" s="233"/>
      <c r="H138" s="234"/>
      <c r="I138" s="249"/>
      <c r="J138" s="212"/>
      <c r="K138" s="212"/>
      <c r="L138" s="212"/>
      <c r="M138" s="212"/>
      <c r="N138" s="212"/>
      <c r="O138" s="212"/>
      <c r="P138" s="212"/>
      <c r="Q138" s="212"/>
      <c r="R138" s="212"/>
      <c r="S138" s="212"/>
      <c r="T138" s="212"/>
      <c r="U138" s="21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/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47"/>
      <c r="B139" s="223"/>
      <c r="C139" s="305"/>
      <c r="D139" s="306"/>
      <c r="E139" s="307"/>
      <c r="F139" s="308"/>
      <c r="G139" s="309"/>
      <c r="H139" s="234"/>
      <c r="I139" s="249"/>
      <c r="J139" s="212"/>
      <c r="K139" s="212"/>
      <c r="L139" s="212"/>
      <c r="M139" s="212"/>
      <c r="N139" s="212"/>
      <c r="O139" s="212"/>
      <c r="P139" s="212"/>
      <c r="Q139" s="212"/>
      <c r="R139" s="212"/>
      <c r="S139" s="212"/>
      <c r="T139" s="212"/>
      <c r="U139" s="21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/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46">
        <v>18</v>
      </c>
      <c r="B140" s="222" t="s">
        <v>198</v>
      </c>
      <c r="C140" s="237" t="s">
        <v>199</v>
      </c>
      <c r="D140" s="225" t="s">
        <v>182</v>
      </c>
      <c r="E140" s="229">
        <v>38.556199999999997</v>
      </c>
      <c r="F140" s="232"/>
      <c r="G140" s="233">
        <f>ROUND(E140*F140,2)</f>
        <v>0</v>
      </c>
      <c r="H140" s="234" t="s">
        <v>169</v>
      </c>
      <c r="I140" s="249" t="s">
        <v>137</v>
      </c>
      <c r="J140" s="212"/>
      <c r="K140" s="212"/>
      <c r="L140" s="212"/>
      <c r="M140" s="212"/>
      <c r="N140" s="212"/>
      <c r="O140" s="212"/>
      <c r="P140" s="212"/>
      <c r="Q140" s="212"/>
      <c r="R140" s="212"/>
      <c r="S140" s="212"/>
      <c r="T140" s="212"/>
      <c r="U140" s="21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138</v>
      </c>
      <c r="AF140" s="212"/>
      <c r="AG140" s="212"/>
      <c r="AH140" s="212"/>
      <c r="AI140" s="212"/>
      <c r="AJ140" s="212"/>
      <c r="AK140" s="212"/>
      <c r="AL140" s="212"/>
      <c r="AM140" s="212">
        <v>21</v>
      </c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47"/>
      <c r="B141" s="223"/>
      <c r="C141" s="238" t="s">
        <v>193</v>
      </c>
      <c r="D141" s="226"/>
      <c r="E141" s="230"/>
      <c r="F141" s="233"/>
      <c r="G141" s="233"/>
      <c r="H141" s="234"/>
      <c r="I141" s="249"/>
      <c r="J141" s="212"/>
      <c r="K141" s="212"/>
      <c r="L141" s="212"/>
      <c r="M141" s="212"/>
      <c r="N141" s="212"/>
      <c r="O141" s="212"/>
      <c r="P141" s="212"/>
      <c r="Q141" s="212"/>
      <c r="R141" s="212"/>
      <c r="S141" s="212"/>
      <c r="T141" s="212"/>
      <c r="U141" s="212"/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/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47"/>
      <c r="B142" s="223"/>
      <c r="C142" s="238" t="s">
        <v>234</v>
      </c>
      <c r="D142" s="226"/>
      <c r="E142" s="230"/>
      <c r="F142" s="233"/>
      <c r="G142" s="233"/>
      <c r="H142" s="234"/>
      <c r="I142" s="249"/>
      <c r="J142" s="212"/>
      <c r="K142" s="212"/>
      <c r="L142" s="212"/>
      <c r="M142" s="212"/>
      <c r="N142" s="212"/>
      <c r="O142" s="212"/>
      <c r="P142" s="212"/>
      <c r="Q142" s="212"/>
      <c r="R142" s="212"/>
      <c r="S142" s="212"/>
      <c r="T142" s="212"/>
      <c r="U142" s="21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/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47"/>
      <c r="B143" s="223"/>
      <c r="C143" s="238" t="s">
        <v>225</v>
      </c>
      <c r="D143" s="226"/>
      <c r="E143" s="230">
        <v>38.556199999999997</v>
      </c>
      <c r="F143" s="233"/>
      <c r="G143" s="233"/>
      <c r="H143" s="234"/>
      <c r="I143" s="249"/>
      <c r="J143" s="212"/>
      <c r="K143" s="212"/>
      <c r="L143" s="212"/>
      <c r="M143" s="212"/>
      <c r="N143" s="212"/>
      <c r="O143" s="212"/>
      <c r="P143" s="212"/>
      <c r="Q143" s="212"/>
      <c r="R143" s="212"/>
      <c r="S143" s="212"/>
      <c r="T143" s="212"/>
      <c r="U143" s="21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/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47"/>
      <c r="B144" s="223"/>
      <c r="C144" s="305"/>
      <c r="D144" s="306"/>
      <c r="E144" s="307"/>
      <c r="F144" s="308"/>
      <c r="G144" s="309"/>
      <c r="H144" s="234"/>
      <c r="I144" s="249"/>
      <c r="J144" s="212"/>
      <c r="K144" s="212"/>
      <c r="L144" s="212"/>
      <c r="M144" s="212"/>
      <c r="N144" s="212"/>
      <c r="O144" s="212"/>
      <c r="P144" s="212"/>
      <c r="Q144" s="212"/>
      <c r="R144" s="212"/>
      <c r="S144" s="212"/>
      <c r="T144" s="212"/>
      <c r="U144" s="21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/>
      <c r="AF144" s="212"/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47"/>
      <c r="B145" s="310" t="s">
        <v>200</v>
      </c>
      <c r="C145" s="311"/>
      <c r="D145" s="312"/>
      <c r="E145" s="313"/>
      <c r="F145" s="314"/>
      <c r="G145" s="315"/>
      <c r="H145" s="234"/>
      <c r="I145" s="249"/>
      <c r="J145" s="212"/>
      <c r="K145" s="212"/>
      <c r="L145" s="212"/>
      <c r="M145" s="212"/>
      <c r="N145" s="212"/>
      <c r="O145" s="212"/>
      <c r="P145" s="212"/>
      <c r="Q145" s="212"/>
      <c r="R145" s="212"/>
      <c r="S145" s="212"/>
      <c r="T145" s="212"/>
      <c r="U145" s="212"/>
      <c r="V145" s="212"/>
      <c r="W145" s="212"/>
      <c r="X145" s="212"/>
      <c r="Y145" s="212"/>
      <c r="Z145" s="212"/>
      <c r="AA145" s="212"/>
      <c r="AB145" s="212"/>
      <c r="AC145" s="212">
        <v>0</v>
      </c>
      <c r="AD145" s="212"/>
      <c r="AE145" s="212"/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46">
        <v>19</v>
      </c>
      <c r="B146" s="222" t="s">
        <v>201</v>
      </c>
      <c r="C146" s="237" t="s">
        <v>202</v>
      </c>
      <c r="D146" s="225" t="s">
        <v>182</v>
      </c>
      <c r="E146" s="229">
        <f>E150</f>
        <v>1.32952</v>
      </c>
      <c r="F146" s="232"/>
      <c r="G146" s="233">
        <f>ROUND(E146*F146,2)</f>
        <v>0</v>
      </c>
      <c r="H146" s="234" t="s">
        <v>169</v>
      </c>
      <c r="I146" s="249" t="s">
        <v>137</v>
      </c>
      <c r="J146" s="212"/>
      <c r="K146" s="212"/>
      <c r="L146" s="212"/>
      <c r="M146" s="212"/>
      <c r="N146" s="212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138</v>
      </c>
      <c r="AF146" s="212"/>
      <c r="AG146" s="212"/>
      <c r="AH146" s="212"/>
      <c r="AI146" s="212"/>
      <c r="AJ146" s="212"/>
      <c r="AK146" s="212"/>
      <c r="AL146" s="212"/>
      <c r="AM146" s="212">
        <v>21</v>
      </c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47"/>
      <c r="B147" s="223"/>
      <c r="C147" s="318" t="s">
        <v>203</v>
      </c>
      <c r="D147" s="319"/>
      <c r="E147" s="320"/>
      <c r="F147" s="321"/>
      <c r="G147" s="322"/>
      <c r="H147" s="234"/>
      <c r="I147" s="249"/>
      <c r="J147" s="212"/>
      <c r="K147" s="212"/>
      <c r="L147" s="212"/>
      <c r="M147" s="212"/>
      <c r="N147" s="212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4" t="str">
        <f>C147</f>
        <v>Včetně případného složení na staveništní deponii.</v>
      </c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47"/>
      <c r="B148" s="223"/>
      <c r="C148" s="238" t="s">
        <v>193</v>
      </c>
      <c r="D148" s="226"/>
      <c r="E148" s="230"/>
      <c r="F148" s="233"/>
      <c r="G148" s="233"/>
      <c r="H148" s="234"/>
      <c r="I148" s="249"/>
      <c r="J148" s="212"/>
      <c r="K148" s="212"/>
      <c r="L148" s="212"/>
      <c r="M148" s="212"/>
      <c r="N148" s="212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47"/>
      <c r="B149" s="223"/>
      <c r="C149" s="238" t="s">
        <v>233</v>
      </c>
      <c r="D149" s="226"/>
      <c r="E149" s="230"/>
      <c r="F149" s="233"/>
      <c r="G149" s="233"/>
      <c r="H149" s="234"/>
      <c r="I149" s="249"/>
      <c r="J149" s="212"/>
      <c r="K149" s="212"/>
      <c r="L149" s="212"/>
      <c r="M149" s="212"/>
      <c r="N149" s="212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47"/>
      <c r="B150" s="223"/>
      <c r="C150" s="238" t="s">
        <v>224</v>
      </c>
      <c r="D150" s="226"/>
      <c r="E150" s="230">
        <v>1.32952</v>
      </c>
      <c r="F150" s="233"/>
      <c r="G150" s="233"/>
      <c r="H150" s="234"/>
      <c r="I150" s="249"/>
      <c r="J150" s="212"/>
      <c r="K150" s="212"/>
      <c r="L150" s="212"/>
      <c r="M150" s="212"/>
      <c r="N150" s="212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47"/>
      <c r="B151" s="223"/>
      <c r="C151" s="305"/>
      <c r="D151" s="306"/>
      <c r="E151" s="307"/>
      <c r="F151" s="308"/>
      <c r="G151" s="309"/>
      <c r="H151" s="234"/>
      <c r="I151" s="249"/>
      <c r="J151" s="212"/>
      <c r="K151" s="212"/>
      <c r="L151" s="212"/>
      <c r="M151" s="212"/>
      <c r="N151" s="212"/>
      <c r="O151" s="212"/>
      <c r="P151" s="212"/>
      <c r="Q151" s="212"/>
      <c r="R151" s="212"/>
      <c r="S151" s="212"/>
      <c r="T151" s="212"/>
      <c r="U151" s="21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/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46">
        <v>20</v>
      </c>
      <c r="B152" s="222" t="s">
        <v>204</v>
      </c>
      <c r="C152" s="237" t="s">
        <v>205</v>
      </c>
      <c r="D152" s="225" t="s">
        <v>182</v>
      </c>
      <c r="E152" s="229">
        <f>E155</f>
        <v>26.590399999999999</v>
      </c>
      <c r="F152" s="232"/>
      <c r="G152" s="233">
        <f>ROUND(E152*F152,2)</f>
        <v>0</v>
      </c>
      <c r="H152" s="234" t="s">
        <v>169</v>
      </c>
      <c r="I152" s="249" t="s">
        <v>137</v>
      </c>
      <c r="J152" s="212"/>
      <c r="K152" s="212"/>
      <c r="L152" s="212"/>
      <c r="M152" s="212"/>
      <c r="N152" s="212"/>
      <c r="O152" s="212"/>
      <c r="P152" s="212"/>
      <c r="Q152" s="212"/>
      <c r="R152" s="212"/>
      <c r="S152" s="212"/>
      <c r="T152" s="212"/>
      <c r="U152" s="21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138</v>
      </c>
      <c r="AF152" s="212"/>
      <c r="AG152" s="212"/>
      <c r="AH152" s="212"/>
      <c r="AI152" s="212"/>
      <c r="AJ152" s="212"/>
      <c r="AK152" s="212"/>
      <c r="AL152" s="212"/>
      <c r="AM152" s="212">
        <v>21</v>
      </c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47"/>
      <c r="B153" s="223"/>
      <c r="C153" s="238" t="s">
        <v>193</v>
      </c>
      <c r="D153" s="226"/>
      <c r="E153" s="230"/>
      <c r="F153" s="233"/>
      <c r="G153" s="233"/>
      <c r="H153" s="234"/>
      <c r="I153" s="249"/>
      <c r="J153" s="212"/>
      <c r="K153" s="212"/>
      <c r="L153" s="212"/>
      <c r="M153" s="212"/>
      <c r="N153" s="212"/>
      <c r="O153" s="212"/>
      <c r="P153" s="212"/>
      <c r="Q153" s="212"/>
      <c r="R153" s="212"/>
      <c r="S153" s="212"/>
      <c r="T153" s="212"/>
      <c r="U153" s="21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/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47"/>
      <c r="B154" s="223"/>
      <c r="C154" s="238" t="s">
        <v>233</v>
      </c>
      <c r="D154" s="226"/>
      <c r="E154" s="230"/>
      <c r="F154" s="233"/>
      <c r="G154" s="233"/>
      <c r="H154" s="234"/>
      <c r="I154" s="249"/>
      <c r="J154" s="212"/>
      <c r="K154" s="212"/>
      <c r="L154" s="212"/>
      <c r="M154" s="212"/>
      <c r="N154" s="212"/>
      <c r="O154" s="212"/>
      <c r="P154" s="212"/>
      <c r="Q154" s="212"/>
      <c r="R154" s="212"/>
      <c r="S154" s="212"/>
      <c r="T154" s="212"/>
      <c r="U154" s="21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/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47"/>
      <c r="B155" s="223"/>
      <c r="C155" s="238" t="s">
        <v>226</v>
      </c>
      <c r="D155" s="226"/>
      <c r="E155" s="230">
        <v>26.590399999999999</v>
      </c>
      <c r="F155" s="233"/>
      <c r="G155" s="233"/>
      <c r="H155" s="234"/>
      <c r="I155" s="249"/>
      <c r="J155" s="212"/>
      <c r="K155" s="212"/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47"/>
      <c r="B156" s="223"/>
      <c r="C156" s="305"/>
      <c r="D156" s="306"/>
      <c r="E156" s="307"/>
      <c r="F156" s="308"/>
      <c r="G156" s="309"/>
      <c r="H156" s="234"/>
      <c r="I156" s="249"/>
      <c r="J156" s="212"/>
      <c r="K156" s="212"/>
      <c r="L156" s="212"/>
      <c r="M156" s="212"/>
      <c r="N156" s="212"/>
      <c r="O156" s="212"/>
      <c r="P156" s="212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/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47"/>
      <c r="B157" s="310" t="s">
        <v>206</v>
      </c>
      <c r="C157" s="311"/>
      <c r="D157" s="312"/>
      <c r="E157" s="313"/>
      <c r="F157" s="314"/>
      <c r="G157" s="315"/>
      <c r="H157" s="234"/>
      <c r="I157" s="249"/>
      <c r="J157" s="212"/>
      <c r="K157" s="212"/>
      <c r="L157" s="212"/>
      <c r="M157" s="212"/>
      <c r="N157" s="212"/>
      <c r="O157" s="212"/>
      <c r="P157" s="212"/>
      <c r="Q157" s="212"/>
      <c r="R157" s="212"/>
      <c r="S157" s="212"/>
      <c r="T157" s="212"/>
      <c r="U157" s="212"/>
      <c r="V157" s="212"/>
      <c r="W157" s="212"/>
      <c r="X157" s="212"/>
      <c r="Y157" s="212"/>
      <c r="Z157" s="212"/>
      <c r="AA157" s="212"/>
      <c r="AB157" s="212"/>
      <c r="AC157" s="212">
        <v>0</v>
      </c>
      <c r="AD157" s="212"/>
      <c r="AE157" s="212"/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46">
        <v>21</v>
      </c>
      <c r="B158" s="222" t="s">
        <v>207</v>
      </c>
      <c r="C158" s="237" t="s">
        <v>208</v>
      </c>
      <c r="D158" s="225" t="s">
        <v>182</v>
      </c>
      <c r="E158" s="229">
        <f>E161</f>
        <v>1.32952</v>
      </c>
      <c r="F158" s="232"/>
      <c r="G158" s="233">
        <f>ROUND(E158*F158,2)</f>
        <v>0</v>
      </c>
      <c r="H158" s="234" t="s">
        <v>169</v>
      </c>
      <c r="I158" s="249" t="s">
        <v>137</v>
      </c>
      <c r="J158" s="212"/>
      <c r="K158" s="212"/>
      <c r="L158" s="212"/>
      <c r="M158" s="212"/>
      <c r="N158" s="212"/>
      <c r="O158" s="212"/>
      <c r="P158" s="212"/>
      <c r="Q158" s="212"/>
      <c r="R158" s="212"/>
      <c r="S158" s="212"/>
      <c r="T158" s="212"/>
      <c r="U158" s="21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138</v>
      </c>
      <c r="AF158" s="212"/>
      <c r="AG158" s="212"/>
      <c r="AH158" s="212"/>
      <c r="AI158" s="212"/>
      <c r="AJ158" s="212"/>
      <c r="AK158" s="212"/>
      <c r="AL158" s="212"/>
      <c r="AM158" s="212">
        <v>21</v>
      </c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47"/>
      <c r="B159" s="223"/>
      <c r="C159" s="238" t="s">
        <v>193</v>
      </c>
      <c r="D159" s="226"/>
      <c r="E159" s="230"/>
      <c r="F159" s="233"/>
      <c r="G159" s="233"/>
      <c r="H159" s="234"/>
      <c r="I159" s="249"/>
      <c r="J159" s="212"/>
      <c r="K159" s="212"/>
      <c r="L159" s="212"/>
      <c r="M159" s="212"/>
      <c r="N159" s="212"/>
      <c r="O159" s="212"/>
      <c r="P159" s="212"/>
      <c r="Q159" s="212"/>
      <c r="R159" s="212"/>
      <c r="S159" s="212"/>
      <c r="T159" s="212"/>
      <c r="U159" s="21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/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47"/>
      <c r="B160" s="223"/>
      <c r="C160" s="238" t="s">
        <v>233</v>
      </c>
      <c r="D160" s="226"/>
      <c r="E160" s="230"/>
      <c r="F160" s="233"/>
      <c r="G160" s="233"/>
      <c r="H160" s="234"/>
      <c r="I160" s="249"/>
      <c r="J160" s="212"/>
      <c r="K160" s="212"/>
      <c r="L160" s="212"/>
      <c r="M160" s="212"/>
      <c r="N160" s="212"/>
      <c r="O160" s="212"/>
      <c r="P160" s="212"/>
      <c r="Q160" s="212"/>
      <c r="R160" s="212"/>
      <c r="S160" s="212"/>
      <c r="T160" s="212"/>
      <c r="U160" s="21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/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47"/>
      <c r="B161" s="223"/>
      <c r="C161" s="238" t="s">
        <v>224</v>
      </c>
      <c r="D161" s="226"/>
      <c r="E161" s="230">
        <v>1.32952</v>
      </c>
      <c r="F161" s="233"/>
      <c r="G161" s="233"/>
      <c r="H161" s="234"/>
      <c r="I161" s="249"/>
      <c r="J161" s="212"/>
      <c r="K161" s="212"/>
      <c r="L161" s="212"/>
      <c r="M161" s="212"/>
      <c r="N161" s="212"/>
      <c r="O161" s="212"/>
      <c r="P161" s="212"/>
      <c r="Q161" s="212"/>
      <c r="R161" s="212"/>
      <c r="S161" s="212"/>
      <c r="T161" s="212"/>
      <c r="U161" s="21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/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47"/>
      <c r="B162" s="223"/>
      <c r="C162" s="305"/>
      <c r="D162" s="306"/>
      <c r="E162" s="307"/>
      <c r="F162" s="308"/>
      <c r="G162" s="309"/>
      <c r="H162" s="234"/>
      <c r="I162" s="249"/>
      <c r="J162" s="212"/>
      <c r="K162" s="212"/>
      <c r="L162" s="212"/>
      <c r="M162" s="212"/>
      <c r="N162" s="212"/>
      <c r="O162" s="212"/>
      <c r="P162" s="212"/>
      <c r="Q162" s="212"/>
      <c r="R162" s="212"/>
      <c r="S162" s="212"/>
      <c r="T162" s="212"/>
      <c r="U162" s="21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/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x14ac:dyDescent="0.2">
      <c r="A163" s="245" t="s">
        <v>108</v>
      </c>
      <c r="B163" s="221" t="s">
        <v>80</v>
      </c>
      <c r="C163" s="236" t="s">
        <v>81</v>
      </c>
      <c r="D163" s="224"/>
      <c r="E163" s="228"/>
      <c r="F163" s="316">
        <f>SUM(G164:G165)</f>
        <v>0</v>
      </c>
      <c r="G163" s="317"/>
      <c r="H163" s="262"/>
      <c r="I163" s="248"/>
      <c r="AE163" t="s">
        <v>109</v>
      </c>
    </row>
    <row r="164" spans="1:60" outlineLevel="1" x14ac:dyDescent="0.2">
      <c r="A164" s="246">
        <v>22</v>
      </c>
      <c r="B164" s="222" t="s">
        <v>209</v>
      </c>
      <c r="C164" s="237" t="s">
        <v>210</v>
      </c>
      <c r="D164" s="225" t="s">
        <v>111</v>
      </c>
      <c r="E164" s="229">
        <v>1</v>
      </c>
      <c r="F164" s="232"/>
      <c r="G164" s="233">
        <f>ROUND(E164*F164,2)</f>
        <v>0</v>
      </c>
      <c r="H164" s="234"/>
      <c r="I164" s="249" t="s">
        <v>137</v>
      </c>
      <c r="J164" s="212"/>
      <c r="K164" s="212"/>
      <c r="L164" s="212"/>
      <c r="M164" s="212"/>
      <c r="N164" s="212"/>
      <c r="O164" s="212"/>
      <c r="P164" s="212"/>
      <c r="Q164" s="212"/>
      <c r="R164" s="212"/>
      <c r="S164" s="212"/>
      <c r="T164" s="212"/>
      <c r="U164" s="21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138</v>
      </c>
      <c r="AF164" s="212"/>
      <c r="AG164" s="212"/>
      <c r="AH164" s="212"/>
      <c r="AI164" s="212"/>
      <c r="AJ164" s="212"/>
      <c r="AK164" s="212"/>
      <c r="AL164" s="212"/>
      <c r="AM164" s="212">
        <v>21</v>
      </c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ht="13.5" outlineLevel="1" thickBot="1" x14ac:dyDescent="0.25">
      <c r="A165" s="255"/>
      <c r="B165" s="256"/>
      <c r="C165" s="300" t="s">
        <v>211</v>
      </c>
      <c r="D165" s="301"/>
      <c r="E165" s="302"/>
      <c r="F165" s="303"/>
      <c r="G165" s="304"/>
      <c r="H165" s="257"/>
      <c r="I165" s="258"/>
      <c r="J165" s="212"/>
      <c r="K165" s="212"/>
      <c r="L165" s="212"/>
      <c r="M165" s="212"/>
      <c r="N165" s="212"/>
      <c r="O165" s="212"/>
      <c r="P165" s="212"/>
      <c r="Q165" s="212"/>
      <c r="R165" s="212"/>
      <c r="S165" s="212"/>
      <c r="T165" s="212"/>
      <c r="U165" s="212"/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/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4" t="str">
        <f>C165</f>
        <v>Náklady na vyhotovení dokumentace skutečného provedení stavby a její předání objednateli v požadované formě a požadovaném počtu.</v>
      </c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0"/>
      <c r="B166" s="241" t="s">
        <v>212</v>
      </c>
      <c r="C166" s="242"/>
      <c r="D166" s="243"/>
      <c r="E166" s="240"/>
      <c r="F166" s="240"/>
      <c r="G166" s="244">
        <f>F8+F24+F56+F82+F112+F121+F163</f>
        <v>0</v>
      </c>
      <c r="H166" s="46"/>
      <c r="I166" s="46"/>
      <c r="J166" s="212"/>
      <c r="K166" s="212"/>
      <c r="L166" s="212"/>
      <c r="M166" s="212"/>
      <c r="N166" s="212"/>
      <c r="O166" s="212"/>
      <c r="P166" s="212"/>
      <c r="Q166" s="212"/>
      <c r="R166" s="212"/>
      <c r="S166" s="212"/>
      <c r="T166" s="212"/>
      <c r="U166" s="21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/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46"/>
      <c r="B167" s="235"/>
      <c r="C167" s="235"/>
      <c r="D167" s="191"/>
      <c r="E167" s="46"/>
      <c r="F167" s="46"/>
      <c r="G167" s="46"/>
      <c r="H167" s="46"/>
      <c r="I167" s="46"/>
      <c r="J167" s="212"/>
      <c r="K167" s="212"/>
      <c r="L167" s="212"/>
      <c r="M167" s="212"/>
      <c r="N167" s="212"/>
      <c r="O167" s="212"/>
      <c r="P167" s="212"/>
      <c r="Q167" s="212"/>
      <c r="R167" s="212"/>
      <c r="S167" s="212"/>
      <c r="T167" s="212"/>
      <c r="U167" s="212"/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113</v>
      </c>
      <c r="AF167" s="212">
        <v>99</v>
      </c>
      <c r="AG167" s="212"/>
      <c r="AH167" s="212"/>
      <c r="AI167" s="212"/>
      <c r="AJ167" s="212"/>
      <c r="AK167" s="212"/>
      <c r="AL167" s="212"/>
      <c r="AM167" s="212">
        <v>21</v>
      </c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D168" s="190"/>
      <c r="J168" s="212"/>
      <c r="K168" s="212"/>
      <c r="L168" s="212"/>
      <c r="M168" s="212"/>
      <c r="N168" s="212"/>
      <c r="O168" s="212"/>
      <c r="P168" s="212"/>
      <c r="Q168" s="212"/>
      <c r="R168" s="212"/>
      <c r="S168" s="212"/>
      <c r="T168" s="212"/>
      <c r="U168" s="21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/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idden="1" x14ac:dyDescent="0.2">
      <c r="D169" s="190"/>
    </row>
    <row r="170" spans="1:60" hidden="1" x14ac:dyDescent="0.2">
      <c r="D170" s="190"/>
      <c r="AN170">
        <v>15</v>
      </c>
      <c r="AO170">
        <v>21</v>
      </c>
    </row>
    <row r="171" spans="1:60" x14ac:dyDescent="0.2">
      <c r="D171" s="190"/>
      <c r="AN171">
        <f ca="1">SUMIF(AM8:AM170,AN170,G8:G166)</f>
        <v>0</v>
      </c>
      <c r="AO171">
        <f ca="1">SUMIF(AM8:AM170,AO170,G8:G166)</f>
        <v>0</v>
      </c>
    </row>
    <row r="172" spans="1:60" x14ac:dyDescent="0.2">
      <c r="D172" s="190"/>
    </row>
    <row r="173" spans="1:60" x14ac:dyDescent="0.2">
      <c r="D173" s="190"/>
    </row>
    <row r="174" spans="1:60" x14ac:dyDescent="0.2">
      <c r="D174" s="190"/>
    </row>
    <row r="175" spans="1:60" x14ac:dyDescent="0.2">
      <c r="D175" s="190"/>
    </row>
    <row r="176" spans="1:60" x14ac:dyDescent="0.2">
      <c r="D176" s="190"/>
    </row>
    <row r="177" spans="4:4" x14ac:dyDescent="0.2">
      <c r="D177" s="190"/>
    </row>
    <row r="178" spans="4:4" x14ac:dyDescent="0.2">
      <c r="D178" s="190"/>
    </row>
    <row r="179" spans="4:4" x14ac:dyDescent="0.2">
      <c r="D179" s="190"/>
    </row>
    <row r="180" spans="4:4" x14ac:dyDescent="0.2">
      <c r="D180" s="190"/>
    </row>
    <row r="181" spans="4:4" x14ac:dyDescent="0.2">
      <c r="D181" s="190"/>
    </row>
    <row r="182" spans="4:4" x14ac:dyDescent="0.2">
      <c r="D182" s="190"/>
    </row>
    <row r="183" spans="4:4" x14ac:dyDescent="0.2">
      <c r="D183" s="190"/>
    </row>
    <row r="184" spans="4:4" x14ac:dyDescent="0.2">
      <c r="D184" s="190"/>
    </row>
    <row r="185" spans="4:4" x14ac:dyDescent="0.2">
      <c r="D185" s="190"/>
    </row>
    <row r="186" spans="4:4" x14ac:dyDescent="0.2">
      <c r="D186" s="190"/>
    </row>
    <row r="187" spans="4:4" x14ac:dyDescent="0.2">
      <c r="D187" s="190"/>
    </row>
    <row r="188" spans="4:4" x14ac:dyDescent="0.2">
      <c r="D188" s="190"/>
    </row>
    <row r="189" spans="4:4" x14ac:dyDescent="0.2">
      <c r="D189" s="190"/>
    </row>
    <row r="190" spans="4:4" x14ac:dyDescent="0.2">
      <c r="D190" s="190"/>
    </row>
    <row r="191" spans="4:4" x14ac:dyDescent="0.2">
      <c r="D191" s="190"/>
    </row>
    <row r="192" spans="4:4" x14ac:dyDescent="0.2">
      <c r="D192" s="190"/>
    </row>
    <row r="193" spans="4:4" x14ac:dyDescent="0.2">
      <c r="D193" s="190"/>
    </row>
    <row r="194" spans="4:4" x14ac:dyDescent="0.2">
      <c r="D194" s="190"/>
    </row>
    <row r="195" spans="4:4" x14ac:dyDescent="0.2">
      <c r="D195" s="190"/>
    </row>
    <row r="196" spans="4:4" x14ac:dyDescent="0.2">
      <c r="D196" s="190"/>
    </row>
    <row r="197" spans="4:4" x14ac:dyDescent="0.2">
      <c r="D197" s="190"/>
    </row>
    <row r="198" spans="4:4" x14ac:dyDescent="0.2">
      <c r="D198" s="190"/>
    </row>
    <row r="199" spans="4:4" x14ac:dyDescent="0.2">
      <c r="D199" s="190"/>
    </row>
    <row r="200" spans="4:4" x14ac:dyDescent="0.2">
      <c r="D200" s="190"/>
    </row>
    <row r="201" spans="4:4" x14ac:dyDescent="0.2">
      <c r="D201" s="190"/>
    </row>
    <row r="202" spans="4:4" x14ac:dyDescent="0.2">
      <c r="D202" s="190"/>
    </row>
    <row r="203" spans="4:4" x14ac:dyDescent="0.2">
      <c r="D203" s="190"/>
    </row>
    <row r="204" spans="4:4" x14ac:dyDescent="0.2">
      <c r="D204" s="190"/>
    </row>
    <row r="205" spans="4:4" x14ac:dyDescent="0.2">
      <c r="D205" s="190"/>
    </row>
    <row r="206" spans="4:4" x14ac:dyDescent="0.2">
      <c r="D206" s="190"/>
    </row>
    <row r="207" spans="4:4" x14ac:dyDescent="0.2">
      <c r="D207" s="190"/>
    </row>
    <row r="208" spans="4:4" x14ac:dyDescent="0.2">
      <c r="D208" s="190"/>
    </row>
    <row r="209" spans="4:4" x14ac:dyDescent="0.2">
      <c r="D209" s="190"/>
    </row>
    <row r="210" spans="4:4" x14ac:dyDescent="0.2">
      <c r="D210" s="190"/>
    </row>
    <row r="211" spans="4:4" x14ac:dyDescent="0.2">
      <c r="D211" s="190"/>
    </row>
    <row r="212" spans="4:4" x14ac:dyDescent="0.2">
      <c r="D212" s="190"/>
    </row>
    <row r="213" spans="4:4" x14ac:dyDescent="0.2">
      <c r="D213" s="190"/>
    </row>
    <row r="214" spans="4:4" x14ac:dyDescent="0.2">
      <c r="D214" s="190"/>
    </row>
    <row r="215" spans="4:4" x14ac:dyDescent="0.2">
      <c r="D215" s="190"/>
    </row>
    <row r="216" spans="4:4" x14ac:dyDescent="0.2">
      <c r="D216" s="190"/>
    </row>
    <row r="217" spans="4:4" x14ac:dyDescent="0.2">
      <c r="D217" s="190"/>
    </row>
    <row r="218" spans="4:4" x14ac:dyDescent="0.2">
      <c r="D218" s="190"/>
    </row>
    <row r="219" spans="4:4" x14ac:dyDescent="0.2">
      <c r="D219" s="190"/>
    </row>
    <row r="220" spans="4:4" x14ac:dyDescent="0.2">
      <c r="D220" s="190"/>
    </row>
    <row r="221" spans="4:4" x14ac:dyDescent="0.2">
      <c r="D221" s="190"/>
    </row>
    <row r="222" spans="4:4" x14ac:dyDescent="0.2">
      <c r="D222" s="190"/>
    </row>
    <row r="223" spans="4:4" x14ac:dyDescent="0.2">
      <c r="D223" s="190"/>
    </row>
    <row r="224" spans="4:4" x14ac:dyDescent="0.2">
      <c r="D224" s="190"/>
    </row>
    <row r="225" spans="4:4" x14ac:dyDescent="0.2">
      <c r="D225" s="190"/>
    </row>
    <row r="226" spans="4:4" x14ac:dyDescent="0.2">
      <c r="D226" s="190"/>
    </row>
    <row r="227" spans="4:4" x14ac:dyDescent="0.2">
      <c r="D227" s="190"/>
    </row>
    <row r="228" spans="4:4" x14ac:dyDescent="0.2">
      <c r="D228" s="190"/>
    </row>
    <row r="229" spans="4:4" x14ac:dyDescent="0.2">
      <c r="D229" s="190"/>
    </row>
    <row r="230" spans="4:4" x14ac:dyDescent="0.2">
      <c r="D230" s="190"/>
    </row>
    <row r="231" spans="4:4" x14ac:dyDescent="0.2">
      <c r="D231" s="190"/>
    </row>
    <row r="232" spans="4:4" x14ac:dyDescent="0.2">
      <c r="D232" s="190"/>
    </row>
    <row r="233" spans="4:4" x14ac:dyDescent="0.2">
      <c r="D233" s="190"/>
    </row>
    <row r="234" spans="4:4" x14ac:dyDescent="0.2">
      <c r="D234" s="190"/>
    </row>
    <row r="235" spans="4:4" x14ac:dyDescent="0.2">
      <c r="D235" s="190"/>
    </row>
    <row r="236" spans="4:4" x14ac:dyDescent="0.2">
      <c r="D236" s="190"/>
    </row>
    <row r="237" spans="4:4" x14ac:dyDescent="0.2">
      <c r="D237" s="190"/>
    </row>
    <row r="238" spans="4:4" x14ac:dyDescent="0.2">
      <c r="D238" s="190"/>
    </row>
    <row r="239" spans="4:4" x14ac:dyDescent="0.2">
      <c r="D239" s="190"/>
    </row>
    <row r="240" spans="4:4" x14ac:dyDescent="0.2">
      <c r="D240" s="190"/>
    </row>
    <row r="241" spans="4:4" x14ac:dyDescent="0.2">
      <c r="D241" s="190"/>
    </row>
    <row r="242" spans="4:4" x14ac:dyDescent="0.2">
      <c r="D242" s="190"/>
    </row>
    <row r="243" spans="4:4" x14ac:dyDescent="0.2">
      <c r="D243" s="190"/>
    </row>
    <row r="244" spans="4:4" x14ac:dyDescent="0.2">
      <c r="D244" s="190"/>
    </row>
    <row r="245" spans="4:4" x14ac:dyDescent="0.2">
      <c r="D245" s="190"/>
    </row>
    <row r="246" spans="4:4" x14ac:dyDescent="0.2">
      <c r="D246" s="190"/>
    </row>
    <row r="247" spans="4:4" x14ac:dyDescent="0.2">
      <c r="D247" s="190"/>
    </row>
    <row r="248" spans="4:4" x14ac:dyDescent="0.2">
      <c r="D248" s="190"/>
    </row>
    <row r="249" spans="4:4" x14ac:dyDescent="0.2">
      <c r="D249" s="190"/>
    </row>
    <row r="250" spans="4:4" x14ac:dyDescent="0.2">
      <c r="D250" s="190"/>
    </row>
    <row r="251" spans="4:4" x14ac:dyDescent="0.2">
      <c r="D251" s="190"/>
    </row>
    <row r="252" spans="4:4" x14ac:dyDescent="0.2">
      <c r="D252" s="190"/>
    </row>
    <row r="253" spans="4:4" x14ac:dyDescent="0.2">
      <c r="D253" s="190"/>
    </row>
    <row r="254" spans="4:4" x14ac:dyDescent="0.2">
      <c r="D254" s="190"/>
    </row>
    <row r="255" spans="4:4" x14ac:dyDescent="0.2">
      <c r="D255" s="190"/>
    </row>
    <row r="256" spans="4:4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</sheetData>
  <mergeCells count="55">
    <mergeCell ref="C76:G76"/>
    <mergeCell ref="C81:G81"/>
    <mergeCell ref="C31:G31"/>
    <mergeCell ref="A1:G1"/>
    <mergeCell ref="C7:G7"/>
    <mergeCell ref="F8:G8"/>
    <mergeCell ref="C23:G23"/>
    <mergeCell ref="F24:G24"/>
    <mergeCell ref="C71:G71"/>
    <mergeCell ref="C36:G36"/>
    <mergeCell ref="C40:G40"/>
    <mergeCell ref="C48:G48"/>
    <mergeCell ref="C55:G55"/>
    <mergeCell ref="F56:G56"/>
    <mergeCell ref="B57:G57"/>
    <mergeCell ref="B58:G58"/>
    <mergeCell ref="C60:G60"/>
    <mergeCell ref="B61:G61"/>
    <mergeCell ref="B62:G62"/>
    <mergeCell ref="B63:G63"/>
    <mergeCell ref="B98:G98"/>
    <mergeCell ref="F82:G82"/>
    <mergeCell ref="B83:G83"/>
    <mergeCell ref="B84:G84"/>
    <mergeCell ref="C92:G92"/>
    <mergeCell ref="B93:G93"/>
    <mergeCell ref="C97:G97"/>
    <mergeCell ref="B123:G123"/>
    <mergeCell ref="B99:G99"/>
    <mergeCell ref="C107:G107"/>
    <mergeCell ref="C111:G111"/>
    <mergeCell ref="F112:G112"/>
    <mergeCell ref="B113:G113"/>
    <mergeCell ref="B114:G114"/>
    <mergeCell ref="B115:G115"/>
    <mergeCell ref="C120:G120"/>
    <mergeCell ref="F121:G121"/>
    <mergeCell ref="B122:G122"/>
    <mergeCell ref="C151:G151"/>
    <mergeCell ref="C125:G125"/>
    <mergeCell ref="C126:G126"/>
    <mergeCell ref="C127:G127"/>
    <mergeCell ref="C128:G128"/>
    <mergeCell ref="C132:G132"/>
    <mergeCell ref="B133:G133"/>
    <mergeCell ref="C135:G135"/>
    <mergeCell ref="C139:G139"/>
    <mergeCell ref="C144:G144"/>
    <mergeCell ref="B145:G145"/>
    <mergeCell ref="C147:G147"/>
    <mergeCell ref="C165:G165"/>
    <mergeCell ref="C156:G156"/>
    <mergeCell ref="B157:G157"/>
    <mergeCell ref="C162:G162"/>
    <mergeCell ref="F163:G163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101</vt:lpstr>
      <vt:lpstr>101 01.02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'101 01.02 Pol'!Oblast_tisku</vt:lpstr>
      <vt:lpstr>'Rekapitulace Objekt 101'!Oblast_tisku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Neupauer</cp:lastModifiedBy>
  <cp:lastPrinted>2012-06-29T07:38:16Z</cp:lastPrinted>
  <dcterms:created xsi:type="dcterms:W3CDTF">2009-04-08T07:15:50Z</dcterms:created>
  <dcterms:modified xsi:type="dcterms:W3CDTF">2016-06-07T08:49:46Z</dcterms:modified>
</cp:coreProperties>
</file>