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Verejne_zakazky_NOVE\Celouniverzitni\02_Pojisteni_2016\02_Zadavaci podminky\"/>
    </mc:Choice>
  </mc:AlternateContent>
  <bookViews>
    <workbookView xWindow="0" yWindow="0" windowWidth="28800" windowHeight="11730"/>
  </bookViews>
  <sheets>
    <sheet name="Příloha č.6 - vyhodnocovací tab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8" i="1"/>
  <c r="I39" i="1"/>
  <c r="I40" i="1"/>
  <c r="I41" i="1"/>
  <c r="I5" i="1"/>
  <c r="E39" i="1"/>
  <c r="E40" i="1"/>
  <c r="E41" i="1"/>
  <c r="E38" i="1"/>
  <c r="F41" i="1"/>
  <c r="F40" i="1"/>
  <c r="F39" i="1"/>
  <c r="F38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C50" i="1" l="1"/>
  <c r="C42" i="1"/>
  <c r="C34" i="1"/>
  <c r="C44" i="1" l="1"/>
  <c r="D45" i="1" s="1"/>
  <c r="C46" i="1" s="1"/>
  <c r="C47" i="1" s="1"/>
</calcChain>
</file>

<file path=xl/sharedStrings.xml><?xml version="1.0" encoding="utf-8"?>
<sst xmlns="http://schemas.openxmlformats.org/spreadsheetml/2006/main" count="55" uniqueCount="48">
  <si>
    <t>Příloha č.6 - Přehled sazeb a vypočteného ročního pojistného</t>
  </si>
  <si>
    <t>pojistný rok</t>
  </si>
  <si>
    <t>PČ</t>
  </si>
  <si>
    <t>pojistná sazba v promile</t>
  </si>
  <si>
    <t>vypočtené roční pojistné</t>
  </si>
  <si>
    <t>živelní pojištění - soubor věcí nemovitých</t>
  </si>
  <si>
    <t>živelní pojištění - soubor věcí movitých</t>
  </si>
  <si>
    <t>živelní pojištění - ALLRISKS</t>
  </si>
  <si>
    <t>soubor investic</t>
  </si>
  <si>
    <t>soubor nosičů dat a záznamů na nich</t>
  </si>
  <si>
    <t>soubor peněz, cenin a cenností</t>
  </si>
  <si>
    <t>stavební součásti v místě pojištění</t>
  </si>
  <si>
    <t>věci zaměstnanců, studentů, hostů</t>
  </si>
  <si>
    <t>věci převzaté na základě smlouvy</t>
  </si>
  <si>
    <t>soubor zásob</t>
  </si>
  <si>
    <t>náklady na stržení a vyklizení včetně zachraňovacích nákladů, odvozu sutě a skládkovného</t>
  </si>
  <si>
    <t>soubor peněz, cenin a cenností v příručních pokladnách</t>
  </si>
  <si>
    <t>pojištění odcizení</t>
  </si>
  <si>
    <t>soubor věcí nemovitých</t>
  </si>
  <si>
    <t>soubor věcí movitých</t>
  </si>
  <si>
    <t>stavební součásti, včetně parkovacích automatů</t>
  </si>
  <si>
    <t>soubor insignií</t>
  </si>
  <si>
    <t>prostá krádež</t>
  </si>
  <si>
    <t>přeprava peněz, cenin a cenností vlastními i najatými vozidly v ČR</t>
  </si>
  <si>
    <t>přeprava nákladu - přeprava movitého majetku a zásob vlastními i najatými vozidly v ČR</t>
  </si>
  <si>
    <t>pojištění skel - soubor skel, výplň oken, dveří, vitráže, mozaiky, štíty, výlohy, světlíky apod.</t>
  </si>
  <si>
    <t>pojištění elektroniky</t>
  </si>
  <si>
    <t>soubor elektronických přístrojů a výpočetní techniky v místě pojištění (1. riziko)</t>
  </si>
  <si>
    <t>soubor elektroniky mobilní na území ČR</t>
  </si>
  <si>
    <t>náklady za práci přesčas, expresní náklady</t>
  </si>
  <si>
    <t>Pojištění odpovědnosti za škodu</t>
  </si>
  <si>
    <t>Součet ročního pojistného pro majetkové pojištění a pojištění odpovědnosti</t>
  </si>
  <si>
    <t>předpokládaný počet cestovních dní</t>
  </si>
  <si>
    <t>pojistná sazba v Kč na 1 cestovní den</t>
  </si>
  <si>
    <t>Slovensko</t>
  </si>
  <si>
    <t>Evropa</t>
  </si>
  <si>
    <t>celý svět mimo USA</t>
  </si>
  <si>
    <t>USA</t>
  </si>
  <si>
    <t xml:space="preserve">Součet ročního pojistného pro cestovní pojištění </t>
  </si>
  <si>
    <r>
      <t>Základní roční pojistné (součet pojištění majetku, odpovědnosti a cestovního pojištění) v Kč</t>
    </r>
    <r>
      <rPr>
        <b/>
        <sz val="20"/>
        <rFont val="Arial"/>
        <family val="2"/>
        <charset val="238"/>
      </rPr>
      <t>*</t>
    </r>
  </si>
  <si>
    <t>Obchodní sleva aplikovaná na základní roční pojistné v % a v Kč</t>
  </si>
  <si>
    <t>Výsledné roční pojistné*</t>
  </si>
  <si>
    <t>Výsledné pojistné za dobu trvání pojištění*</t>
  </si>
  <si>
    <r>
      <t>*</t>
    </r>
    <r>
      <rPr>
        <b/>
        <sz val="11"/>
        <rFont val="Arial"/>
        <family val="2"/>
        <charset val="238"/>
      </rPr>
      <t>tyto vypočtené údaje budou použity pouze pro účely hodnocení</t>
    </r>
  </si>
  <si>
    <t>V ...............  dne ....................</t>
  </si>
  <si>
    <t>.....................................................................................</t>
  </si>
  <si>
    <t>(jméno a příjmení oprávněné osoby a podpis)</t>
  </si>
  <si>
    <t>pojistná sazba na 1 den po slevě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</si>
</sst>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Kč&quot;;\-#,##0\ &quot;Kč&quot;"/>
    <numFmt numFmtId="43" formatCode="_-* #,##0.00\ _K_č_-;\-* #,##0.00\ _K_č_-;_-* &quot;-&quot;??\ _K_č_-;_-@_-"/>
    <numFmt numFmtId="164" formatCode="#,##0_ ;\-#,##0\ "/>
    <numFmt numFmtId="165" formatCode="#,##0\ &quot;Kč&quot;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b/>
      <sz val="18"/>
      <color indexed="1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4" fillId="2" borderId="8" xfId="0" applyFont="1" applyFill="1" applyBorder="1" applyAlignment="1">
      <alignment horizontal="center" wrapText="1"/>
    </xf>
    <xf numFmtId="0" fontId="0" fillId="0" borderId="10" xfId="0" applyBorder="1" applyProtection="1">
      <protection locked="0"/>
    </xf>
    <xf numFmtId="0" fontId="4" fillId="2" borderId="5" xfId="0" applyFont="1" applyFill="1" applyBorder="1" applyAlignment="1">
      <alignment wrapText="1"/>
    </xf>
    <xf numFmtId="0" fontId="4" fillId="2" borderId="15" xfId="0" applyFont="1" applyFill="1" applyBorder="1" applyAlignment="1">
      <alignment wrapText="1"/>
    </xf>
    <xf numFmtId="0" fontId="0" fillId="0" borderId="16" xfId="0" applyBorder="1" applyProtection="1">
      <protection locked="0"/>
    </xf>
    <xf numFmtId="0" fontId="4" fillId="2" borderId="18" xfId="0" applyFont="1" applyFill="1" applyBorder="1" applyAlignment="1">
      <alignment wrapText="1"/>
    </xf>
    <xf numFmtId="0" fontId="0" fillId="0" borderId="8" xfId="0" applyBorder="1" applyProtection="1">
      <protection locked="0"/>
    </xf>
    <xf numFmtId="0" fontId="0" fillId="0" borderId="19" xfId="0" applyBorder="1" applyProtection="1">
      <protection locked="0"/>
    </xf>
    <xf numFmtId="0" fontId="4" fillId="2" borderId="20" xfId="0" applyFont="1" applyFill="1" applyBorder="1" applyAlignment="1">
      <alignment wrapText="1"/>
    </xf>
    <xf numFmtId="0" fontId="4" fillId="2" borderId="22" xfId="0" applyFont="1" applyFill="1" applyBorder="1" applyAlignment="1">
      <alignment wrapText="1"/>
    </xf>
    <xf numFmtId="0" fontId="0" fillId="0" borderId="24" xfId="0" applyBorder="1" applyProtection="1">
      <protection locked="0"/>
    </xf>
    <xf numFmtId="0" fontId="4" fillId="2" borderId="27" xfId="0" applyFont="1" applyFill="1" applyBorder="1" applyAlignment="1">
      <alignment wrapText="1"/>
    </xf>
    <xf numFmtId="0" fontId="4" fillId="0" borderId="2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43" fontId="5" fillId="0" borderId="0" xfId="1" applyFont="1" applyFill="1" applyBorder="1" applyAlignment="1">
      <alignment wrapText="1"/>
    </xf>
    <xf numFmtId="0" fontId="0" fillId="0" borderId="0" xfId="0" applyFill="1" applyBorder="1"/>
    <xf numFmtId="0" fontId="0" fillId="0" borderId="25" xfId="0" applyBorder="1"/>
    <xf numFmtId="0" fontId="0" fillId="0" borderId="0" xfId="0" applyBorder="1"/>
    <xf numFmtId="0" fontId="2" fillId="0" borderId="34" xfId="0" applyFont="1" applyFill="1" applyBorder="1"/>
    <xf numFmtId="0" fontId="0" fillId="0" borderId="34" xfId="0" applyFill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2" borderId="31" xfId="0" applyFont="1" applyFill="1" applyBorder="1" applyAlignment="1">
      <alignment wrapText="1"/>
    </xf>
    <xf numFmtId="0" fontId="4" fillId="2" borderId="29" xfId="0" applyFont="1" applyFill="1" applyBorder="1" applyAlignment="1">
      <alignment wrapText="1"/>
    </xf>
    <xf numFmtId="164" fontId="5" fillId="2" borderId="21" xfId="1" applyNumberFormat="1" applyFont="1" applyFill="1" applyBorder="1" applyAlignment="1">
      <alignment wrapText="1"/>
    </xf>
    <xf numFmtId="43" fontId="5" fillId="0" borderId="20" xfId="1" applyFont="1" applyFill="1" applyBorder="1" applyAlignment="1">
      <alignment wrapText="1"/>
    </xf>
    <xf numFmtId="9" fontId="0" fillId="0" borderId="0" xfId="0" applyNumberFormat="1"/>
    <xf numFmtId="5" fontId="4" fillId="2" borderId="36" xfId="1" applyNumberFormat="1" applyFont="1" applyFill="1" applyBorder="1" applyAlignment="1">
      <alignment horizontal="right"/>
    </xf>
    <xf numFmtId="5" fontId="4" fillId="2" borderId="41" xfId="1" applyNumberFormat="1" applyFont="1" applyFill="1" applyBorder="1" applyAlignment="1">
      <alignment horizontal="right"/>
    </xf>
    <xf numFmtId="5" fontId="5" fillId="2" borderId="42" xfId="1" applyNumberFormat="1" applyFont="1" applyFill="1" applyBorder="1" applyAlignment="1">
      <alignment horizontal="right" wrapText="1"/>
    </xf>
    <xf numFmtId="5" fontId="5" fillId="2" borderId="43" xfId="1" applyNumberFormat="1" applyFont="1" applyFill="1" applyBorder="1" applyAlignment="1">
      <alignment horizontal="right" wrapText="1"/>
    </xf>
    <xf numFmtId="5" fontId="5" fillId="2" borderId="44" xfId="1" applyNumberFormat="1" applyFont="1" applyFill="1" applyBorder="1" applyAlignment="1">
      <alignment horizontal="right" wrapText="1"/>
    </xf>
    <xf numFmtId="5" fontId="5" fillId="2" borderId="41" xfId="1" applyNumberFormat="1" applyFont="1" applyFill="1" applyBorder="1" applyAlignment="1">
      <alignment horizontal="right" wrapText="1"/>
    </xf>
    <xf numFmtId="5" fontId="5" fillId="2" borderId="40" xfId="1" applyNumberFormat="1" applyFont="1" applyFill="1" applyBorder="1" applyAlignment="1">
      <alignment horizontal="right" wrapText="1"/>
    </xf>
    <xf numFmtId="0" fontId="4" fillId="2" borderId="7" xfId="0" applyFont="1" applyFill="1" applyBorder="1" applyAlignment="1">
      <alignment wrapText="1"/>
    </xf>
    <xf numFmtId="0" fontId="4" fillId="2" borderId="6" xfId="0" applyFont="1" applyFill="1" applyBorder="1" applyAlignment="1">
      <alignment horizontal="center" wrapText="1"/>
    </xf>
    <xf numFmtId="0" fontId="0" fillId="2" borderId="17" xfId="0" applyFill="1" applyBorder="1"/>
    <xf numFmtId="0" fontId="0" fillId="2" borderId="28" xfId="0" applyFill="1" applyBorder="1"/>
    <xf numFmtId="0" fontId="4" fillId="2" borderId="25" xfId="0" applyFont="1" applyFill="1" applyBorder="1" applyAlignment="1">
      <alignment horizontal="center" wrapText="1"/>
    </xf>
    <xf numFmtId="0" fontId="4" fillId="2" borderId="26" xfId="0" applyFont="1" applyFill="1" applyBorder="1" applyAlignment="1">
      <alignment horizontal="center" wrapText="1"/>
    </xf>
    <xf numFmtId="0" fontId="4" fillId="2" borderId="45" xfId="0" applyFont="1" applyFill="1" applyBorder="1" applyAlignment="1">
      <alignment horizontal="center" wrapText="1"/>
    </xf>
    <xf numFmtId="0" fontId="0" fillId="2" borderId="36" xfId="0" applyFill="1" applyBorder="1"/>
    <xf numFmtId="0" fontId="0" fillId="2" borderId="3" xfId="0" applyFill="1" applyBorder="1"/>
    <xf numFmtId="166" fontId="9" fillId="0" borderId="16" xfId="0" applyNumberFormat="1" applyFont="1" applyBorder="1" applyProtection="1">
      <protection locked="0"/>
    </xf>
    <xf numFmtId="166" fontId="9" fillId="0" borderId="16" xfId="0" applyNumberFormat="1" applyFont="1" applyBorder="1"/>
    <xf numFmtId="0" fontId="9" fillId="0" borderId="0" xfId="0" applyFont="1" applyBorder="1"/>
    <xf numFmtId="9" fontId="9" fillId="0" borderId="36" xfId="0" applyNumberFormat="1" applyFont="1" applyBorder="1" applyProtection="1">
      <protection locked="0"/>
    </xf>
    <xf numFmtId="0" fontId="9" fillId="0" borderId="0" xfId="0" applyFont="1" applyBorder="1" applyAlignment="1"/>
    <xf numFmtId="0" fontId="9" fillId="0" borderId="0" xfId="0" applyFont="1" applyAlignment="1"/>
    <xf numFmtId="43" fontId="5" fillId="0" borderId="32" xfId="1" applyFont="1" applyFill="1" applyBorder="1" applyAlignment="1">
      <alignment wrapText="1"/>
    </xf>
    <xf numFmtId="0" fontId="9" fillId="0" borderId="35" xfId="0" applyFont="1" applyBorder="1" applyAlignment="1">
      <alignment wrapText="1"/>
    </xf>
    <xf numFmtId="0" fontId="9" fillId="0" borderId="33" xfId="0" applyFont="1" applyBorder="1" applyAlignment="1"/>
    <xf numFmtId="165" fontId="9" fillId="0" borderId="37" xfId="0" applyNumberFormat="1" applyFont="1" applyBorder="1" applyAlignment="1"/>
    <xf numFmtId="165" fontId="9" fillId="0" borderId="2" xfId="0" applyNumberFormat="1" applyFont="1" applyBorder="1" applyAlignment="1"/>
    <xf numFmtId="0" fontId="9" fillId="0" borderId="3" xfId="0" applyFont="1" applyBorder="1" applyAlignment="1"/>
    <xf numFmtId="43" fontId="9" fillId="0" borderId="1" xfId="0" applyNumberFormat="1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43" fontId="5" fillId="0" borderId="23" xfId="1" applyFont="1" applyFill="1" applyBorder="1" applyAlignment="1">
      <alignment wrapText="1"/>
    </xf>
    <xf numFmtId="0" fontId="9" fillId="0" borderId="28" xfId="0" applyFont="1" applyBorder="1" applyAlignment="1">
      <alignment wrapText="1"/>
    </xf>
    <xf numFmtId="0" fontId="9" fillId="0" borderId="22" xfId="0" applyFont="1" applyBorder="1" applyAlignment="1">
      <alignment wrapText="1"/>
    </xf>
    <xf numFmtId="43" fontId="5" fillId="0" borderId="16" xfId="1" applyFont="1" applyFill="1" applyBorder="1" applyAlignment="1">
      <alignment wrapText="1"/>
    </xf>
    <xf numFmtId="0" fontId="0" fillId="0" borderId="20" xfId="0" applyBorder="1" applyAlignment="1"/>
    <xf numFmtId="43" fontId="5" fillId="0" borderId="25" xfId="1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/>
    <xf numFmtId="43" fontId="5" fillId="0" borderId="24" xfId="1" applyFont="1" applyFill="1" applyBorder="1" applyAlignment="1">
      <alignment wrapText="1"/>
    </xf>
    <xf numFmtId="0" fontId="0" fillId="0" borderId="30" xfId="0" applyBorder="1" applyAlignment="1"/>
    <xf numFmtId="43" fontId="5" fillId="0" borderId="10" xfId="1" applyFont="1" applyFill="1" applyBorder="1" applyAlignment="1">
      <alignment wrapText="1"/>
    </xf>
    <xf numFmtId="0" fontId="0" fillId="0" borderId="39" xfId="0" applyBorder="1" applyAlignment="1"/>
    <xf numFmtId="43" fontId="5" fillId="0" borderId="19" xfId="1" applyFont="1" applyFill="1" applyBorder="1" applyAlignment="1">
      <alignment wrapText="1"/>
    </xf>
    <xf numFmtId="0" fontId="0" fillId="0" borderId="38" xfId="0" applyBorder="1" applyAlignment="1"/>
    <xf numFmtId="43" fontId="5" fillId="0" borderId="8" xfId="1" applyFont="1" applyFill="1" applyBorder="1" applyAlignment="1">
      <alignment wrapText="1"/>
    </xf>
    <xf numFmtId="0" fontId="0" fillId="0" borderId="9" xfId="0" applyBorder="1" applyAlignment="1"/>
    <xf numFmtId="0" fontId="2" fillId="0" borderId="32" xfId="0" applyFont="1" applyBorder="1" applyAlignment="1">
      <alignment horizontal="left" wrapText="1"/>
    </xf>
    <xf numFmtId="0" fontId="2" fillId="0" borderId="33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2" fillId="2" borderId="2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0" fillId="0" borderId="33" xfId="0" applyBorder="1" applyAlignment="1"/>
    <xf numFmtId="0" fontId="4" fillId="2" borderId="8" xfId="0" applyFont="1" applyFill="1" applyBorder="1" applyAlignment="1">
      <alignment horizontal="center" wrapText="1"/>
    </xf>
    <xf numFmtId="0" fontId="0" fillId="0" borderId="14" xfId="0" applyBorder="1" applyAlignment="1"/>
    <xf numFmtId="0" fontId="0" fillId="0" borderId="17" xfId="0" applyBorder="1" applyAlignment="1"/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9" fillId="0" borderId="22" xfId="0" applyFont="1" applyBorder="1" applyAlignment="1"/>
    <xf numFmtId="0" fontId="4" fillId="2" borderId="1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 vertical="center" wrapText="1"/>
    </xf>
    <xf numFmtId="0" fontId="0" fillId="0" borderId="20" xfId="0" applyBorder="1" applyAlignment="1">
      <alignment wrapText="1"/>
    </xf>
    <xf numFmtId="0" fontId="4" fillId="2" borderId="36" xfId="0" applyFont="1" applyFill="1" applyBorder="1" applyAlignment="1">
      <alignment horizontal="left" vertical="center" wrapText="1"/>
    </xf>
    <xf numFmtId="0" fontId="4" fillId="2" borderId="39" xfId="0" applyFont="1" applyFill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3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="80" zoomScaleNormal="80" workbookViewId="0">
      <selection activeCell="L20" sqref="L20"/>
    </sheetView>
  </sheetViews>
  <sheetFormatPr defaultRowHeight="15" x14ac:dyDescent="0.25"/>
  <cols>
    <col min="1" max="1" width="19.5703125" bestFit="1" customWidth="1"/>
    <col min="2" max="2" width="63.42578125" customWidth="1"/>
    <col min="3" max="3" width="24.140625" customWidth="1"/>
    <col min="4" max="4" width="11.42578125" customWidth="1"/>
    <col min="5" max="5" width="9.5703125" customWidth="1"/>
    <col min="6" max="6" width="12.85546875" customWidth="1"/>
    <col min="9" max="9" width="0" hidden="1" customWidth="1"/>
  </cols>
  <sheetData>
    <row r="1" spans="1:9" ht="15.75" x14ac:dyDescent="0.25">
      <c r="A1" s="84" t="s">
        <v>0</v>
      </c>
      <c r="B1" s="85"/>
      <c r="C1" s="85"/>
      <c r="D1" s="85"/>
      <c r="E1" s="85"/>
      <c r="F1" s="71"/>
    </row>
    <row r="2" spans="1:9" ht="15.75" thickBot="1" x14ac:dyDescent="0.3"/>
    <row r="3" spans="1:9" x14ac:dyDescent="0.25">
      <c r="A3" s="1"/>
      <c r="B3" s="2"/>
      <c r="C3" s="86" t="s">
        <v>1</v>
      </c>
      <c r="D3" s="87"/>
      <c r="E3" s="87"/>
      <c r="F3" s="88"/>
    </row>
    <row r="4" spans="1:9" ht="39.75" thickBot="1" x14ac:dyDescent="0.3">
      <c r="A4" s="3"/>
      <c r="B4" s="4"/>
      <c r="C4" s="41" t="s">
        <v>2</v>
      </c>
      <c r="D4" s="5" t="s">
        <v>3</v>
      </c>
      <c r="E4" s="89" t="s">
        <v>4</v>
      </c>
      <c r="F4" s="79"/>
    </row>
    <row r="5" spans="1:9" ht="15.75" thickBot="1" x14ac:dyDescent="0.3">
      <c r="A5" s="106" t="s">
        <v>5</v>
      </c>
      <c r="B5" s="107"/>
      <c r="C5" s="33">
        <v>9303098987</v>
      </c>
      <c r="D5" s="6"/>
      <c r="E5" s="74">
        <f>D5*C5/1000</f>
        <v>0</v>
      </c>
      <c r="F5" s="75"/>
      <c r="I5">
        <f>D5</f>
        <v>0</v>
      </c>
    </row>
    <row r="6" spans="1:9" ht="15.75" thickBot="1" x14ac:dyDescent="0.3">
      <c r="A6" s="108" t="s">
        <v>6</v>
      </c>
      <c r="B6" s="109"/>
      <c r="C6" s="34">
        <v>5473302821</v>
      </c>
      <c r="D6" s="6"/>
      <c r="E6" s="74">
        <f t="shared" ref="E6:E33" si="0">D6*C6/1000</f>
        <v>0</v>
      </c>
      <c r="F6" s="75"/>
      <c r="I6">
        <f t="shared" ref="I6:I41" si="1">D6</f>
        <v>0</v>
      </c>
    </row>
    <row r="7" spans="1:9" x14ac:dyDescent="0.25">
      <c r="A7" s="102" t="s">
        <v>7</v>
      </c>
      <c r="B7" s="7" t="s">
        <v>8</v>
      </c>
      <c r="C7" s="35">
        <v>100000000</v>
      </c>
      <c r="D7" s="12"/>
      <c r="E7" s="76">
        <f t="shared" si="0"/>
        <v>0</v>
      </c>
      <c r="F7" s="77"/>
      <c r="I7">
        <f t="shared" si="1"/>
        <v>0</v>
      </c>
    </row>
    <row r="8" spans="1:9" x14ac:dyDescent="0.25">
      <c r="A8" s="103"/>
      <c r="B8" s="8" t="s">
        <v>9</v>
      </c>
      <c r="C8" s="36">
        <v>2000000</v>
      </c>
      <c r="D8" s="9"/>
      <c r="E8" s="67">
        <f t="shared" si="0"/>
        <v>0</v>
      </c>
      <c r="F8" s="68"/>
      <c r="I8">
        <f t="shared" si="1"/>
        <v>0</v>
      </c>
    </row>
    <row r="9" spans="1:9" x14ac:dyDescent="0.25">
      <c r="A9" s="103"/>
      <c r="B9" s="8" t="s">
        <v>10</v>
      </c>
      <c r="C9" s="36">
        <v>2000000</v>
      </c>
      <c r="D9" s="9"/>
      <c r="E9" s="67">
        <f t="shared" si="0"/>
        <v>0</v>
      </c>
      <c r="F9" s="111"/>
      <c r="I9">
        <f t="shared" si="1"/>
        <v>0</v>
      </c>
    </row>
    <row r="10" spans="1:9" x14ac:dyDescent="0.25">
      <c r="A10" s="103"/>
      <c r="B10" s="8" t="s">
        <v>11</v>
      </c>
      <c r="C10" s="36">
        <v>1000000</v>
      </c>
      <c r="D10" s="9"/>
      <c r="E10" s="67">
        <f t="shared" si="0"/>
        <v>0</v>
      </c>
      <c r="F10" s="68"/>
      <c r="I10">
        <f t="shared" si="1"/>
        <v>0</v>
      </c>
    </row>
    <row r="11" spans="1:9" x14ac:dyDescent="0.25">
      <c r="A11" s="103"/>
      <c r="B11" s="8" t="s">
        <v>12</v>
      </c>
      <c r="C11" s="36">
        <v>5000000</v>
      </c>
      <c r="D11" s="9"/>
      <c r="E11" s="67">
        <f t="shared" si="0"/>
        <v>0</v>
      </c>
      <c r="F11" s="68"/>
      <c r="I11">
        <f t="shared" si="1"/>
        <v>0</v>
      </c>
    </row>
    <row r="12" spans="1:9" x14ac:dyDescent="0.25">
      <c r="A12" s="103"/>
      <c r="B12" s="8" t="s">
        <v>13</v>
      </c>
      <c r="C12" s="36">
        <v>50000000</v>
      </c>
      <c r="D12" s="9"/>
      <c r="E12" s="67">
        <f t="shared" si="0"/>
        <v>0</v>
      </c>
      <c r="F12" s="68"/>
      <c r="I12">
        <f t="shared" si="1"/>
        <v>0</v>
      </c>
    </row>
    <row r="13" spans="1:9" x14ac:dyDescent="0.25">
      <c r="A13" s="103"/>
      <c r="B13" s="8" t="s">
        <v>14</v>
      </c>
      <c r="C13" s="36">
        <v>10000000</v>
      </c>
      <c r="D13" s="9"/>
      <c r="E13" s="67">
        <f t="shared" si="0"/>
        <v>0</v>
      </c>
      <c r="F13" s="68"/>
      <c r="I13">
        <f t="shared" si="1"/>
        <v>0</v>
      </c>
    </row>
    <row r="14" spans="1:9" ht="26.25" x14ac:dyDescent="0.25">
      <c r="A14" s="103"/>
      <c r="B14" s="8" t="s">
        <v>15</v>
      </c>
      <c r="C14" s="36">
        <v>100000000</v>
      </c>
      <c r="D14" s="9"/>
      <c r="E14" s="67">
        <f t="shared" si="0"/>
        <v>0</v>
      </c>
      <c r="F14" s="68"/>
      <c r="I14">
        <f t="shared" si="1"/>
        <v>0</v>
      </c>
    </row>
    <row r="15" spans="1:9" ht="15.75" thickBot="1" x14ac:dyDescent="0.3">
      <c r="A15" s="110"/>
      <c r="B15" s="10" t="s">
        <v>16</v>
      </c>
      <c r="C15" s="37">
        <v>500000</v>
      </c>
      <c r="D15" s="15"/>
      <c r="E15" s="72">
        <f t="shared" si="0"/>
        <v>0</v>
      </c>
      <c r="F15" s="73"/>
      <c r="I15">
        <f t="shared" si="1"/>
        <v>0</v>
      </c>
    </row>
    <row r="16" spans="1:9" x14ac:dyDescent="0.25">
      <c r="A16" s="102" t="s">
        <v>17</v>
      </c>
      <c r="B16" s="7" t="s">
        <v>18</v>
      </c>
      <c r="C16" s="35">
        <v>1000000</v>
      </c>
      <c r="D16" s="12"/>
      <c r="E16" s="76">
        <f t="shared" si="0"/>
        <v>0</v>
      </c>
      <c r="F16" s="77"/>
      <c r="I16">
        <f t="shared" si="1"/>
        <v>0</v>
      </c>
    </row>
    <row r="17" spans="1:9" x14ac:dyDescent="0.25">
      <c r="A17" s="103"/>
      <c r="B17" s="8" t="s">
        <v>19</v>
      </c>
      <c r="C17" s="36">
        <v>2000000</v>
      </c>
      <c r="D17" s="9"/>
      <c r="E17" s="67">
        <f t="shared" si="0"/>
        <v>0</v>
      </c>
      <c r="F17" s="68"/>
      <c r="I17">
        <f t="shared" si="1"/>
        <v>0</v>
      </c>
    </row>
    <row r="18" spans="1:9" x14ac:dyDescent="0.25">
      <c r="A18" s="103"/>
      <c r="B18" s="8" t="s">
        <v>9</v>
      </c>
      <c r="C18" s="36">
        <v>2000000</v>
      </c>
      <c r="D18" s="9"/>
      <c r="E18" s="67">
        <f t="shared" si="0"/>
        <v>0</v>
      </c>
      <c r="F18" s="68"/>
      <c r="I18">
        <f t="shared" si="1"/>
        <v>0</v>
      </c>
    </row>
    <row r="19" spans="1:9" x14ac:dyDescent="0.25">
      <c r="A19" s="103"/>
      <c r="B19" s="8" t="s">
        <v>10</v>
      </c>
      <c r="C19" s="36">
        <v>2000000</v>
      </c>
      <c r="D19" s="9"/>
      <c r="E19" s="67">
        <f t="shared" si="0"/>
        <v>0</v>
      </c>
      <c r="F19" s="68"/>
      <c r="I19">
        <f t="shared" si="1"/>
        <v>0</v>
      </c>
    </row>
    <row r="20" spans="1:9" x14ac:dyDescent="0.25">
      <c r="A20" s="103"/>
      <c r="B20" s="8" t="s">
        <v>20</v>
      </c>
      <c r="C20" s="36">
        <v>500000</v>
      </c>
      <c r="D20" s="9"/>
      <c r="E20" s="67">
        <f t="shared" si="0"/>
        <v>0</v>
      </c>
      <c r="F20" s="68"/>
      <c r="I20">
        <f t="shared" si="1"/>
        <v>0</v>
      </c>
    </row>
    <row r="21" spans="1:9" x14ac:dyDescent="0.25">
      <c r="A21" s="103"/>
      <c r="B21" s="8" t="s">
        <v>21</v>
      </c>
      <c r="C21" s="36">
        <v>500000</v>
      </c>
      <c r="D21" s="9"/>
      <c r="E21" s="67">
        <f t="shared" si="0"/>
        <v>0</v>
      </c>
      <c r="F21" s="68"/>
      <c r="I21">
        <f t="shared" si="1"/>
        <v>0</v>
      </c>
    </row>
    <row r="22" spans="1:9" x14ac:dyDescent="0.25">
      <c r="A22" s="103"/>
      <c r="B22" s="8" t="s">
        <v>12</v>
      </c>
      <c r="C22" s="36">
        <v>200000</v>
      </c>
      <c r="D22" s="9"/>
      <c r="E22" s="67">
        <f t="shared" si="0"/>
        <v>0</v>
      </c>
      <c r="F22" s="68"/>
      <c r="I22">
        <f t="shared" si="1"/>
        <v>0</v>
      </c>
    </row>
    <row r="23" spans="1:9" x14ac:dyDescent="0.25">
      <c r="A23" s="103"/>
      <c r="B23" s="8" t="s">
        <v>13</v>
      </c>
      <c r="C23" s="36">
        <v>50000000</v>
      </c>
      <c r="D23" s="9"/>
      <c r="E23" s="67">
        <f t="shared" si="0"/>
        <v>0</v>
      </c>
      <c r="F23" s="68"/>
      <c r="I23">
        <f t="shared" si="1"/>
        <v>0</v>
      </c>
    </row>
    <row r="24" spans="1:9" x14ac:dyDescent="0.25">
      <c r="A24" s="103"/>
      <c r="B24" s="8" t="s">
        <v>14</v>
      </c>
      <c r="C24" s="36">
        <v>1000000</v>
      </c>
      <c r="D24" s="9"/>
      <c r="E24" s="67">
        <f t="shared" si="0"/>
        <v>0</v>
      </c>
      <c r="F24" s="68"/>
      <c r="I24">
        <f t="shared" si="1"/>
        <v>0</v>
      </c>
    </row>
    <row r="25" spans="1:9" x14ac:dyDescent="0.25">
      <c r="A25" s="103"/>
      <c r="B25" s="13" t="s">
        <v>16</v>
      </c>
      <c r="C25" s="36">
        <v>500000</v>
      </c>
      <c r="D25" s="9"/>
      <c r="E25" s="67">
        <f t="shared" si="0"/>
        <v>0</v>
      </c>
      <c r="F25" s="68"/>
      <c r="I25">
        <f t="shared" si="1"/>
        <v>0</v>
      </c>
    </row>
    <row r="26" spans="1:9" ht="15.75" thickBot="1" x14ac:dyDescent="0.3">
      <c r="A26" s="110"/>
      <c r="B26" s="14" t="s">
        <v>22</v>
      </c>
      <c r="C26" s="37">
        <v>200000</v>
      </c>
      <c r="D26" s="15"/>
      <c r="E26" s="72">
        <f t="shared" si="0"/>
        <v>0</v>
      </c>
      <c r="F26" s="73"/>
      <c r="I26">
        <f t="shared" si="1"/>
        <v>0</v>
      </c>
    </row>
    <row r="27" spans="1:9" ht="15.75" thickBot="1" x14ac:dyDescent="0.3">
      <c r="A27" s="100" t="s">
        <v>23</v>
      </c>
      <c r="B27" s="101"/>
      <c r="C27" s="38">
        <v>1000000</v>
      </c>
      <c r="D27" s="6"/>
      <c r="E27" s="74">
        <f t="shared" si="0"/>
        <v>0</v>
      </c>
      <c r="F27" s="75"/>
      <c r="I27">
        <f t="shared" si="1"/>
        <v>0</v>
      </c>
    </row>
    <row r="28" spans="1:9" ht="15.75" thickBot="1" x14ac:dyDescent="0.3">
      <c r="A28" s="100" t="s">
        <v>24</v>
      </c>
      <c r="B28" s="101"/>
      <c r="C28" s="38">
        <v>1000000</v>
      </c>
      <c r="D28" s="6"/>
      <c r="E28" s="74">
        <f t="shared" si="0"/>
        <v>0</v>
      </c>
      <c r="F28" s="75"/>
      <c r="I28">
        <f t="shared" si="1"/>
        <v>0</v>
      </c>
    </row>
    <row r="29" spans="1:9" ht="15.75" thickBot="1" x14ac:dyDescent="0.3">
      <c r="A29" s="100" t="s">
        <v>25</v>
      </c>
      <c r="B29" s="101"/>
      <c r="C29" s="38">
        <v>500000</v>
      </c>
      <c r="D29" s="6"/>
      <c r="E29" s="74">
        <f t="shared" si="0"/>
        <v>0</v>
      </c>
      <c r="F29" s="75"/>
      <c r="I29">
        <f t="shared" si="1"/>
        <v>0</v>
      </c>
    </row>
    <row r="30" spans="1:9" ht="26.25" x14ac:dyDescent="0.25">
      <c r="A30" s="102" t="s">
        <v>26</v>
      </c>
      <c r="B30" s="7" t="s">
        <v>27</v>
      </c>
      <c r="C30" s="35">
        <v>100000000</v>
      </c>
      <c r="D30" s="12"/>
      <c r="E30" s="76">
        <f t="shared" si="0"/>
        <v>0</v>
      </c>
      <c r="F30" s="77"/>
      <c r="I30">
        <f t="shared" si="1"/>
        <v>0</v>
      </c>
    </row>
    <row r="31" spans="1:9" x14ac:dyDescent="0.25">
      <c r="A31" s="103"/>
      <c r="B31" s="8" t="s">
        <v>28</v>
      </c>
      <c r="C31" s="36">
        <v>20000000</v>
      </c>
      <c r="D31" s="9"/>
      <c r="E31" s="67">
        <f t="shared" si="0"/>
        <v>0</v>
      </c>
      <c r="F31" s="68"/>
      <c r="I31">
        <f t="shared" si="1"/>
        <v>0</v>
      </c>
    </row>
    <row r="32" spans="1:9" ht="15.75" thickBot="1" x14ac:dyDescent="0.3">
      <c r="A32" s="103"/>
      <c r="B32" s="40" t="s">
        <v>29</v>
      </c>
      <c r="C32" s="39">
        <v>10000000</v>
      </c>
      <c r="D32" s="11"/>
      <c r="E32" s="78">
        <f t="shared" si="0"/>
        <v>0</v>
      </c>
      <c r="F32" s="79"/>
      <c r="I32">
        <f t="shared" si="1"/>
        <v>0</v>
      </c>
    </row>
    <row r="33" spans="1:9" ht="15.75" thickBot="1" x14ac:dyDescent="0.3">
      <c r="A33" s="112" t="s">
        <v>30</v>
      </c>
      <c r="B33" s="113"/>
      <c r="C33" s="38">
        <v>20000000</v>
      </c>
      <c r="D33" s="6"/>
      <c r="E33" s="74">
        <f t="shared" si="0"/>
        <v>0</v>
      </c>
      <c r="F33" s="75"/>
      <c r="I33">
        <f t="shared" si="1"/>
        <v>0</v>
      </c>
    </row>
    <row r="34" spans="1:9" ht="16.5" thickBot="1" x14ac:dyDescent="0.3">
      <c r="A34" s="104" t="s">
        <v>31</v>
      </c>
      <c r="B34" s="105"/>
      <c r="C34" s="69">
        <f>SUM(E5:E33)</f>
        <v>0</v>
      </c>
      <c r="D34" s="70"/>
      <c r="E34" s="70"/>
      <c r="F34" s="71"/>
    </row>
    <row r="35" spans="1:9" ht="15.75" thickBot="1" x14ac:dyDescent="0.3">
      <c r="A35" s="17"/>
      <c r="B35" s="18"/>
      <c r="C35" s="19"/>
      <c r="D35" s="20"/>
      <c r="E35" s="20"/>
      <c r="F35" s="22"/>
    </row>
    <row r="36" spans="1:9" ht="15.75" thickBot="1" x14ac:dyDescent="0.3">
      <c r="A36" s="47"/>
      <c r="B36" s="48"/>
      <c r="C36" s="96"/>
      <c r="D36" s="97"/>
      <c r="E36" s="97"/>
      <c r="F36" s="98"/>
    </row>
    <row r="37" spans="1:9" ht="65.25" thickBot="1" x14ac:dyDescent="0.3">
      <c r="A37" s="42"/>
      <c r="B37" s="43"/>
      <c r="C37" s="44" t="s">
        <v>32</v>
      </c>
      <c r="D37" s="45" t="s">
        <v>33</v>
      </c>
      <c r="E37" s="45" t="s">
        <v>47</v>
      </c>
      <c r="F37" s="46" t="s">
        <v>4</v>
      </c>
    </row>
    <row r="38" spans="1:9" x14ac:dyDescent="0.25">
      <c r="A38" s="90"/>
      <c r="B38" s="28" t="s">
        <v>34</v>
      </c>
      <c r="C38" s="30">
        <v>2000</v>
      </c>
      <c r="D38" s="49"/>
      <c r="E38" s="50">
        <f>D38*(1-$C$45)</f>
        <v>0</v>
      </c>
      <c r="F38" s="31">
        <f>C38*D38</f>
        <v>0</v>
      </c>
      <c r="I38">
        <f t="shared" si="1"/>
        <v>0</v>
      </c>
    </row>
    <row r="39" spans="1:9" x14ac:dyDescent="0.25">
      <c r="A39" s="90"/>
      <c r="B39" s="16" t="s">
        <v>35</v>
      </c>
      <c r="C39" s="30">
        <v>20000</v>
      </c>
      <c r="D39" s="49"/>
      <c r="E39" s="50">
        <f t="shared" ref="E39:E41" si="2">D39*(1-$C$45)</f>
        <v>0</v>
      </c>
      <c r="F39" s="31">
        <f>C39*D39</f>
        <v>0</v>
      </c>
      <c r="I39">
        <f t="shared" si="1"/>
        <v>0</v>
      </c>
    </row>
    <row r="40" spans="1:9" x14ac:dyDescent="0.25">
      <c r="A40" s="90"/>
      <c r="B40" s="16" t="s">
        <v>36</v>
      </c>
      <c r="C40" s="30">
        <v>5000</v>
      </c>
      <c r="D40" s="49"/>
      <c r="E40" s="50">
        <f t="shared" si="2"/>
        <v>0</v>
      </c>
      <c r="F40" s="31">
        <f>C40*D40</f>
        <v>0</v>
      </c>
      <c r="I40">
        <f t="shared" si="1"/>
        <v>0</v>
      </c>
    </row>
    <row r="41" spans="1:9" ht="15.75" thickBot="1" x14ac:dyDescent="0.3">
      <c r="A41" s="91"/>
      <c r="B41" s="29" t="s">
        <v>37</v>
      </c>
      <c r="C41" s="30">
        <v>3500</v>
      </c>
      <c r="D41" s="49"/>
      <c r="E41" s="50">
        <f t="shared" si="2"/>
        <v>0</v>
      </c>
      <c r="F41" s="31">
        <f>C41*D41</f>
        <v>0</v>
      </c>
      <c r="I41">
        <f t="shared" si="1"/>
        <v>0</v>
      </c>
    </row>
    <row r="42" spans="1:9" ht="16.5" thickBot="1" x14ac:dyDescent="0.3">
      <c r="A42" s="92" t="s">
        <v>38</v>
      </c>
      <c r="B42" s="93"/>
      <c r="C42" s="64">
        <f>SUM(F38:F41)</f>
        <v>0</v>
      </c>
      <c r="D42" s="65"/>
      <c r="E42" s="65"/>
      <c r="F42" s="99"/>
    </row>
    <row r="43" spans="1:9" ht="15.75" thickBot="1" x14ac:dyDescent="0.3">
      <c r="A43" s="21"/>
      <c r="B43" s="22"/>
      <c r="C43" s="51"/>
      <c r="D43" s="51"/>
      <c r="E43" s="53"/>
      <c r="F43" s="54"/>
    </row>
    <row r="44" spans="1:9" ht="16.5" thickBot="1" x14ac:dyDescent="0.3">
      <c r="A44" s="94" t="s">
        <v>39</v>
      </c>
      <c r="B44" s="95"/>
      <c r="C44" s="55">
        <f>(C34+C42)</f>
        <v>0</v>
      </c>
      <c r="D44" s="56"/>
      <c r="E44" s="56"/>
      <c r="F44" s="57"/>
    </row>
    <row r="45" spans="1:9" ht="16.5" thickBot="1" x14ac:dyDescent="0.3">
      <c r="A45" s="80" t="s">
        <v>40</v>
      </c>
      <c r="B45" s="81"/>
      <c r="C45" s="52"/>
      <c r="D45" s="58">
        <f>C44*C45</f>
        <v>0</v>
      </c>
      <c r="E45" s="59"/>
      <c r="F45" s="60"/>
      <c r="I45" s="32">
        <f>C45</f>
        <v>0</v>
      </c>
    </row>
    <row r="46" spans="1:9" ht="15.75" thickBot="1" x14ac:dyDescent="0.3">
      <c r="A46" s="82" t="s">
        <v>41</v>
      </c>
      <c r="B46" s="83"/>
      <c r="C46" s="61">
        <f>C44-D45</f>
        <v>0</v>
      </c>
      <c r="D46" s="62"/>
      <c r="E46" s="62"/>
      <c r="F46" s="63"/>
    </row>
    <row r="47" spans="1:9" ht="16.5" thickBot="1" x14ac:dyDescent="0.3">
      <c r="A47" s="23" t="s">
        <v>42</v>
      </c>
      <c r="B47" s="24"/>
      <c r="C47" s="64">
        <f>3*C46</f>
        <v>0</v>
      </c>
      <c r="D47" s="65"/>
      <c r="E47" s="65"/>
      <c r="F47" s="66"/>
    </row>
    <row r="50" spans="1:5" ht="26.25" x14ac:dyDescent="0.4">
      <c r="A50" s="25" t="s">
        <v>43</v>
      </c>
      <c r="B50" s="26"/>
      <c r="C50" s="27" t="str">
        <f>IF(COUNTIF(G5:R47,0)&gt;0,"CHYBA! NEJSOU VYPLNĚNA VŠECHNA POŽADOVANÁ POLE!","  ")</f>
        <v>CHYBA! NEJSOU VYPLNĚNA VŠECHNA POŽADOVANÁ POLE!</v>
      </c>
      <c r="D50" s="26"/>
    </row>
    <row r="51" spans="1:5" ht="26.25" x14ac:dyDescent="0.4">
      <c r="A51" s="25"/>
      <c r="B51" s="26"/>
      <c r="C51" s="26"/>
      <c r="D51" s="26"/>
      <c r="E51" s="27"/>
    </row>
    <row r="52" spans="1:5" x14ac:dyDescent="0.25">
      <c r="A52" s="26"/>
      <c r="B52" s="26"/>
      <c r="C52" s="26"/>
      <c r="D52" s="26"/>
      <c r="E52" s="26"/>
    </row>
    <row r="53" spans="1:5" x14ac:dyDescent="0.25">
      <c r="A53" s="26" t="s">
        <v>44</v>
      </c>
      <c r="B53" s="26"/>
      <c r="C53" s="26" t="s">
        <v>45</v>
      </c>
      <c r="D53" s="26"/>
    </row>
    <row r="54" spans="1:5" x14ac:dyDescent="0.25">
      <c r="A54" s="26"/>
      <c r="B54" s="26"/>
      <c r="C54" s="26" t="s">
        <v>46</v>
      </c>
      <c r="D54" s="26"/>
    </row>
  </sheetData>
  <sheetProtection algorithmName="SHA-512" hashValue="6tUJGbVVNIcuxDy5nLVvkWGKBbQbKeBEwphtx85XbAUj+QIsU26259PhdvCKnf6/3WYvI0tmg0dqYg+4Lb/UxA==" saltValue="LuO6m6q+402bDCFSlFzUNA==" spinCount="100000" sheet="1" objects="1" scenarios="1"/>
  <mergeCells count="55">
    <mergeCell ref="E7:F7"/>
    <mergeCell ref="E8:F8"/>
    <mergeCell ref="E9:F9"/>
    <mergeCell ref="E10:F10"/>
    <mergeCell ref="A33:B33"/>
    <mergeCell ref="E22:F22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34:B34"/>
    <mergeCell ref="A5:B5"/>
    <mergeCell ref="A6:B6"/>
    <mergeCell ref="A7:A15"/>
    <mergeCell ref="A16:A26"/>
    <mergeCell ref="A45:B45"/>
    <mergeCell ref="A46:B46"/>
    <mergeCell ref="A1:F1"/>
    <mergeCell ref="C3:F3"/>
    <mergeCell ref="E4:F4"/>
    <mergeCell ref="E5:F5"/>
    <mergeCell ref="E6:F6"/>
    <mergeCell ref="A38:A41"/>
    <mergeCell ref="A42:B42"/>
    <mergeCell ref="A44:B44"/>
    <mergeCell ref="C36:F36"/>
    <mergeCell ref="C42:F42"/>
    <mergeCell ref="A27:B27"/>
    <mergeCell ref="A28:B28"/>
    <mergeCell ref="A29:B29"/>
    <mergeCell ref="A30:A32"/>
    <mergeCell ref="E21:F21"/>
    <mergeCell ref="C34:F34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43:F43"/>
    <mergeCell ref="C44:F44"/>
    <mergeCell ref="D45:F45"/>
    <mergeCell ref="C46:F46"/>
    <mergeCell ref="C47:F47"/>
  </mergeCells>
  <conditionalFormatting sqref="C45">
    <cfRule type="cellIs" dxfId="2" priority="1" stopIfTrue="1" operator="equal">
      <formula>0</formula>
    </cfRule>
  </conditionalFormatting>
  <conditionalFormatting sqref="D38:D41">
    <cfRule type="cellIs" dxfId="1" priority="3" stopIfTrue="1" operator="equal">
      <formula>0</formula>
    </cfRule>
  </conditionalFormatting>
  <conditionalFormatting sqref="D5:D33">
    <cfRule type="cellIs" dxfId="0" priority="2" stopIfTrue="1" operator="equal">
      <formula>0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č.6 - vyhodnocovací tab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Fendrich</dc:creator>
  <cp:lastModifiedBy>Stehlikova</cp:lastModifiedBy>
  <dcterms:created xsi:type="dcterms:W3CDTF">2016-07-01T09:06:11Z</dcterms:created>
  <dcterms:modified xsi:type="dcterms:W3CDTF">2016-08-12T10:14:10Z</dcterms:modified>
</cp:coreProperties>
</file>