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1"/>
  </bookViews>
  <sheets>
    <sheet name="Rekap" sheetId="1" r:id="rId1"/>
    <sheet name="mat" sheetId="2" r:id="rId2"/>
    <sheet name="Specifikace" sheetId="3" r:id="rId3"/>
  </sheets>
  <definedNames>
    <definedName name="Excel_BuiltIn_Print_Area_1">'Rekap'!$A$1:$H$55</definedName>
    <definedName name="Excel_BuiltIn_Print_Area_1_1">'Rekap'!$A$1:$H$56</definedName>
    <definedName name="Excel_BuiltIn_Print_Area_2">'mat'!$A$1:$H$59</definedName>
    <definedName name="Excel_BuiltIn_Print_Area_2_1">'mat'!$A$1:$H$57</definedName>
    <definedName name="Excel_BuiltIn_Print_Area_2_1_1">'mat'!$A$1:$H$57</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5_1_1">'Specifikace'!$A$1:$G$39</definedName>
    <definedName name="Excel_BuiltIn_Print_Area_6">'Specifikace'!$A$1:$G$31</definedName>
    <definedName name="Excel_BuiltIn_Print_Area_6_1">#REF!</definedName>
    <definedName name="Excel_BuiltIn_Print_Area_6_1_1">#REF!</definedName>
    <definedName name="Excel_BuiltIn_Print_Area_7">#REF!</definedName>
    <definedName name="Excel_BuiltIn_Print_Area_7_1">#REF!</definedName>
    <definedName name="Excel_BuiltIn_Print_Area_8">#REF!</definedName>
    <definedName name="G___P__">#REF!</definedName>
    <definedName name="G___P___1">'Rekap'!#REF!</definedName>
    <definedName name="G___P___1_5">'Rekap'!#REF!</definedName>
    <definedName name="G___P___1_6">'Rekap'!#REF!</definedName>
    <definedName name="G___P___1_7">'Rekap'!#REF!</definedName>
    <definedName name="G___P___1_8">'Rekap'!#REF!</definedName>
    <definedName name="G___P___2">#REF!</definedName>
    <definedName name="G___P___2_5">#REF!</definedName>
    <definedName name="G___P___2_6">#REF!</definedName>
    <definedName name="G___P___2_7">#REF!</definedName>
    <definedName name="G___P___2_8">#REF!</definedName>
    <definedName name="G___P___3">#REF!</definedName>
    <definedName name="G___P___3_5">#REF!</definedName>
    <definedName name="G___P___3_6">#REF!</definedName>
    <definedName name="G___P___3_7">#REF!</definedName>
    <definedName name="G___P___3_8">#REF!</definedName>
    <definedName name="G___P___4">#REF!</definedName>
    <definedName name="G___P___4_5">#REF!</definedName>
    <definedName name="G___P___4_6">#REF!</definedName>
    <definedName name="G___P___4_7">#REF!</definedName>
    <definedName name="G___P___4_8">#REF!</definedName>
    <definedName name="G___P___5">#REF!</definedName>
    <definedName name="G___P___5_1">#REF!</definedName>
    <definedName name="G___P___5_5">#REF!</definedName>
    <definedName name="G___P___5_6">#REF!</definedName>
    <definedName name="G___P___5_7">#REF!</definedName>
    <definedName name="G___P___5_8">#REF!</definedName>
    <definedName name="G___P___6">#REF!</definedName>
    <definedName name="G___P___6_1">#REF!</definedName>
    <definedName name="G___P___6_5">#REF!</definedName>
    <definedName name="G___P___6_6">#REF!</definedName>
    <definedName name="G___P___6_7">#REF!</definedName>
    <definedName name="G___P___6_8">#REF!</definedName>
    <definedName name="G___P___7">#REF!</definedName>
    <definedName name="G___P___7_1">#REF!</definedName>
    <definedName name="G___P___7_5">#REF!</definedName>
    <definedName name="G___P___7_6">#REF!</definedName>
    <definedName name="G___P___7_7">#REF!</definedName>
    <definedName name="G___P___7_8">#REF!</definedName>
    <definedName name="G___P___8">#REF!</definedName>
    <definedName name="_xlnm.Print_Area" localSheetId="1">'mat'!$A$1:$H$74</definedName>
    <definedName name="_xlnm.Print_Area" localSheetId="2">'Specifikace'!$A$1:$G$45</definedName>
  </definedNames>
  <calcPr fullCalcOnLoad="1"/>
</workbook>
</file>

<file path=xl/sharedStrings.xml><?xml version="1.0" encoding="utf-8"?>
<sst xmlns="http://schemas.openxmlformats.org/spreadsheetml/2006/main" count="190" uniqueCount="107">
  <si>
    <t>Silnoproudá elektrotechnika</t>
  </si>
  <si>
    <t>DPS</t>
  </si>
  <si>
    <t>1. Ceny jsou orientační a neobsahují DPH</t>
  </si>
  <si>
    <t>2. Nejsou zahrnuty individuální možnosti dodavatele</t>
  </si>
  <si>
    <t>3. Pokud je v dokumentaci uveden konkrétní název výrobku, nebo výrobce, je uveden pouze jako příklad pro stanovení standardu. Uvedení konkrétního názvu nevylučuje použití jiného výrobku se stejnými, nebo kvalitativně lepšími vlastnostmi, než má uvedený příklad.</t>
  </si>
  <si>
    <t>Základní rozpočtové náklady</t>
  </si>
  <si>
    <t>A.   Dodávky dle specifikací včetně montáže</t>
  </si>
  <si>
    <t>B.    Doprava dodávek (5 % z A)</t>
  </si>
  <si>
    <t>C.   Montáž</t>
  </si>
  <si>
    <t>D.   Demontáž</t>
  </si>
  <si>
    <t>E.   Materiál nosný délkový</t>
  </si>
  <si>
    <t>F.   Materiál nosný kusový</t>
  </si>
  <si>
    <t>G.   Svítidla</t>
  </si>
  <si>
    <t>H.   Prořez délkového materiálu (5 % z E)</t>
  </si>
  <si>
    <t>J.    Součet materiál nosný (E+F+H+G)</t>
  </si>
  <si>
    <t>K.   Materiál podružný (3 % z J)</t>
  </si>
  <si>
    <t>L.    Součet montáž + demontáž  + materiál (C+D+J+K)</t>
  </si>
  <si>
    <t>M.  Stavební přípomoce (6 % z L)</t>
  </si>
  <si>
    <t>N.   Zemní práce</t>
  </si>
  <si>
    <t>O.   Nátěry</t>
  </si>
  <si>
    <t xml:space="preserve">P.    </t>
  </si>
  <si>
    <t>R.   Práce účtované hodinovou sazbou</t>
  </si>
  <si>
    <t xml:space="preserve">       předběžná obhlídka</t>
  </si>
  <si>
    <t>h</t>
  </si>
  <si>
    <t xml:space="preserve">       nezměřitelné montážní práce</t>
  </si>
  <si>
    <t xml:space="preserve">       identifikace neznámých kabelů</t>
  </si>
  <si>
    <t xml:space="preserve">       součet položky</t>
  </si>
  <si>
    <t>S.   Revize</t>
  </si>
  <si>
    <t>U.   Celkem základní rozpočtové náklady</t>
  </si>
  <si>
    <t>Vypracoval: Ing. Petr Macháček</t>
  </si>
  <si>
    <t>Materiál kusový</t>
  </si>
  <si>
    <t xml:space="preserve"> </t>
  </si>
  <si>
    <t>Pol.</t>
  </si>
  <si>
    <t>Nazev</t>
  </si>
  <si>
    <t>MJ</t>
  </si>
  <si>
    <t>Množství</t>
  </si>
  <si>
    <t>Dodávka</t>
  </si>
  <si>
    <t>Celkem (Kč)</t>
  </si>
  <si>
    <t>Montáž celkem</t>
  </si>
  <si>
    <t>Dodávka celkem</t>
  </si>
  <si>
    <t>Spínač ř. č.1</t>
  </si>
  <si>
    <t>ks</t>
  </si>
  <si>
    <t>Spínač ř. č. 5</t>
  </si>
  <si>
    <t>Spínač ř.č. 6</t>
  </si>
  <si>
    <t>Spínač ř.č. 7</t>
  </si>
  <si>
    <t>Krabice   P - přístrojová</t>
  </si>
  <si>
    <t>Krabice   R - odbočná</t>
  </si>
  <si>
    <t>Zemnici svorka</t>
  </si>
  <si>
    <t>ZSA16</t>
  </si>
  <si>
    <t>Celkem materiál kusový</t>
  </si>
  <si>
    <t>Materiál délkový</t>
  </si>
  <si>
    <t>Kabel CYKY-O</t>
  </si>
  <si>
    <t>2x</t>
  </si>
  <si>
    <t>m</t>
  </si>
  <si>
    <t>3x</t>
  </si>
  <si>
    <t>Kabel CYKY-J</t>
  </si>
  <si>
    <t>5x</t>
  </si>
  <si>
    <t>Vodič CY4(54)</t>
  </si>
  <si>
    <t>Celkem materiál délkový</t>
  </si>
  <si>
    <t>Celkem</t>
  </si>
  <si>
    <t>Specifikace</t>
  </si>
  <si>
    <t>Název</t>
  </si>
  <si>
    <t>Součet</t>
  </si>
  <si>
    <t>Montáž rozváděče</t>
  </si>
  <si>
    <t>modulový FW</t>
  </si>
  <si>
    <t>Jistič instalační 1P 10A/C</t>
  </si>
  <si>
    <t>Jistič instalační 1P 16A/C</t>
  </si>
  <si>
    <t>Jistič instalační 3P 16A/C</t>
  </si>
  <si>
    <t xml:space="preserve">Lista isolovana3, f/10 mm  63A  1m </t>
  </si>
  <si>
    <t xml:space="preserve">Schránka na doklady </t>
  </si>
  <si>
    <t>Popisný štítek</t>
  </si>
  <si>
    <t>20 %</t>
  </si>
  <si>
    <t>Specifikace celkem</t>
  </si>
  <si>
    <t>Jistič instalační 3P 20A/C</t>
  </si>
  <si>
    <t>Svorka WAGO do 2x2,5</t>
  </si>
  <si>
    <t>Objekt Žerotínovo nám. 9, Brno</t>
  </si>
  <si>
    <t>z.č. E13/16</t>
  </si>
  <si>
    <t>06.2016</t>
  </si>
  <si>
    <t>Rozv. 1R1/5.1.1</t>
  </si>
  <si>
    <t>Úprava rozv. Rozv. 1R1/5.1</t>
  </si>
  <si>
    <t>Rozvodnice zap., 24M, 345/450/90, IP 30/20, Schr</t>
  </si>
  <si>
    <t>Chránič LFN-25-4-030A-G</t>
  </si>
  <si>
    <t>Standard přístrojů: ABB Alpha Exclusive</t>
  </si>
  <si>
    <t xml:space="preserve">Ovladač tlač. ř.č. 1 </t>
  </si>
  <si>
    <t>Zásuvka 1x ,clonky</t>
  </si>
  <si>
    <t>Zásuvka 1x, přepěťová ochrana</t>
  </si>
  <si>
    <t>Zásuvka datová, 2xRJ45</t>
  </si>
  <si>
    <t>Rámeček 1x</t>
  </si>
  <si>
    <t>Rámeček 2x</t>
  </si>
  <si>
    <t>Rámeček 3x</t>
  </si>
  <si>
    <t>Rámeček 4x</t>
  </si>
  <si>
    <t>Rámeček 5x</t>
  </si>
  <si>
    <t>Vývodka pětipólová do 5x4</t>
  </si>
  <si>
    <t>Kabel UTP 5e</t>
  </si>
  <si>
    <t>3 - obrazové svítidlo Astro Kashima LED 620 7349 - chrom lesk, 1x LED 7,2W</t>
  </si>
  <si>
    <t>4 - nástěnné koupelnové zářivkové svítidlo č. SVD 751 - chrom lesk, rozm. 1484x75x45mm, 230V-80W-T5,G5,EVG</t>
  </si>
  <si>
    <t>5 - stropní svítidlo Vega Lucis - S00.11.105.4W - bílý plast, 230V, 1x33W</t>
  </si>
  <si>
    <t>6 - Led pásek v AL liště s difuzorem osazen v nábytku pod hranou obkladu ve v. +1380mm, výkon 14,4W/bm, barva světla teplá bílá, dl.2600mm + trafo 50W</t>
  </si>
  <si>
    <t>7 - Led pásek v AL liště s difuzorem osazen na horní ploše čela SDK podhledu ve v. +2370 mm, výkon 14,4W/bm, barva světla teplá bílá, dl.3700mm + trafo 100W</t>
  </si>
  <si>
    <t>Demontáže</t>
  </si>
  <si>
    <t>Demontáže celkem</t>
  </si>
  <si>
    <t>Rekonstrukce místností 521, 522</t>
  </si>
  <si>
    <t>Stávající elektroinstalace</t>
  </si>
  <si>
    <t>Je vypracován za následujících předpokladů:</t>
  </si>
  <si>
    <t>Výkaz výměr</t>
  </si>
  <si>
    <t xml:space="preserve">2 - stropní svítidlo přisazené Osmont Delia -ZPM, kod 56111 - průměr 400mm ,2x18W </t>
  </si>
  <si>
    <t xml:space="preserve">1 - stropní svítidlo přisazené Osmont Delia -ZPM, kod 56111 - průměr 400mm ,2x18W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</si>
</sst>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00_)"/>
  </numFmts>
  <fonts count="32">
    <font>
      <sz val="10"/>
      <name val="Courier New"/>
      <family val="3"/>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2"/>
      <name val="Times New Roman CE"/>
      <family val="1"/>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name val="Times New Roman CE"/>
      <family val="1"/>
    </font>
    <font>
      <sz val="12"/>
      <name val="Times New Roman"/>
      <family val="1"/>
    </font>
    <font>
      <b/>
      <sz val="12"/>
      <name val="Times New Roman"/>
      <family val="1"/>
    </font>
    <font>
      <b/>
      <sz val="20"/>
      <name val="Times New Roman CE"/>
      <family val="1"/>
    </font>
    <font>
      <b/>
      <sz val="12"/>
      <name val="Times New Roman CE"/>
      <family val="1"/>
    </font>
    <font>
      <sz val="10"/>
      <color indexed="8"/>
      <name val="Times New Roman"/>
      <family val="1"/>
    </font>
    <font>
      <b/>
      <sz val="10"/>
      <name val="Times New Roman CE"/>
      <family val="1"/>
    </font>
    <font>
      <sz val="10"/>
      <name val="Times New Roman"/>
      <family val="1"/>
    </font>
    <font>
      <b/>
      <sz val="10"/>
      <color indexed="8"/>
      <name val="Times New Roman CE"/>
      <family val="1"/>
    </font>
    <font>
      <sz val="10"/>
      <color indexed="8"/>
      <name val="Times New Roman CE"/>
      <family val="1"/>
    </font>
    <font>
      <sz val="8"/>
      <name val="Courier New"/>
      <family val="3"/>
    </font>
    <font>
      <sz val="11"/>
      <color rgb="FF9C000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3" borderId="0" applyNumberFormat="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0"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0" borderId="0">
      <alignment/>
      <protection/>
    </xf>
    <xf numFmtId="0" fontId="14" fillId="4" borderId="0" applyNumberFormat="0" applyBorder="0" applyAlignment="0" applyProtection="0"/>
    <xf numFmtId="0" fontId="31" fillId="19"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20" borderId="8" applyNumberFormat="0" applyAlignment="0" applyProtection="0"/>
    <xf numFmtId="0" fontId="19" fillId="20" borderId="9" applyNumberFormat="0" applyAlignment="0" applyProtection="0"/>
    <xf numFmtId="0" fontId="17"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cellStyleXfs>
  <cellXfs count="83">
    <xf numFmtId="0" fontId="0" fillId="0" borderId="0" xfId="0" applyAlignment="1">
      <alignment/>
    </xf>
    <xf numFmtId="0" fontId="20" fillId="0" borderId="0" xfId="0" applyFont="1" applyAlignment="1">
      <alignment/>
    </xf>
    <xf numFmtId="2" fontId="20" fillId="0" borderId="0" xfId="0" applyNumberFormat="1" applyFont="1" applyAlignment="1">
      <alignment/>
    </xf>
    <xf numFmtId="3" fontId="20" fillId="0" borderId="0" xfId="0" applyNumberFormat="1" applyFont="1" applyAlignment="1">
      <alignment/>
    </xf>
    <xf numFmtId="164" fontId="20" fillId="0" borderId="0" xfId="0" applyNumberFormat="1" applyFont="1" applyAlignment="1">
      <alignment/>
    </xf>
    <xf numFmtId="0" fontId="21" fillId="0" borderId="0" xfId="0" applyFont="1" applyBorder="1" applyAlignment="1">
      <alignment horizontal="left"/>
    </xf>
    <xf numFmtId="0" fontId="22" fillId="0" borderId="0" xfId="0" applyFont="1" applyAlignment="1">
      <alignment horizontal="left"/>
    </xf>
    <xf numFmtId="49" fontId="21" fillId="0" borderId="0" xfId="0" applyNumberFormat="1" applyFont="1" applyAlignment="1">
      <alignment horizontal="left"/>
    </xf>
    <xf numFmtId="49" fontId="13" fillId="0" borderId="0" xfId="0" applyNumberFormat="1" applyFont="1" applyAlignment="1">
      <alignment horizontal="left"/>
    </xf>
    <xf numFmtId="0" fontId="23" fillId="0" borderId="0" xfId="0" applyFont="1" applyAlignment="1">
      <alignment horizontal="left"/>
    </xf>
    <xf numFmtId="0" fontId="24" fillId="0" borderId="0" xfId="0" applyFont="1" applyAlignment="1">
      <alignment/>
    </xf>
    <xf numFmtId="2" fontId="24" fillId="0" borderId="0" xfId="0" applyNumberFormat="1" applyFont="1" applyAlignment="1">
      <alignment/>
    </xf>
    <xf numFmtId="3" fontId="24" fillId="0" borderId="0" xfId="0" applyNumberFormat="1" applyFont="1" applyAlignment="1">
      <alignment/>
    </xf>
    <xf numFmtId="164" fontId="24" fillId="0" borderId="0" xfId="0" applyNumberFormat="1" applyFont="1" applyAlignment="1">
      <alignment/>
    </xf>
    <xf numFmtId="0" fontId="20" fillId="0" borderId="0" xfId="0" applyFont="1" applyBorder="1" applyAlignment="1">
      <alignment/>
    </xf>
    <xf numFmtId="2" fontId="20" fillId="0" borderId="0" xfId="0" applyNumberFormat="1" applyFont="1" applyBorder="1" applyAlignment="1">
      <alignment/>
    </xf>
    <xf numFmtId="3" fontId="20" fillId="0" borderId="0" xfId="0" applyNumberFormat="1" applyFont="1" applyBorder="1" applyAlignment="1">
      <alignment/>
    </xf>
    <xf numFmtId="0" fontId="26" fillId="0" borderId="10" xfId="0" applyFont="1" applyBorder="1" applyAlignment="1">
      <alignment/>
    </xf>
    <xf numFmtId="2" fontId="26" fillId="0" borderId="10" xfId="0" applyNumberFormat="1" applyFont="1" applyBorder="1" applyAlignment="1">
      <alignment/>
    </xf>
    <xf numFmtId="3" fontId="26" fillId="0" borderId="10" xfId="0" applyNumberFormat="1" applyFont="1" applyBorder="1" applyAlignment="1">
      <alignment/>
    </xf>
    <xf numFmtId="0" fontId="20" fillId="0" borderId="0" xfId="0" applyFont="1" applyAlignment="1">
      <alignment horizontal="center"/>
    </xf>
    <xf numFmtId="4" fontId="20" fillId="0" borderId="0" xfId="0" applyNumberFormat="1" applyFont="1" applyAlignment="1">
      <alignment horizontal="center"/>
    </xf>
    <xf numFmtId="0" fontId="20" fillId="0" borderId="0" xfId="0" applyNumberFormat="1" applyFont="1" applyAlignment="1">
      <alignment/>
    </xf>
    <xf numFmtId="4" fontId="20" fillId="0" borderId="0" xfId="0" applyNumberFormat="1" applyFont="1" applyAlignment="1">
      <alignment/>
    </xf>
    <xf numFmtId="0" fontId="20" fillId="0" borderId="0" xfId="0" applyFont="1" applyAlignment="1" applyProtection="1">
      <alignment horizontal="left"/>
      <protection/>
    </xf>
    <xf numFmtId="0" fontId="26" fillId="0" borderId="0" xfId="0" applyFont="1" applyAlignment="1">
      <alignment/>
    </xf>
    <xf numFmtId="0" fontId="20" fillId="0" borderId="0" xfId="0" applyFont="1" applyAlignment="1" applyProtection="1">
      <alignment horizontal="center"/>
      <protection/>
    </xf>
    <xf numFmtId="4" fontId="20" fillId="0" borderId="0" xfId="0" applyNumberFormat="1" applyFont="1" applyAlignment="1" applyProtection="1">
      <alignment horizontal="center"/>
      <protection/>
    </xf>
    <xf numFmtId="0" fontId="20" fillId="0" borderId="0" xfId="0" applyNumberFormat="1" applyFont="1" applyAlignment="1" applyProtection="1">
      <alignment/>
      <protection/>
    </xf>
    <xf numFmtId="0" fontId="20" fillId="0" borderId="0" xfId="0" applyFont="1" applyAlignment="1" applyProtection="1">
      <alignment horizontal="right"/>
      <protection/>
    </xf>
    <xf numFmtId="2" fontId="20" fillId="0" borderId="0" xfId="0" applyNumberFormat="1" applyFont="1" applyAlignment="1" applyProtection="1">
      <alignment horizontal="left"/>
      <protection/>
    </xf>
    <xf numFmtId="2" fontId="20" fillId="0" borderId="0" xfId="0" applyNumberFormat="1" applyFont="1" applyAlignment="1">
      <alignment horizontal="center"/>
    </xf>
    <xf numFmtId="2" fontId="20" fillId="0" borderId="0" xfId="0" applyNumberFormat="1" applyFont="1" applyAlignment="1" applyProtection="1">
      <alignment horizontal="center"/>
      <protection/>
    </xf>
    <xf numFmtId="2" fontId="20" fillId="0" borderId="0" xfId="0" applyNumberFormat="1" applyFont="1" applyAlignment="1" applyProtection="1">
      <alignment horizontal="right"/>
      <protection/>
    </xf>
    <xf numFmtId="0" fontId="20" fillId="0" borderId="0" xfId="49" applyFont="1">
      <alignment/>
      <protection/>
    </xf>
    <xf numFmtId="0" fontId="20" fillId="0" borderId="0" xfId="49" applyFont="1" applyAlignment="1">
      <alignment horizontal="center"/>
      <protection/>
    </xf>
    <xf numFmtId="4" fontId="20" fillId="0" borderId="0" xfId="49" applyNumberFormat="1" applyFont="1" applyAlignment="1">
      <alignment horizontal="center"/>
      <protection/>
    </xf>
    <xf numFmtId="0" fontId="27" fillId="0" borderId="0" xfId="0" applyFont="1" applyAlignment="1" applyProtection="1">
      <alignment horizontal="left"/>
      <protection/>
    </xf>
    <xf numFmtId="0" fontId="27" fillId="0" borderId="0" xfId="0" applyFont="1" applyAlignment="1">
      <alignment/>
    </xf>
    <xf numFmtId="0" fontId="28" fillId="0" borderId="11" xfId="0" applyFont="1" applyBorder="1" applyAlignment="1" applyProtection="1">
      <alignment horizontal="left"/>
      <protection/>
    </xf>
    <xf numFmtId="0" fontId="28" fillId="0" borderId="11" xfId="0" applyFont="1" applyBorder="1" applyAlignment="1" applyProtection="1">
      <alignment horizontal="left"/>
      <protection locked="0"/>
    </xf>
    <xf numFmtId="0" fontId="28" fillId="0" borderId="11" xfId="0" applyFont="1" applyBorder="1" applyAlignment="1">
      <alignment/>
    </xf>
    <xf numFmtId="0" fontId="28" fillId="0" borderId="11" xfId="0" applyFont="1" applyBorder="1" applyAlignment="1">
      <alignment horizontal="center"/>
    </xf>
    <xf numFmtId="4" fontId="28" fillId="0" borderId="11" xfId="0" applyNumberFormat="1" applyFont="1" applyBorder="1" applyAlignment="1" applyProtection="1">
      <alignment horizontal="center"/>
      <protection locked="0"/>
    </xf>
    <xf numFmtId="4" fontId="28" fillId="0" borderId="0" xfId="0" applyNumberFormat="1" applyFont="1" applyAlignment="1" applyProtection="1">
      <alignment/>
      <protection locked="0"/>
    </xf>
    <xf numFmtId="0" fontId="28" fillId="0" borderId="0" xfId="0" applyNumberFormat="1" applyFont="1" applyAlignment="1" applyProtection="1">
      <alignment/>
      <protection locked="0"/>
    </xf>
    <xf numFmtId="4" fontId="28" fillId="0" borderId="0" xfId="0" applyNumberFormat="1" applyFont="1" applyAlignment="1">
      <alignment/>
    </xf>
    <xf numFmtId="0" fontId="28" fillId="0" borderId="0" xfId="0" applyFont="1" applyAlignment="1">
      <alignment/>
    </xf>
    <xf numFmtId="0" fontId="28" fillId="0" borderId="0" xfId="0" applyFont="1" applyAlignment="1">
      <alignment horizontal="center"/>
    </xf>
    <xf numFmtId="0" fontId="28" fillId="0" borderId="0" xfId="0" applyFont="1" applyBorder="1" applyAlignment="1" applyProtection="1">
      <alignment horizontal="left"/>
      <protection/>
    </xf>
    <xf numFmtId="0" fontId="28" fillId="0" borderId="0" xfId="0" applyFont="1" applyBorder="1" applyAlignment="1" applyProtection="1">
      <alignment horizontal="left"/>
      <protection locked="0"/>
    </xf>
    <xf numFmtId="0" fontId="28" fillId="0" borderId="0" xfId="0" applyFont="1" applyBorder="1" applyAlignment="1">
      <alignment/>
    </xf>
    <xf numFmtId="0" fontId="28" fillId="0" borderId="0" xfId="0" applyFont="1" applyBorder="1" applyAlignment="1">
      <alignment horizontal="center"/>
    </xf>
    <xf numFmtId="4" fontId="28" fillId="0" borderId="0" xfId="0" applyNumberFormat="1" applyFont="1" applyBorder="1" applyAlignment="1" applyProtection="1">
      <alignment horizontal="center"/>
      <protection locked="0"/>
    </xf>
    <xf numFmtId="0" fontId="20" fillId="0" borderId="0" xfId="0" applyFont="1" applyAlignment="1">
      <alignment horizontal="left"/>
    </xf>
    <xf numFmtId="0" fontId="20" fillId="0" borderId="11" xfId="0" applyFont="1" applyBorder="1" applyAlignment="1">
      <alignment/>
    </xf>
    <xf numFmtId="0" fontId="20" fillId="0" borderId="11" xfId="0" applyFont="1" applyBorder="1" applyAlignment="1">
      <alignment horizontal="center"/>
    </xf>
    <xf numFmtId="4" fontId="20" fillId="0" borderId="11" xfId="0" applyNumberFormat="1" applyFont="1" applyBorder="1" applyAlignment="1">
      <alignment horizontal="center"/>
    </xf>
    <xf numFmtId="4" fontId="26" fillId="0" borderId="11" xfId="0" applyNumberFormat="1" applyFont="1" applyBorder="1" applyAlignment="1">
      <alignment horizontal="center"/>
    </xf>
    <xf numFmtId="0" fontId="20" fillId="0" borderId="0" xfId="0" applyNumberFormat="1" applyFont="1" applyBorder="1" applyAlignment="1">
      <alignment/>
    </xf>
    <xf numFmtId="0" fontId="26" fillId="0" borderId="0" xfId="0" applyNumberFormat="1" applyFont="1" applyBorder="1" applyAlignment="1">
      <alignment/>
    </xf>
    <xf numFmtId="4" fontId="26" fillId="0" borderId="0" xfId="0" applyNumberFormat="1" applyFont="1" applyBorder="1" applyAlignment="1">
      <alignment/>
    </xf>
    <xf numFmtId="0" fontId="20" fillId="0" borderId="0" xfId="0" applyFont="1" applyBorder="1" applyAlignment="1">
      <alignment horizontal="center"/>
    </xf>
    <xf numFmtId="4" fontId="20" fillId="0" borderId="0" xfId="0" applyNumberFormat="1" applyFont="1" applyBorder="1" applyAlignment="1">
      <alignment horizontal="center"/>
    </xf>
    <xf numFmtId="4" fontId="26" fillId="0" borderId="0" xfId="0" applyNumberFormat="1" applyFont="1" applyBorder="1" applyAlignment="1">
      <alignment horizontal="center"/>
    </xf>
    <xf numFmtId="164" fontId="20" fillId="0" borderId="0" xfId="0" applyNumberFormat="1" applyFont="1" applyAlignment="1" applyProtection="1">
      <alignment/>
      <protection/>
    </xf>
    <xf numFmtId="0" fontId="20" fillId="0" borderId="0" xfId="0" applyFont="1" applyAlignment="1" applyProtection="1">
      <alignment/>
      <protection/>
    </xf>
    <xf numFmtId="4" fontId="20" fillId="0" borderId="0" xfId="0" applyNumberFormat="1" applyFont="1" applyAlignment="1">
      <alignment horizontal="left"/>
    </xf>
    <xf numFmtId="0" fontId="26" fillId="0" borderId="0" xfId="0" applyFont="1" applyAlignment="1">
      <alignment horizontal="center"/>
    </xf>
    <xf numFmtId="4" fontId="20" fillId="0" borderId="0" xfId="0" applyNumberFormat="1" applyFont="1" applyAlignment="1" applyProtection="1">
      <alignment horizontal="left"/>
      <protection/>
    </xf>
    <xf numFmtId="4" fontId="20" fillId="0" borderId="0" xfId="0" applyNumberFormat="1" applyFont="1" applyAlignment="1" applyProtection="1">
      <alignment horizontal="right"/>
      <protection/>
    </xf>
    <xf numFmtId="49" fontId="27" fillId="0" borderId="0" xfId="0" applyNumberFormat="1" applyFont="1" applyAlignment="1">
      <alignment/>
    </xf>
    <xf numFmtId="0" fontId="29" fillId="0" borderId="11" xfId="0" applyFont="1" applyBorder="1" applyAlignment="1" applyProtection="1">
      <alignment horizontal="center"/>
      <protection/>
    </xf>
    <xf numFmtId="4" fontId="28" fillId="0" borderId="11" xfId="0" applyNumberFormat="1" applyFont="1" applyBorder="1" applyAlignment="1" applyProtection="1">
      <alignment horizontal="right"/>
      <protection locked="0"/>
    </xf>
    <xf numFmtId="0" fontId="29" fillId="0" borderId="0" xfId="0" applyFont="1" applyBorder="1" applyAlignment="1" applyProtection="1">
      <alignment horizontal="center"/>
      <protection/>
    </xf>
    <xf numFmtId="4" fontId="28" fillId="0" borderId="0" xfId="0" applyNumberFormat="1" applyFont="1" applyBorder="1" applyAlignment="1" applyProtection="1">
      <alignment horizontal="right"/>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4" fontId="20" fillId="0" borderId="0" xfId="0" applyNumberFormat="1" applyFont="1" applyAlignment="1" applyProtection="1">
      <alignment horizontal="center" vertical="center" wrapText="1"/>
      <protection/>
    </xf>
    <xf numFmtId="0" fontId="25" fillId="0" borderId="0" xfId="0" applyFont="1" applyBorder="1" applyAlignment="1">
      <alignment vertical="top" wrapText="1"/>
    </xf>
    <xf numFmtId="0" fontId="2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rozpočet"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5"/>
  <sheetViews>
    <sheetView view="pageBreakPreview" zoomScale="112" zoomScaleSheetLayoutView="112" zoomScalePageLayoutView="0" workbookViewId="0" topLeftCell="A30">
      <selection activeCell="A8" sqref="A8"/>
    </sheetView>
  </sheetViews>
  <sheetFormatPr defaultColWidth="0" defaultRowHeight="13.5"/>
  <cols>
    <col min="1" max="1" width="20.625" style="1" customWidth="1"/>
    <col min="2" max="3" width="10.625" style="1" customWidth="1"/>
    <col min="4" max="4" width="4.625" style="1" customWidth="1"/>
    <col min="5" max="5" width="6.625" style="1" customWidth="1"/>
    <col min="6" max="6" width="3.625" style="1" customWidth="1"/>
    <col min="7" max="7" width="8.625" style="2" customWidth="1"/>
    <col min="8" max="8" width="10.875" style="3" customWidth="1"/>
    <col min="9" max="9" width="6.625" style="1" customWidth="1"/>
    <col min="10" max="10" width="6.625" style="4" customWidth="1"/>
    <col min="11" max="11" width="6.625" style="1" customWidth="1"/>
    <col min="12" max="255" width="10.875" style="1" customWidth="1"/>
    <col min="256" max="16384" width="0" style="1" hidden="1" customWidth="1"/>
  </cols>
  <sheetData>
    <row r="1" ht="15.75">
      <c r="A1" s="5" t="s">
        <v>75</v>
      </c>
    </row>
    <row r="2" ht="15.75">
      <c r="A2" s="5" t="s">
        <v>101</v>
      </c>
    </row>
    <row r="3" ht="15.75">
      <c r="A3" s="6" t="s">
        <v>0</v>
      </c>
    </row>
    <row r="4" ht="15.75">
      <c r="A4" s="7" t="s">
        <v>1</v>
      </c>
    </row>
    <row r="5" ht="15.75">
      <c r="A5" s="7" t="s">
        <v>76</v>
      </c>
    </row>
    <row r="6" ht="15.75">
      <c r="A6" s="8" t="s">
        <v>77</v>
      </c>
    </row>
    <row r="9" ht="25.5">
      <c r="B9" s="9" t="s">
        <v>104</v>
      </c>
    </row>
    <row r="12" spans="1:10" s="10" customFormat="1" ht="15.75">
      <c r="A12" s="10" t="s">
        <v>103</v>
      </c>
      <c r="G12" s="11"/>
      <c r="H12" s="12"/>
      <c r="J12" s="13"/>
    </row>
    <row r="14" ht="12.75">
      <c r="A14" s="1" t="s">
        <v>2</v>
      </c>
    </row>
    <row r="15" ht="12.75">
      <c r="A15" s="1" t="s">
        <v>3</v>
      </c>
    </row>
    <row r="16" spans="1:4" ht="40.5" customHeight="1">
      <c r="A16" s="79" t="s">
        <v>4</v>
      </c>
      <c r="B16" s="79"/>
      <c r="C16" s="79"/>
      <c r="D16" s="79"/>
    </row>
    <row r="17" spans="1:4" ht="12.75">
      <c r="A17" s="79"/>
      <c r="B17" s="79"/>
      <c r="C17" s="79"/>
      <c r="D17" s="79"/>
    </row>
    <row r="18" spans="1:4" ht="12.75">
      <c r="A18" s="79"/>
      <c r="B18" s="79"/>
      <c r="C18" s="79"/>
      <c r="D18" s="79"/>
    </row>
    <row r="19" spans="1:4" ht="12.75">
      <c r="A19" s="79"/>
      <c r="B19" s="79"/>
      <c r="C19" s="79"/>
      <c r="D19" s="79"/>
    </row>
    <row r="24" spans="1:10" s="10" customFormat="1" ht="15.75">
      <c r="A24" s="10" t="s">
        <v>5</v>
      </c>
      <c r="G24" s="11"/>
      <c r="H24" s="12"/>
      <c r="J24" s="13"/>
    </row>
    <row r="26" spans="1:8" ht="12.75">
      <c r="A26" s="1" t="s">
        <v>6</v>
      </c>
      <c r="H26" s="3">
        <f>Specifikace!F42</f>
        <v>0</v>
      </c>
    </row>
    <row r="27" spans="1:8" ht="12.75">
      <c r="A27" s="1" t="s">
        <v>7</v>
      </c>
      <c r="H27" s="3">
        <f>0.05*H26</f>
        <v>0</v>
      </c>
    </row>
    <row r="29" spans="1:8" ht="12.75">
      <c r="A29" s="1" t="s">
        <v>8</v>
      </c>
      <c r="H29" s="3">
        <f>0.5*H35</f>
        <v>0</v>
      </c>
    </row>
    <row r="30" spans="1:8" ht="12.75">
      <c r="A30" s="1" t="s">
        <v>9</v>
      </c>
      <c r="H30" s="3">
        <f>mat!H67</f>
        <v>0</v>
      </c>
    </row>
    <row r="31" spans="1:8" ht="12.75">
      <c r="A31" s="1" t="s">
        <v>10</v>
      </c>
      <c r="H31" s="3">
        <f>mat!H58</f>
        <v>0</v>
      </c>
    </row>
    <row r="32" spans="1:8" ht="12.75">
      <c r="A32" s="1" t="s">
        <v>11</v>
      </c>
      <c r="H32" s="3">
        <f>mat!H36</f>
        <v>0</v>
      </c>
    </row>
    <row r="33" ht="12.75">
      <c r="A33" s="1" t="s">
        <v>12</v>
      </c>
    </row>
    <row r="34" spans="1:8" ht="12.75">
      <c r="A34" s="1" t="s">
        <v>13</v>
      </c>
      <c r="H34" s="3">
        <f>0.05*H31</f>
        <v>0</v>
      </c>
    </row>
    <row r="35" spans="1:8" ht="12.75">
      <c r="A35" s="1" t="s">
        <v>14</v>
      </c>
      <c r="H35" s="3">
        <f>+H31+H32+H34+H33</f>
        <v>0</v>
      </c>
    </row>
    <row r="36" spans="1:8" ht="12.75">
      <c r="A36" s="1" t="s">
        <v>15</v>
      </c>
      <c r="H36" s="3">
        <f>0.03*H35</f>
        <v>0</v>
      </c>
    </row>
    <row r="37" spans="1:8" ht="12.75">
      <c r="A37" s="14" t="s">
        <v>16</v>
      </c>
      <c r="B37" s="14"/>
      <c r="C37" s="14"/>
      <c r="D37" s="14"/>
      <c r="E37" s="14"/>
      <c r="F37" s="14"/>
      <c r="G37" s="15"/>
      <c r="H37" s="16">
        <f>+H29+H30+H35+H36</f>
        <v>0</v>
      </c>
    </row>
    <row r="38" spans="1:8" ht="12.75">
      <c r="A38" s="1" t="s">
        <v>17</v>
      </c>
      <c r="H38" s="3">
        <f>0.06*H37</f>
        <v>0</v>
      </c>
    </row>
    <row r="40" ht="12.75">
      <c r="A40" s="1" t="s">
        <v>18</v>
      </c>
    </row>
    <row r="41" ht="12.75">
      <c r="A41" s="1" t="s">
        <v>19</v>
      </c>
    </row>
    <row r="42" ht="12.75">
      <c r="A42" s="1" t="s">
        <v>20</v>
      </c>
    </row>
    <row r="44" ht="12.75">
      <c r="A44" s="1" t="s">
        <v>21</v>
      </c>
    </row>
    <row r="46" spans="1:8" ht="12.75">
      <c r="A46" s="1" t="s">
        <v>22</v>
      </c>
      <c r="E46" s="1">
        <v>1</v>
      </c>
      <c r="F46" s="1" t="s">
        <v>23</v>
      </c>
      <c r="H46" s="3">
        <f>E46*G46</f>
        <v>0</v>
      </c>
    </row>
    <row r="47" spans="1:8" ht="12.75">
      <c r="A47" s="1" t="s">
        <v>24</v>
      </c>
      <c r="E47" s="1">
        <v>10</v>
      </c>
      <c r="F47" s="1" t="s">
        <v>23</v>
      </c>
      <c r="H47" s="3">
        <f>+G47*E47</f>
        <v>0</v>
      </c>
    </row>
    <row r="48" spans="1:8" ht="12.75">
      <c r="A48" s="1" t="s">
        <v>25</v>
      </c>
      <c r="E48" s="1">
        <v>3</v>
      </c>
      <c r="F48" s="1" t="s">
        <v>23</v>
      </c>
      <c r="H48" s="3">
        <f>+G48*E48</f>
        <v>0</v>
      </c>
    </row>
    <row r="49" spans="1:8" ht="12.75">
      <c r="A49" s="1" t="s">
        <v>26</v>
      </c>
      <c r="H49" s="3">
        <f>SUM(H46:H48)</f>
        <v>0</v>
      </c>
    </row>
    <row r="51" spans="1:8" ht="12.75">
      <c r="A51" s="1" t="s">
        <v>27</v>
      </c>
      <c r="E51" s="1">
        <v>10</v>
      </c>
      <c r="F51" s="1" t="s">
        <v>23</v>
      </c>
      <c r="H51" s="3">
        <f>+G51*E51</f>
        <v>0</v>
      </c>
    </row>
    <row r="53" spans="1:8" ht="12.75">
      <c r="A53" s="17" t="s">
        <v>28</v>
      </c>
      <c r="B53" s="17"/>
      <c r="C53" s="17"/>
      <c r="D53" s="17"/>
      <c r="E53" s="17"/>
      <c r="F53" s="17"/>
      <c r="G53" s="18"/>
      <c r="H53" s="19">
        <f>+H26+H27+H37+H38+H40+H41+H49+H51+H42</f>
        <v>0</v>
      </c>
    </row>
    <row r="55" ht="12.75">
      <c r="B55" s="1" t="s">
        <v>29</v>
      </c>
    </row>
  </sheetData>
  <sheetProtection selectLockedCells="1" selectUnlockedCells="1"/>
  <mergeCells count="1">
    <mergeCell ref="A16:D19"/>
  </mergeCell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&amp;C&amp;"Arial,obyčejné"Stránka &amp;P z &amp;N</oddFooter>
  </headerFooter>
</worksheet>
</file>

<file path=xl/worksheets/sheet2.xml><?xml version="1.0" encoding="utf-8"?>
<worksheet xmlns="http://schemas.openxmlformats.org/spreadsheetml/2006/main" xmlns:r="http://schemas.openxmlformats.org/officeDocument/2006/relationships">
  <dimension ref="A1:M97"/>
  <sheetViews>
    <sheetView tabSelected="1" view="pageBreakPreview" zoomScaleSheetLayoutView="100" zoomScalePageLayoutView="0" workbookViewId="0" topLeftCell="A5">
      <selection activeCell="C23" sqref="C23"/>
    </sheetView>
  </sheetViews>
  <sheetFormatPr defaultColWidth="10.875" defaultRowHeight="13.5"/>
  <cols>
    <col min="1" max="1" width="4.125" style="20" customWidth="1"/>
    <col min="2" max="2" width="24.375" style="1" customWidth="1"/>
    <col min="3" max="3" width="11.125" style="1" customWidth="1"/>
    <col min="4" max="4" width="7.25390625" style="1" customWidth="1"/>
    <col min="5" max="5" width="5.375" style="20" customWidth="1"/>
    <col min="6" max="6" width="8.125" style="20" customWidth="1"/>
    <col min="7" max="7" width="8.625" style="21" customWidth="1"/>
    <col min="8" max="8" width="10.00390625" style="21" customWidth="1"/>
    <col min="9" max="9" width="6.625" style="22" customWidth="1"/>
    <col min="10" max="10" width="0" style="22" hidden="1" customWidth="1"/>
    <col min="11" max="12" width="0" style="23" hidden="1" customWidth="1"/>
    <col min="13" max="13" width="6.625" style="1" customWidth="1"/>
    <col min="14" max="16384" width="10.875" style="1" customWidth="1"/>
  </cols>
  <sheetData>
    <row r="1" spans="2:13" ht="12.75">
      <c r="B1" s="24"/>
      <c r="C1" s="25" t="s">
        <v>30</v>
      </c>
      <c r="F1" s="26" t="s">
        <v>31</v>
      </c>
      <c r="G1" s="27"/>
      <c r="H1" s="27"/>
      <c r="I1" s="28" t="s">
        <v>31</v>
      </c>
      <c r="J1" s="28"/>
      <c r="M1" s="29"/>
    </row>
    <row r="2" spans="2:13" ht="12.75">
      <c r="B2" s="24"/>
      <c r="C2" s="25"/>
      <c r="F2" s="26"/>
      <c r="G2" s="27"/>
      <c r="H2" s="27"/>
      <c r="I2" s="28"/>
      <c r="J2" s="28"/>
      <c r="M2" s="29"/>
    </row>
    <row r="3" spans="2:13" ht="12.75">
      <c r="B3" s="24"/>
      <c r="C3" s="25"/>
      <c r="F3" s="26"/>
      <c r="G3" s="27"/>
      <c r="H3" s="27"/>
      <c r="I3" s="28"/>
      <c r="J3" s="28"/>
      <c r="M3" s="29"/>
    </row>
    <row r="4" spans="2:13" ht="12.75">
      <c r="B4" s="24" t="s">
        <v>82</v>
      </c>
      <c r="C4" s="25"/>
      <c r="F4" s="26"/>
      <c r="G4" s="27"/>
      <c r="H4" s="27"/>
      <c r="I4" s="28"/>
      <c r="J4" s="28"/>
      <c r="M4" s="29"/>
    </row>
    <row r="5" spans="2:13" ht="12.75">
      <c r="B5" s="24"/>
      <c r="C5" s="25"/>
      <c r="F5" s="26"/>
      <c r="G5" s="27"/>
      <c r="H5" s="27"/>
      <c r="I5" s="28"/>
      <c r="J5" s="28"/>
      <c r="M5" s="29"/>
    </row>
    <row r="6" spans="2:13" ht="12.75">
      <c r="B6" s="24"/>
      <c r="C6" s="25"/>
      <c r="F6" s="26"/>
      <c r="G6" s="27"/>
      <c r="H6" s="27"/>
      <c r="I6" s="28"/>
      <c r="J6" s="28"/>
      <c r="M6" s="29"/>
    </row>
    <row r="7" spans="2:13" ht="12.75">
      <c r="B7" s="24"/>
      <c r="C7" s="25"/>
      <c r="F7" s="26"/>
      <c r="G7" s="27"/>
      <c r="H7" s="27"/>
      <c r="I7" s="28"/>
      <c r="J7" s="28"/>
      <c r="M7" s="29"/>
    </row>
    <row r="8" spans="1:13" ht="12.75">
      <c r="A8" s="20" t="s">
        <v>32</v>
      </c>
      <c r="B8" s="30" t="s">
        <v>33</v>
      </c>
      <c r="C8" s="2"/>
      <c r="D8" s="2"/>
      <c r="E8" s="31" t="s">
        <v>34</v>
      </c>
      <c r="F8" s="32" t="s">
        <v>35</v>
      </c>
      <c r="G8" s="27" t="s">
        <v>36</v>
      </c>
      <c r="H8" s="27" t="s">
        <v>37</v>
      </c>
      <c r="I8" s="28"/>
      <c r="J8" s="28"/>
      <c r="K8" s="23" t="s">
        <v>38</v>
      </c>
      <c r="L8" s="23" t="s">
        <v>39</v>
      </c>
      <c r="M8" s="33"/>
    </row>
    <row r="9" spans="7:8" ht="12.75">
      <c r="G9" s="27"/>
      <c r="H9" s="27"/>
    </row>
    <row r="10" spans="1:12" ht="12.75">
      <c r="A10" s="20">
        <v>1</v>
      </c>
      <c r="B10" s="1" t="s">
        <v>40</v>
      </c>
      <c r="E10" s="20" t="s">
        <v>41</v>
      </c>
      <c r="F10" s="20">
        <v>2</v>
      </c>
      <c r="G10" s="27"/>
      <c r="H10" s="27">
        <f aca="true" t="shared" si="0" ref="H10:H27">F10*G10</f>
        <v>0</v>
      </c>
      <c r="K10" s="23" t="e">
        <f>F10*#REF!</f>
        <v>#REF!</v>
      </c>
      <c r="L10" s="23">
        <f aca="true" t="shared" si="1" ref="L10:L26">F10*G10</f>
        <v>0</v>
      </c>
    </row>
    <row r="11" spans="1:12" ht="12.75">
      <c r="A11" s="20">
        <v>2</v>
      </c>
      <c r="B11" s="1" t="s">
        <v>42</v>
      </c>
      <c r="E11" s="20" t="s">
        <v>41</v>
      </c>
      <c r="F11" s="20">
        <v>1</v>
      </c>
      <c r="G11" s="27"/>
      <c r="H11" s="27">
        <f t="shared" si="0"/>
        <v>0</v>
      </c>
      <c r="K11" s="23" t="e">
        <f>F11*#REF!</f>
        <v>#REF!</v>
      </c>
      <c r="L11" s="23">
        <f t="shared" si="1"/>
        <v>0</v>
      </c>
    </row>
    <row r="12" spans="1:12" ht="12.75">
      <c r="A12" s="20">
        <v>3</v>
      </c>
      <c r="B12" s="1" t="s">
        <v>43</v>
      </c>
      <c r="E12" s="20" t="s">
        <v>41</v>
      </c>
      <c r="F12" s="20">
        <v>6</v>
      </c>
      <c r="G12" s="27"/>
      <c r="H12" s="27">
        <f t="shared" si="0"/>
        <v>0</v>
      </c>
      <c r="K12" s="23" t="e">
        <f>F12*#REF!</f>
        <v>#REF!</v>
      </c>
      <c r="L12" s="23">
        <f t="shared" si="1"/>
        <v>0</v>
      </c>
    </row>
    <row r="13" spans="1:12" ht="12.75">
      <c r="A13" s="20">
        <v>4</v>
      </c>
      <c r="B13" s="1" t="s">
        <v>44</v>
      </c>
      <c r="E13" s="20" t="s">
        <v>41</v>
      </c>
      <c r="F13" s="20">
        <v>1</v>
      </c>
      <c r="G13" s="27"/>
      <c r="H13" s="27">
        <f t="shared" si="0"/>
        <v>0</v>
      </c>
      <c r="K13" s="23" t="e">
        <f>F13*#REF!</f>
        <v>#REF!</v>
      </c>
      <c r="L13" s="23">
        <f t="shared" si="1"/>
        <v>0</v>
      </c>
    </row>
    <row r="14" spans="1:12" ht="12.75">
      <c r="A14" s="20">
        <v>5</v>
      </c>
      <c r="B14" s="1" t="s">
        <v>83</v>
      </c>
      <c r="E14" s="20" t="s">
        <v>41</v>
      </c>
      <c r="F14" s="20">
        <v>3</v>
      </c>
      <c r="G14" s="27"/>
      <c r="H14" s="27">
        <f t="shared" si="0"/>
        <v>0</v>
      </c>
      <c r="K14" s="23" t="e">
        <f>F14*#REF!</f>
        <v>#REF!</v>
      </c>
      <c r="L14" s="23">
        <f t="shared" si="1"/>
        <v>0</v>
      </c>
    </row>
    <row r="15" spans="1:12" ht="12.75">
      <c r="A15" s="20">
        <v>6</v>
      </c>
      <c r="B15" s="1" t="s">
        <v>84</v>
      </c>
      <c r="E15" s="20" t="s">
        <v>41</v>
      </c>
      <c r="F15" s="20">
        <v>24</v>
      </c>
      <c r="G15" s="27"/>
      <c r="H15" s="27">
        <f t="shared" si="0"/>
        <v>0</v>
      </c>
      <c r="L15" s="23">
        <f t="shared" si="1"/>
        <v>0</v>
      </c>
    </row>
    <row r="16" spans="1:12" ht="12.75">
      <c r="A16" s="20">
        <v>7</v>
      </c>
      <c r="B16" s="1" t="s">
        <v>92</v>
      </c>
      <c r="E16" s="20" t="s">
        <v>41</v>
      </c>
      <c r="F16" s="20">
        <v>1</v>
      </c>
      <c r="G16" s="27"/>
      <c r="H16" s="27">
        <f>F16*G16</f>
        <v>0</v>
      </c>
      <c r="L16" s="23">
        <f>F16*G16</f>
        <v>0</v>
      </c>
    </row>
    <row r="17" spans="1:12" ht="12.75">
      <c r="A17" s="20">
        <v>8</v>
      </c>
      <c r="B17" s="1" t="s">
        <v>85</v>
      </c>
      <c r="E17" s="20" t="s">
        <v>41</v>
      </c>
      <c r="F17" s="20">
        <v>3</v>
      </c>
      <c r="G17" s="27"/>
      <c r="H17" s="27">
        <f>F17*G17</f>
        <v>0</v>
      </c>
      <c r="L17" s="23">
        <f>F17*G17</f>
        <v>0</v>
      </c>
    </row>
    <row r="18" spans="1:12" ht="12.75">
      <c r="A18" s="20">
        <v>9</v>
      </c>
      <c r="B18" s="1" t="s">
        <v>86</v>
      </c>
      <c r="E18" s="20" t="s">
        <v>41</v>
      </c>
      <c r="F18" s="20">
        <v>1</v>
      </c>
      <c r="G18" s="27"/>
      <c r="H18" s="27">
        <f>F18*G18</f>
        <v>0</v>
      </c>
      <c r="J18" s="28"/>
      <c r="K18" s="23" t="e">
        <f>F18*#REF!</f>
        <v>#REF!</v>
      </c>
      <c r="L18" s="23">
        <f>F18*G18</f>
        <v>0</v>
      </c>
    </row>
    <row r="19" spans="1:12" ht="12.75">
      <c r="A19" s="20">
        <v>10</v>
      </c>
      <c r="B19" s="1" t="s">
        <v>87</v>
      </c>
      <c r="E19" s="20" t="s">
        <v>41</v>
      </c>
      <c r="F19" s="20">
        <v>6</v>
      </c>
      <c r="G19" s="27"/>
      <c r="H19" s="27">
        <f t="shared" si="0"/>
        <v>0</v>
      </c>
      <c r="J19" s="28"/>
      <c r="K19" s="23" t="e">
        <f>F19*#REF!</f>
        <v>#REF!</v>
      </c>
      <c r="L19" s="23">
        <f t="shared" si="1"/>
        <v>0</v>
      </c>
    </row>
    <row r="20" spans="1:12" ht="12.75">
      <c r="A20" s="20">
        <v>11</v>
      </c>
      <c r="B20" s="1" t="s">
        <v>88</v>
      </c>
      <c r="E20" s="20" t="s">
        <v>41</v>
      </c>
      <c r="F20" s="20">
        <v>1</v>
      </c>
      <c r="G20" s="27"/>
      <c r="H20" s="27">
        <f>F20*G20</f>
        <v>0</v>
      </c>
      <c r="J20" s="28"/>
      <c r="K20" s="23" t="e">
        <f>F20*#REF!</f>
        <v>#REF!</v>
      </c>
      <c r="L20" s="23">
        <f>F20*G20</f>
        <v>0</v>
      </c>
    </row>
    <row r="21" spans="1:12" ht="12.75">
      <c r="A21" s="20">
        <v>12</v>
      </c>
      <c r="B21" s="1" t="s">
        <v>89</v>
      </c>
      <c r="E21" s="20" t="s">
        <v>41</v>
      </c>
      <c r="F21" s="20">
        <v>7</v>
      </c>
      <c r="G21" s="27"/>
      <c r="H21" s="27">
        <f>F21*G21</f>
        <v>0</v>
      </c>
      <c r="J21" s="28"/>
      <c r="K21" s="23" t="e">
        <f>F21*#REF!</f>
        <v>#REF!</v>
      </c>
      <c r="L21" s="23">
        <f>F21*G21</f>
        <v>0</v>
      </c>
    </row>
    <row r="22" spans="1:12" ht="12.75">
      <c r="A22" s="20">
        <v>13</v>
      </c>
      <c r="B22" s="1" t="s">
        <v>90</v>
      </c>
      <c r="E22" s="20" t="s">
        <v>41</v>
      </c>
      <c r="F22" s="20">
        <v>1</v>
      </c>
      <c r="G22" s="27"/>
      <c r="H22" s="27">
        <f>F22*G22</f>
        <v>0</v>
      </c>
      <c r="J22" s="28"/>
      <c r="K22" s="23" t="e">
        <f>F22*#REF!</f>
        <v>#REF!</v>
      </c>
      <c r="L22" s="23">
        <f>F22*G22</f>
        <v>0</v>
      </c>
    </row>
    <row r="23" spans="1:12" ht="12.75">
      <c r="A23" s="20">
        <v>14</v>
      </c>
      <c r="B23" s="1" t="s">
        <v>91</v>
      </c>
      <c r="E23" s="20" t="s">
        <v>41</v>
      </c>
      <c r="F23" s="20">
        <v>1</v>
      </c>
      <c r="G23" s="27"/>
      <c r="H23" s="27">
        <f>F23*G23</f>
        <v>0</v>
      </c>
      <c r="J23" s="28"/>
      <c r="K23" s="23" t="e">
        <f>F23*#REF!</f>
        <v>#REF!</v>
      </c>
      <c r="L23" s="23">
        <f>F23*G23</f>
        <v>0</v>
      </c>
    </row>
    <row r="24" spans="1:12" ht="12.75">
      <c r="A24" s="20">
        <v>15</v>
      </c>
      <c r="B24" s="1" t="s">
        <v>74</v>
      </c>
      <c r="E24" s="20" t="s">
        <v>41</v>
      </c>
      <c r="F24" s="20">
        <v>112</v>
      </c>
      <c r="G24" s="27"/>
      <c r="H24" s="27">
        <f>F24*G24</f>
        <v>0</v>
      </c>
      <c r="I24" s="1"/>
      <c r="J24" s="1"/>
      <c r="K24" s="1"/>
      <c r="L24" s="1">
        <f>F24*G24</f>
        <v>0</v>
      </c>
    </row>
    <row r="25" spans="1:12" ht="12.75">
      <c r="A25" s="20">
        <v>16</v>
      </c>
      <c r="B25" s="1" t="s">
        <v>45</v>
      </c>
      <c r="E25" s="20" t="s">
        <v>41</v>
      </c>
      <c r="F25" s="20">
        <v>41</v>
      </c>
      <c r="G25" s="27"/>
      <c r="H25" s="27">
        <f t="shared" si="0"/>
        <v>0</v>
      </c>
      <c r="J25" s="28"/>
      <c r="K25" s="23" t="e">
        <f>F25*#REF!</f>
        <v>#REF!</v>
      </c>
      <c r="L25" s="23">
        <f t="shared" si="1"/>
        <v>0</v>
      </c>
    </row>
    <row r="26" spans="1:12" ht="12.75">
      <c r="A26" s="20">
        <v>17</v>
      </c>
      <c r="B26" s="1" t="s">
        <v>46</v>
      </c>
      <c r="E26" s="20" t="s">
        <v>41</v>
      </c>
      <c r="F26" s="20">
        <v>28</v>
      </c>
      <c r="G26" s="27"/>
      <c r="H26" s="27">
        <f t="shared" si="0"/>
        <v>0</v>
      </c>
      <c r="I26" s="1"/>
      <c r="J26" s="1"/>
      <c r="K26" s="23" t="e">
        <f>F26*#REF!</f>
        <v>#REF!</v>
      </c>
      <c r="L26" s="23">
        <f t="shared" si="1"/>
        <v>0</v>
      </c>
    </row>
    <row r="27" spans="1:12" ht="12.75">
      <c r="A27" s="20">
        <v>18</v>
      </c>
      <c r="B27" s="37" t="s">
        <v>47</v>
      </c>
      <c r="C27" s="37" t="s">
        <v>48</v>
      </c>
      <c r="D27" s="38"/>
      <c r="E27" s="20" t="s">
        <v>41</v>
      </c>
      <c r="F27" s="20">
        <v>8</v>
      </c>
      <c r="G27" s="27"/>
      <c r="H27" s="27">
        <f t="shared" si="0"/>
        <v>0</v>
      </c>
      <c r="I27" s="1"/>
      <c r="J27" s="1"/>
      <c r="L27" s="23" t="e">
        <f>G27*#REF!</f>
        <v>#REF!</v>
      </c>
    </row>
    <row r="28" spans="1:12" ht="50.25" customHeight="1">
      <c r="A28" s="76">
        <v>19</v>
      </c>
      <c r="B28" s="80" t="s">
        <v>106</v>
      </c>
      <c r="C28" s="82"/>
      <c r="D28" s="82"/>
      <c r="E28" s="77" t="s">
        <v>41</v>
      </c>
      <c r="F28" s="77">
        <v>1</v>
      </c>
      <c r="G28" s="78"/>
      <c r="H28" s="78">
        <f aca="true" t="shared" si="2" ref="H28:H34">F28*G28</f>
        <v>0</v>
      </c>
      <c r="I28" s="27"/>
      <c r="J28" s="1"/>
      <c r="L28" s="23" t="e">
        <f>G28*#REF!</f>
        <v>#REF!</v>
      </c>
    </row>
    <row r="29" spans="1:10" ht="48.75" customHeight="1">
      <c r="A29" s="76">
        <v>20</v>
      </c>
      <c r="B29" s="80" t="s">
        <v>105</v>
      </c>
      <c r="C29" s="82"/>
      <c r="D29" s="82"/>
      <c r="E29" s="77" t="s">
        <v>41</v>
      </c>
      <c r="F29" s="77">
        <v>1</v>
      </c>
      <c r="G29" s="78"/>
      <c r="H29" s="78">
        <f t="shared" si="2"/>
        <v>0</v>
      </c>
      <c r="I29" s="27"/>
      <c r="J29" s="1"/>
    </row>
    <row r="30" spans="1:10" ht="54" customHeight="1">
      <c r="A30" s="76">
        <v>21</v>
      </c>
      <c r="B30" s="80" t="s">
        <v>94</v>
      </c>
      <c r="C30" s="81"/>
      <c r="D30" s="81"/>
      <c r="E30" s="77" t="s">
        <v>41</v>
      </c>
      <c r="F30" s="77">
        <v>1</v>
      </c>
      <c r="G30" s="78"/>
      <c r="H30" s="78">
        <f t="shared" si="2"/>
        <v>0</v>
      </c>
      <c r="I30" s="27"/>
      <c r="J30" s="1"/>
    </row>
    <row r="31" spans="1:10" ht="52.5" customHeight="1">
      <c r="A31" s="76">
        <v>22</v>
      </c>
      <c r="B31" s="80" t="s">
        <v>95</v>
      </c>
      <c r="C31" s="81"/>
      <c r="D31" s="81"/>
      <c r="E31" s="77" t="s">
        <v>41</v>
      </c>
      <c r="F31" s="77">
        <v>1</v>
      </c>
      <c r="G31" s="78"/>
      <c r="H31" s="78">
        <f t="shared" si="2"/>
        <v>0</v>
      </c>
      <c r="I31" s="27"/>
      <c r="J31" s="1"/>
    </row>
    <row r="32" spans="1:10" ht="51.75" customHeight="1">
      <c r="A32" s="76">
        <v>23</v>
      </c>
      <c r="B32" s="80" t="s">
        <v>96</v>
      </c>
      <c r="C32" s="81"/>
      <c r="D32" s="81"/>
      <c r="E32" s="77" t="s">
        <v>41</v>
      </c>
      <c r="F32" s="77">
        <v>3</v>
      </c>
      <c r="G32" s="78"/>
      <c r="H32" s="78">
        <f t="shared" si="2"/>
        <v>0</v>
      </c>
      <c r="I32" s="27"/>
      <c r="J32" s="1"/>
    </row>
    <row r="33" spans="1:10" ht="64.5" customHeight="1">
      <c r="A33" s="76">
        <v>24</v>
      </c>
      <c r="B33" s="80" t="s">
        <v>97</v>
      </c>
      <c r="C33" s="81"/>
      <c r="D33" s="81"/>
      <c r="E33" s="77" t="s">
        <v>41</v>
      </c>
      <c r="F33" s="77">
        <v>1</v>
      </c>
      <c r="G33" s="78"/>
      <c r="H33" s="78">
        <f t="shared" si="2"/>
        <v>0</v>
      </c>
      <c r="I33" s="27"/>
      <c r="J33" s="1"/>
    </row>
    <row r="34" spans="1:10" ht="62.25" customHeight="1">
      <c r="A34" s="76">
        <v>25</v>
      </c>
      <c r="B34" s="80" t="s">
        <v>98</v>
      </c>
      <c r="C34" s="81"/>
      <c r="D34" s="81"/>
      <c r="E34" s="77" t="s">
        <v>41</v>
      </c>
      <c r="F34" s="77">
        <v>1</v>
      </c>
      <c r="G34" s="78"/>
      <c r="H34" s="78">
        <f t="shared" si="2"/>
        <v>0</v>
      </c>
      <c r="I34" s="27"/>
      <c r="J34" s="1"/>
    </row>
    <row r="35" ht="12.75">
      <c r="A35" s="20">
        <v>26</v>
      </c>
    </row>
    <row r="36" spans="1:12" s="47" customFormat="1" ht="12.75">
      <c r="A36" s="20">
        <v>27</v>
      </c>
      <c r="B36" s="39" t="s">
        <v>49</v>
      </c>
      <c r="C36" s="40"/>
      <c r="D36" s="41"/>
      <c r="E36" s="42"/>
      <c r="F36" s="42"/>
      <c r="G36" s="43"/>
      <c r="H36" s="43">
        <f>SUM(H10:H35)</f>
        <v>0</v>
      </c>
      <c r="I36" s="44"/>
      <c r="J36" s="45"/>
      <c r="K36" s="46"/>
      <c r="L36" s="46"/>
    </row>
    <row r="37" spans="1:12" s="47" customFormat="1" ht="12.75">
      <c r="A37" s="48"/>
      <c r="B37" s="49"/>
      <c r="C37" s="50"/>
      <c r="D37" s="51"/>
      <c r="E37" s="52"/>
      <c r="F37" s="52"/>
      <c r="G37" s="53"/>
      <c r="H37" s="53"/>
      <c r="I37" s="45"/>
      <c r="J37" s="45"/>
      <c r="K37" s="46"/>
      <c r="L37" s="46"/>
    </row>
    <row r="38" spans="1:12" s="47" customFormat="1" ht="12.75">
      <c r="A38" s="48"/>
      <c r="B38" s="49"/>
      <c r="C38" s="50"/>
      <c r="D38" s="51"/>
      <c r="E38" s="52"/>
      <c r="F38" s="52"/>
      <c r="G38" s="53"/>
      <c r="H38" s="53"/>
      <c r="I38" s="45"/>
      <c r="J38" s="45"/>
      <c r="K38" s="46"/>
      <c r="L38" s="46"/>
    </row>
    <row r="39" spans="1:12" s="47" customFormat="1" ht="12.75">
      <c r="A39" s="48"/>
      <c r="B39" s="49"/>
      <c r="C39" s="50"/>
      <c r="D39" s="51"/>
      <c r="E39" s="52"/>
      <c r="F39" s="52"/>
      <c r="G39" s="53"/>
      <c r="H39" s="53"/>
      <c r="I39" s="45"/>
      <c r="J39" s="45"/>
      <c r="K39" s="46"/>
      <c r="L39" s="46"/>
    </row>
    <row r="40" spans="1:12" s="47" customFormat="1" ht="12.75">
      <c r="A40" s="48"/>
      <c r="B40" s="49"/>
      <c r="C40" s="50"/>
      <c r="D40" s="51"/>
      <c r="E40" s="52"/>
      <c r="F40" s="52"/>
      <c r="G40" s="53"/>
      <c r="H40" s="53"/>
      <c r="I40" s="45"/>
      <c r="J40" s="45"/>
      <c r="K40" s="46"/>
      <c r="L40" s="46"/>
    </row>
    <row r="41" spans="1:12" s="47" customFormat="1" ht="12.75">
      <c r="A41" s="48"/>
      <c r="B41" s="49"/>
      <c r="C41" s="50"/>
      <c r="D41" s="51"/>
      <c r="E41" s="52"/>
      <c r="F41" s="52"/>
      <c r="G41" s="53"/>
      <c r="H41" s="53"/>
      <c r="I41" s="45"/>
      <c r="J41" s="45"/>
      <c r="K41" s="46"/>
      <c r="L41" s="46"/>
    </row>
    <row r="44" ht="12.75">
      <c r="C44" s="25" t="s">
        <v>50</v>
      </c>
    </row>
    <row r="45" ht="12.75">
      <c r="C45" s="25"/>
    </row>
    <row r="46" spans="1:13" ht="12.75">
      <c r="A46" s="20" t="s">
        <v>32</v>
      </c>
      <c r="B46" s="30" t="s">
        <v>33</v>
      </c>
      <c r="C46" s="2"/>
      <c r="D46" s="2"/>
      <c r="E46" s="31" t="s">
        <v>34</v>
      </c>
      <c r="F46" s="32" t="s">
        <v>35</v>
      </c>
      <c r="G46" s="27" t="s">
        <v>36</v>
      </c>
      <c r="H46" s="27" t="s">
        <v>37</v>
      </c>
      <c r="I46" s="28"/>
      <c r="J46" s="28"/>
      <c r="K46" s="23" t="s">
        <v>38</v>
      </c>
      <c r="L46" s="23" t="s">
        <v>39</v>
      </c>
      <c r="M46" s="33"/>
    </row>
    <row r="47" ht="12.75">
      <c r="C47" s="25"/>
    </row>
    <row r="48" spans="1:12" ht="12.75">
      <c r="A48" s="20">
        <v>1</v>
      </c>
      <c r="B48" s="1" t="s">
        <v>51</v>
      </c>
      <c r="C48" s="1" t="s">
        <v>52</v>
      </c>
      <c r="D48" s="54">
        <v>1.5</v>
      </c>
      <c r="E48" s="20" t="s">
        <v>53</v>
      </c>
      <c r="F48" s="20">
        <v>20</v>
      </c>
      <c r="H48" s="21">
        <f aca="true" t="shared" si="3" ref="H48:H56">F48*G48</f>
        <v>0</v>
      </c>
      <c r="K48" s="23" t="e">
        <f>F48*#REF!</f>
        <v>#REF!</v>
      </c>
      <c r="L48" s="23">
        <f aca="true" t="shared" si="4" ref="L48:L56">F48*G48</f>
        <v>0</v>
      </c>
    </row>
    <row r="49" spans="1:12" ht="12.75">
      <c r="A49" s="20">
        <v>2</v>
      </c>
      <c r="B49" s="1" t="s">
        <v>51</v>
      </c>
      <c r="C49" s="1" t="s">
        <v>54</v>
      </c>
      <c r="D49" s="54">
        <v>1.5</v>
      </c>
      <c r="E49" s="20" t="s">
        <v>53</v>
      </c>
      <c r="F49" s="20">
        <v>45</v>
      </c>
      <c r="H49" s="21">
        <f t="shared" si="3"/>
        <v>0</v>
      </c>
      <c r="K49" s="23" t="e">
        <f>F49*#REF!</f>
        <v>#REF!</v>
      </c>
      <c r="L49" s="23">
        <f t="shared" si="4"/>
        <v>0</v>
      </c>
    </row>
    <row r="50" spans="1:12" ht="12.75">
      <c r="A50" s="20">
        <v>3</v>
      </c>
      <c r="B50" s="24" t="s">
        <v>55</v>
      </c>
      <c r="C50" s="24" t="s">
        <v>54</v>
      </c>
      <c r="D50" s="24">
        <v>1.5</v>
      </c>
      <c r="E50" s="20" t="s">
        <v>53</v>
      </c>
      <c r="F50" s="20">
        <v>150</v>
      </c>
      <c r="H50" s="21">
        <f t="shared" si="3"/>
        <v>0</v>
      </c>
      <c r="J50" s="28"/>
      <c r="K50" s="23" t="e">
        <f>F50*#REF!</f>
        <v>#REF!</v>
      </c>
      <c r="L50" s="23">
        <f t="shared" si="4"/>
        <v>0</v>
      </c>
    </row>
    <row r="51" spans="1:12" ht="12.75">
      <c r="A51" s="20">
        <v>4</v>
      </c>
      <c r="B51" s="24" t="s">
        <v>55</v>
      </c>
      <c r="C51" s="24" t="s">
        <v>54</v>
      </c>
      <c r="D51" s="24">
        <v>2.5</v>
      </c>
      <c r="E51" s="20" t="s">
        <v>53</v>
      </c>
      <c r="F51" s="20">
        <v>155</v>
      </c>
      <c r="H51" s="21">
        <f t="shared" si="3"/>
        <v>0</v>
      </c>
      <c r="J51" s="28"/>
      <c r="K51" s="23" t="e">
        <f>F51*#REF!</f>
        <v>#REF!</v>
      </c>
      <c r="L51" s="23">
        <f t="shared" si="4"/>
        <v>0</v>
      </c>
    </row>
    <row r="52" spans="1:12" ht="12.75">
      <c r="A52" s="20">
        <v>5</v>
      </c>
      <c r="B52" s="24" t="s">
        <v>55</v>
      </c>
      <c r="C52" s="24" t="s">
        <v>56</v>
      </c>
      <c r="D52" s="24">
        <v>1.5</v>
      </c>
      <c r="E52" s="20" t="s">
        <v>53</v>
      </c>
      <c r="F52" s="20">
        <v>45</v>
      </c>
      <c r="H52" s="21">
        <f t="shared" si="3"/>
        <v>0</v>
      </c>
      <c r="J52" s="28"/>
      <c r="L52" s="23">
        <f t="shared" si="4"/>
        <v>0</v>
      </c>
    </row>
    <row r="53" spans="1:12" ht="12.75">
      <c r="A53" s="20">
        <v>6</v>
      </c>
      <c r="B53" s="24" t="s">
        <v>55</v>
      </c>
      <c r="C53" s="24" t="s">
        <v>56</v>
      </c>
      <c r="D53" s="24">
        <v>2.5</v>
      </c>
      <c r="E53" s="20" t="s">
        <v>53</v>
      </c>
      <c r="F53" s="20">
        <v>20</v>
      </c>
      <c r="H53" s="21">
        <f t="shared" si="3"/>
        <v>0</v>
      </c>
      <c r="J53" s="28"/>
      <c r="L53" s="23">
        <f t="shared" si="4"/>
        <v>0</v>
      </c>
    </row>
    <row r="54" spans="1:12" ht="12.75">
      <c r="A54" s="20">
        <v>7</v>
      </c>
      <c r="B54" s="24" t="s">
        <v>55</v>
      </c>
      <c r="C54" s="24" t="s">
        <v>56</v>
      </c>
      <c r="D54" s="24">
        <v>4</v>
      </c>
      <c r="E54" s="20" t="s">
        <v>53</v>
      </c>
      <c r="F54" s="20">
        <v>30</v>
      </c>
      <c r="H54" s="21">
        <f>F54*G54</f>
        <v>0</v>
      </c>
      <c r="J54" s="28"/>
      <c r="L54" s="23">
        <f>F54*G54</f>
        <v>0</v>
      </c>
    </row>
    <row r="55" spans="1:12" ht="12.75">
      <c r="A55" s="20">
        <v>8</v>
      </c>
      <c r="B55" s="24" t="s">
        <v>93</v>
      </c>
      <c r="C55" s="24"/>
      <c r="D55" s="24"/>
      <c r="E55" s="20" t="s">
        <v>53</v>
      </c>
      <c r="F55" s="20">
        <v>100</v>
      </c>
      <c r="H55" s="21">
        <f t="shared" si="3"/>
        <v>0</v>
      </c>
      <c r="J55" s="28"/>
      <c r="K55" s="23" t="e">
        <f>F55*#REF!</f>
        <v>#REF!</v>
      </c>
      <c r="L55" s="23">
        <f>F55*G55</f>
        <v>0</v>
      </c>
    </row>
    <row r="56" spans="1:12" ht="13.5">
      <c r="A56" s="20">
        <v>9</v>
      </c>
      <c r="B56" s="24" t="s">
        <v>57</v>
      </c>
      <c r="C56" s="24"/>
      <c r="D56"/>
      <c r="E56" s="20" t="s">
        <v>53</v>
      </c>
      <c r="F56" s="26">
        <v>15</v>
      </c>
      <c r="H56" s="21">
        <f t="shared" si="3"/>
        <v>0</v>
      </c>
      <c r="J56" s="28"/>
      <c r="K56" s="23" t="e">
        <f>F56*#REF!</f>
        <v>#REF!</v>
      </c>
      <c r="L56" s="23">
        <f t="shared" si="4"/>
        <v>0</v>
      </c>
    </row>
    <row r="57" ht="12.75">
      <c r="A57" s="20">
        <v>10</v>
      </c>
    </row>
    <row r="58" spans="1:12" s="14" customFormat="1" ht="12.75">
      <c r="A58" s="20">
        <v>11</v>
      </c>
      <c r="B58" s="39" t="s">
        <v>58</v>
      </c>
      <c r="C58" s="55"/>
      <c r="D58" s="55"/>
      <c r="E58" s="56"/>
      <c r="F58" s="56"/>
      <c r="G58" s="57"/>
      <c r="H58" s="58">
        <f>SUM(H48:H57)</f>
        <v>0</v>
      </c>
      <c r="I58" s="59"/>
      <c r="J58" s="60" t="s">
        <v>59</v>
      </c>
      <c r="K58" s="61" t="e">
        <f>SUM(K48:K57)</f>
        <v>#REF!</v>
      </c>
      <c r="L58" s="61">
        <f>SUM(L48:L57)</f>
        <v>0</v>
      </c>
    </row>
    <row r="59" spans="1:12" s="14" customFormat="1" ht="12.75">
      <c r="A59" s="20"/>
      <c r="B59" s="49"/>
      <c r="E59" s="62"/>
      <c r="F59" s="62"/>
      <c r="G59" s="63"/>
      <c r="H59" s="64"/>
      <c r="I59" s="59"/>
      <c r="J59" s="60"/>
      <c r="K59" s="61"/>
      <c r="L59" s="61"/>
    </row>
    <row r="63" ht="12.75">
      <c r="C63" s="25" t="s">
        <v>99</v>
      </c>
    </row>
    <row r="65" spans="1:12" ht="13.5">
      <c r="A65" s="20">
        <v>1</v>
      </c>
      <c r="B65" s="24" t="s">
        <v>102</v>
      </c>
      <c r="C65" s="24"/>
      <c r="D65"/>
      <c r="E65" s="20" t="s">
        <v>23</v>
      </c>
      <c r="F65" s="26">
        <v>15</v>
      </c>
      <c r="H65" s="21">
        <f>F65*G65</f>
        <v>0</v>
      </c>
      <c r="J65" s="28"/>
      <c r="K65" s="23" t="e">
        <f>F65*#REF!</f>
        <v>#REF!</v>
      </c>
      <c r="L65" s="23">
        <f>F65*G65</f>
        <v>0</v>
      </c>
    </row>
    <row r="66" ht="12.75">
      <c r="A66" s="20">
        <v>2</v>
      </c>
    </row>
    <row r="67" spans="1:12" s="14" customFormat="1" ht="13.5" thickBot="1">
      <c r="A67" s="20">
        <v>3</v>
      </c>
      <c r="B67" s="39" t="s">
        <v>100</v>
      </c>
      <c r="C67" s="55"/>
      <c r="D67" s="55"/>
      <c r="E67" s="56"/>
      <c r="F67" s="56"/>
      <c r="G67" s="57"/>
      <c r="H67" s="58">
        <f>SUM(H65:H66)</f>
        <v>0</v>
      </c>
      <c r="I67" s="59"/>
      <c r="J67" s="60" t="s">
        <v>59</v>
      </c>
      <c r="K67" s="61" t="e">
        <f>SUM(K57:K66)</f>
        <v>#REF!</v>
      </c>
      <c r="L67" s="61">
        <f>SUM(L57:L66)</f>
        <v>0</v>
      </c>
    </row>
    <row r="97" ht="12.75">
      <c r="F97" s="31"/>
    </row>
  </sheetData>
  <sheetProtection selectLockedCells="1" selectUnlockedCells="1"/>
  <mergeCells count="7">
    <mergeCell ref="B32:D32"/>
    <mergeCell ref="B33:D33"/>
    <mergeCell ref="B34:D34"/>
    <mergeCell ref="B28:D28"/>
    <mergeCell ref="B29:D29"/>
    <mergeCell ref="B30:D30"/>
    <mergeCell ref="B31:D31"/>
  </mergeCell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&amp;C&amp;"Arial,obyčejné"Stránka &amp;P z &amp;N</oddFooter>
  </headerFooter>
</worksheet>
</file>

<file path=xl/worksheets/sheet3.xml><?xml version="1.0" encoding="utf-8"?>
<worksheet xmlns="http://schemas.openxmlformats.org/spreadsheetml/2006/main" xmlns:r="http://schemas.openxmlformats.org/officeDocument/2006/relationships">
  <dimension ref="A1:IR42"/>
  <sheetViews>
    <sheetView view="pageBreakPreview" zoomScale="112" zoomScaleSheetLayoutView="112" zoomScalePageLayoutView="0" workbookViewId="0" topLeftCell="A6">
      <selection activeCell="A8" sqref="A8"/>
    </sheetView>
  </sheetViews>
  <sheetFormatPr defaultColWidth="10.875" defaultRowHeight="13.5"/>
  <cols>
    <col min="1" max="1" width="4.125" style="20" customWidth="1"/>
    <col min="2" max="2" width="42.375" style="1" customWidth="1"/>
    <col min="3" max="3" width="4.625" style="20" customWidth="1"/>
    <col min="4" max="4" width="6.25390625" style="20" customWidth="1"/>
    <col min="5" max="5" width="8.125" style="21" customWidth="1"/>
    <col min="6" max="6" width="8.625" style="67" customWidth="1"/>
    <col min="7" max="8" width="6.625" style="22" customWidth="1"/>
    <col min="9" max="9" width="6.625" style="1" customWidth="1"/>
    <col min="10" max="251" width="10.875" style="1" customWidth="1"/>
  </cols>
  <sheetData>
    <row r="1" spans="2:9" ht="13.5">
      <c r="B1" s="25" t="s">
        <v>60</v>
      </c>
      <c r="C1" s="68"/>
      <c r="D1" s="26" t="s">
        <v>31</v>
      </c>
      <c r="E1" s="27"/>
      <c r="F1" s="69"/>
      <c r="G1" s="28" t="s">
        <v>31</v>
      </c>
      <c r="H1" s="28"/>
      <c r="I1" s="29"/>
    </row>
    <row r="2" spans="2:9" ht="13.5">
      <c r="B2" s="25"/>
      <c r="C2" s="68"/>
      <c r="D2" s="26"/>
      <c r="E2" s="27"/>
      <c r="F2" s="69"/>
      <c r="G2" s="28"/>
      <c r="H2" s="28"/>
      <c r="I2" s="29"/>
    </row>
    <row r="3" spans="2:9" ht="13.5">
      <c r="B3" s="25"/>
      <c r="C3" s="68"/>
      <c r="D3" s="26"/>
      <c r="E3" s="27"/>
      <c r="F3" s="69"/>
      <c r="G3" s="28"/>
      <c r="H3" s="28"/>
      <c r="I3" s="29"/>
    </row>
    <row r="4" spans="2:9" ht="13.5">
      <c r="B4" s="25"/>
      <c r="C4" s="68"/>
      <c r="D4" s="26"/>
      <c r="E4" s="27"/>
      <c r="F4" s="69"/>
      <c r="G4" s="28"/>
      <c r="H4" s="28"/>
      <c r="I4" s="29"/>
    </row>
    <row r="5" spans="2:9" ht="13.5">
      <c r="B5" s="25" t="s">
        <v>79</v>
      </c>
      <c r="C5" s="68"/>
      <c r="D5" s="26"/>
      <c r="E5" s="27"/>
      <c r="F5" s="69"/>
      <c r="G5" s="28"/>
      <c r="H5" s="28"/>
      <c r="I5" s="29"/>
    </row>
    <row r="6" spans="2:9" ht="13.5">
      <c r="B6" s="25"/>
      <c r="C6" s="68"/>
      <c r="D6" s="26"/>
      <c r="E6" s="27"/>
      <c r="F6" s="69"/>
      <c r="G6" s="28"/>
      <c r="H6" s="28"/>
      <c r="I6" s="29"/>
    </row>
    <row r="7" spans="1:9" ht="13.5">
      <c r="A7" s="20" t="s">
        <v>32</v>
      </c>
      <c r="B7" s="30" t="s">
        <v>61</v>
      </c>
      <c r="C7" s="32" t="s">
        <v>34</v>
      </c>
      <c r="D7" s="32" t="s">
        <v>35</v>
      </c>
      <c r="E7" s="27" t="s">
        <v>36</v>
      </c>
      <c r="F7" s="70" t="s">
        <v>59</v>
      </c>
      <c r="G7" s="28"/>
      <c r="H7" s="28"/>
      <c r="I7" s="33"/>
    </row>
    <row r="8" spans="2:9" ht="13.5">
      <c r="B8" s="30"/>
      <c r="C8" s="32"/>
      <c r="D8" s="32"/>
      <c r="E8" s="27"/>
      <c r="F8" s="70"/>
      <c r="G8" s="28"/>
      <c r="H8" s="28"/>
      <c r="I8" s="33"/>
    </row>
    <row r="9" spans="1:8" ht="13.5">
      <c r="A9" s="20">
        <v>1</v>
      </c>
      <c r="B9" s="24" t="s">
        <v>73</v>
      </c>
      <c r="C9" s="26" t="s">
        <v>41</v>
      </c>
      <c r="D9" s="20">
        <v>1</v>
      </c>
      <c r="E9" s="70"/>
      <c r="F9" s="70">
        <f>D9*E9</f>
        <v>0</v>
      </c>
      <c r="H9" s="28"/>
    </row>
    <row r="10" spans="1:14" s="1" customFormat="1" ht="12.75">
      <c r="A10" s="20">
        <v>2</v>
      </c>
      <c r="B10" s="24"/>
      <c r="C10" s="35"/>
      <c r="D10" s="35"/>
      <c r="E10" s="36"/>
      <c r="F10" s="70"/>
      <c r="G10" s="33"/>
      <c r="H10" s="33"/>
      <c r="J10" s="65"/>
      <c r="L10" s="66"/>
      <c r="M10" s="71"/>
      <c r="N10" s="71"/>
    </row>
    <row r="11" spans="1:252" s="1" customFormat="1" ht="13.5">
      <c r="A11" s="20">
        <v>3</v>
      </c>
      <c r="B11" s="34" t="s">
        <v>62</v>
      </c>
      <c r="C11" s="35"/>
      <c r="D11" s="35"/>
      <c r="E11" s="36"/>
      <c r="F11" s="70">
        <f>SUM(F9:F10)</f>
        <v>0</v>
      </c>
      <c r="IR11"/>
    </row>
    <row r="12" spans="1:252" s="1" customFormat="1" ht="13.5">
      <c r="A12" s="20">
        <v>4</v>
      </c>
      <c r="B12" s="34"/>
      <c r="C12" s="35"/>
      <c r="D12" s="35"/>
      <c r="E12" s="36"/>
      <c r="F12" s="70"/>
      <c r="IR12"/>
    </row>
    <row r="13" spans="1:251" ht="13.5">
      <c r="A13" s="20">
        <v>5</v>
      </c>
      <c r="B13" s="24" t="s">
        <v>63</v>
      </c>
      <c r="C13" s="24" t="s">
        <v>64</v>
      </c>
      <c r="D13" s="1"/>
      <c r="E13" s="29" t="s">
        <v>71</v>
      </c>
      <c r="F13" s="1"/>
      <c r="G13" s="2"/>
      <c r="H13" s="2"/>
      <c r="I13" s="24"/>
      <c r="J13" s="65"/>
      <c r="K13"/>
      <c r="L13"/>
      <c r="M13" s="71"/>
      <c r="N13" s="7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8" ht="13.5">
      <c r="A14" s="20">
        <v>6</v>
      </c>
      <c r="B14" s="24"/>
      <c r="C14" s="26"/>
      <c r="E14" s="27"/>
      <c r="F14" s="70"/>
      <c r="H14" s="28"/>
    </row>
    <row r="15" spans="1:252" s="47" customFormat="1" ht="14.25" thickBot="1">
      <c r="A15" s="20">
        <v>7</v>
      </c>
      <c r="B15" s="39" t="s">
        <v>59</v>
      </c>
      <c r="C15" s="72"/>
      <c r="D15" s="42"/>
      <c r="E15" s="43"/>
      <c r="F15" s="73">
        <f>1.2*F11</f>
        <v>0</v>
      </c>
      <c r="G15" s="45"/>
      <c r="H15" s="45"/>
      <c r="IR15"/>
    </row>
    <row r="16" spans="1:252" s="47" customFormat="1" ht="13.5">
      <c r="A16" s="20"/>
      <c r="B16" s="49"/>
      <c r="C16" s="74"/>
      <c r="D16" s="52"/>
      <c r="E16" s="53"/>
      <c r="F16" s="75"/>
      <c r="G16" s="45"/>
      <c r="H16" s="45"/>
      <c r="IR16"/>
    </row>
    <row r="17" spans="1:252" s="47" customFormat="1" ht="13.5">
      <c r="A17" s="20"/>
      <c r="B17" s="49"/>
      <c r="C17" s="74"/>
      <c r="D17" s="52"/>
      <c r="E17" s="53"/>
      <c r="F17" s="75"/>
      <c r="G17" s="45"/>
      <c r="H17" s="45"/>
      <c r="IR17"/>
    </row>
    <row r="18" spans="1:252" s="47" customFormat="1" ht="13.5">
      <c r="A18" s="20"/>
      <c r="B18" s="49"/>
      <c r="C18" s="74"/>
      <c r="D18" s="52"/>
      <c r="E18" s="53"/>
      <c r="F18" s="75"/>
      <c r="G18" s="45"/>
      <c r="H18" s="45"/>
      <c r="IR18"/>
    </row>
    <row r="19" spans="1:252" s="47" customFormat="1" ht="13.5">
      <c r="A19" s="20"/>
      <c r="B19" s="49"/>
      <c r="C19" s="74"/>
      <c r="D19" s="52"/>
      <c r="E19" s="53"/>
      <c r="F19" s="75"/>
      <c r="G19" s="45"/>
      <c r="H19" s="45"/>
      <c r="IR19"/>
    </row>
    <row r="20" spans="2:9" ht="13.5">
      <c r="B20" s="25" t="s">
        <v>78</v>
      </c>
      <c r="C20" s="68"/>
      <c r="D20" s="26"/>
      <c r="E20" s="27"/>
      <c r="F20" s="69"/>
      <c r="G20" s="28"/>
      <c r="H20" s="28"/>
      <c r="I20" s="29"/>
    </row>
    <row r="21" spans="2:9" ht="13.5">
      <c r="B21" s="25"/>
      <c r="C21" s="68"/>
      <c r="D21" s="26"/>
      <c r="E21" s="27"/>
      <c r="F21" s="69"/>
      <c r="G21" s="28"/>
      <c r="H21" s="28"/>
      <c r="I21" s="29"/>
    </row>
    <row r="22" spans="1:9" ht="13.5">
      <c r="A22" s="20" t="s">
        <v>32</v>
      </c>
      <c r="B22" s="30" t="s">
        <v>61</v>
      </c>
      <c r="C22" s="32" t="s">
        <v>34</v>
      </c>
      <c r="D22" s="32" t="s">
        <v>35</v>
      </c>
      <c r="E22" s="27" t="s">
        <v>36</v>
      </c>
      <c r="F22" s="70" t="s">
        <v>59</v>
      </c>
      <c r="G22" s="28"/>
      <c r="H22" s="28"/>
      <c r="I22" s="33"/>
    </row>
    <row r="23" spans="2:9" ht="13.5">
      <c r="B23" s="30"/>
      <c r="C23" s="32"/>
      <c r="D23" s="32"/>
      <c r="E23" s="27"/>
      <c r="F23" s="70"/>
      <c r="G23" s="28"/>
      <c r="H23" s="28"/>
      <c r="I23" s="33"/>
    </row>
    <row r="24" spans="1:252" s="1" customFormat="1" ht="13.5">
      <c r="A24" s="20">
        <v>1</v>
      </c>
      <c r="B24" s="34" t="s">
        <v>80</v>
      </c>
      <c r="C24" s="35" t="s">
        <v>41</v>
      </c>
      <c r="D24" s="35">
        <v>1</v>
      </c>
      <c r="E24" s="70"/>
      <c r="F24" s="70">
        <f aca="true" t="shared" si="0" ref="F24:F31">D24*E24</f>
        <v>0</v>
      </c>
      <c r="IR24"/>
    </row>
    <row r="25" spans="1:8" ht="13.5">
      <c r="A25" s="20">
        <v>2</v>
      </c>
      <c r="B25" s="24" t="s">
        <v>65</v>
      </c>
      <c r="C25" s="26" t="s">
        <v>41</v>
      </c>
      <c r="D25" s="20">
        <v>3</v>
      </c>
      <c r="E25" s="70"/>
      <c r="F25" s="70">
        <f t="shared" si="0"/>
        <v>0</v>
      </c>
      <c r="H25" s="28"/>
    </row>
    <row r="26" spans="1:8" ht="13.5">
      <c r="A26" s="20">
        <v>3</v>
      </c>
      <c r="B26" s="24" t="s">
        <v>66</v>
      </c>
      <c r="C26" s="26" t="s">
        <v>41</v>
      </c>
      <c r="D26" s="20">
        <v>8</v>
      </c>
      <c r="E26" s="70"/>
      <c r="F26" s="70">
        <f t="shared" si="0"/>
        <v>0</v>
      </c>
      <c r="H26" s="28"/>
    </row>
    <row r="27" spans="1:8" ht="13.5">
      <c r="A27" s="20">
        <v>4</v>
      </c>
      <c r="B27" s="24" t="s">
        <v>67</v>
      </c>
      <c r="C27" s="26" t="s">
        <v>41</v>
      </c>
      <c r="D27" s="20">
        <v>1</v>
      </c>
      <c r="E27" s="70"/>
      <c r="F27" s="70">
        <f t="shared" si="0"/>
        <v>0</v>
      </c>
      <c r="H27" s="28"/>
    </row>
    <row r="28" spans="1:252" s="1" customFormat="1" ht="13.5">
      <c r="A28" s="20">
        <v>5</v>
      </c>
      <c r="B28" s="34" t="s">
        <v>81</v>
      </c>
      <c r="C28" s="35" t="s">
        <v>41</v>
      </c>
      <c r="D28" s="35">
        <v>1</v>
      </c>
      <c r="E28" s="70"/>
      <c r="F28" s="70">
        <f t="shared" si="0"/>
        <v>0</v>
      </c>
      <c r="IR28"/>
    </row>
    <row r="29" spans="1:14" s="1" customFormat="1" ht="13.5">
      <c r="A29" s="20">
        <v>6</v>
      </c>
      <c r="B29" s="24" t="s">
        <v>68</v>
      </c>
      <c r="C29" s="35" t="s">
        <v>41</v>
      </c>
      <c r="D29" s="35">
        <v>1</v>
      </c>
      <c r="E29" s="70"/>
      <c r="F29" s="70">
        <f t="shared" si="0"/>
        <v>0</v>
      </c>
      <c r="G29"/>
      <c r="H29" s="33"/>
      <c r="J29" s="65"/>
      <c r="M29" s="71"/>
      <c r="N29" s="71"/>
    </row>
    <row r="30" spans="1:252" s="1" customFormat="1" ht="13.5">
      <c r="A30" s="20">
        <v>7</v>
      </c>
      <c r="B30" s="34" t="s">
        <v>69</v>
      </c>
      <c r="C30" s="35" t="s">
        <v>41</v>
      </c>
      <c r="D30" s="35">
        <v>1</v>
      </c>
      <c r="E30" s="70"/>
      <c r="F30" s="70">
        <f t="shared" si="0"/>
        <v>0</v>
      </c>
      <c r="IR30"/>
    </row>
    <row r="31" spans="1:252" s="1" customFormat="1" ht="13.5">
      <c r="A31" s="20">
        <v>8</v>
      </c>
      <c r="B31" s="34" t="s">
        <v>70</v>
      </c>
      <c r="C31" s="35" t="s">
        <v>41</v>
      </c>
      <c r="D31" s="35">
        <v>13</v>
      </c>
      <c r="E31" s="70"/>
      <c r="F31" s="70">
        <f t="shared" si="0"/>
        <v>0</v>
      </c>
      <c r="IR31"/>
    </row>
    <row r="32" spans="1:14" s="1" customFormat="1" ht="12.75">
      <c r="A32" s="20">
        <v>9</v>
      </c>
      <c r="B32" s="24"/>
      <c r="C32" s="35"/>
      <c r="D32" s="35"/>
      <c r="E32" s="36"/>
      <c r="F32" s="70"/>
      <c r="G32" s="33"/>
      <c r="H32" s="33"/>
      <c r="J32" s="65"/>
      <c r="L32" s="66"/>
      <c r="M32" s="71"/>
      <c r="N32" s="71"/>
    </row>
    <row r="33" spans="1:252" s="1" customFormat="1" ht="13.5">
      <c r="A33" s="20">
        <v>10</v>
      </c>
      <c r="B33" s="34" t="s">
        <v>62</v>
      </c>
      <c r="C33" s="35"/>
      <c r="D33" s="35"/>
      <c r="E33" s="36"/>
      <c r="F33" s="70">
        <f>SUM(F21:F32)</f>
        <v>0</v>
      </c>
      <c r="IR33"/>
    </row>
    <row r="34" spans="1:252" s="1" customFormat="1" ht="13.5">
      <c r="A34" s="20">
        <v>11</v>
      </c>
      <c r="B34" s="34"/>
      <c r="C34" s="35"/>
      <c r="D34" s="35"/>
      <c r="E34" s="36"/>
      <c r="F34" s="70"/>
      <c r="IR34"/>
    </row>
    <row r="35" spans="1:251" ht="13.5">
      <c r="A35" s="20">
        <v>12</v>
      </c>
      <c r="B35" s="24" t="s">
        <v>63</v>
      </c>
      <c r="C35" s="24" t="s">
        <v>64</v>
      </c>
      <c r="D35" s="1"/>
      <c r="E35" s="29" t="s">
        <v>71</v>
      </c>
      <c r="F35" s="1"/>
      <c r="G35" s="2"/>
      <c r="H35" s="2"/>
      <c r="I35" s="24"/>
      <c r="J35" s="65"/>
      <c r="K35"/>
      <c r="L35"/>
      <c r="M35" s="71"/>
      <c r="N35" s="71"/>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row>
    <row r="36" spans="1:8" ht="13.5">
      <c r="A36" s="20">
        <v>13</v>
      </c>
      <c r="B36" s="24"/>
      <c r="C36" s="26"/>
      <c r="E36" s="27"/>
      <c r="F36" s="70"/>
      <c r="H36" s="28"/>
    </row>
    <row r="37" spans="1:252" s="47" customFormat="1" ht="13.5">
      <c r="A37" s="20">
        <v>14</v>
      </c>
      <c r="B37" s="39" t="s">
        <v>59</v>
      </c>
      <c r="C37" s="72"/>
      <c r="D37" s="42"/>
      <c r="E37" s="43"/>
      <c r="F37" s="73">
        <f>1.2*F33</f>
        <v>0</v>
      </c>
      <c r="G37" s="45"/>
      <c r="H37" s="45"/>
      <c r="IR37"/>
    </row>
    <row r="38" spans="1:14" s="1" customFormat="1" ht="12.75">
      <c r="A38" s="20"/>
      <c r="B38" s="24"/>
      <c r="C38" s="35"/>
      <c r="D38" s="35"/>
      <c r="E38" s="36"/>
      <c r="F38" s="70"/>
      <c r="G38" s="33"/>
      <c r="H38" s="33"/>
      <c r="J38" s="65"/>
      <c r="L38" s="66"/>
      <c r="M38" s="71"/>
      <c r="N38" s="71"/>
    </row>
    <row r="39" spans="1:14" s="1" customFormat="1" ht="12.75">
      <c r="A39" s="20"/>
      <c r="B39" s="24"/>
      <c r="C39" s="35"/>
      <c r="D39" s="35"/>
      <c r="E39" s="36"/>
      <c r="F39" s="70"/>
      <c r="G39" s="33"/>
      <c r="H39" s="33"/>
      <c r="J39" s="65"/>
      <c r="L39" s="66"/>
      <c r="M39" s="71"/>
      <c r="N39" s="71"/>
    </row>
    <row r="40" ht="13.5">
      <c r="I40" s="22"/>
    </row>
    <row r="42" spans="1:252" s="47" customFormat="1" ht="13.5">
      <c r="A42" s="20">
        <v>1</v>
      </c>
      <c r="B42" s="39" t="s">
        <v>72</v>
      </c>
      <c r="C42" s="72"/>
      <c r="D42" s="42"/>
      <c r="E42" s="43"/>
      <c r="F42" s="73">
        <f>F37+F15</f>
        <v>0</v>
      </c>
      <c r="G42" s="45"/>
      <c r="H42" s="45"/>
      <c r="IR4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97" r:id="rId1"/>
  <headerFooter alignWithMargins="0">
    <oddFooter>&amp;C&amp;"Arial,obyčejné"Stránka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Plachy</dc:creator>
  <cp:keywords/>
  <dc:description/>
  <cp:lastModifiedBy>Heczkova</cp:lastModifiedBy>
  <cp:lastPrinted>2016-08-17T11:45:20Z</cp:lastPrinted>
  <dcterms:created xsi:type="dcterms:W3CDTF">2016-06-17T06:57:39Z</dcterms:created>
  <dcterms:modified xsi:type="dcterms:W3CDTF">2016-08-17T13:36:44Z</dcterms:modified>
  <cp:category/>
  <cp:version/>
  <cp:contentType/>
  <cp:contentStatus/>
</cp:coreProperties>
</file>