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erejne_zakazky_NOVE\Nefakultni\RMU\IO_SKM_rekonstrukce_bunek_vinarska\smlouva\dodatek_c2\"/>
    </mc:Choice>
  </mc:AlternateContent>
  <bookViews>
    <workbookView xWindow="0" yWindow="0" windowWidth="19200" windowHeight="11160" tabRatio="953"/>
  </bookViews>
  <sheets>
    <sheet name="Krycí listbuňka-4lůžka" sheetId="12" r:id="rId1"/>
    <sheet name="Rekapitulacebuňka4lůžka" sheetId="13" r:id="rId2"/>
    <sheet name="Položkybuňka4lůžka" sheetId="14" r:id="rId3"/>
  </sheets>
  <definedNames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#REF!</definedName>
    <definedName name="HSV">#REF!</definedName>
    <definedName name="HSV0">#REF!</definedName>
    <definedName name="HZS">#REF!</definedName>
    <definedName name="HZS0">#REF!</definedName>
    <definedName name="JKSO">#REF!</definedName>
    <definedName name="MJ">#REF!</definedName>
    <definedName name="Mont">#REF!</definedName>
    <definedName name="Montaz0">#REF!</definedName>
    <definedName name="NazevDilu">#REF!</definedName>
    <definedName name="nazevobjektu">#REF!</definedName>
    <definedName name="nazevstavby">#REF!</definedName>
    <definedName name="_xlnm.Print_Titles" localSheetId="2">Položkybuňka4lůžka!$1:$6</definedName>
    <definedName name="_xlnm.Print_Titles" localSheetId="1">Rekapitulacebuňka4lůžka!$1:$6</definedName>
    <definedName name="Objednatel">#REF!</definedName>
    <definedName name="_xlnm.Print_Area" localSheetId="0">'Krycí listbuňka-4lůžka'!$A$1:$G$45</definedName>
    <definedName name="_xlnm.Print_Area" localSheetId="2">Položkybuňka4lůžka!$A$1:$G$83</definedName>
    <definedName name="_xlnm.Print_Area" localSheetId="1">Rekapitulacebuňka4lůžka!$A$1:$I$16</definedName>
    <definedName name="PocetMJ">#REF!</definedName>
    <definedName name="PocetMJ2">#REF!</definedName>
    <definedName name="Poznamka">#REF!</definedName>
    <definedName name="Projektant">#REF!</definedName>
    <definedName name="Projektant2">#REF!</definedName>
    <definedName name="PSV">#REF!</definedName>
    <definedName name="PSV0">#REF!</definedName>
    <definedName name="SazbaDPH1">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lver_lin" localSheetId="2" hidden="1">0</definedName>
    <definedName name="solver_num" localSheetId="2" hidden="1">0</definedName>
    <definedName name="solver_opt" localSheetId="2" hidden="1">Položkybuňka4lůžka!#REF!</definedName>
    <definedName name="solver_typ" localSheetId="2" hidden="1">1</definedName>
    <definedName name="solver_val" localSheetId="2" hidden="1">0</definedName>
    <definedName name="Typ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>#REF!</definedName>
  </definedNames>
  <calcPr calcId="162913"/>
</workbook>
</file>

<file path=xl/calcChain.xml><?xml version="1.0" encoding="utf-8"?>
<calcChain xmlns="http://schemas.openxmlformats.org/spreadsheetml/2006/main">
  <c r="C83" i="14" l="1"/>
  <c r="BE82" i="14"/>
  <c r="BD82" i="14"/>
  <c r="BC82" i="14"/>
  <c r="BB82" i="14"/>
  <c r="G82" i="14"/>
  <c r="BA82" i="14" s="1"/>
  <c r="BE81" i="14"/>
  <c r="BD81" i="14"/>
  <c r="BC81" i="14"/>
  <c r="BB81" i="14"/>
  <c r="G81" i="14"/>
  <c r="BA81" i="14" s="1"/>
  <c r="BE80" i="14"/>
  <c r="BD80" i="14"/>
  <c r="BC80" i="14"/>
  <c r="BB80" i="14"/>
  <c r="G80" i="14"/>
  <c r="BA80" i="14" s="1"/>
  <c r="BE79" i="14"/>
  <c r="BD79" i="14"/>
  <c r="BC79" i="14"/>
  <c r="BB79" i="14"/>
  <c r="G79" i="14"/>
  <c r="BA79" i="14" s="1"/>
  <c r="BE78" i="14"/>
  <c r="BD78" i="14"/>
  <c r="BC78" i="14"/>
  <c r="BB78" i="14"/>
  <c r="G78" i="14"/>
  <c r="BA78" i="14" s="1"/>
  <c r="C76" i="14"/>
  <c r="BE75" i="14"/>
  <c r="BD75" i="14"/>
  <c r="BC75" i="14"/>
  <c r="BA75" i="14"/>
  <c r="G75" i="14"/>
  <c r="BB75" i="14" s="1"/>
  <c r="BE74" i="14"/>
  <c r="BD74" i="14"/>
  <c r="BC74" i="14"/>
  <c r="BA74" i="14"/>
  <c r="G74" i="14"/>
  <c r="BB74" i="14" s="1"/>
  <c r="BE73" i="14"/>
  <c r="BD73" i="14"/>
  <c r="BC73" i="14"/>
  <c r="BA73" i="14"/>
  <c r="G73" i="14"/>
  <c r="BB73" i="14" s="1"/>
  <c r="BE72" i="14"/>
  <c r="BD72" i="14"/>
  <c r="BC72" i="14"/>
  <c r="BA72" i="14"/>
  <c r="G72" i="14"/>
  <c r="BB72" i="14" s="1"/>
  <c r="BE71" i="14"/>
  <c r="BD71" i="14"/>
  <c r="BC71" i="14"/>
  <c r="BA71" i="14"/>
  <c r="G71" i="14"/>
  <c r="BB71" i="14" s="1"/>
  <c r="BE70" i="14"/>
  <c r="BD70" i="14"/>
  <c r="BC70" i="14"/>
  <c r="BA70" i="14"/>
  <c r="G70" i="14"/>
  <c r="BB70" i="14" s="1"/>
  <c r="BE69" i="14"/>
  <c r="BD69" i="14"/>
  <c r="BC69" i="14"/>
  <c r="BA69" i="14"/>
  <c r="G69" i="14"/>
  <c r="BB69" i="14" s="1"/>
  <c r="BE68" i="14"/>
  <c r="BD68" i="14"/>
  <c r="BC68" i="14"/>
  <c r="BA68" i="14"/>
  <c r="G68" i="14"/>
  <c r="BB68" i="14" s="1"/>
  <c r="BE67" i="14"/>
  <c r="BD67" i="14"/>
  <c r="BC67" i="14"/>
  <c r="BA67" i="14"/>
  <c r="G67" i="14"/>
  <c r="BB67" i="14" s="1"/>
  <c r="BE66" i="14"/>
  <c r="BD66" i="14"/>
  <c r="BC66" i="14"/>
  <c r="BA66" i="14"/>
  <c r="G66" i="14"/>
  <c r="BB66" i="14" s="1"/>
  <c r="BE65" i="14"/>
  <c r="BD65" i="14"/>
  <c r="BC65" i="14"/>
  <c r="BA65" i="14"/>
  <c r="G65" i="14"/>
  <c r="BB65" i="14" s="1"/>
  <c r="BE64" i="14"/>
  <c r="BD64" i="14"/>
  <c r="BC64" i="14"/>
  <c r="BA64" i="14"/>
  <c r="G64" i="14"/>
  <c r="BB64" i="14" s="1"/>
  <c r="BE63" i="14"/>
  <c r="BD63" i="14"/>
  <c r="BC63" i="14"/>
  <c r="BA63" i="14"/>
  <c r="G63" i="14"/>
  <c r="BB63" i="14" s="1"/>
  <c r="BE62" i="14"/>
  <c r="BD62" i="14"/>
  <c r="BC62" i="14"/>
  <c r="BA62" i="14"/>
  <c r="G62" i="14"/>
  <c r="BB62" i="14" s="1"/>
  <c r="BE61" i="14"/>
  <c r="BD61" i="14"/>
  <c r="BC61" i="14"/>
  <c r="BA61" i="14"/>
  <c r="G61" i="14"/>
  <c r="BB61" i="14" s="1"/>
  <c r="BE60" i="14"/>
  <c r="BD60" i="14"/>
  <c r="BC60" i="14"/>
  <c r="BA60" i="14"/>
  <c r="G60" i="14"/>
  <c r="BB60" i="14" s="1"/>
  <c r="BE59" i="14"/>
  <c r="BD59" i="14"/>
  <c r="BC59" i="14"/>
  <c r="BA59" i="14"/>
  <c r="G59" i="14"/>
  <c r="BB59" i="14" s="1"/>
  <c r="BE58" i="14"/>
  <c r="BD58" i="14"/>
  <c r="BC58" i="14"/>
  <c r="BA58" i="14"/>
  <c r="G58" i="14"/>
  <c r="BB58" i="14" s="1"/>
  <c r="BE57" i="14"/>
  <c r="BD57" i="14"/>
  <c r="BC57" i="14"/>
  <c r="BA57" i="14"/>
  <c r="G57" i="14"/>
  <c r="BB57" i="14" s="1"/>
  <c r="BE56" i="14"/>
  <c r="BD56" i="14"/>
  <c r="BC56" i="14"/>
  <c r="BA56" i="14"/>
  <c r="G56" i="14"/>
  <c r="BB56" i="14" s="1"/>
  <c r="BE55" i="14"/>
  <c r="BD55" i="14"/>
  <c r="BC55" i="14"/>
  <c r="BA55" i="14"/>
  <c r="G55" i="14"/>
  <c r="BB55" i="14" s="1"/>
  <c r="BE54" i="14"/>
  <c r="BD54" i="14"/>
  <c r="BC54" i="14"/>
  <c r="BB54" i="14"/>
  <c r="BA54" i="14"/>
  <c r="G54" i="14"/>
  <c r="BE53" i="14"/>
  <c r="BD53" i="14"/>
  <c r="BC53" i="14"/>
  <c r="BA53" i="14"/>
  <c r="G53" i="14"/>
  <c r="BB53" i="14" s="1"/>
  <c r="BE52" i="14"/>
  <c r="BD52" i="14"/>
  <c r="BC52" i="14"/>
  <c r="BA52" i="14"/>
  <c r="G52" i="14"/>
  <c r="BB52" i="14" s="1"/>
  <c r="BE51" i="14"/>
  <c r="BD51" i="14"/>
  <c r="BC51" i="14"/>
  <c r="BB51" i="14"/>
  <c r="BA51" i="14"/>
  <c r="G51" i="14"/>
  <c r="BE50" i="14"/>
  <c r="BD50" i="14"/>
  <c r="BC50" i="14"/>
  <c r="BA50" i="14"/>
  <c r="G50" i="14"/>
  <c r="BB50" i="14" s="1"/>
  <c r="BE49" i="14"/>
  <c r="BD49" i="14"/>
  <c r="BC49" i="14"/>
  <c r="BA49" i="14"/>
  <c r="G49" i="14"/>
  <c r="BB49" i="14" s="1"/>
  <c r="BE48" i="14"/>
  <c r="BD48" i="14"/>
  <c r="BC48" i="14"/>
  <c r="BA48" i="14"/>
  <c r="G48" i="14"/>
  <c r="BB48" i="14" s="1"/>
  <c r="BE47" i="14"/>
  <c r="BD47" i="14"/>
  <c r="BC47" i="14"/>
  <c r="BA47" i="14"/>
  <c r="G47" i="14"/>
  <c r="BB47" i="14" s="1"/>
  <c r="BE46" i="14"/>
  <c r="BD46" i="14"/>
  <c r="BC46" i="14"/>
  <c r="BA46" i="14"/>
  <c r="G46" i="14"/>
  <c r="BB46" i="14" s="1"/>
  <c r="C44" i="14"/>
  <c r="BE43" i="14"/>
  <c r="BD43" i="14"/>
  <c r="BC43" i="14"/>
  <c r="BA43" i="14"/>
  <c r="G43" i="14"/>
  <c r="BB43" i="14" s="1"/>
  <c r="BE42" i="14"/>
  <c r="BD42" i="14"/>
  <c r="BC42" i="14"/>
  <c r="BA42" i="14"/>
  <c r="G42" i="14"/>
  <c r="BB42" i="14" s="1"/>
  <c r="BE41" i="14"/>
  <c r="BD41" i="14"/>
  <c r="BC41" i="14"/>
  <c r="BA41" i="14"/>
  <c r="G41" i="14"/>
  <c r="BB41" i="14" s="1"/>
  <c r="BE40" i="14"/>
  <c r="BD40" i="14"/>
  <c r="BC40" i="14"/>
  <c r="BA40" i="14"/>
  <c r="G40" i="14"/>
  <c r="BB40" i="14" s="1"/>
  <c r="BE39" i="14"/>
  <c r="BD39" i="14"/>
  <c r="BC39" i="14"/>
  <c r="BA39" i="14"/>
  <c r="G39" i="14"/>
  <c r="BB39" i="14" s="1"/>
  <c r="BE38" i="14"/>
  <c r="BD38" i="14"/>
  <c r="BC38" i="14"/>
  <c r="BA38" i="14"/>
  <c r="G38" i="14"/>
  <c r="BB38" i="14" s="1"/>
  <c r="BE37" i="14"/>
  <c r="BD37" i="14"/>
  <c r="BC37" i="14"/>
  <c r="BA37" i="14"/>
  <c r="G37" i="14"/>
  <c r="BB37" i="14" s="1"/>
  <c r="BE36" i="14"/>
  <c r="BD36" i="14"/>
  <c r="BC36" i="14"/>
  <c r="BA36" i="14"/>
  <c r="G36" i="14"/>
  <c r="BB36" i="14" s="1"/>
  <c r="BE35" i="14"/>
  <c r="BD35" i="14"/>
  <c r="BC35" i="14"/>
  <c r="BA35" i="14"/>
  <c r="G35" i="14"/>
  <c r="BB35" i="14" s="1"/>
  <c r="BE34" i="14"/>
  <c r="BD34" i="14"/>
  <c r="BC34" i="14"/>
  <c r="BA34" i="14"/>
  <c r="G34" i="14"/>
  <c r="BB34" i="14" s="1"/>
  <c r="BE33" i="14"/>
  <c r="BD33" i="14"/>
  <c r="BC33" i="14"/>
  <c r="BA33" i="14"/>
  <c r="G33" i="14"/>
  <c r="BB33" i="14" s="1"/>
  <c r="C31" i="14"/>
  <c r="BE30" i="14"/>
  <c r="BD30" i="14"/>
  <c r="BC30" i="14"/>
  <c r="BA30" i="14"/>
  <c r="G30" i="14"/>
  <c r="BB30" i="14" s="1"/>
  <c r="BE29" i="14"/>
  <c r="BD29" i="14"/>
  <c r="BC29" i="14"/>
  <c r="BA29" i="14"/>
  <c r="G29" i="14"/>
  <c r="BB29" i="14" s="1"/>
  <c r="BE28" i="14"/>
  <c r="BD28" i="14"/>
  <c r="BC28" i="14"/>
  <c r="BA28" i="14"/>
  <c r="G28" i="14"/>
  <c r="BB28" i="14" s="1"/>
  <c r="BE27" i="14"/>
  <c r="BD27" i="14"/>
  <c r="BC27" i="14"/>
  <c r="BA27" i="14"/>
  <c r="G27" i="14"/>
  <c r="BB27" i="14" s="1"/>
  <c r="BE26" i="14"/>
  <c r="BD26" i="14"/>
  <c r="BC26" i="14"/>
  <c r="BA26" i="14"/>
  <c r="G26" i="14"/>
  <c r="BB26" i="14" s="1"/>
  <c r="BE25" i="14"/>
  <c r="BD25" i="14"/>
  <c r="BC25" i="14"/>
  <c r="BA25" i="14"/>
  <c r="G25" i="14"/>
  <c r="BB25" i="14" s="1"/>
  <c r="BE24" i="14"/>
  <c r="BD24" i="14"/>
  <c r="BC24" i="14"/>
  <c r="BA24" i="14"/>
  <c r="G24" i="14"/>
  <c r="BB24" i="14" s="1"/>
  <c r="BE23" i="14"/>
  <c r="BD23" i="14"/>
  <c r="BC23" i="14"/>
  <c r="BA23" i="14"/>
  <c r="G23" i="14"/>
  <c r="BB23" i="14" s="1"/>
  <c r="BE22" i="14"/>
  <c r="BD22" i="14"/>
  <c r="BC22" i="14"/>
  <c r="BA22" i="14"/>
  <c r="G22" i="14"/>
  <c r="BB22" i="14" s="1"/>
  <c r="BE21" i="14"/>
  <c r="BD21" i="14"/>
  <c r="BC21" i="14"/>
  <c r="BA21" i="14"/>
  <c r="G21" i="14"/>
  <c r="BB21" i="14" s="1"/>
  <c r="C19" i="14"/>
  <c r="BE18" i="14"/>
  <c r="BE19" i="14" s="1"/>
  <c r="I10" i="13" s="1"/>
  <c r="BD18" i="14"/>
  <c r="BD19" i="14" s="1"/>
  <c r="H10" i="13" s="1"/>
  <c r="BC18" i="14"/>
  <c r="BC19" i="14" s="1"/>
  <c r="G10" i="13" s="1"/>
  <c r="BB18" i="14"/>
  <c r="BB19" i="14" s="1"/>
  <c r="F10" i="13" s="1"/>
  <c r="G18" i="14"/>
  <c r="G19" i="14" s="1"/>
  <c r="C16" i="14"/>
  <c r="BE15" i="14"/>
  <c r="BE16" i="14" s="1"/>
  <c r="I9" i="13" s="1"/>
  <c r="BD15" i="14"/>
  <c r="BD16" i="14" s="1"/>
  <c r="H9" i="13" s="1"/>
  <c r="BC15" i="14"/>
  <c r="BC16" i="14" s="1"/>
  <c r="G9" i="13" s="1"/>
  <c r="BB15" i="14"/>
  <c r="BB16" i="14" s="1"/>
  <c r="F9" i="13" s="1"/>
  <c r="G15" i="14"/>
  <c r="BA15" i="14" s="1"/>
  <c r="BA16" i="14" s="1"/>
  <c r="E9" i="13" s="1"/>
  <c r="C13" i="14"/>
  <c r="BE12" i="14"/>
  <c r="BD12" i="14"/>
  <c r="BC12" i="14"/>
  <c r="BB12" i="14"/>
  <c r="G12" i="14"/>
  <c r="BE11" i="14"/>
  <c r="BD11" i="14"/>
  <c r="BC11" i="14"/>
  <c r="BB11" i="14"/>
  <c r="G11" i="14"/>
  <c r="BA11" i="14" s="1"/>
  <c r="C9" i="14"/>
  <c r="BE8" i="14"/>
  <c r="BE9" i="14" s="1"/>
  <c r="I7" i="13" s="1"/>
  <c r="BD8" i="14"/>
  <c r="BD9" i="14" s="1"/>
  <c r="H7" i="13" s="1"/>
  <c r="BC8" i="14"/>
  <c r="BC9" i="14" s="1"/>
  <c r="G7" i="13" s="1"/>
  <c r="BB8" i="14"/>
  <c r="BB9" i="14" s="1"/>
  <c r="F7" i="13" s="1"/>
  <c r="G8" i="14"/>
  <c r="BA8" i="14" s="1"/>
  <c r="BA9" i="14" s="1"/>
  <c r="E7" i="13" s="1"/>
  <c r="E4" i="14"/>
  <c r="F3" i="14"/>
  <c r="B14" i="13"/>
  <c r="A14" i="13"/>
  <c r="B13" i="13"/>
  <c r="A13" i="13"/>
  <c r="B12" i="13"/>
  <c r="A12" i="13"/>
  <c r="B11" i="13"/>
  <c r="A11" i="13"/>
  <c r="B10" i="13"/>
  <c r="A10" i="13"/>
  <c r="B9" i="13"/>
  <c r="A9" i="13"/>
  <c r="B8" i="13"/>
  <c r="A8" i="13"/>
  <c r="B7" i="13"/>
  <c r="A7" i="13"/>
  <c r="D2" i="12"/>
  <c r="C2" i="12"/>
  <c r="BC13" i="14" l="1"/>
  <c r="G8" i="13" s="1"/>
  <c r="G13" i="14"/>
  <c r="BA12" i="14"/>
  <c r="BB13" i="14"/>
  <c r="F8" i="13" s="1"/>
  <c r="BD83" i="14"/>
  <c r="H14" i="13" s="1"/>
  <c r="BE83" i="14"/>
  <c r="I14" i="13" s="1"/>
  <c r="BB83" i="14"/>
  <c r="F14" i="13" s="1"/>
  <c r="BC83" i="14"/>
  <c r="G14" i="13" s="1"/>
  <c r="G83" i="14"/>
  <c r="G76" i="14"/>
  <c r="BD76" i="14"/>
  <c r="H13" i="13" s="1"/>
  <c r="BA76" i="14"/>
  <c r="E13" i="13" s="1"/>
  <c r="BE76" i="14"/>
  <c r="I13" i="13" s="1"/>
  <c r="BD44" i="14"/>
  <c r="H12" i="13" s="1"/>
  <c r="BE44" i="14"/>
  <c r="I12" i="13" s="1"/>
  <c r="G44" i="14"/>
  <c r="BC44" i="14"/>
  <c r="G12" i="13" s="1"/>
  <c r="BA44" i="14"/>
  <c r="E12" i="13" s="1"/>
  <c r="BA31" i="14"/>
  <c r="E11" i="13" s="1"/>
  <c r="BD31" i="14"/>
  <c r="H11" i="13" s="1"/>
  <c r="BC31" i="14"/>
  <c r="G11" i="13" s="1"/>
  <c r="BA18" i="14"/>
  <c r="BA19" i="14" s="1"/>
  <c r="E10" i="13" s="1"/>
  <c r="BA13" i="14"/>
  <c r="E8" i="13" s="1"/>
  <c r="BE13" i="14"/>
  <c r="I8" i="13" s="1"/>
  <c r="BD13" i="14"/>
  <c r="H8" i="13" s="1"/>
  <c r="BE31" i="14"/>
  <c r="I11" i="13" s="1"/>
  <c r="BC76" i="14"/>
  <c r="G13" i="13" s="1"/>
  <c r="BA83" i="14"/>
  <c r="E14" i="13" s="1"/>
  <c r="BB31" i="14"/>
  <c r="F11" i="13" s="1"/>
  <c r="BB76" i="14"/>
  <c r="F13" i="13" s="1"/>
  <c r="BB44" i="14"/>
  <c r="F12" i="13" s="1"/>
  <c r="G9" i="14"/>
  <c r="G16" i="14"/>
  <c r="G31" i="14"/>
  <c r="G15" i="13" l="1"/>
  <c r="C18" i="12" s="1"/>
  <c r="E15" i="13"/>
  <c r="C15" i="12" s="1"/>
  <c r="F15" i="13"/>
  <c r="C16" i="12" s="1"/>
  <c r="H15" i="13"/>
  <c r="C17" i="12" s="1"/>
  <c r="I15" i="13"/>
  <c r="C21" i="12" s="1"/>
  <c r="C19" i="12" l="1"/>
  <c r="C22" i="12" s="1"/>
  <c r="C23" i="12" s="1"/>
  <c r="F30" i="12" s="1"/>
  <c r="F31" i="12" s="1"/>
  <c r="F34" i="12" s="1"/>
</calcChain>
</file>

<file path=xl/sharedStrings.xml><?xml version="1.0" encoding="utf-8"?>
<sst xmlns="http://schemas.openxmlformats.org/spreadsheetml/2006/main" count="309" uniqueCount="222">
  <si>
    <t>BUŇKA ČTYŘLŮŽKOVÁ</t>
  </si>
  <si>
    <t>POLOŽKOVÝ ROZPOČET</t>
  </si>
  <si>
    <t>Rozpočet</t>
  </si>
  <si>
    <t xml:space="preserve">JKSO </t>
  </si>
  <si>
    <t>Objekt</t>
  </si>
  <si>
    <t>Název objektu</t>
  </si>
  <si>
    <t xml:space="preserve">SKP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</si>
  <si>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</si>
  <si>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</si>
  <si>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</si>
  <si>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</si>
  <si>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</si>
  <si>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</si>
  <si>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</si>
  <si>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</si>
  <si>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</si>
  <si>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</si>
  <si>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</si>
  <si>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</si>
  <si>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</si>
  <si>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</si>
  <si>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</si>
  <si>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</si>
  <si>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</si>
  <si>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</si>
  <si>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</si>
  <si>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</si>
  <si>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</si>
  <si>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</si>
  <si>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</si>
  <si>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</si>
  <si>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</si>
  <si>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</si>
  <si>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ZRN+ost.náklady+HZS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</si>
  <si>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</si>
  <si>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</si>
  <si>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</si>
  <si>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</si>
  <si>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</si>
  <si>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</si>
  <si>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</si>
  <si>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</si>
  <si>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</si>
  <si>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</si>
  <si>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</si>
  <si>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</si>
  <si>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</si>
  <si>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 xml:space="preserve"> 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</si>
  <si>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</si>
  <si>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</si>
  <si>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</si>
  <si>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</si>
  <si>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</si>
  <si>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</si>
  <si>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</si>
  <si>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</si>
  <si>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</si>
  <si>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</si>
  <si>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%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</si>
  <si>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</si>
  <si>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</si>
  <si>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</si>
  <si>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</si>
  <si>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</si>
  <si>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</si>
  <si>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</si>
  <si>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</si>
  <si>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</si>
  <si>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</si>
  <si>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61</t>
  </si>
  <si>
    <t>Upravy povrchů vnitřní</t>
  </si>
  <si>
    <t>612403384R00</t>
  </si>
  <si>
    <t xml:space="preserve">Hrubá výplň rýh ve stěnách do 7x7 cm maltou ze SMS </t>
  </si>
  <si>
    <t>m</t>
  </si>
  <si>
    <t>Celkem za</t>
  </si>
  <si>
    <t>9</t>
  </si>
  <si>
    <t>Ostatní konstrukce, bourání</t>
  </si>
  <si>
    <t>612403500U00</t>
  </si>
  <si>
    <t xml:space="preserve">Vyplň rýh stěn hl 7cm š 15cm </t>
  </si>
  <si>
    <t>974031144R00</t>
  </si>
  <si>
    <t xml:space="preserve">Vysekání rýh ve zdi cihelné 7 x 15 cm </t>
  </si>
  <si>
    <t>97</t>
  </si>
  <si>
    <t>Prorážení otvorů</t>
  </si>
  <si>
    <t>974031142R00</t>
  </si>
  <si>
    <t xml:space="preserve">Vysekání rýh ve zdi cihelné 7 x 7 cm </t>
  </si>
  <si>
    <t>99</t>
  </si>
  <si>
    <t>Staveništní přesun hmot</t>
  </si>
  <si>
    <t>998276101R00</t>
  </si>
  <si>
    <t xml:space="preserve">Přesun hmot, trubní vedení plastová, otevř. výkop </t>
  </si>
  <si>
    <t>t</t>
  </si>
  <si>
    <t>721</t>
  </si>
  <si>
    <t>Vnitřní kanalizace</t>
  </si>
  <si>
    <t>721171808R00</t>
  </si>
  <si>
    <t xml:space="preserve">Demontáž potrubí z PVC do DN 114 </t>
  </si>
  <si>
    <t>721176102R00</t>
  </si>
  <si>
    <t xml:space="preserve">Potrubí HT připojovací D 40 x 1,8 mm </t>
  </si>
  <si>
    <t>721176103R00</t>
  </si>
  <si>
    <t xml:space="preserve">Potrubí HT připojovací DN 50 x 1,8 mm </t>
  </si>
  <si>
    <t>721176115R00</t>
  </si>
  <si>
    <t xml:space="preserve">Potrubí HT odpadní svislé DN 100 x 2,7 mm </t>
  </si>
  <si>
    <t>721194104R00</t>
  </si>
  <si>
    <t xml:space="preserve">Vyvedení odpadních výpustek D 40 x 1,8 </t>
  </si>
  <si>
    <t>kus</t>
  </si>
  <si>
    <t>721194105R00</t>
  </si>
  <si>
    <t xml:space="preserve">Vyvedení odpadních výpustek D 50 x 1,8 </t>
  </si>
  <si>
    <t>721194109R00</t>
  </si>
  <si>
    <t xml:space="preserve">Vyvedení odpadní výpustky D 110 x 2,3 </t>
  </si>
  <si>
    <t>721290112R00</t>
  </si>
  <si>
    <t xml:space="preserve">Zkouška těsnosti kanalizace vodou DN 200 </t>
  </si>
  <si>
    <t>721290123R00</t>
  </si>
  <si>
    <t xml:space="preserve">Zkouška těsnosti kanalizace kouřem DN 300 </t>
  </si>
  <si>
    <t>998721202R00</t>
  </si>
  <si>
    <t xml:space="preserve">Přesun hmot pro vnitřní kanalizaci, výšky do 12 m </t>
  </si>
  <si>
    <t>722</t>
  </si>
  <si>
    <t>Vnitřní vodovod</t>
  </si>
  <si>
    <t>722130801R00</t>
  </si>
  <si>
    <t xml:space="preserve">Demontáž potrubí ocelových závitových DN 25 </t>
  </si>
  <si>
    <t>722174310R00</t>
  </si>
  <si>
    <t xml:space="preserve">Potrubí z PP-R 80 PN 20, DN 16(o20mm) </t>
  </si>
  <si>
    <t>722182021R00</t>
  </si>
  <si>
    <t xml:space="preserve">Montáž izolačních skruží na potrubí přímé DN 25 </t>
  </si>
  <si>
    <t>722190401R00</t>
  </si>
  <si>
    <t xml:space="preserve">Vyvedení a upevnění výpustek DN 15 </t>
  </si>
  <si>
    <t>722220121R00</t>
  </si>
  <si>
    <t xml:space="preserve">Nástěnka K 247, pro baterii G 1/2 </t>
  </si>
  <si>
    <t>pár</t>
  </si>
  <si>
    <t>722290226R00</t>
  </si>
  <si>
    <t xml:space="preserve">Zkouška tlaku potrubí závitového DN 50 </t>
  </si>
  <si>
    <t>722290234R00</t>
  </si>
  <si>
    <t xml:space="preserve">Proplach a dezinfekce vodovod.potrubí DN 80 </t>
  </si>
  <si>
    <t>PC</t>
  </si>
  <si>
    <t>Krácený rozbor dle vyhlášky 252/2004 Sb. (určený ke kolaudaci)</t>
  </si>
  <si>
    <t>kpl</t>
  </si>
  <si>
    <t>283771350</t>
  </si>
  <si>
    <t>Izolace Tubolit DG 22-13</t>
  </si>
  <si>
    <t>551100010</t>
  </si>
  <si>
    <t>Kohout kulový voda   1/2" Sv+Tv</t>
  </si>
  <si>
    <t>998722202R00</t>
  </si>
  <si>
    <t xml:space="preserve">Přesun hmot pro vnitřní vodovod, výšky do 12 m </t>
  </si>
  <si>
    <t>725</t>
  </si>
  <si>
    <t>Zařizovací předměty</t>
  </si>
  <si>
    <t>725110814R00</t>
  </si>
  <si>
    <t xml:space="preserve">Demontáž klozetů kombinovaných </t>
  </si>
  <si>
    <t>soubor</t>
  </si>
  <si>
    <t>725119305R00</t>
  </si>
  <si>
    <t xml:space="preserve">Montáž klozetových mís kombinovaných </t>
  </si>
  <si>
    <t>725210821R00</t>
  </si>
  <si>
    <t xml:space="preserve">Demontáž umyvadel bez výtokových armatur </t>
  </si>
  <si>
    <t>725219401R00</t>
  </si>
  <si>
    <t xml:space="preserve">Montáž umyvadel na šrouby do zdiva </t>
  </si>
  <si>
    <t>725240811R00</t>
  </si>
  <si>
    <t xml:space="preserve">Demontáž sprchových kabin bez výtokových armatur </t>
  </si>
  <si>
    <t>725810401R00</t>
  </si>
  <si>
    <t xml:space="preserve">Ventil rohový bez přípoj. trubičky T 66 G 1/2 </t>
  </si>
  <si>
    <t>725819402R00</t>
  </si>
  <si>
    <t xml:space="preserve">Montáž ventilu rohového bez trubičky G 1/2 </t>
  </si>
  <si>
    <t>725829301R00</t>
  </si>
  <si>
    <t xml:space="preserve">Montáž baterie umyv.a dřezové stojánkové </t>
  </si>
  <si>
    <t>725840850R00</t>
  </si>
  <si>
    <t xml:space="preserve">Demontáž baterie sprch.diferenciální G 3/4x1 </t>
  </si>
  <si>
    <t>725840860R00</t>
  </si>
  <si>
    <t xml:space="preserve">Demontáž ramene sprchy </t>
  </si>
  <si>
    <t>725849200R00</t>
  </si>
  <si>
    <t xml:space="preserve">Montáž baterií sprchových, nastavitelná výška </t>
  </si>
  <si>
    <t>Z 01</t>
  </si>
  <si>
    <t xml:space="preserve">Umyvadlo 55CM </t>
  </si>
  <si>
    <t>Z 03</t>
  </si>
  <si>
    <t xml:space="preserve">Umyvadlová stojánková baterie </t>
  </si>
  <si>
    <t>Z 04</t>
  </si>
  <si>
    <t xml:space="preserve">Dřezová stojánková baterie </t>
  </si>
  <si>
    <t>Z 05</t>
  </si>
  <si>
    <t>Z 10</t>
  </si>
  <si>
    <t xml:space="preserve">Sprchová vanička 1100x750mm keramická </t>
  </si>
  <si>
    <t>Z 11</t>
  </si>
  <si>
    <t xml:space="preserve">sprchová zástěna PD3 110 cm x 2 m -hliník/sklo </t>
  </si>
  <si>
    <t>Z 12</t>
  </si>
  <si>
    <t xml:space="preserve">Sprchová baterie vč.příslušenství </t>
  </si>
  <si>
    <t>KPL</t>
  </si>
  <si>
    <t xml:space="preserve">Sprchový sifon </t>
  </si>
  <si>
    <t>Z 15</t>
  </si>
  <si>
    <t xml:space="preserve">Sedátko WC </t>
  </si>
  <si>
    <t>Z 17</t>
  </si>
  <si>
    <t xml:space="preserve">kombi klozet - zadní šikmý odpad, bílý </t>
  </si>
  <si>
    <t>D96</t>
  </si>
  <si>
    <t>Přesuny suti a vybouraných hmot</t>
  </si>
  <si>
    <t>979011111R00</t>
  </si>
  <si>
    <t xml:space="preserve">Svislá doprava suti a vybour. hmot za 1. podlaží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</si>
  <si>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</si>
  <si>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</si>
  <si>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</si>
  <si>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</si>
  <si>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</si>
  <si>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</si>
  <si>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725310821R00</t>
  </si>
  <si>
    <t xml:space="preserve">Demontáž dřezů jednodílných na konzolách </t>
  </si>
  <si>
    <t>725314290R00</t>
  </si>
  <si>
    <t xml:space="preserve">Příslušenství k dřezu v kuchyňské sestavě </t>
  </si>
  <si>
    <t>725330820R00</t>
  </si>
  <si>
    <t xml:space="preserve">Demontáž výlevky diturvitové </t>
  </si>
  <si>
    <t>725339101R00</t>
  </si>
  <si>
    <t xml:space="preserve">Montáž výlevky diturvitové, bez nádrže a armatur </t>
  </si>
  <si>
    <t>725820801R00</t>
  </si>
  <si>
    <t xml:space="preserve">Demontáž baterie nástěnné do G 3/4 </t>
  </si>
  <si>
    <t>725829202R00</t>
  </si>
  <si>
    <t>Montáž baterie umyv.a dřezové nástěnné VF</t>
  </si>
  <si>
    <t>64271102</t>
  </si>
  <si>
    <t>Výlevka závěsná diturvit. plast.mřížka</t>
  </si>
  <si>
    <t xml:space="preserve">Dvoudřez kuchyňské sestavy - nerez </t>
  </si>
  <si>
    <t>Z 20</t>
  </si>
  <si>
    <t>Páková nást.baterie VF</t>
  </si>
  <si>
    <t>ks</t>
  </si>
  <si>
    <t>D141</t>
  </si>
  <si>
    <t>ZDRAVOTECHNIKA</t>
  </si>
  <si>
    <t>REKONSTRUKCE UBYTOVACÍCH BUNĚK KOLEJÍ VINAŘSKÁ 5,</t>
  </si>
  <si>
    <t>20079301-4</t>
  </si>
  <si>
    <t>D141-2</t>
  </si>
  <si>
    <t>998725202R00</t>
  </si>
  <si>
    <t xml:space="preserve">Přesun hmot pro zařizovací předměty, výšky do 12 m </t>
  </si>
  <si>
    <t>979999999R00</t>
  </si>
  <si>
    <t xml:space="preserve">Poplatek za skládku 10 % příměsí - Brno </t>
  </si>
  <si>
    <t>D141 ZDRAVOTECHNIKA</t>
  </si>
  <si>
    <t>REKONSTRUKCE UBYTOVACÍCH BUNĚK KOLEJÍ VINAŘSKÁ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</si>
</sst>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0.0"/>
    <numFmt numFmtId="166" formatCode="#,##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20"/>
      <name val="Arial CE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202">
    <xf numFmtId="0" fontId="0" fillId="0" borderId="0" xfId="0"/>
    <xf numFmtId="0" fontId="2" fillId="0" borderId="6" xfId="1" applyFont="1" applyBorder="1" applyAlignment="1">
      <alignment horizontal="centerContinuous" vertical="top"/>
    </xf>
    <xf numFmtId="0" fontId="3" fillId="0" borderId="6" xfId="1" applyFont="1" applyBorder="1" applyAlignment="1">
      <alignment horizontal="centerContinuous"/>
    </xf>
    <xf numFmtId="0" fontId="1" fillId="0" borderId="0" xfId="1"/>
    <xf numFmtId="0" fontId="4" fillId="2" borderId="9" xfId="1" applyFont="1" applyFill="1" applyBorder="1" applyAlignment="1">
      <alignment horizontal="left"/>
    </xf>
    <xf numFmtId="0" fontId="5" fillId="2" borderId="10" xfId="1" applyFont="1" applyFill="1" applyBorder="1" applyAlignment="1">
      <alignment horizontal="centerContinuous"/>
    </xf>
    <xf numFmtId="49" fontId="6" fillId="2" borderId="11" xfId="1" applyNumberFormat="1" applyFont="1" applyFill="1" applyBorder="1" applyAlignment="1">
      <alignment horizontal="left"/>
    </xf>
    <xf numFmtId="49" fontId="5" fillId="2" borderId="10" xfId="1" applyNumberFormat="1" applyFont="1" applyFill="1" applyBorder="1" applyAlignment="1">
      <alignment horizontal="centerContinuous"/>
    </xf>
    <xf numFmtId="0" fontId="5" fillId="0" borderId="12" xfId="1" applyFont="1" applyBorder="1"/>
    <xf numFmtId="49" fontId="5" fillId="0" borderId="13" xfId="1" applyNumberFormat="1" applyFont="1" applyBorder="1" applyAlignment="1">
      <alignment horizontal="left"/>
    </xf>
    <xf numFmtId="0" fontId="3" fillId="0" borderId="14" xfId="1" applyFont="1" applyBorder="1"/>
    <xf numFmtId="0" fontId="5" fillId="0" borderId="15" xfId="1" applyFont="1" applyBorder="1"/>
    <xf numFmtId="49" fontId="5" fillId="0" borderId="16" xfId="1" applyNumberFormat="1" applyFont="1" applyBorder="1"/>
    <xf numFmtId="49" fontId="5" fillId="0" borderId="15" xfId="1" applyNumberFormat="1" applyFont="1" applyBorder="1"/>
    <xf numFmtId="0" fontId="5" fillId="0" borderId="1" xfId="1" applyFont="1" applyBorder="1"/>
    <xf numFmtId="0" fontId="5" fillId="0" borderId="4" xfId="1" applyFont="1" applyBorder="1" applyAlignment="1">
      <alignment horizontal="left"/>
    </xf>
    <xf numFmtId="0" fontId="4" fillId="0" borderId="14" xfId="1" applyFont="1" applyBorder="1"/>
    <xf numFmtId="49" fontId="5" fillId="0" borderId="4" xfId="1" applyNumberFormat="1" applyFont="1" applyBorder="1" applyAlignment="1">
      <alignment horizontal="left"/>
    </xf>
    <xf numFmtId="49" fontId="4" fillId="2" borderId="14" xfId="1" applyNumberFormat="1" applyFont="1" applyFill="1" applyBorder="1"/>
    <xf numFmtId="49" fontId="3" fillId="2" borderId="15" xfId="1" applyNumberFormat="1" applyFont="1" applyFill="1" applyBorder="1"/>
    <xf numFmtId="49" fontId="4" fillId="2" borderId="16" xfId="1" applyNumberFormat="1" applyFont="1" applyFill="1" applyBorder="1"/>
    <xf numFmtId="49" fontId="3" fillId="2" borderId="16" xfId="1" applyNumberFormat="1" applyFont="1" applyFill="1" applyBorder="1"/>
    <xf numFmtId="0" fontId="5" fillId="0" borderId="1" xfId="1" applyFont="1" applyFill="1" applyBorder="1"/>
    <xf numFmtId="3" fontId="5" fillId="0" borderId="4" xfId="1" applyNumberFormat="1" applyFont="1" applyBorder="1" applyAlignment="1">
      <alignment horizontal="left"/>
    </xf>
    <xf numFmtId="0" fontId="1" fillId="0" borderId="0" xfId="1" applyFill="1"/>
    <xf numFmtId="49" fontId="4" fillId="2" borderId="17" xfId="1" applyNumberFormat="1" applyFont="1" applyFill="1" applyBorder="1"/>
    <xf numFmtId="49" fontId="3" fillId="2" borderId="18" xfId="1" applyNumberFormat="1" applyFont="1" applyFill="1" applyBorder="1"/>
    <xf numFmtId="49" fontId="4" fillId="2" borderId="0" xfId="1" applyNumberFormat="1" applyFont="1" applyFill="1" applyBorder="1"/>
    <xf numFmtId="49" fontId="3" fillId="2" borderId="0" xfId="1" applyNumberFormat="1" applyFont="1" applyFill="1" applyBorder="1"/>
    <xf numFmtId="49" fontId="5" fillId="0" borderId="1" xfId="1" applyNumberFormat="1" applyFont="1" applyBorder="1" applyAlignment="1">
      <alignment horizontal="left"/>
    </xf>
    <xf numFmtId="0" fontId="5" fillId="0" borderId="3" xfId="1" applyFont="1" applyBorder="1"/>
    <xf numFmtId="0" fontId="5" fillId="0" borderId="1" xfId="1" applyNumberFormat="1" applyFont="1" applyBorder="1"/>
    <xf numFmtId="0" fontId="5" fillId="0" borderId="20" xfId="1" applyNumberFormat="1" applyFont="1" applyBorder="1" applyAlignment="1">
      <alignment horizontal="left"/>
    </xf>
    <xf numFmtId="0" fontId="1" fillId="0" borderId="0" xfId="1" applyNumberFormat="1" applyBorder="1"/>
    <xf numFmtId="0" fontId="1" fillId="0" borderId="0" xfId="1" applyNumberFormat="1"/>
    <xf numFmtId="0" fontId="5" fillId="0" borderId="20" xfId="1" applyFont="1" applyBorder="1" applyAlignment="1">
      <alignment horizontal="left"/>
    </xf>
    <xf numFmtId="0" fontId="1" fillId="0" borderId="0" xfId="1" applyBorder="1"/>
    <xf numFmtId="0" fontId="5" fillId="0" borderId="1" xfId="1" applyFont="1" applyFill="1" applyBorder="1" applyAlignment="1"/>
    <xf numFmtId="0" fontId="5" fillId="0" borderId="20" xfId="1" applyFont="1" applyFill="1" applyBorder="1" applyAlignment="1"/>
    <xf numFmtId="0" fontId="1" fillId="0" borderId="0" xfId="1" applyFont="1" applyFill="1" applyBorder="1" applyAlignment="1"/>
    <xf numFmtId="0" fontId="5" fillId="0" borderId="1" xfId="1" applyFont="1" applyBorder="1" applyAlignment="1"/>
    <xf numFmtId="0" fontId="5" fillId="0" borderId="20" xfId="1" applyFont="1" applyBorder="1" applyAlignment="1"/>
    <xf numFmtId="3" fontId="1" fillId="0" borderId="0" xfId="1" applyNumberFormat="1"/>
    <xf numFmtId="0" fontId="5" fillId="0" borderId="14" xfId="1" applyFont="1" applyBorder="1"/>
    <xf numFmtId="0" fontId="5" fillId="0" borderId="12" xfId="1" applyFont="1" applyBorder="1" applyAlignment="1">
      <alignment horizontal="left"/>
    </xf>
    <xf numFmtId="0" fontId="5" fillId="0" borderId="21" xfId="1" applyFont="1" applyBorder="1" applyAlignment="1">
      <alignment horizontal="left"/>
    </xf>
    <xf numFmtId="0" fontId="2" fillId="0" borderId="22" xfId="1" applyFont="1" applyBorder="1" applyAlignment="1">
      <alignment horizontal="centerContinuous" vertical="center"/>
    </xf>
    <xf numFmtId="0" fontId="7" fillId="0" borderId="23" xfId="1" applyFont="1" applyBorder="1" applyAlignment="1">
      <alignment horizontal="centerContinuous" vertical="center"/>
    </xf>
    <xf numFmtId="0" fontId="3" fillId="0" borderId="23" xfId="1" applyFont="1" applyBorder="1" applyAlignment="1">
      <alignment horizontal="centerContinuous" vertical="center"/>
    </xf>
    <xf numFmtId="0" fontId="3" fillId="0" borderId="24" xfId="1" applyFont="1" applyBorder="1" applyAlignment="1">
      <alignment horizontal="centerContinuous" vertical="center"/>
    </xf>
    <xf numFmtId="0" fontId="4" fillId="2" borderId="8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3" fillId="2" borderId="7" xfId="1" applyFont="1" applyFill="1" applyBorder="1" applyAlignment="1">
      <alignment horizontal="centerContinuous"/>
    </xf>
    <xf numFmtId="0" fontId="4" fillId="2" borderId="5" xfId="1" applyFont="1" applyFill="1" applyBorder="1" applyAlignment="1">
      <alignment horizontal="centerContinuous"/>
    </xf>
    <xf numFmtId="0" fontId="3" fillId="2" borderId="5" xfId="1" applyFont="1" applyFill="1" applyBorder="1" applyAlignment="1">
      <alignment horizontal="centerContinuous"/>
    </xf>
    <xf numFmtId="0" fontId="3" fillId="0" borderId="25" xfId="1" applyFont="1" applyBorder="1"/>
    <xf numFmtId="0" fontId="3" fillId="0" borderId="26" xfId="1" applyFont="1" applyBorder="1"/>
    <xf numFmtId="3" fontId="3" fillId="0" borderId="13" xfId="1" applyNumberFormat="1" applyFont="1" applyBorder="1"/>
    <xf numFmtId="0" fontId="3" fillId="0" borderId="9" xfId="1" applyFont="1" applyBorder="1"/>
    <xf numFmtId="3" fontId="3" fillId="0" borderId="11" xfId="1" applyNumberFormat="1" applyFont="1" applyBorder="1"/>
    <xf numFmtId="0" fontId="3" fillId="0" borderId="10" xfId="1" applyFont="1" applyBorder="1"/>
    <xf numFmtId="3" fontId="3" fillId="0" borderId="16" xfId="1" applyNumberFormat="1" applyFont="1" applyBorder="1"/>
    <xf numFmtId="0" fontId="3" fillId="0" borderId="15" xfId="1" applyFont="1" applyBorder="1"/>
    <xf numFmtId="0" fontId="3" fillId="0" borderId="27" xfId="1" applyFont="1" applyBorder="1"/>
    <xf numFmtId="0" fontId="3" fillId="0" borderId="26" xfId="1" applyFont="1" applyBorder="1" applyAlignment="1">
      <alignment shrinkToFit="1"/>
    </xf>
    <xf numFmtId="0" fontId="3" fillId="0" borderId="28" xfId="1" applyFont="1" applyBorder="1"/>
    <xf numFmtId="0" fontId="3" fillId="0" borderId="17" xfId="1" applyFont="1" applyBorder="1"/>
    <xf numFmtId="0" fontId="3" fillId="0" borderId="0" xfId="1" applyFont="1" applyBorder="1"/>
    <xf numFmtId="3" fontId="3" fillId="0" borderId="31" xfId="1" applyNumberFormat="1" applyFont="1" applyBorder="1"/>
    <xf numFmtId="0" fontId="3" fillId="0" borderId="29" xfId="1" applyFont="1" applyBorder="1"/>
    <xf numFmtId="3" fontId="3" fillId="0" borderId="32" xfId="1" applyNumberFormat="1" applyFont="1" applyBorder="1"/>
    <xf numFmtId="0" fontId="3" fillId="0" borderId="30" xfId="1" applyFont="1" applyBorder="1"/>
    <xf numFmtId="0" fontId="4" fillId="2" borderId="9" xfId="1" applyFont="1" applyFill="1" applyBorder="1"/>
    <xf numFmtId="0" fontId="4" fillId="2" borderId="11" xfId="1" applyFont="1" applyFill="1" applyBorder="1"/>
    <xf numFmtId="0" fontId="4" fillId="2" borderId="10" xfId="1" applyFont="1" applyFill="1" applyBorder="1"/>
    <xf numFmtId="0" fontId="4" fillId="2" borderId="33" xfId="1" applyFont="1" applyFill="1" applyBorder="1"/>
    <xf numFmtId="0" fontId="4" fillId="2" borderId="34" xfId="1" applyFont="1" applyFill="1" applyBorder="1"/>
    <xf numFmtId="0" fontId="3" fillId="0" borderId="18" xfId="1" applyFont="1" applyBorder="1"/>
    <xf numFmtId="0" fontId="3" fillId="0" borderId="0" xfId="1" applyFont="1"/>
    <xf numFmtId="0" fontId="3" fillId="0" borderId="35" xfId="1" applyFont="1" applyBorder="1"/>
    <xf numFmtId="0" fontId="3" fillId="0" borderId="36" xfId="1" applyFont="1" applyBorder="1"/>
    <xf numFmtId="0" fontId="3" fillId="0" borderId="0" xfId="1" applyFont="1" applyBorder="1" applyAlignment="1">
      <alignment horizontal="right"/>
    </xf>
    <xf numFmtId="164" fontId="3" fillId="0" borderId="0" xfId="1" applyNumberFormat="1" applyFont="1" applyBorder="1"/>
    <xf numFmtId="0" fontId="3" fillId="0" borderId="0" xfId="1" applyFont="1" applyFill="1" applyBorder="1"/>
    <xf numFmtId="0" fontId="3" fillId="0" borderId="37" xfId="1" applyFont="1" applyBorder="1"/>
    <xf numFmtId="0" fontId="3" fillId="0" borderId="38" xfId="1" applyFont="1" applyBorder="1"/>
    <xf numFmtId="0" fontId="3" fillId="0" borderId="39" xfId="1" applyFont="1" applyBorder="1"/>
    <xf numFmtId="0" fontId="3" fillId="0" borderId="40" xfId="1" applyFont="1" applyBorder="1"/>
    <xf numFmtId="165" fontId="3" fillId="0" borderId="41" xfId="1" applyNumberFormat="1" applyFont="1" applyBorder="1" applyAlignment="1">
      <alignment horizontal="right"/>
    </xf>
    <xf numFmtId="0" fontId="3" fillId="0" borderId="41" xfId="1" applyFont="1" applyBorder="1"/>
    <xf numFmtId="0" fontId="3" fillId="0" borderId="16" xfId="1" applyFont="1" applyBorder="1"/>
    <xf numFmtId="165" fontId="3" fillId="0" borderId="15" xfId="1" applyNumberFormat="1" applyFont="1" applyBorder="1" applyAlignment="1">
      <alignment horizontal="right"/>
    </xf>
    <xf numFmtId="0" fontId="7" fillId="2" borderId="29" xfId="1" applyFont="1" applyFill="1" applyBorder="1"/>
    <xf numFmtId="0" fontId="7" fillId="2" borderId="32" xfId="1" applyFont="1" applyFill="1" applyBorder="1"/>
    <xf numFmtId="0" fontId="7" fillId="2" borderId="30" xfId="1" applyFont="1" applyFill="1" applyBorder="1"/>
    <xf numFmtId="0" fontId="8" fillId="0" borderId="0" xfId="1" applyFont="1"/>
    <xf numFmtId="0" fontId="1" fillId="0" borderId="0" xfId="1" applyAlignment="1"/>
    <xf numFmtId="0" fontId="1" fillId="0" borderId="0" xfId="1" applyAlignment="1">
      <alignment vertical="justify"/>
    </xf>
    <xf numFmtId="0" fontId="3" fillId="0" borderId="47" xfId="2" applyFont="1" applyBorder="1"/>
    <xf numFmtId="49" fontId="3" fillId="0" borderId="46" xfId="1" applyNumberFormat="1" applyFont="1" applyBorder="1" applyAlignment="1">
      <alignment horizontal="left"/>
    </xf>
    <xf numFmtId="0" fontId="3" fillId="0" borderId="48" xfId="1" applyNumberFormat="1" applyFont="1" applyBorder="1"/>
    <xf numFmtId="49" fontId="4" fillId="0" borderId="51" xfId="2" applyNumberFormat="1" applyFont="1" applyBorder="1"/>
    <xf numFmtId="49" fontId="3" fillId="0" borderId="51" xfId="2" applyNumberFormat="1" applyFont="1" applyBorder="1"/>
    <xf numFmtId="49" fontId="3" fillId="0" borderId="51" xfId="2" applyNumberFormat="1" applyFont="1" applyBorder="1" applyAlignment="1">
      <alignment horizontal="right"/>
    </xf>
    <xf numFmtId="49" fontId="2" fillId="0" borderId="0" xfId="1" applyNumberFormat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Border="1" applyAlignment="1">
      <alignment horizontal="centerContinuous"/>
    </xf>
    <xf numFmtId="49" fontId="4" fillId="2" borderId="8" xfId="1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54" xfId="1" applyFont="1" applyFill="1" applyBorder="1" applyAlignment="1">
      <alignment horizontal="center"/>
    </xf>
    <xf numFmtId="0" fontId="4" fillId="2" borderId="55" xfId="1" applyFont="1" applyFill="1" applyBorder="1" applyAlignment="1">
      <alignment horizontal="center"/>
    </xf>
    <xf numFmtId="0" fontId="4" fillId="2" borderId="56" xfId="1" applyFont="1" applyFill="1" applyBorder="1" applyAlignment="1">
      <alignment horizontal="center"/>
    </xf>
    <xf numFmtId="49" fontId="5" fillId="0" borderId="17" xfId="1" applyNumberFormat="1" applyFont="1" applyBorder="1"/>
    <xf numFmtId="0" fontId="5" fillId="0" borderId="0" xfId="1" applyFont="1" applyBorder="1"/>
    <xf numFmtId="3" fontId="3" fillId="0" borderId="36" xfId="1" applyNumberFormat="1" applyFont="1" applyBorder="1"/>
    <xf numFmtId="3" fontId="3" fillId="0" borderId="18" xfId="1" applyNumberFormat="1" applyFont="1" applyBorder="1"/>
    <xf numFmtId="3" fontId="3" fillId="0" borderId="57" xfId="1" applyNumberFormat="1" applyFont="1" applyBorder="1"/>
    <xf numFmtId="3" fontId="3" fillId="0" borderId="58" xfId="1" applyNumberFormat="1" applyFont="1" applyBorder="1"/>
    <xf numFmtId="0" fontId="4" fillId="2" borderId="8" xfId="1" applyFont="1" applyFill="1" applyBorder="1"/>
    <xf numFmtId="0" fontId="4" fillId="2" borderId="5" xfId="1" applyFont="1" applyFill="1" applyBorder="1"/>
    <xf numFmtId="3" fontId="4" fillId="2" borderId="7" xfId="1" applyNumberFormat="1" applyFont="1" applyFill="1" applyBorder="1"/>
    <xf numFmtId="3" fontId="4" fillId="2" borderId="54" xfId="1" applyNumberFormat="1" applyFont="1" applyFill="1" applyBorder="1"/>
    <xf numFmtId="3" fontId="4" fillId="2" borderId="55" xfId="1" applyNumberFormat="1" applyFont="1" applyFill="1" applyBorder="1"/>
    <xf numFmtId="3" fontId="4" fillId="2" borderId="56" xfId="1" applyNumberFormat="1" applyFont="1" applyFill="1" applyBorder="1"/>
    <xf numFmtId="0" fontId="11" fillId="0" borderId="0" xfId="1" applyFont="1"/>
    <xf numFmtId="3" fontId="12" fillId="0" borderId="0" xfId="1" applyNumberFormat="1" applyFont="1"/>
    <xf numFmtId="4" fontId="12" fillId="0" borderId="0" xfId="1" applyNumberFormat="1" applyFont="1"/>
    <xf numFmtId="4" fontId="1" fillId="0" borderId="0" xfId="1" applyNumberFormat="1"/>
    <xf numFmtId="0" fontId="10" fillId="0" borderId="0" xfId="2"/>
    <xf numFmtId="0" fontId="3" fillId="0" borderId="0" xfId="2" applyFont="1"/>
    <xf numFmtId="0" fontId="14" fillId="0" borderId="0" xfId="2" applyFont="1" applyAlignment="1">
      <alignment horizontal="centerContinuous"/>
    </xf>
    <xf numFmtId="0" fontId="15" fillId="0" borderId="0" xfId="2" applyFont="1" applyAlignment="1">
      <alignment horizontal="centerContinuous"/>
    </xf>
    <xf numFmtId="0" fontId="15" fillId="0" borderId="0" xfId="2" applyFont="1" applyAlignment="1">
      <alignment horizontal="right"/>
    </xf>
    <xf numFmtId="0" fontId="5" fillId="0" borderId="47" xfId="2" applyFont="1" applyBorder="1" applyAlignment="1">
      <alignment horizontal="right"/>
    </xf>
    <xf numFmtId="49" fontId="3" fillId="0" borderId="46" xfId="2" applyNumberFormat="1" applyFont="1" applyBorder="1" applyAlignment="1">
      <alignment horizontal="left"/>
    </xf>
    <xf numFmtId="0" fontId="3" fillId="0" borderId="48" xfId="2" applyFont="1" applyBorder="1"/>
    <xf numFmtId="0" fontId="3" fillId="0" borderId="51" xfId="2" applyFont="1" applyBorder="1"/>
    <xf numFmtId="0" fontId="5" fillId="0" borderId="0" xfId="2" applyFont="1"/>
    <xf numFmtId="0" fontId="3" fillId="0" borderId="0" xfId="2" applyFont="1" applyAlignment="1">
      <alignment horizontal="right"/>
    </xf>
    <xf numFmtId="0" fontId="3" fillId="0" borderId="0" xfId="2" applyFont="1" applyAlignment="1"/>
    <xf numFmtId="49" fontId="5" fillId="2" borderId="1" xfId="2" applyNumberFormat="1" applyFont="1" applyFill="1" applyBorder="1"/>
    <xf numFmtId="0" fontId="5" fillId="2" borderId="15" xfId="2" applyFont="1" applyFill="1" applyBorder="1" applyAlignment="1">
      <alignment horizontal="center"/>
    </xf>
    <xf numFmtId="0" fontId="5" fillId="2" borderId="15" xfId="2" applyNumberFormat="1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4" fillId="0" borderId="57" xfId="2" applyFont="1" applyBorder="1" applyAlignment="1">
      <alignment horizontal="center"/>
    </xf>
    <xf numFmtId="49" fontId="4" fillId="0" borderId="57" xfId="2" applyNumberFormat="1" applyFont="1" applyBorder="1" applyAlignment="1">
      <alignment horizontal="left"/>
    </xf>
    <xf numFmtId="0" fontId="4" fillId="0" borderId="19" xfId="2" applyFont="1" applyBorder="1"/>
    <xf numFmtId="0" fontId="3" fillId="0" borderId="16" xfId="2" applyFont="1" applyBorder="1" applyAlignment="1">
      <alignment horizontal="center"/>
    </xf>
    <xf numFmtId="0" fontId="3" fillId="0" borderId="16" xfId="2" applyNumberFormat="1" applyFont="1" applyBorder="1" applyAlignment="1">
      <alignment horizontal="right"/>
    </xf>
    <xf numFmtId="0" fontId="3" fillId="0" borderId="15" xfId="2" applyNumberFormat="1" applyFont="1" applyBorder="1"/>
    <xf numFmtId="0" fontId="10" fillId="0" borderId="0" xfId="2" applyNumberFormat="1"/>
    <xf numFmtId="0" fontId="16" fillId="0" borderId="0" xfId="2" applyFont="1"/>
    <xf numFmtId="0" fontId="17" fillId="0" borderId="2" xfId="2" applyFont="1" applyBorder="1" applyAlignment="1">
      <alignment horizontal="center" vertical="top"/>
    </xf>
    <xf numFmtId="49" fontId="17" fillId="0" borderId="2" xfId="2" applyNumberFormat="1" applyFont="1" applyBorder="1" applyAlignment="1">
      <alignment horizontal="left" vertical="top"/>
    </xf>
    <xf numFmtId="0" fontId="17" fillId="0" borderId="2" xfId="2" applyFont="1" applyBorder="1" applyAlignment="1">
      <alignment vertical="top" wrapText="1"/>
    </xf>
    <xf numFmtId="49" fontId="17" fillId="0" borderId="2" xfId="2" applyNumberFormat="1" applyFont="1" applyBorder="1" applyAlignment="1">
      <alignment horizontal="center" shrinkToFit="1"/>
    </xf>
    <xf numFmtId="4" fontId="17" fillId="0" borderId="2" xfId="2" applyNumberFormat="1" applyFont="1" applyBorder="1" applyAlignment="1">
      <alignment horizontal="right"/>
    </xf>
    <xf numFmtId="4" fontId="17" fillId="0" borderId="2" xfId="2" applyNumberFormat="1" applyFont="1" applyBorder="1"/>
    <xf numFmtId="0" fontId="18" fillId="0" borderId="0" xfId="2" applyFont="1"/>
    <xf numFmtId="0" fontId="3" fillId="2" borderId="1" xfId="2" applyFont="1" applyFill="1" applyBorder="1" applyAlignment="1">
      <alignment horizontal="center"/>
    </xf>
    <xf numFmtId="49" fontId="19" fillId="2" borderId="1" xfId="2" applyNumberFormat="1" applyFont="1" applyFill="1" applyBorder="1" applyAlignment="1">
      <alignment horizontal="left"/>
    </xf>
    <xf numFmtId="0" fontId="19" fillId="2" borderId="19" xfId="2" applyFont="1" applyFill="1" applyBorder="1"/>
    <xf numFmtId="0" fontId="3" fillId="2" borderId="16" xfId="2" applyFont="1" applyFill="1" applyBorder="1" applyAlignment="1">
      <alignment horizontal="center"/>
    </xf>
    <xf numFmtId="4" fontId="3" fillId="2" borderId="16" xfId="2" applyNumberFormat="1" applyFont="1" applyFill="1" applyBorder="1" applyAlignment="1">
      <alignment horizontal="right"/>
    </xf>
    <xf numFmtId="4" fontId="3" fillId="2" borderId="15" xfId="2" applyNumberFormat="1" applyFont="1" applyFill="1" applyBorder="1" applyAlignment="1">
      <alignment horizontal="right"/>
    </xf>
    <xf numFmtId="4" fontId="4" fillId="2" borderId="1" xfId="2" applyNumberFormat="1" applyFont="1" applyFill="1" applyBorder="1"/>
    <xf numFmtId="3" fontId="10" fillId="0" borderId="0" xfId="2" applyNumberFormat="1"/>
    <xf numFmtId="0" fontId="10" fillId="0" borderId="0" xfId="2" applyBorder="1"/>
    <xf numFmtId="0" fontId="20" fillId="0" borderId="0" xfId="2" applyFont="1" applyAlignment="1"/>
    <xf numFmtId="0" fontId="10" fillId="0" borderId="0" xfId="2" applyAlignment="1">
      <alignment horizontal="right"/>
    </xf>
    <xf numFmtId="0" fontId="21" fillId="0" borderId="0" xfId="2" applyFont="1" applyBorder="1"/>
    <xf numFmtId="3" fontId="21" fillId="0" borderId="0" xfId="2" applyNumberFormat="1" applyFont="1" applyBorder="1" applyAlignment="1">
      <alignment horizontal="right"/>
    </xf>
    <xf numFmtId="4" fontId="21" fillId="0" borderId="0" xfId="2" applyNumberFormat="1" applyFont="1" applyBorder="1"/>
    <xf numFmtId="0" fontId="20" fillId="0" borderId="0" xfId="2" applyFont="1" applyBorder="1" applyAlignment="1"/>
    <xf numFmtId="0" fontId="10" fillId="0" borderId="0" xfId="2" applyBorder="1" applyAlignment="1">
      <alignment horizontal="right"/>
    </xf>
    <xf numFmtId="0" fontId="9" fillId="0" borderId="0" xfId="1" applyFont="1" applyAlignment="1">
      <alignment horizontal="left" vertical="top" wrapText="1"/>
    </xf>
    <xf numFmtId="0" fontId="5" fillId="0" borderId="1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3" fillId="0" borderId="29" xfId="1" applyFont="1" applyBorder="1" applyAlignment="1">
      <alignment horizontal="center" shrinkToFit="1"/>
    </xf>
    <xf numFmtId="0" fontId="3" fillId="0" borderId="30" xfId="1" applyFont="1" applyBorder="1" applyAlignment="1">
      <alignment horizontal="center" shrinkToFit="1"/>
    </xf>
    <xf numFmtId="166" fontId="3" fillId="0" borderId="19" xfId="1" applyNumberFormat="1" applyFont="1" applyBorder="1" applyAlignment="1">
      <alignment horizontal="right" indent="2"/>
    </xf>
    <xf numFmtId="166" fontId="3" fillId="0" borderId="20" xfId="1" applyNumberFormat="1" applyFont="1" applyBorder="1" applyAlignment="1">
      <alignment horizontal="right" indent="2"/>
    </xf>
    <xf numFmtId="166" fontId="7" fillId="2" borderId="42" xfId="1" applyNumberFormat="1" applyFont="1" applyFill="1" applyBorder="1" applyAlignment="1">
      <alignment horizontal="right" indent="2"/>
    </xf>
    <xf numFmtId="166" fontId="7" fillId="2" borderId="43" xfId="1" applyNumberFormat="1" applyFont="1" applyFill="1" applyBorder="1" applyAlignment="1">
      <alignment horizontal="right" indent="2"/>
    </xf>
    <xf numFmtId="0" fontId="1" fillId="0" borderId="0" xfId="1" applyAlignment="1">
      <alignment horizontal="left" wrapText="1"/>
    </xf>
    <xf numFmtId="0" fontId="3" fillId="0" borderId="44" xfId="2" applyFont="1" applyBorder="1" applyAlignment="1">
      <alignment horizontal="center"/>
    </xf>
    <xf numFmtId="0" fontId="3" fillId="0" borderId="45" xfId="2" applyFont="1" applyBorder="1" applyAlignment="1">
      <alignment horizontal="center"/>
    </xf>
    <xf numFmtId="0" fontId="3" fillId="0" borderId="49" xfId="2" applyFont="1" applyBorder="1" applyAlignment="1">
      <alignment horizontal="center"/>
    </xf>
    <xf numFmtId="0" fontId="3" fillId="0" borderId="50" xfId="2" applyFont="1" applyBorder="1" applyAlignment="1">
      <alignment horizontal="center"/>
    </xf>
    <xf numFmtId="0" fontId="3" fillId="0" borderId="52" xfId="2" applyFont="1" applyBorder="1" applyAlignment="1">
      <alignment horizontal="left"/>
    </xf>
    <xf numFmtId="0" fontId="3" fillId="0" borderId="51" xfId="2" applyFont="1" applyBorder="1" applyAlignment="1">
      <alignment horizontal="left"/>
    </xf>
    <xf numFmtId="0" fontId="3" fillId="0" borderId="53" xfId="2" applyFont="1" applyBorder="1" applyAlignment="1">
      <alignment horizontal="left"/>
    </xf>
    <xf numFmtId="49" fontId="4" fillId="0" borderId="47" xfId="2" applyNumberFormat="1" applyFont="1" applyBorder="1" applyAlignment="1">
      <alignment shrinkToFit="1"/>
    </xf>
    <xf numFmtId="0" fontId="0" fillId="0" borderId="46" xfId="0" applyBorder="1" applyAlignment="1">
      <alignment shrinkToFit="1"/>
    </xf>
    <xf numFmtId="0" fontId="0" fillId="0" borderId="45" xfId="0" applyBorder="1" applyAlignment="1">
      <alignment shrinkToFit="1"/>
    </xf>
    <xf numFmtId="0" fontId="13" fillId="0" borderId="0" xfId="2" applyFont="1" applyAlignment="1">
      <alignment horizontal="center"/>
    </xf>
    <xf numFmtId="49" fontId="3" fillId="0" borderId="49" xfId="2" applyNumberFormat="1" applyFont="1" applyBorder="1" applyAlignment="1">
      <alignment horizontal="center"/>
    </xf>
    <xf numFmtId="0" fontId="3" fillId="0" borderId="52" xfId="2" applyFont="1" applyBorder="1" applyAlignment="1">
      <alignment horizontal="center" shrinkToFit="1"/>
    </xf>
    <xf numFmtId="0" fontId="3" fillId="0" borderId="51" xfId="2" applyFont="1" applyBorder="1" applyAlignment="1">
      <alignment horizontal="center" shrinkToFit="1"/>
    </xf>
    <xf numFmtId="0" fontId="3" fillId="0" borderId="53" xfId="2" applyFont="1" applyBorder="1" applyAlignment="1">
      <alignment horizontal="center" shrinkToFi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pageSetUpPr fitToPage="1"/>
  </sheetPr>
  <dimension ref="A1:BE55"/>
  <sheetViews>
    <sheetView tabSelected="1" workbookViewId="0">
      <selection activeCell="B37" sqref="B37:G45"/>
    </sheetView>
  </sheetViews>
  <sheetFormatPr defaultRowHeight="12.75" x14ac:dyDescent="0.2"/>
  <cols>
    <col min="1" max="1" width="2" style="3" customWidth="1"/>
    <col min="2" max="2" width="15" style="3" customWidth="1"/>
    <col min="3" max="3" width="15.85546875" style="3" customWidth="1"/>
    <col min="4" max="4" width="14.5703125" style="3" customWidth="1"/>
    <col min="5" max="5" width="13.5703125" style="3" customWidth="1"/>
    <col min="6" max="6" width="16.5703125" style="3" customWidth="1"/>
    <col min="7" max="7" width="15.28515625" style="3" customWidth="1"/>
    <col min="8" max="256" width="9.140625" style="3"/>
    <col min="257" max="257" width="2" style="3" customWidth="1"/>
    <col min="258" max="258" width="15" style="3" customWidth="1"/>
    <col min="259" max="259" width="15.85546875" style="3" customWidth="1"/>
    <col min="260" max="260" width="14.5703125" style="3" customWidth="1"/>
    <col min="261" max="261" width="13.5703125" style="3" customWidth="1"/>
    <col min="262" max="262" width="16.5703125" style="3" customWidth="1"/>
    <col min="263" max="263" width="15.28515625" style="3" customWidth="1"/>
    <col min="264" max="512" width="9.140625" style="3"/>
    <col min="513" max="513" width="2" style="3" customWidth="1"/>
    <col min="514" max="514" width="15" style="3" customWidth="1"/>
    <col min="515" max="515" width="15.85546875" style="3" customWidth="1"/>
    <col min="516" max="516" width="14.5703125" style="3" customWidth="1"/>
    <col min="517" max="517" width="13.5703125" style="3" customWidth="1"/>
    <col min="518" max="518" width="16.5703125" style="3" customWidth="1"/>
    <col min="519" max="519" width="15.28515625" style="3" customWidth="1"/>
    <col min="520" max="768" width="9.140625" style="3"/>
    <col min="769" max="769" width="2" style="3" customWidth="1"/>
    <col min="770" max="770" width="15" style="3" customWidth="1"/>
    <col min="771" max="771" width="15.85546875" style="3" customWidth="1"/>
    <col min="772" max="772" width="14.5703125" style="3" customWidth="1"/>
    <col min="773" max="773" width="13.5703125" style="3" customWidth="1"/>
    <col min="774" max="774" width="16.5703125" style="3" customWidth="1"/>
    <col min="775" max="775" width="15.28515625" style="3" customWidth="1"/>
    <col min="776" max="1024" width="9.140625" style="3"/>
    <col min="1025" max="1025" width="2" style="3" customWidth="1"/>
    <col min="1026" max="1026" width="15" style="3" customWidth="1"/>
    <col min="1027" max="1027" width="15.85546875" style="3" customWidth="1"/>
    <col min="1028" max="1028" width="14.5703125" style="3" customWidth="1"/>
    <col min="1029" max="1029" width="13.5703125" style="3" customWidth="1"/>
    <col min="1030" max="1030" width="16.5703125" style="3" customWidth="1"/>
    <col min="1031" max="1031" width="15.28515625" style="3" customWidth="1"/>
    <col min="1032" max="1280" width="9.140625" style="3"/>
    <col min="1281" max="1281" width="2" style="3" customWidth="1"/>
    <col min="1282" max="1282" width="15" style="3" customWidth="1"/>
    <col min="1283" max="1283" width="15.85546875" style="3" customWidth="1"/>
    <col min="1284" max="1284" width="14.5703125" style="3" customWidth="1"/>
    <col min="1285" max="1285" width="13.5703125" style="3" customWidth="1"/>
    <col min="1286" max="1286" width="16.5703125" style="3" customWidth="1"/>
    <col min="1287" max="1287" width="15.28515625" style="3" customWidth="1"/>
    <col min="1288" max="1536" width="9.140625" style="3"/>
    <col min="1537" max="1537" width="2" style="3" customWidth="1"/>
    <col min="1538" max="1538" width="15" style="3" customWidth="1"/>
    <col min="1539" max="1539" width="15.85546875" style="3" customWidth="1"/>
    <col min="1540" max="1540" width="14.5703125" style="3" customWidth="1"/>
    <col min="1541" max="1541" width="13.5703125" style="3" customWidth="1"/>
    <col min="1542" max="1542" width="16.5703125" style="3" customWidth="1"/>
    <col min="1543" max="1543" width="15.28515625" style="3" customWidth="1"/>
    <col min="1544" max="1792" width="9.140625" style="3"/>
    <col min="1793" max="1793" width="2" style="3" customWidth="1"/>
    <col min="1794" max="1794" width="15" style="3" customWidth="1"/>
    <col min="1795" max="1795" width="15.85546875" style="3" customWidth="1"/>
    <col min="1796" max="1796" width="14.5703125" style="3" customWidth="1"/>
    <col min="1797" max="1797" width="13.5703125" style="3" customWidth="1"/>
    <col min="1798" max="1798" width="16.5703125" style="3" customWidth="1"/>
    <col min="1799" max="1799" width="15.28515625" style="3" customWidth="1"/>
    <col min="1800" max="2048" width="9.140625" style="3"/>
    <col min="2049" max="2049" width="2" style="3" customWidth="1"/>
    <col min="2050" max="2050" width="15" style="3" customWidth="1"/>
    <col min="2051" max="2051" width="15.85546875" style="3" customWidth="1"/>
    <col min="2052" max="2052" width="14.5703125" style="3" customWidth="1"/>
    <col min="2053" max="2053" width="13.5703125" style="3" customWidth="1"/>
    <col min="2054" max="2054" width="16.5703125" style="3" customWidth="1"/>
    <col min="2055" max="2055" width="15.28515625" style="3" customWidth="1"/>
    <col min="2056" max="2304" width="9.140625" style="3"/>
    <col min="2305" max="2305" width="2" style="3" customWidth="1"/>
    <col min="2306" max="2306" width="15" style="3" customWidth="1"/>
    <col min="2307" max="2307" width="15.85546875" style="3" customWidth="1"/>
    <col min="2308" max="2308" width="14.5703125" style="3" customWidth="1"/>
    <col min="2309" max="2309" width="13.5703125" style="3" customWidth="1"/>
    <col min="2310" max="2310" width="16.5703125" style="3" customWidth="1"/>
    <col min="2311" max="2311" width="15.28515625" style="3" customWidth="1"/>
    <col min="2312" max="2560" width="9.140625" style="3"/>
    <col min="2561" max="2561" width="2" style="3" customWidth="1"/>
    <col min="2562" max="2562" width="15" style="3" customWidth="1"/>
    <col min="2563" max="2563" width="15.85546875" style="3" customWidth="1"/>
    <col min="2564" max="2564" width="14.5703125" style="3" customWidth="1"/>
    <col min="2565" max="2565" width="13.5703125" style="3" customWidth="1"/>
    <col min="2566" max="2566" width="16.5703125" style="3" customWidth="1"/>
    <col min="2567" max="2567" width="15.28515625" style="3" customWidth="1"/>
    <col min="2568" max="2816" width="9.140625" style="3"/>
    <col min="2817" max="2817" width="2" style="3" customWidth="1"/>
    <col min="2818" max="2818" width="15" style="3" customWidth="1"/>
    <col min="2819" max="2819" width="15.85546875" style="3" customWidth="1"/>
    <col min="2820" max="2820" width="14.5703125" style="3" customWidth="1"/>
    <col min="2821" max="2821" width="13.5703125" style="3" customWidth="1"/>
    <col min="2822" max="2822" width="16.5703125" style="3" customWidth="1"/>
    <col min="2823" max="2823" width="15.28515625" style="3" customWidth="1"/>
    <col min="2824" max="3072" width="9.140625" style="3"/>
    <col min="3073" max="3073" width="2" style="3" customWidth="1"/>
    <col min="3074" max="3074" width="15" style="3" customWidth="1"/>
    <col min="3075" max="3075" width="15.85546875" style="3" customWidth="1"/>
    <col min="3076" max="3076" width="14.5703125" style="3" customWidth="1"/>
    <col min="3077" max="3077" width="13.5703125" style="3" customWidth="1"/>
    <col min="3078" max="3078" width="16.5703125" style="3" customWidth="1"/>
    <col min="3079" max="3079" width="15.28515625" style="3" customWidth="1"/>
    <col min="3080" max="3328" width="9.140625" style="3"/>
    <col min="3329" max="3329" width="2" style="3" customWidth="1"/>
    <col min="3330" max="3330" width="15" style="3" customWidth="1"/>
    <col min="3331" max="3331" width="15.85546875" style="3" customWidth="1"/>
    <col min="3332" max="3332" width="14.5703125" style="3" customWidth="1"/>
    <col min="3333" max="3333" width="13.5703125" style="3" customWidth="1"/>
    <col min="3334" max="3334" width="16.5703125" style="3" customWidth="1"/>
    <col min="3335" max="3335" width="15.28515625" style="3" customWidth="1"/>
    <col min="3336" max="3584" width="9.140625" style="3"/>
    <col min="3585" max="3585" width="2" style="3" customWidth="1"/>
    <col min="3586" max="3586" width="15" style="3" customWidth="1"/>
    <col min="3587" max="3587" width="15.85546875" style="3" customWidth="1"/>
    <col min="3588" max="3588" width="14.5703125" style="3" customWidth="1"/>
    <col min="3589" max="3589" width="13.5703125" style="3" customWidth="1"/>
    <col min="3590" max="3590" width="16.5703125" style="3" customWidth="1"/>
    <col min="3591" max="3591" width="15.28515625" style="3" customWidth="1"/>
    <col min="3592" max="3840" width="9.140625" style="3"/>
    <col min="3841" max="3841" width="2" style="3" customWidth="1"/>
    <col min="3842" max="3842" width="15" style="3" customWidth="1"/>
    <col min="3843" max="3843" width="15.85546875" style="3" customWidth="1"/>
    <col min="3844" max="3844" width="14.5703125" style="3" customWidth="1"/>
    <col min="3845" max="3845" width="13.5703125" style="3" customWidth="1"/>
    <col min="3846" max="3846" width="16.5703125" style="3" customWidth="1"/>
    <col min="3847" max="3847" width="15.28515625" style="3" customWidth="1"/>
    <col min="3848" max="4096" width="9.140625" style="3"/>
    <col min="4097" max="4097" width="2" style="3" customWidth="1"/>
    <col min="4098" max="4098" width="15" style="3" customWidth="1"/>
    <col min="4099" max="4099" width="15.85546875" style="3" customWidth="1"/>
    <col min="4100" max="4100" width="14.5703125" style="3" customWidth="1"/>
    <col min="4101" max="4101" width="13.5703125" style="3" customWidth="1"/>
    <col min="4102" max="4102" width="16.5703125" style="3" customWidth="1"/>
    <col min="4103" max="4103" width="15.28515625" style="3" customWidth="1"/>
    <col min="4104" max="4352" width="9.140625" style="3"/>
    <col min="4353" max="4353" width="2" style="3" customWidth="1"/>
    <col min="4354" max="4354" width="15" style="3" customWidth="1"/>
    <col min="4355" max="4355" width="15.85546875" style="3" customWidth="1"/>
    <col min="4356" max="4356" width="14.5703125" style="3" customWidth="1"/>
    <col min="4357" max="4357" width="13.5703125" style="3" customWidth="1"/>
    <col min="4358" max="4358" width="16.5703125" style="3" customWidth="1"/>
    <col min="4359" max="4359" width="15.28515625" style="3" customWidth="1"/>
    <col min="4360" max="4608" width="9.140625" style="3"/>
    <col min="4609" max="4609" width="2" style="3" customWidth="1"/>
    <col min="4610" max="4610" width="15" style="3" customWidth="1"/>
    <col min="4611" max="4611" width="15.85546875" style="3" customWidth="1"/>
    <col min="4612" max="4612" width="14.5703125" style="3" customWidth="1"/>
    <col min="4613" max="4613" width="13.5703125" style="3" customWidth="1"/>
    <col min="4614" max="4614" width="16.5703125" style="3" customWidth="1"/>
    <col min="4615" max="4615" width="15.28515625" style="3" customWidth="1"/>
    <col min="4616" max="4864" width="9.140625" style="3"/>
    <col min="4865" max="4865" width="2" style="3" customWidth="1"/>
    <col min="4866" max="4866" width="15" style="3" customWidth="1"/>
    <col min="4867" max="4867" width="15.85546875" style="3" customWidth="1"/>
    <col min="4868" max="4868" width="14.5703125" style="3" customWidth="1"/>
    <col min="4869" max="4869" width="13.5703125" style="3" customWidth="1"/>
    <col min="4870" max="4870" width="16.5703125" style="3" customWidth="1"/>
    <col min="4871" max="4871" width="15.28515625" style="3" customWidth="1"/>
    <col min="4872" max="5120" width="9.140625" style="3"/>
    <col min="5121" max="5121" width="2" style="3" customWidth="1"/>
    <col min="5122" max="5122" width="15" style="3" customWidth="1"/>
    <col min="5123" max="5123" width="15.85546875" style="3" customWidth="1"/>
    <col min="5124" max="5124" width="14.5703125" style="3" customWidth="1"/>
    <col min="5125" max="5125" width="13.5703125" style="3" customWidth="1"/>
    <col min="5126" max="5126" width="16.5703125" style="3" customWidth="1"/>
    <col min="5127" max="5127" width="15.28515625" style="3" customWidth="1"/>
    <col min="5128" max="5376" width="9.140625" style="3"/>
    <col min="5377" max="5377" width="2" style="3" customWidth="1"/>
    <col min="5378" max="5378" width="15" style="3" customWidth="1"/>
    <col min="5379" max="5379" width="15.85546875" style="3" customWidth="1"/>
    <col min="5380" max="5380" width="14.5703125" style="3" customWidth="1"/>
    <col min="5381" max="5381" width="13.5703125" style="3" customWidth="1"/>
    <col min="5382" max="5382" width="16.5703125" style="3" customWidth="1"/>
    <col min="5383" max="5383" width="15.28515625" style="3" customWidth="1"/>
    <col min="5384" max="5632" width="9.140625" style="3"/>
    <col min="5633" max="5633" width="2" style="3" customWidth="1"/>
    <col min="5634" max="5634" width="15" style="3" customWidth="1"/>
    <col min="5635" max="5635" width="15.85546875" style="3" customWidth="1"/>
    <col min="5636" max="5636" width="14.5703125" style="3" customWidth="1"/>
    <col min="5637" max="5637" width="13.5703125" style="3" customWidth="1"/>
    <col min="5638" max="5638" width="16.5703125" style="3" customWidth="1"/>
    <col min="5639" max="5639" width="15.28515625" style="3" customWidth="1"/>
    <col min="5640" max="5888" width="9.140625" style="3"/>
    <col min="5889" max="5889" width="2" style="3" customWidth="1"/>
    <col min="5890" max="5890" width="15" style="3" customWidth="1"/>
    <col min="5891" max="5891" width="15.85546875" style="3" customWidth="1"/>
    <col min="5892" max="5892" width="14.5703125" style="3" customWidth="1"/>
    <col min="5893" max="5893" width="13.5703125" style="3" customWidth="1"/>
    <col min="5894" max="5894" width="16.5703125" style="3" customWidth="1"/>
    <col min="5895" max="5895" width="15.28515625" style="3" customWidth="1"/>
    <col min="5896" max="6144" width="9.140625" style="3"/>
    <col min="6145" max="6145" width="2" style="3" customWidth="1"/>
    <col min="6146" max="6146" width="15" style="3" customWidth="1"/>
    <col min="6147" max="6147" width="15.85546875" style="3" customWidth="1"/>
    <col min="6148" max="6148" width="14.5703125" style="3" customWidth="1"/>
    <col min="6149" max="6149" width="13.5703125" style="3" customWidth="1"/>
    <col min="6150" max="6150" width="16.5703125" style="3" customWidth="1"/>
    <col min="6151" max="6151" width="15.28515625" style="3" customWidth="1"/>
    <col min="6152" max="6400" width="9.140625" style="3"/>
    <col min="6401" max="6401" width="2" style="3" customWidth="1"/>
    <col min="6402" max="6402" width="15" style="3" customWidth="1"/>
    <col min="6403" max="6403" width="15.85546875" style="3" customWidth="1"/>
    <col min="6404" max="6404" width="14.5703125" style="3" customWidth="1"/>
    <col min="6405" max="6405" width="13.5703125" style="3" customWidth="1"/>
    <col min="6406" max="6406" width="16.5703125" style="3" customWidth="1"/>
    <col min="6407" max="6407" width="15.28515625" style="3" customWidth="1"/>
    <col min="6408" max="6656" width="9.140625" style="3"/>
    <col min="6657" max="6657" width="2" style="3" customWidth="1"/>
    <col min="6658" max="6658" width="15" style="3" customWidth="1"/>
    <col min="6659" max="6659" width="15.85546875" style="3" customWidth="1"/>
    <col min="6660" max="6660" width="14.5703125" style="3" customWidth="1"/>
    <col min="6661" max="6661" width="13.5703125" style="3" customWidth="1"/>
    <col min="6662" max="6662" width="16.5703125" style="3" customWidth="1"/>
    <col min="6663" max="6663" width="15.28515625" style="3" customWidth="1"/>
    <col min="6664" max="6912" width="9.140625" style="3"/>
    <col min="6913" max="6913" width="2" style="3" customWidth="1"/>
    <col min="6914" max="6914" width="15" style="3" customWidth="1"/>
    <col min="6915" max="6915" width="15.85546875" style="3" customWidth="1"/>
    <col min="6916" max="6916" width="14.5703125" style="3" customWidth="1"/>
    <col min="6917" max="6917" width="13.5703125" style="3" customWidth="1"/>
    <col min="6918" max="6918" width="16.5703125" style="3" customWidth="1"/>
    <col min="6919" max="6919" width="15.28515625" style="3" customWidth="1"/>
    <col min="6920" max="7168" width="9.140625" style="3"/>
    <col min="7169" max="7169" width="2" style="3" customWidth="1"/>
    <col min="7170" max="7170" width="15" style="3" customWidth="1"/>
    <col min="7171" max="7171" width="15.85546875" style="3" customWidth="1"/>
    <col min="7172" max="7172" width="14.5703125" style="3" customWidth="1"/>
    <col min="7173" max="7173" width="13.5703125" style="3" customWidth="1"/>
    <col min="7174" max="7174" width="16.5703125" style="3" customWidth="1"/>
    <col min="7175" max="7175" width="15.28515625" style="3" customWidth="1"/>
    <col min="7176" max="7424" width="9.140625" style="3"/>
    <col min="7425" max="7425" width="2" style="3" customWidth="1"/>
    <col min="7426" max="7426" width="15" style="3" customWidth="1"/>
    <col min="7427" max="7427" width="15.85546875" style="3" customWidth="1"/>
    <col min="7428" max="7428" width="14.5703125" style="3" customWidth="1"/>
    <col min="7429" max="7429" width="13.5703125" style="3" customWidth="1"/>
    <col min="7430" max="7430" width="16.5703125" style="3" customWidth="1"/>
    <col min="7431" max="7431" width="15.28515625" style="3" customWidth="1"/>
    <col min="7432" max="7680" width="9.140625" style="3"/>
    <col min="7681" max="7681" width="2" style="3" customWidth="1"/>
    <col min="7682" max="7682" width="15" style="3" customWidth="1"/>
    <col min="7683" max="7683" width="15.85546875" style="3" customWidth="1"/>
    <col min="7684" max="7684" width="14.5703125" style="3" customWidth="1"/>
    <col min="7685" max="7685" width="13.5703125" style="3" customWidth="1"/>
    <col min="7686" max="7686" width="16.5703125" style="3" customWidth="1"/>
    <col min="7687" max="7687" width="15.28515625" style="3" customWidth="1"/>
    <col min="7688" max="7936" width="9.140625" style="3"/>
    <col min="7937" max="7937" width="2" style="3" customWidth="1"/>
    <col min="7938" max="7938" width="15" style="3" customWidth="1"/>
    <col min="7939" max="7939" width="15.85546875" style="3" customWidth="1"/>
    <col min="7940" max="7940" width="14.5703125" style="3" customWidth="1"/>
    <col min="7941" max="7941" width="13.5703125" style="3" customWidth="1"/>
    <col min="7942" max="7942" width="16.5703125" style="3" customWidth="1"/>
    <col min="7943" max="7943" width="15.28515625" style="3" customWidth="1"/>
    <col min="7944" max="8192" width="9.140625" style="3"/>
    <col min="8193" max="8193" width="2" style="3" customWidth="1"/>
    <col min="8194" max="8194" width="15" style="3" customWidth="1"/>
    <col min="8195" max="8195" width="15.85546875" style="3" customWidth="1"/>
    <col min="8196" max="8196" width="14.5703125" style="3" customWidth="1"/>
    <col min="8197" max="8197" width="13.5703125" style="3" customWidth="1"/>
    <col min="8198" max="8198" width="16.5703125" style="3" customWidth="1"/>
    <col min="8199" max="8199" width="15.28515625" style="3" customWidth="1"/>
    <col min="8200" max="8448" width="9.140625" style="3"/>
    <col min="8449" max="8449" width="2" style="3" customWidth="1"/>
    <col min="8450" max="8450" width="15" style="3" customWidth="1"/>
    <col min="8451" max="8451" width="15.85546875" style="3" customWidth="1"/>
    <col min="8452" max="8452" width="14.5703125" style="3" customWidth="1"/>
    <col min="8453" max="8453" width="13.5703125" style="3" customWidth="1"/>
    <col min="8454" max="8454" width="16.5703125" style="3" customWidth="1"/>
    <col min="8455" max="8455" width="15.28515625" style="3" customWidth="1"/>
    <col min="8456" max="8704" width="9.140625" style="3"/>
    <col min="8705" max="8705" width="2" style="3" customWidth="1"/>
    <col min="8706" max="8706" width="15" style="3" customWidth="1"/>
    <col min="8707" max="8707" width="15.85546875" style="3" customWidth="1"/>
    <col min="8708" max="8708" width="14.5703125" style="3" customWidth="1"/>
    <col min="8709" max="8709" width="13.5703125" style="3" customWidth="1"/>
    <col min="8710" max="8710" width="16.5703125" style="3" customWidth="1"/>
    <col min="8711" max="8711" width="15.28515625" style="3" customWidth="1"/>
    <col min="8712" max="8960" width="9.140625" style="3"/>
    <col min="8961" max="8961" width="2" style="3" customWidth="1"/>
    <col min="8962" max="8962" width="15" style="3" customWidth="1"/>
    <col min="8963" max="8963" width="15.85546875" style="3" customWidth="1"/>
    <col min="8964" max="8964" width="14.5703125" style="3" customWidth="1"/>
    <col min="8965" max="8965" width="13.5703125" style="3" customWidth="1"/>
    <col min="8966" max="8966" width="16.5703125" style="3" customWidth="1"/>
    <col min="8967" max="8967" width="15.28515625" style="3" customWidth="1"/>
    <col min="8968" max="9216" width="9.140625" style="3"/>
    <col min="9217" max="9217" width="2" style="3" customWidth="1"/>
    <col min="9218" max="9218" width="15" style="3" customWidth="1"/>
    <col min="9219" max="9219" width="15.85546875" style="3" customWidth="1"/>
    <col min="9220" max="9220" width="14.5703125" style="3" customWidth="1"/>
    <col min="9221" max="9221" width="13.5703125" style="3" customWidth="1"/>
    <col min="9222" max="9222" width="16.5703125" style="3" customWidth="1"/>
    <col min="9223" max="9223" width="15.28515625" style="3" customWidth="1"/>
    <col min="9224" max="9472" width="9.140625" style="3"/>
    <col min="9473" max="9473" width="2" style="3" customWidth="1"/>
    <col min="9474" max="9474" width="15" style="3" customWidth="1"/>
    <col min="9475" max="9475" width="15.85546875" style="3" customWidth="1"/>
    <col min="9476" max="9476" width="14.5703125" style="3" customWidth="1"/>
    <col min="9477" max="9477" width="13.5703125" style="3" customWidth="1"/>
    <col min="9478" max="9478" width="16.5703125" style="3" customWidth="1"/>
    <col min="9479" max="9479" width="15.28515625" style="3" customWidth="1"/>
    <col min="9480" max="9728" width="9.140625" style="3"/>
    <col min="9729" max="9729" width="2" style="3" customWidth="1"/>
    <col min="9730" max="9730" width="15" style="3" customWidth="1"/>
    <col min="9731" max="9731" width="15.85546875" style="3" customWidth="1"/>
    <col min="9732" max="9732" width="14.5703125" style="3" customWidth="1"/>
    <col min="9733" max="9733" width="13.5703125" style="3" customWidth="1"/>
    <col min="9734" max="9734" width="16.5703125" style="3" customWidth="1"/>
    <col min="9735" max="9735" width="15.28515625" style="3" customWidth="1"/>
    <col min="9736" max="9984" width="9.140625" style="3"/>
    <col min="9985" max="9985" width="2" style="3" customWidth="1"/>
    <col min="9986" max="9986" width="15" style="3" customWidth="1"/>
    <col min="9987" max="9987" width="15.85546875" style="3" customWidth="1"/>
    <col min="9988" max="9988" width="14.5703125" style="3" customWidth="1"/>
    <col min="9989" max="9989" width="13.5703125" style="3" customWidth="1"/>
    <col min="9990" max="9990" width="16.5703125" style="3" customWidth="1"/>
    <col min="9991" max="9991" width="15.28515625" style="3" customWidth="1"/>
    <col min="9992" max="10240" width="9.140625" style="3"/>
    <col min="10241" max="10241" width="2" style="3" customWidth="1"/>
    <col min="10242" max="10242" width="15" style="3" customWidth="1"/>
    <col min="10243" max="10243" width="15.85546875" style="3" customWidth="1"/>
    <col min="10244" max="10244" width="14.5703125" style="3" customWidth="1"/>
    <col min="10245" max="10245" width="13.5703125" style="3" customWidth="1"/>
    <col min="10246" max="10246" width="16.5703125" style="3" customWidth="1"/>
    <col min="10247" max="10247" width="15.28515625" style="3" customWidth="1"/>
    <col min="10248" max="10496" width="9.140625" style="3"/>
    <col min="10497" max="10497" width="2" style="3" customWidth="1"/>
    <col min="10498" max="10498" width="15" style="3" customWidth="1"/>
    <col min="10499" max="10499" width="15.85546875" style="3" customWidth="1"/>
    <col min="10500" max="10500" width="14.5703125" style="3" customWidth="1"/>
    <col min="10501" max="10501" width="13.5703125" style="3" customWidth="1"/>
    <col min="10502" max="10502" width="16.5703125" style="3" customWidth="1"/>
    <col min="10503" max="10503" width="15.28515625" style="3" customWidth="1"/>
    <col min="10504" max="10752" width="9.140625" style="3"/>
    <col min="10753" max="10753" width="2" style="3" customWidth="1"/>
    <col min="10754" max="10754" width="15" style="3" customWidth="1"/>
    <col min="10755" max="10755" width="15.85546875" style="3" customWidth="1"/>
    <col min="10756" max="10756" width="14.5703125" style="3" customWidth="1"/>
    <col min="10757" max="10757" width="13.5703125" style="3" customWidth="1"/>
    <col min="10758" max="10758" width="16.5703125" style="3" customWidth="1"/>
    <col min="10759" max="10759" width="15.28515625" style="3" customWidth="1"/>
    <col min="10760" max="11008" width="9.140625" style="3"/>
    <col min="11009" max="11009" width="2" style="3" customWidth="1"/>
    <col min="11010" max="11010" width="15" style="3" customWidth="1"/>
    <col min="11011" max="11011" width="15.85546875" style="3" customWidth="1"/>
    <col min="11012" max="11012" width="14.5703125" style="3" customWidth="1"/>
    <col min="11013" max="11013" width="13.5703125" style="3" customWidth="1"/>
    <col min="11014" max="11014" width="16.5703125" style="3" customWidth="1"/>
    <col min="11015" max="11015" width="15.28515625" style="3" customWidth="1"/>
    <col min="11016" max="11264" width="9.140625" style="3"/>
    <col min="11265" max="11265" width="2" style="3" customWidth="1"/>
    <col min="11266" max="11266" width="15" style="3" customWidth="1"/>
    <col min="11267" max="11267" width="15.85546875" style="3" customWidth="1"/>
    <col min="11268" max="11268" width="14.5703125" style="3" customWidth="1"/>
    <col min="11269" max="11269" width="13.5703125" style="3" customWidth="1"/>
    <col min="11270" max="11270" width="16.5703125" style="3" customWidth="1"/>
    <col min="11271" max="11271" width="15.28515625" style="3" customWidth="1"/>
    <col min="11272" max="11520" width="9.140625" style="3"/>
    <col min="11521" max="11521" width="2" style="3" customWidth="1"/>
    <col min="11522" max="11522" width="15" style="3" customWidth="1"/>
    <col min="11523" max="11523" width="15.85546875" style="3" customWidth="1"/>
    <col min="11524" max="11524" width="14.5703125" style="3" customWidth="1"/>
    <col min="11525" max="11525" width="13.5703125" style="3" customWidth="1"/>
    <col min="11526" max="11526" width="16.5703125" style="3" customWidth="1"/>
    <col min="11527" max="11527" width="15.28515625" style="3" customWidth="1"/>
    <col min="11528" max="11776" width="9.140625" style="3"/>
    <col min="11777" max="11777" width="2" style="3" customWidth="1"/>
    <col min="11778" max="11778" width="15" style="3" customWidth="1"/>
    <col min="11779" max="11779" width="15.85546875" style="3" customWidth="1"/>
    <col min="11780" max="11780" width="14.5703125" style="3" customWidth="1"/>
    <col min="11781" max="11781" width="13.5703125" style="3" customWidth="1"/>
    <col min="11782" max="11782" width="16.5703125" style="3" customWidth="1"/>
    <col min="11783" max="11783" width="15.28515625" style="3" customWidth="1"/>
    <col min="11784" max="12032" width="9.140625" style="3"/>
    <col min="12033" max="12033" width="2" style="3" customWidth="1"/>
    <col min="12034" max="12034" width="15" style="3" customWidth="1"/>
    <col min="12035" max="12035" width="15.85546875" style="3" customWidth="1"/>
    <col min="12036" max="12036" width="14.5703125" style="3" customWidth="1"/>
    <col min="12037" max="12037" width="13.5703125" style="3" customWidth="1"/>
    <col min="12038" max="12038" width="16.5703125" style="3" customWidth="1"/>
    <col min="12039" max="12039" width="15.28515625" style="3" customWidth="1"/>
    <col min="12040" max="12288" width="9.140625" style="3"/>
    <col min="12289" max="12289" width="2" style="3" customWidth="1"/>
    <col min="12290" max="12290" width="15" style="3" customWidth="1"/>
    <col min="12291" max="12291" width="15.85546875" style="3" customWidth="1"/>
    <col min="12292" max="12292" width="14.5703125" style="3" customWidth="1"/>
    <col min="12293" max="12293" width="13.5703125" style="3" customWidth="1"/>
    <col min="12294" max="12294" width="16.5703125" style="3" customWidth="1"/>
    <col min="12295" max="12295" width="15.28515625" style="3" customWidth="1"/>
    <col min="12296" max="12544" width="9.140625" style="3"/>
    <col min="12545" max="12545" width="2" style="3" customWidth="1"/>
    <col min="12546" max="12546" width="15" style="3" customWidth="1"/>
    <col min="12547" max="12547" width="15.85546875" style="3" customWidth="1"/>
    <col min="12548" max="12548" width="14.5703125" style="3" customWidth="1"/>
    <col min="12549" max="12549" width="13.5703125" style="3" customWidth="1"/>
    <col min="12550" max="12550" width="16.5703125" style="3" customWidth="1"/>
    <col min="12551" max="12551" width="15.28515625" style="3" customWidth="1"/>
    <col min="12552" max="12800" width="9.140625" style="3"/>
    <col min="12801" max="12801" width="2" style="3" customWidth="1"/>
    <col min="12802" max="12802" width="15" style="3" customWidth="1"/>
    <col min="12803" max="12803" width="15.85546875" style="3" customWidth="1"/>
    <col min="12804" max="12804" width="14.5703125" style="3" customWidth="1"/>
    <col min="12805" max="12805" width="13.5703125" style="3" customWidth="1"/>
    <col min="12806" max="12806" width="16.5703125" style="3" customWidth="1"/>
    <col min="12807" max="12807" width="15.28515625" style="3" customWidth="1"/>
    <col min="12808" max="13056" width="9.140625" style="3"/>
    <col min="13057" max="13057" width="2" style="3" customWidth="1"/>
    <col min="13058" max="13058" width="15" style="3" customWidth="1"/>
    <col min="13059" max="13059" width="15.85546875" style="3" customWidth="1"/>
    <col min="13060" max="13060" width="14.5703125" style="3" customWidth="1"/>
    <col min="13061" max="13061" width="13.5703125" style="3" customWidth="1"/>
    <col min="13062" max="13062" width="16.5703125" style="3" customWidth="1"/>
    <col min="13063" max="13063" width="15.28515625" style="3" customWidth="1"/>
    <col min="13064" max="13312" width="9.140625" style="3"/>
    <col min="13313" max="13313" width="2" style="3" customWidth="1"/>
    <col min="13314" max="13314" width="15" style="3" customWidth="1"/>
    <col min="13315" max="13315" width="15.85546875" style="3" customWidth="1"/>
    <col min="13316" max="13316" width="14.5703125" style="3" customWidth="1"/>
    <col min="13317" max="13317" width="13.5703125" style="3" customWidth="1"/>
    <col min="13318" max="13318" width="16.5703125" style="3" customWidth="1"/>
    <col min="13319" max="13319" width="15.28515625" style="3" customWidth="1"/>
    <col min="13320" max="13568" width="9.140625" style="3"/>
    <col min="13569" max="13569" width="2" style="3" customWidth="1"/>
    <col min="13570" max="13570" width="15" style="3" customWidth="1"/>
    <col min="13571" max="13571" width="15.85546875" style="3" customWidth="1"/>
    <col min="13572" max="13572" width="14.5703125" style="3" customWidth="1"/>
    <col min="13573" max="13573" width="13.5703125" style="3" customWidth="1"/>
    <col min="13574" max="13574" width="16.5703125" style="3" customWidth="1"/>
    <col min="13575" max="13575" width="15.28515625" style="3" customWidth="1"/>
    <col min="13576" max="13824" width="9.140625" style="3"/>
    <col min="13825" max="13825" width="2" style="3" customWidth="1"/>
    <col min="13826" max="13826" width="15" style="3" customWidth="1"/>
    <col min="13827" max="13827" width="15.85546875" style="3" customWidth="1"/>
    <col min="13828" max="13828" width="14.5703125" style="3" customWidth="1"/>
    <col min="13829" max="13829" width="13.5703125" style="3" customWidth="1"/>
    <col min="13830" max="13830" width="16.5703125" style="3" customWidth="1"/>
    <col min="13831" max="13831" width="15.28515625" style="3" customWidth="1"/>
    <col min="13832" max="14080" width="9.140625" style="3"/>
    <col min="14081" max="14081" width="2" style="3" customWidth="1"/>
    <col min="14082" max="14082" width="15" style="3" customWidth="1"/>
    <col min="14083" max="14083" width="15.85546875" style="3" customWidth="1"/>
    <col min="14084" max="14084" width="14.5703125" style="3" customWidth="1"/>
    <col min="14085" max="14085" width="13.5703125" style="3" customWidth="1"/>
    <col min="14086" max="14086" width="16.5703125" style="3" customWidth="1"/>
    <col min="14087" max="14087" width="15.28515625" style="3" customWidth="1"/>
    <col min="14088" max="14336" width="9.140625" style="3"/>
    <col min="14337" max="14337" width="2" style="3" customWidth="1"/>
    <col min="14338" max="14338" width="15" style="3" customWidth="1"/>
    <col min="14339" max="14339" width="15.85546875" style="3" customWidth="1"/>
    <col min="14340" max="14340" width="14.5703125" style="3" customWidth="1"/>
    <col min="14341" max="14341" width="13.5703125" style="3" customWidth="1"/>
    <col min="14342" max="14342" width="16.5703125" style="3" customWidth="1"/>
    <col min="14343" max="14343" width="15.28515625" style="3" customWidth="1"/>
    <col min="14344" max="14592" width="9.140625" style="3"/>
    <col min="14593" max="14593" width="2" style="3" customWidth="1"/>
    <col min="14594" max="14594" width="15" style="3" customWidth="1"/>
    <col min="14595" max="14595" width="15.85546875" style="3" customWidth="1"/>
    <col min="14596" max="14596" width="14.5703125" style="3" customWidth="1"/>
    <col min="14597" max="14597" width="13.5703125" style="3" customWidth="1"/>
    <col min="14598" max="14598" width="16.5703125" style="3" customWidth="1"/>
    <col min="14599" max="14599" width="15.28515625" style="3" customWidth="1"/>
    <col min="14600" max="14848" width="9.140625" style="3"/>
    <col min="14849" max="14849" width="2" style="3" customWidth="1"/>
    <col min="14850" max="14850" width="15" style="3" customWidth="1"/>
    <col min="14851" max="14851" width="15.85546875" style="3" customWidth="1"/>
    <col min="14852" max="14852" width="14.5703125" style="3" customWidth="1"/>
    <col min="14853" max="14853" width="13.5703125" style="3" customWidth="1"/>
    <col min="14854" max="14854" width="16.5703125" style="3" customWidth="1"/>
    <col min="14855" max="14855" width="15.28515625" style="3" customWidth="1"/>
    <col min="14856" max="15104" width="9.140625" style="3"/>
    <col min="15105" max="15105" width="2" style="3" customWidth="1"/>
    <col min="15106" max="15106" width="15" style="3" customWidth="1"/>
    <col min="15107" max="15107" width="15.85546875" style="3" customWidth="1"/>
    <col min="15108" max="15108" width="14.5703125" style="3" customWidth="1"/>
    <col min="15109" max="15109" width="13.5703125" style="3" customWidth="1"/>
    <col min="15110" max="15110" width="16.5703125" style="3" customWidth="1"/>
    <col min="15111" max="15111" width="15.28515625" style="3" customWidth="1"/>
    <col min="15112" max="15360" width="9.140625" style="3"/>
    <col min="15361" max="15361" width="2" style="3" customWidth="1"/>
    <col min="15362" max="15362" width="15" style="3" customWidth="1"/>
    <col min="15363" max="15363" width="15.85546875" style="3" customWidth="1"/>
    <col min="15364" max="15364" width="14.5703125" style="3" customWidth="1"/>
    <col min="15365" max="15365" width="13.5703125" style="3" customWidth="1"/>
    <col min="15366" max="15366" width="16.5703125" style="3" customWidth="1"/>
    <col min="15367" max="15367" width="15.28515625" style="3" customWidth="1"/>
    <col min="15368" max="15616" width="9.140625" style="3"/>
    <col min="15617" max="15617" width="2" style="3" customWidth="1"/>
    <col min="15618" max="15618" width="15" style="3" customWidth="1"/>
    <col min="15619" max="15619" width="15.85546875" style="3" customWidth="1"/>
    <col min="15620" max="15620" width="14.5703125" style="3" customWidth="1"/>
    <col min="15621" max="15621" width="13.5703125" style="3" customWidth="1"/>
    <col min="15622" max="15622" width="16.5703125" style="3" customWidth="1"/>
    <col min="15623" max="15623" width="15.28515625" style="3" customWidth="1"/>
    <col min="15624" max="15872" width="9.140625" style="3"/>
    <col min="15873" max="15873" width="2" style="3" customWidth="1"/>
    <col min="15874" max="15874" width="15" style="3" customWidth="1"/>
    <col min="15875" max="15875" width="15.85546875" style="3" customWidth="1"/>
    <col min="15876" max="15876" width="14.5703125" style="3" customWidth="1"/>
    <col min="15877" max="15877" width="13.5703125" style="3" customWidth="1"/>
    <col min="15878" max="15878" width="16.5703125" style="3" customWidth="1"/>
    <col min="15879" max="15879" width="15.28515625" style="3" customWidth="1"/>
    <col min="15880" max="16128" width="9.140625" style="3"/>
    <col min="16129" max="16129" width="2" style="3" customWidth="1"/>
    <col min="16130" max="16130" width="15" style="3" customWidth="1"/>
    <col min="16131" max="16131" width="15.85546875" style="3" customWidth="1"/>
    <col min="16132" max="16132" width="14.5703125" style="3" customWidth="1"/>
    <col min="16133" max="16133" width="13.5703125" style="3" customWidth="1"/>
    <col min="16134" max="16134" width="16.5703125" style="3" customWidth="1"/>
    <col min="16135" max="16135" width="15.28515625" style="3" customWidth="1"/>
    <col min="16136" max="16384" width="9.140625" style="3"/>
  </cols>
  <sheetData>
    <row r="1" spans="1:57" ht="24.75" customHeight="1" thickBot="1" x14ac:dyDescent="0.25">
      <c r="A1" s="1" t="s">
        <v>1</v>
      </c>
      <c r="B1" s="2"/>
      <c r="C1" s="2"/>
      <c r="D1" s="2"/>
      <c r="E1" s="2"/>
      <c r="F1" s="2"/>
      <c r="G1" s="2"/>
    </row>
    <row r="2" spans="1:57" ht="12.75" customHeight="1" x14ac:dyDescent="0.2">
      <c r="A2" s="4" t="s">
        <v>2</v>
      </c>
      <c r="B2" s="5"/>
      <c r="C2" s="6" t="str">
        <f>Rekapitulacebuňka4lůžka!H1</f>
        <v>D141-2</v>
      </c>
      <c r="D2" s="6" t="str">
        <f>Rekapitulacebuňka4lůžka!G2</f>
        <v>BUŇKA ČTYŘLŮŽKOVÁ</v>
      </c>
      <c r="E2" s="7"/>
      <c r="F2" s="8" t="s">
        <v>3</v>
      </c>
      <c r="G2" s="9"/>
    </row>
    <row r="3" spans="1:57" ht="3" hidden="1" customHeight="1" x14ac:dyDescent="0.2">
      <c r="A3" s="10"/>
      <c r="B3" s="11"/>
      <c r="C3" s="12"/>
      <c r="D3" s="12"/>
      <c r="E3" s="13"/>
      <c r="F3" s="14"/>
      <c r="G3" s="15"/>
    </row>
    <row r="4" spans="1:57" ht="12" customHeight="1" x14ac:dyDescent="0.2">
      <c r="A4" s="16" t="s">
        <v>4</v>
      </c>
      <c r="B4" s="11"/>
      <c r="C4" s="12" t="s">
        <v>5</v>
      </c>
      <c r="D4" s="12"/>
      <c r="E4" s="13"/>
      <c r="F4" s="14" t="s">
        <v>6</v>
      </c>
      <c r="G4" s="17"/>
    </row>
    <row r="5" spans="1:57" ht="12.95" customHeight="1" x14ac:dyDescent="0.2">
      <c r="A5" s="18" t="s">
        <v>211</v>
      </c>
      <c r="B5" s="19"/>
      <c r="C5" s="20" t="s">
        <v>212</v>
      </c>
      <c r="D5" s="21"/>
      <c r="E5" s="19"/>
      <c r="F5" s="14" t="s">
        <v>7</v>
      </c>
      <c r="G5" s="15"/>
    </row>
    <row r="6" spans="1:57" ht="12.95" customHeight="1" x14ac:dyDescent="0.2">
      <c r="A6" s="16" t="s">
        <v>8</v>
      </c>
      <c r="B6" s="11"/>
      <c r="C6" s="12" t="s">
        <v>9</v>
      </c>
      <c r="D6" s="12"/>
      <c r="E6" s="13"/>
      <c r="F6" s="22" t="s">
        <v>10</v>
      </c>
      <c r="G6" s="23">
        <v>0</v>
      </c>
      <c r="O6" s="24"/>
    </row>
    <row r="7" spans="1:57" ht="12.95" customHeight="1" x14ac:dyDescent="0.2">
      <c r="A7" s="25" t="s">
        <v>214</v>
      </c>
      <c r="B7" s="26"/>
      <c r="C7" s="27" t="s">
        <v>213</v>
      </c>
      <c r="D7" s="28"/>
      <c r="E7" s="28"/>
      <c r="F7" s="29" t="s">
        <v>11</v>
      </c>
      <c r="G7" s="23"/>
    </row>
    <row r="8" spans="1:57" x14ac:dyDescent="0.2">
      <c r="A8" s="30" t="s">
        <v>12</v>
      </c>
      <c r="B8" s="14"/>
      <c r="C8" s="177"/>
      <c r="D8" s="177"/>
      <c r="E8" s="178"/>
      <c r="F8" s="31" t="s">
        <v>13</v>
      </c>
      <c r="G8" s="32"/>
      <c r="H8" s="33"/>
      <c r="I8" s="34"/>
    </row>
    <row r="9" spans="1:57" x14ac:dyDescent="0.2">
      <c r="A9" s="30" t="s">
        <v>14</v>
      </c>
      <c r="B9" s="14"/>
      <c r="C9" s="177"/>
      <c r="D9" s="177"/>
      <c r="E9" s="178"/>
      <c r="F9" s="14"/>
      <c r="G9" s="35"/>
      <c r="H9" s="36"/>
    </row>
    <row r="10" spans="1:57" x14ac:dyDescent="0.2">
      <c r="A10" s="30" t="s">
        <v>15</v>
      </c>
      <c r="B10" s="14"/>
      <c r="C10" s="177"/>
      <c r="D10" s="177"/>
      <c r="E10" s="177"/>
      <c r="F10" s="37"/>
      <c r="G10" s="38"/>
      <c r="H10" s="39"/>
    </row>
    <row r="11" spans="1:57" ht="13.5" customHeight="1" x14ac:dyDescent="0.2">
      <c r="A11" s="30" t="s">
        <v>16</v>
      </c>
      <c r="B11" s="14"/>
      <c r="C11" s="177"/>
      <c r="D11" s="177"/>
      <c r="E11" s="177"/>
      <c r="F11" s="40" t="s">
        <v>17</v>
      </c>
      <c r="G11" s="41" t="s">
        <v>214</v>
      </c>
      <c r="H11" s="36"/>
      <c r="BA11" s="42"/>
      <c r="BB11" s="42"/>
      <c r="BC11" s="42"/>
      <c r="BD11" s="42"/>
      <c r="BE11" s="42"/>
    </row>
    <row r="12" spans="1:57" ht="12.75" customHeight="1" x14ac:dyDescent="0.2">
      <c r="A12" s="43" t="s">
        <v>18</v>
      </c>
      <c r="B12" s="11"/>
      <c r="C12" s="179"/>
      <c r="D12" s="179"/>
      <c r="E12" s="179"/>
      <c r="F12" s="44" t="s">
        <v>19</v>
      </c>
      <c r="G12" s="45"/>
      <c r="H12" s="36"/>
    </row>
    <row r="13" spans="1:57" ht="28.5" customHeight="1" thickBot="1" x14ac:dyDescent="0.25">
      <c r="A13" s="46" t="s">
        <v>20</v>
      </c>
      <c r="B13" s="47"/>
      <c r="C13" s="47"/>
      <c r="D13" s="47"/>
      <c r="E13" s="48"/>
      <c r="F13" s="48"/>
      <c r="G13" s="49"/>
      <c r="H13" s="36"/>
    </row>
    <row r="14" spans="1:57" ht="17.25" customHeight="1" thickBot="1" x14ac:dyDescent="0.25">
      <c r="A14" s="50" t="s">
        <v>21</v>
      </c>
      <c r="B14" s="51"/>
      <c r="C14" s="52"/>
      <c r="D14" s="53" t="s">
        <v>22</v>
      </c>
      <c r="E14" s="54"/>
      <c r="F14" s="54"/>
      <c r="G14" s="52"/>
    </row>
    <row r="15" spans="1:57" ht="15.95" customHeight="1" x14ac:dyDescent="0.2">
      <c r="A15" s="55"/>
      <c r="B15" s="56" t="s">
        <v>23</v>
      </c>
      <c r="C15" s="57">
        <f>Rekapitulacebuňka4lůžka!E15</f>
        <v>1094.87266</v>
      </c>
      <c r="D15" s="58"/>
      <c r="E15" s="59"/>
      <c r="F15" s="60"/>
      <c r="G15" s="57"/>
    </row>
    <row r="16" spans="1:57" ht="15.95" customHeight="1" x14ac:dyDescent="0.2">
      <c r="A16" s="55" t="s">
        <v>24</v>
      </c>
      <c r="B16" s="56" t="s">
        <v>25</v>
      </c>
      <c r="C16" s="57">
        <f>Rekapitulacebuňka4lůžka!F15</f>
        <v>39366.79</v>
      </c>
      <c r="D16" s="10"/>
      <c r="E16" s="61"/>
      <c r="F16" s="62"/>
      <c r="G16" s="57"/>
    </row>
    <row r="17" spans="1:7" ht="15.95" customHeight="1" x14ac:dyDescent="0.2">
      <c r="A17" s="55" t="s">
        <v>26</v>
      </c>
      <c r="B17" s="56" t="s">
        <v>27</v>
      </c>
      <c r="C17" s="57">
        <f>Rekapitulacebuňka4lůžka!H15</f>
        <v>0</v>
      </c>
      <c r="D17" s="10"/>
      <c r="E17" s="61"/>
      <c r="F17" s="62"/>
      <c r="G17" s="57"/>
    </row>
    <row r="18" spans="1:7" ht="15.95" customHeight="1" x14ac:dyDescent="0.2">
      <c r="A18" s="63" t="s">
        <v>28</v>
      </c>
      <c r="B18" s="64" t="s">
        <v>29</v>
      </c>
      <c r="C18" s="57">
        <f>Rekapitulacebuňka4lůžka!G15</f>
        <v>0</v>
      </c>
      <c r="D18" s="10"/>
      <c r="E18" s="61"/>
      <c r="F18" s="62"/>
      <c r="G18" s="57"/>
    </row>
    <row r="19" spans="1:7" ht="15.95" customHeight="1" x14ac:dyDescent="0.2">
      <c r="A19" s="65" t="s">
        <v>30</v>
      </c>
      <c r="B19" s="56"/>
      <c r="C19" s="57">
        <f>SUM(C15:C18)</f>
        <v>40461.662660000002</v>
      </c>
      <c r="D19" s="10"/>
      <c r="E19" s="61"/>
      <c r="F19" s="62"/>
      <c r="G19" s="57"/>
    </row>
    <row r="20" spans="1:7" ht="15.95" customHeight="1" x14ac:dyDescent="0.2">
      <c r="A20" s="65"/>
      <c r="B20" s="56"/>
      <c r="C20" s="57"/>
      <c r="D20" s="10"/>
      <c r="E20" s="61"/>
      <c r="F20" s="62"/>
      <c r="G20" s="57"/>
    </row>
    <row r="21" spans="1:7" ht="15.95" customHeight="1" x14ac:dyDescent="0.2">
      <c r="A21" s="65" t="s">
        <v>31</v>
      </c>
      <c r="B21" s="56"/>
      <c r="C21" s="57">
        <f>Rekapitulacebuňka4lůžka!I15</f>
        <v>0</v>
      </c>
      <c r="D21" s="10"/>
      <c r="E21" s="61"/>
      <c r="F21" s="62"/>
      <c r="G21" s="57"/>
    </row>
    <row r="22" spans="1:7" ht="15.95" customHeight="1" x14ac:dyDescent="0.2">
      <c r="A22" s="66" t="s">
        <v>32</v>
      </c>
      <c r="B22" s="67"/>
      <c r="C22" s="57">
        <f>C19+C21</f>
        <v>40461.662660000002</v>
      </c>
      <c r="D22" s="10"/>
      <c r="E22" s="61"/>
      <c r="F22" s="62"/>
      <c r="G22" s="57"/>
    </row>
    <row r="23" spans="1:7" ht="15.95" customHeight="1" thickBot="1" x14ac:dyDescent="0.25">
      <c r="A23" s="180" t="s">
        <v>33</v>
      </c>
      <c r="B23" s="181"/>
      <c r="C23" s="68">
        <f>C22+G23</f>
        <v>40461.662660000002</v>
      </c>
      <c r="D23" s="69"/>
      <c r="E23" s="70"/>
      <c r="F23" s="71"/>
      <c r="G23" s="57"/>
    </row>
    <row r="24" spans="1:7" x14ac:dyDescent="0.2">
      <c r="A24" s="72" t="s">
        <v>34</v>
      </c>
      <c r="B24" s="73"/>
      <c r="C24" s="74"/>
      <c r="D24" s="73" t="s">
        <v>35</v>
      </c>
      <c r="E24" s="73"/>
      <c r="F24" s="75" t="s">
        <v>36</v>
      </c>
      <c r="G24" s="76"/>
    </row>
    <row r="25" spans="1:7" x14ac:dyDescent="0.2">
      <c r="A25" s="66" t="s">
        <v>37</v>
      </c>
      <c r="B25" s="67"/>
      <c r="C25" s="77"/>
      <c r="D25" s="67" t="s">
        <v>37</v>
      </c>
      <c r="E25" s="78"/>
      <c r="F25" s="79" t="s">
        <v>37</v>
      </c>
      <c r="G25" s="80"/>
    </row>
    <row r="26" spans="1:7" ht="37.5" customHeight="1" x14ac:dyDescent="0.2">
      <c r="A26" s="66" t="s">
        <v>38</v>
      </c>
      <c r="B26" s="81"/>
      <c r="C26" s="77"/>
      <c r="D26" s="67" t="s">
        <v>38</v>
      </c>
      <c r="E26" s="78"/>
      <c r="F26" s="79" t="s">
        <v>38</v>
      </c>
      <c r="G26" s="80"/>
    </row>
    <row r="27" spans="1:7" x14ac:dyDescent="0.2">
      <c r="A27" s="66"/>
      <c r="B27" s="82"/>
      <c r="C27" s="77"/>
      <c r="D27" s="67"/>
      <c r="E27" s="78"/>
      <c r="F27" s="79"/>
      <c r="G27" s="80"/>
    </row>
    <row r="28" spans="1:7" x14ac:dyDescent="0.2">
      <c r="A28" s="66" t="s">
        <v>39</v>
      </c>
      <c r="B28" s="67"/>
      <c r="C28" s="77"/>
      <c r="D28" s="79" t="s">
        <v>40</v>
      </c>
      <c r="E28" s="77"/>
      <c r="F28" s="83" t="s">
        <v>40</v>
      </c>
      <c r="G28" s="80"/>
    </row>
    <row r="29" spans="1:7" ht="69" customHeight="1" x14ac:dyDescent="0.2">
      <c r="A29" s="66"/>
      <c r="B29" s="67"/>
      <c r="C29" s="84"/>
      <c r="D29" s="85"/>
      <c r="E29" s="84"/>
      <c r="F29" s="67"/>
      <c r="G29" s="80"/>
    </row>
    <row r="30" spans="1:7" x14ac:dyDescent="0.2">
      <c r="A30" s="86" t="s">
        <v>41</v>
      </c>
      <c r="B30" s="87"/>
      <c r="C30" s="88">
        <v>21</v>
      </c>
      <c r="D30" s="87" t="s">
        <v>42</v>
      </c>
      <c r="E30" s="89"/>
      <c r="F30" s="182">
        <f>C23-F32</f>
        <v>40461.662660000002</v>
      </c>
      <c r="G30" s="183"/>
    </row>
    <row r="31" spans="1:7" x14ac:dyDescent="0.2">
      <c r="A31" s="86" t="s">
        <v>43</v>
      </c>
      <c r="B31" s="87"/>
      <c r="C31" s="88">
        <v>21</v>
      </c>
      <c r="D31" s="87" t="s">
        <v>44</v>
      </c>
      <c r="E31" s="89"/>
      <c r="F31" s="182">
        <f>ROUND(PRODUCT(F30,C31/100),0)</f>
        <v>8497</v>
      </c>
      <c r="G31" s="183"/>
    </row>
    <row r="32" spans="1:7" x14ac:dyDescent="0.2">
      <c r="A32" s="86"/>
      <c r="B32" s="87"/>
      <c r="C32" s="88"/>
      <c r="D32" s="87"/>
      <c r="E32" s="89"/>
      <c r="F32" s="182"/>
      <c r="G32" s="183"/>
    </row>
    <row r="33" spans="1:8" x14ac:dyDescent="0.2">
      <c r="A33" s="86"/>
      <c r="B33" s="90"/>
      <c r="C33" s="91"/>
      <c r="D33" s="87"/>
      <c r="E33" s="62"/>
      <c r="F33" s="182"/>
      <c r="G33" s="183"/>
    </row>
    <row r="34" spans="1:8" s="95" customFormat="1" ht="19.5" customHeight="1" thickBot="1" x14ac:dyDescent="0.3">
      <c r="A34" s="92" t="s">
        <v>45</v>
      </c>
      <c r="B34" s="93"/>
      <c r="C34" s="93"/>
      <c r="D34" s="93"/>
      <c r="E34" s="94"/>
      <c r="F34" s="184">
        <f>ROUND(SUM(F30:F33),0)</f>
        <v>48959</v>
      </c>
      <c r="G34" s="185"/>
    </row>
    <row r="36" spans="1:8" x14ac:dyDescent="0.2">
      <c r="A36" s="96" t="s">
        <v>46</v>
      </c>
      <c r="B36" s="96"/>
      <c r="C36" s="96"/>
      <c r="D36" s="96"/>
      <c r="E36" s="96"/>
      <c r="F36" s="96"/>
      <c r="G36" s="96"/>
      <c r="H36" s="3" t="s">
        <v>47</v>
      </c>
    </row>
    <row r="37" spans="1:8" ht="14.25" customHeight="1" x14ac:dyDescent="0.2">
      <c r="A37" s="96"/>
      <c r="B37" s="176"/>
      <c r="C37" s="176"/>
      <c r="D37" s="176"/>
      <c r="E37" s="176"/>
      <c r="F37" s="176"/>
      <c r="G37" s="176"/>
      <c r="H37" s="3" t="s">
        <v>47</v>
      </c>
    </row>
    <row r="38" spans="1:8" ht="12.75" customHeight="1" x14ac:dyDescent="0.2">
      <c r="A38" s="97"/>
      <c r="B38" s="176"/>
      <c r="C38" s="176"/>
      <c r="D38" s="176"/>
      <c r="E38" s="176"/>
      <c r="F38" s="176"/>
      <c r="G38" s="176"/>
      <c r="H38" s="3" t="s">
        <v>47</v>
      </c>
    </row>
    <row r="39" spans="1:8" x14ac:dyDescent="0.2">
      <c r="A39" s="97"/>
      <c r="B39" s="176"/>
      <c r="C39" s="176"/>
      <c r="D39" s="176"/>
      <c r="E39" s="176"/>
      <c r="F39" s="176"/>
      <c r="G39" s="176"/>
      <c r="H39" s="3" t="s">
        <v>47</v>
      </c>
    </row>
    <row r="40" spans="1:8" x14ac:dyDescent="0.2">
      <c r="A40" s="97"/>
      <c r="B40" s="176"/>
      <c r="C40" s="176"/>
      <c r="D40" s="176"/>
      <c r="E40" s="176"/>
      <c r="F40" s="176"/>
      <c r="G40" s="176"/>
      <c r="H40" s="3" t="s">
        <v>47</v>
      </c>
    </row>
    <row r="41" spans="1:8" x14ac:dyDescent="0.2">
      <c r="A41" s="97"/>
      <c r="B41" s="176"/>
      <c r="C41" s="176"/>
      <c r="D41" s="176"/>
      <c r="E41" s="176"/>
      <c r="F41" s="176"/>
      <c r="G41" s="176"/>
      <c r="H41" s="3" t="s">
        <v>47</v>
      </c>
    </row>
    <row r="42" spans="1:8" x14ac:dyDescent="0.2">
      <c r="A42" s="97"/>
      <c r="B42" s="176"/>
      <c r="C42" s="176"/>
      <c r="D42" s="176"/>
      <c r="E42" s="176"/>
      <c r="F42" s="176"/>
      <c r="G42" s="176"/>
      <c r="H42" s="3" t="s">
        <v>47</v>
      </c>
    </row>
    <row r="43" spans="1:8" x14ac:dyDescent="0.2">
      <c r="A43" s="97"/>
      <c r="B43" s="176"/>
      <c r="C43" s="176"/>
      <c r="D43" s="176"/>
      <c r="E43" s="176"/>
      <c r="F43" s="176"/>
      <c r="G43" s="176"/>
      <c r="H43" s="3" t="s">
        <v>47</v>
      </c>
    </row>
    <row r="44" spans="1:8" x14ac:dyDescent="0.2">
      <c r="A44" s="97"/>
      <c r="B44" s="176"/>
      <c r="C44" s="176"/>
      <c r="D44" s="176"/>
      <c r="E44" s="176"/>
      <c r="F44" s="176"/>
      <c r="G44" s="176"/>
      <c r="H44" s="3" t="s">
        <v>47</v>
      </c>
    </row>
    <row r="45" spans="1:8" ht="0.75" customHeight="1" x14ac:dyDescent="0.2">
      <c r="A45" s="97"/>
      <c r="B45" s="176"/>
      <c r="C45" s="176"/>
      <c r="D45" s="176"/>
      <c r="E45" s="176"/>
      <c r="F45" s="176"/>
      <c r="G45" s="176"/>
      <c r="H45" s="3" t="s">
        <v>47</v>
      </c>
    </row>
    <row r="46" spans="1:8" x14ac:dyDescent="0.2">
      <c r="B46" s="186"/>
      <c r="C46" s="186"/>
      <c r="D46" s="186"/>
      <c r="E46" s="186"/>
      <c r="F46" s="186"/>
      <c r="G46" s="186"/>
    </row>
    <row r="47" spans="1:8" x14ac:dyDescent="0.2">
      <c r="B47" s="186"/>
      <c r="C47" s="186"/>
      <c r="D47" s="186"/>
      <c r="E47" s="186"/>
      <c r="F47" s="186"/>
      <c r="G47" s="186"/>
    </row>
    <row r="48" spans="1:8" x14ac:dyDescent="0.2">
      <c r="B48" s="186"/>
      <c r="C48" s="186"/>
      <c r="D48" s="186"/>
      <c r="E48" s="186"/>
      <c r="F48" s="186"/>
      <c r="G48" s="186"/>
    </row>
    <row r="49" spans="2:7" x14ac:dyDescent="0.2">
      <c r="B49" s="186"/>
      <c r="C49" s="186"/>
      <c r="D49" s="186"/>
      <c r="E49" s="186"/>
      <c r="F49" s="186"/>
      <c r="G49" s="186"/>
    </row>
    <row r="50" spans="2:7" x14ac:dyDescent="0.2">
      <c r="B50" s="186"/>
      <c r="C50" s="186"/>
      <c r="D50" s="186"/>
      <c r="E50" s="186"/>
      <c r="F50" s="186"/>
      <c r="G50" s="186"/>
    </row>
    <row r="51" spans="2:7" x14ac:dyDescent="0.2">
      <c r="B51" s="186"/>
      <c r="C51" s="186"/>
      <c r="D51" s="186"/>
      <c r="E51" s="186"/>
      <c r="F51" s="186"/>
      <c r="G51" s="186"/>
    </row>
    <row r="52" spans="2:7" x14ac:dyDescent="0.2">
      <c r="B52" s="186"/>
      <c r="C52" s="186"/>
      <c r="D52" s="186"/>
      <c r="E52" s="186"/>
      <c r="F52" s="186"/>
      <c r="G52" s="186"/>
    </row>
    <row r="53" spans="2:7" x14ac:dyDescent="0.2">
      <c r="B53" s="186"/>
      <c r="C53" s="186"/>
      <c r="D53" s="186"/>
      <c r="E53" s="186"/>
      <c r="F53" s="186"/>
      <c r="G53" s="186"/>
    </row>
    <row r="54" spans="2:7" x14ac:dyDescent="0.2">
      <c r="B54" s="186"/>
      <c r="C54" s="186"/>
      <c r="D54" s="186"/>
      <c r="E54" s="186"/>
      <c r="F54" s="186"/>
      <c r="G54" s="186"/>
    </row>
    <row r="55" spans="2:7" x14ac:dyDescent="0.2">
      <c r="B55" s="186"/>
      <c r="C55" s="186"/>
      <c r="D55" s="186"/>
      <c r="E55" s="186"/>
      <c r="F55" s="186"/>
      <c r="G55" s="186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scale="9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pageSetUpPr fitToPage="1"/>
  </sheetPr>
  <dimension ref="A1:AV76"/>
  <sheetViews>
    <sheetView workbookViewId="0">
      <selection activeCell="C3" sqref="C3"/>
    </sheetView>
  </sheetViews>
  <sheetFormatPr defaultRowHeight="12.75" x14ac:dyDescent="0.2"/>
  <cols>
    <col min="1" max="1" width="5.85546875" style="3" customWidth="1"/>
    <col min="2" max="2" width="6.140625" style="3" customWidth="1"/>
    <col min="3" max="3" width="11.42578125" style="3" customWidth="1"/>
    <col min="4" max="4" width="15.85546875" style="3" customWidth="1"/>
    <col min="5" max="5" width="11.28515625" style="3" customWidth="1"/>
    <col min="6" max="6" width="10.85546875" style="3" customWidth="1"/>
    <col min="7" max="7" width="11" style="3" customWidth="1"/>
    <col min="8" max="8" width="11.140625" style="3" customWidth="1"/>
    <col min="9" max="9" width="10.7109375" style="3" customWidth="1"/>
    <col min="10" max="256" width="9.140625" style="3"/>
    <col min="257" max="257" width="5.85546875" style="3" customWidth="1"/>
    <col min="258" max="258" width="6.140625" style="3" customWidth="1"/>
    <col min="259" max="259" width="11.42578125" style="3" customWidth="1"/>
    <col min="260" max="260" width="15.85546875" style="3" customWidth="1"/>
    <col min="261" max="261" width="11.28515625" style="3" customWidth="1"/>
    <col min="262" max="262" width="10.85546875" style="3" customWidth="1"/>
    <col min="263" max="263" width="11" style="3" customWidth="1"/>
    <col min="264" max="264" width="11.140625" style="3" customWidth="1"/>
    <col min="265" max="265" width="10.7109375" style="3" customWidth="1"/>
    <col min="266" max="512" width="9.140625" style="3"/>
    <col min="513" max="513" width="5.85546875" style="3" customWidth="1"/>
    <col min="514" max="514" width="6.140625" style="3" customWidth="1"/>
    <col min="515" max="515" width="11.42578125" style="3" customWidth="1"/>
    <col min="516" max="516" width="15.85546875" style="3" customWidth="1"/>
    <col min="517" max="517" width="11.28515625" style="3" customWidth="1"/>
    <col min="518" max="518" width="10.85546875" style="3" customWidth="1"/>
    <col min="519" max="519" width="11" style="3" customWidth="1"/>
    <col min="520" max="520" width="11.140625" style="3" customWidth="1"/>
    <col min="521" max="521" width="10.7109375" style="3" customWidth="1"/>
    <col min="522" max="768" width="9.140625" style="3"/>
    <col min="769" max="769" width="5.85546875" style="3" customWidth="1"/>
    <col min="770" max="770" width="6.140625" style="3" customWidth="1"/>
    <col min="771" max="771" width="11.42578125" style="3" customWidth="1"/>
    <col min="772" max="772" width="15.85546875" style="3" customWidth="1"/>
    <col min="773" max="773" width="11.28515625" style="3" customWidth="1"/>
    <col min="774" max="774" width="10.85546875" style="3" customWidth="1"/>
    <col min="775" max="775" width="11" style="3" customWidth="1"/>
    <col min="776" max="776" width="11.140625" style="3" customWidth="1"/>
    <col min="777" max="777" width="10.7109375" style="3" customWidth="1"/>
    <col min="778" max="1024" width="9.140625" style="3"/>
    <col min="1025" max="1025" width="5.85546875" style="3" customWidth="1"/>
    <col min="1026" max="1026" width="6.140625" style="3" customWidth="1"/>
    <col min="1027" max="1027" width="11.42578125" style="3" customWidth="1"/>
    <col min="1028" max="1028" width="15.85546875" style="3" customWidth="1"/>
    <col min="1029" max="1029" width="11.28515625" style="3" customWidth="1"/>
    <col min="1030" max="1030" width="10.85546875" style="3" customWidth="1"/>
    <col min="1031" max="1031" width="11" style="3" customWidth="1"/>
    <col min="1032" max="1032" width="11.140625" style="3" customWidth="1"/>
    <col min="1033" max="1033" width="10.7109375" style="3" customWidth="1"/>
    <col min="1034" max="1280" width="9.140625" style="3"/>
    <col min="1281" max="1281" width="5.85546875" style="3" customWidth="1"/>
    <col min="1282" max="1282" width="6.140625" style="3" customWidth="1"/>
    <col min="1283" max="1283" width="11.42578125" style="3" customWidth="1"/>
    <col min="1284" max="1284" width="15.85546875" style="3" customWidth="1"/>
    <col min="1285" max="1285" width="11.28515625" style="3" customWidth="1"/>
    <col min="1286" max="1286" width="10.85546875" style="3" customWidth="1"/>
    <col min="1287" max="1287" width="11" style="3" customWidth="1"/>
    <col min="1288" max="1288" width="11.140625" style="3" customWidth="1"/>
    <col min="1289" max="1289" width="10.7109375" style="3" customWidth="1"/>
    <col min="1290" max="1536" width="9.140625" style="3"/>
    <col min="1537" max="1537" width="5.85546875" style="3" customWidth="1"/>
    <col min="1538" max="1538" width="6.140625" style="3" customWidth="1"/>
    <col min="1539" max="1539" width="11.42578125" style="3" customWidth="1"/>
    <col min="1540" max="1540" width="15.85546875" style="3" customWidth="1"/>
    <col min="1541" max="1541" width="11.28515625" style="3" customWidth="1"/>
    <col min="1542" max="1542" width="10.85546875" style="3" customWidth="1"/>
    <col min="1543" max="1543" width="11" style="3" customWidth="1"/>
    <col min="1544" max="1544" width="11.140625" style="3" customWidth="1"/>
    <col min="1545" max="1545" width="10.7109375" style="3" customWidth="1"/>
    <col min="1546" max="1792" width="9.140625" style="3"/>
    <col min="1793" max="1793" width="5.85546875" style="3" customWidth="1"/>
    <col min="1794" max="1794" width="6.140625" style="3" customWidth="1"/>
    <col min="1795" max="1795" width="11.42578125" style="3" customWidth="1"/>
    <col min="1796" max="1796" width="15.85546875" style="3" customWidth="1"/>
    <col min="1797" max="1797" width="11.28515625" style="3" customWidth="1"/>
    <col min="1798" max="1798" width="10.85546875" style="3" customWidth="1"/>
    <col min="1799" max="1799" width="11" style="3" customWidth="1"/>
    <col min="1800" max="1800" width="11.140625" style="3" customWidth="1"/>
    <col min="1801" max="1801" width="10.7109375" style="3" customWidth="1"/>
    <col min="1802" max="2048" width="9.140625" style="3"/>
    <col min="2049" max="2049" width="5.85546875" style="3" customWidth="1"/>
    <col min="2050" max="2050" width="6.140625" style="3" customWidth="1"/>
    <col min="2051" max="2051" width="11.42578125" style="3" customWidth="1"/>
    <col min="2052" max="2052" width="15.85546875" style="3" customWidth="1"/>
    <col min="2053" max="2053" width="11.28515625" style="3" customWidth="1"/>
    <col min="2054" max="2054" width="10.85546875" style="3" customWidth="1"/>
    <col min="2055" max="2055" width="11" style="3" customWidth="1"/>
    <col min="2056" max="2056" width="11.140625" style="3" customWidth="1"/>
    <col min="2057" max="2057" width="10.7109375" style="3" customWidth="1"/>
    <col min="2058" max="2304" width="9.140625" style="3"/>
    <col min="2305" max="2305" width="5.85546875" style="3" customWidth="1"/>
    <col min="2306" max="2306" width="6.140625" style="3" customWidth="1"/>
    <col min="2307" max="2307" width="11.42578125" style="3" customWidth="1"/>
    <col min="2308" max="2308" width="15.85546875" style="3" customWidth="1"/>
    <col min="2309" max="2309" width="11.28515625" style="3" customWidth="1"/>
    <col min="2310" max="2310" width="10.85546875" style="3" customWidth="1"/>
    <col min="2311" max="2311" width="11" style="3" customWidth="1"/>
    <col min="2312" max="2312" width="11.140625" style="3" customWidth="1"/>
    <col min="2313" max="2313" width="10.7109375" style="3" customWidth="1"/>
    <col min="2314" max="2560" width="9.140625" style="3"/>
    <col min="2561" max="2561" width="5.85546875" style="3" customWidth="1"/>
    <col min="2562" max="2562" width="6.140625" style="3" customWidth="1"/>
    <col min="2563" max="2563" width="11.42578125" style="3" customWidth="1"/>
    <col min="2564" max="2564" width="15.85546875" style="3" customWidth="1"/>
    <col min="2565" max="2565" width="11.28515625" style="3" customWidth="1"/>
    <col min="2566" max="2566" width="10.85546875" style="3" customWidth="1"/>
    <col min="2567" max="2567" width="11" style="3" customWidth="1"/>
    <col min="2568" max="2568" width="11.140625" style="3" customWidth="1"/>
    <col min="2569" max="2569" width="10.7109375" style="3" customWidth="1"/>
    <col min="2570" max="2816" width="9.140625" style="3"/>
    <col min="2817" max="2817" width="5.85546875" style="3" customWidth="1"/>
    <col min="2818" max="2818" width="6.140625" style="3" customWidth="1"/>
    <col min="2819" max="2819" width="11.42578125" style="3" customWidth="1"/>
    <col min="2820" max="2820" width="15.85546875" style="3" customWidth="1"/>
    <col min="2821" max="2821" width="11.28515625" style="3" customWidth="1"/>
    <col min="2822" max="2822" width="10.85546875" style="3" customWidth="1"/>
    <col min="2823" max="2823" width="11" style="3" customWidth="1"/>
    <col min="2824" max="2824" width="11.140625" style="3" customWidth="1"/>
    <col min="2825" max="2825" width="10.7109375" style="3" customWidth="1"/>
    <col min="2826" max="3072" width="9.140625" style="3"/>
    <col min="3073" max="3073" width="5.85546875" style="3" customWidth="1"/>
    <col min="3074" max="3074" width="6.140625" style="3" customWidth="1"/>
    <col min="3075" max="3075" width="11.42578125" style="3" customWidth="1"/>
    <col min="3076" max="3076" width="15.85546875" style="3" customWidth="1"/>
    <col min="3077" max="3077" width="11.28515625" style="3" customWidth="1"/>
    <col min="3078" max="3078" width="10.85546875" style="3" customWidth="1"/>
    <col min="3079" max="3079" width="11" style="3" customWidth="1"/>
    <col min="3080" max="3080" width="11.140625" style="3" customWidth="1"/>
    <col min="3081" max="3081" width="10.7109375" style="3" customWidth="1"/>
    <col min="3082" max="3328" width="9.140625" style="3"/>
    <col min="3329" max="3329" width="5.85546875" style="3" customWidth="1"/>
    <col min="3330" max="3330" width="6.140625" style="3" customWidth="1"/>
    <col min="3331" max="3331" width="11.42578125" style="3" customWidth="1"/>
    <col min="3332" max="3332" width="15.85546875" style="3" customWidth="1"/>
    <col min="3333" max="3333" width="11.28515625" style="3" customWidth="1"/>
    <col min="3334" max="3334" width="10.85546875" style="3" customWidth="1"/>
    <col min="3335" max="3335" width="11" style="3" customWidth="1"/>
    <col min="3336" max="3336" width="11.140625" style="3" customWidth="1"/>
    <col min="3337" max="3337" width="10.7109375" style="3" customWidth="1"/>
    <col min="3338" max="3584" width="9.140625" style="3"/>
    <col min="3585" max="3585" width="5.85546875" style="3" customWidth="1"/>
    <col min="3586" max="3586" width="6.140625" style="3" customWidth="1"/>
    <col min="3587" max="3587" width="11.42578125" style="3" customWidth="1"/>
    <col min="3588" max="3588" width="15.85546875" style="3" customWidth="1"/>
    <col min="3589" max="3589" width="11.28515625" style="3" customWidth="1"/>
    <col min="3590" max="3590" width="10.85546875" style="3" customWidth="1"/>
    <col min="3591" max="3591" width="11" style="3" customWidth="1"/>
    <col min="3592" max="3592" width="11.140625" style="3" customWidth="1"/>
    <col min="3593" max="3593" width="10.7109375" style="3" customWidth="1"/>
    <col min="3594" max="3840" width="9.140625" style="3"/>
    <col min="3841" max="3841" width="5.85546875" style="3" customWidth="1"/>
    <col min="3842" max="3842" width="6.140625" style="3" customWidth="1"/>
    <col min="3843" max="3843" width="11.42578125" style="3" customWidth="1"/>
    <col min="3844" max="3844" width="15.85546875" style="3" customWidth="1"/>
    <col min="3845" max="3845" width="11.28515625" style="3" customWidth="1"/>
    <col min="3846" max="3846" width="10.85546875" style="3" customWidth="1"/>
    <col min="3847" max="3847" width="11" style="3" customWidth="1"/>
    <col min="3848" max="3848" width="11.140625" style="3" customWidth="1"/>
    <col min="3849" max="3849" width="10.7109375" style="3" customWidth="1"/>
    <col min="3850" max="4096" width="9.140625" style="3"/>
    <col min="4097" max="4097" width="5.85546875" style="3" customWidth="1"/>
    <col min="4098" max="4098" width="6.140625" style="3" customWidth="1"/>
    <col min="4099" max="4099" width="11.42578125" style="3" customWidth="1"/>
    <col min="4100" max="4100" width="15.85546875" style="3" customWidth="1"/>
    <col min="4101" max="4101" width="11.28515625" style="3" customWidth="1"/>
    <col min="4102" max="4102" width="10.85546875" style="3" customWidth="1"/>
    <col min="4103" max="4103" width="11" style="3" customWidth="1"/>
    <col min="4104" max="4104" width="11.140625" style="3" customWidth="1"/>
    <col min="4105" max="4105" width="10.7109375" style="3" customWidth="1"/>
    <col min="4106" max="4352" width="9.140625" style="3"/>
    <col min="4353" max="4353" width="5.85546875" style="3" customWidth="1"/>
    <col min="4354" max="4354" width="6.140625" style="3" customWidth="1"/>
    <col min="4355" max="4355" width="11.42578125" style="3" customWidth="1"/>
    <col min="4356" max="4356" width="15.85546875" style="3" customWidth="1"/>
    <col min="4357" max="4357" width="11.28515625" style="3" customWidth="1"/>
    <col min="4358" max="4358" width="10.85546875" style="3" customWidth="1"/>
    <col min="4359" max="4359" width="11" style="3" customWidth="1"/>
    <col min="4360" max="4360" width="11.140625" style="3" customWidth="1"/>
    <col min="4361" max="4361" width="10.7109375" style="3" customWidth="1"/>
    <col min="4362" max="4608" width="9.140625" style="3"/>
    <col min="4609" max="4609" width="5.85546875" style="3" customWidth="1"/>
    <col min="4610" max="4610" width="6.140625" style="3" customWidth="1"/>
    <col min="4611" max="4611" width="11.42578125" style="3" customWidth="1"/>
    <col min="4612" max="4612" width="15.85546875" style="3" customWidth="1"/>
    <col min="4613" max="4613" width="11.28515625" style="3" customWidth="1"/>
    <col min="4614" max="4614" width="10.85546875" style="3" customWidth="1"/>
    <col min="4615" max="4615" width="11" style="3" customWidth="1"/>
    <col min="4616" max="4616" width="11.140625" style="3" customWidth="1"/>
    <col min="4617" max="4617" width="10.7109375" style="3" customWidth="1"/>
    <col min="4618" max="4864" width="9.140625" style="3"/>
    <col min="4865" max="4865" width="5.85546875" style="3" customWidth="1"/>
    <col min="4866" max="4866" width="6.140625" style="3" customWidth="1"/>
    <col min="4867" max="4867" width="11.42578125" style="3" customWidth="1"/>
    <col min="4868" max="4868" width="15.85546875" style="3" customWidth="1"/>
    <col min="4869" max="4869" width="11.28515625" style="3" customWidth="1"/>
    <col min="4870" max="4870" width="10.85546875" style="3" customWidth="1"/>
    <col min="4871" max="4871" width="11" style="3" customWidth="1"/>
    <col min="4872" max="4872" width="11.140625" style="3" customWidth="1"/>
    <col min="4873" max="4873" width="10.7109375" style="3" customWidth="1"/>
    <col min="4874" max="5120" width="9.140625" style="3"/>
    <col min="5121" max="5121" width="5.85546875" style="3" customWidth="1"/>
    <col min="5122" max="5122" width="6.140625" style="3" customWidth="1"/>
    <col min="5123" max="5123" width="11.42578125" style="3" customWidth="1"/>
    <col min="5124" max="5124" width="15.85546875" style="3" customWidth="1"/>
    <col min="5125" max="5125" width="11.28515625" style="3" customWidth="1"/>
    <col min="5126" max="5126" width="10.85546875" style="3" customWidth="1"/>
    <col min="5127" max="5127" width="11" style="3" customWidth="1"/>
    <col min="5128" max="5128" width="11.140625" style="3" customWidth="1"/>
    <col min="5129" max="5129" width="10.7109375" style="3" customWidth="1"/>
    <col min="5130" max="5376" width="9.140625" style="3"/>
    <col min="5377" max="5377" width="5.85546875" style="3" customWidth="1"/>
    <col min="5378" max="5378" width="6.140625" style="3" customWidth="1"/>
    <col min="5379" max="5379" width="11.42578125" style="3" customWidth="1"/>
    <col min="5380" max="5380" width="15.85546875" style="3" customWidth="1"/>
    <col min="5381" max="5381" width="11.28515625" style="3" customWidth="1"/>
    <col min="5382" max="5382" width="10.85546875" style="3" customWidth="1"/>
    <col min="5383" max="5383" width="11" style="3" customWidth="1"/>
    <col min="5384" max="5384" width="11.140625" style="3" customWidth="1"/>
    <col min="5385" max="5385" width="10.7109375" style="3" customWidth="1"/>
    <col min="5386" max="5632" width="9.140625" style="3"/>
    <col min="5633" max="5633" width="5.85546875" style="3" customWidth="1"/>
    <col min="5634" max="5634" width="6.140625" style="3" customWidth="1"/>
    <col min="5635" max="5635" width="11.42578125" style="3" customWidth="1"/>
    <col min="5636" max="5636" width="15.85546875" style="3" customWidth="1"/>
    <col min="5637" max="5637" width="11.28515625" style="3" customWidth="1"/>
    <col min="5638" max="5638" width="10.85546875" style="3" customWidth="1"/>
    <col min="5639" max="5639" width="11" style="3" customWidth="1"/>
    <col min="5640" max="5640" width="11.140625" style="3" customWidth="1"/>
    <col min="5641" max="5641" width="10.7109375" style="3" customWidth="1"/>
    <col min="5642" max="5888" width="9.140625" style="3"/>
    <col min="5889" max="5889" width="5.85546875" style="3" customWidth="1"/>
    <col min="5890" max="5890" width="6.140625" style="3" customWidth="1"/>
    <col min="5891" max="5891" width="11.42578125" style="3" customWidth="1"/>
    <col min="5892" max="5892" width="15.85546875" style="3" customWidth="1"/>
    <col min="5893" max="5893" width="11.28515625" style="3" customWidth="1"/>
    <col min="5894" max="5894" width="10.85546875" style="3" customWidth="1"/>
    <col min="5895" max="5895" width="11" style="3" customWidth="1"/>
    <col min="5896" max="5896" width="11.140625" style="3" customWidth="1"/>
    <col min="5897" max="5897" width="10.7109375" style="3" customWidth="1"/>
    <col min="5898" max="6144" width="9.140625" style="3"/>
    <col min="6145" max="6145" width="5.85546875" style="3" customWidth="1"/>
    <col min="6146" max="6146" width="6.140625" style="3" customWidth="1"/>
    <col min="6147" max="6147" width="11.42578125" style="3" customWidth="1"/>
    <col min="6148" max="6148" width="15.85546875" style="3" customWidth="1"/>
    <col min="6149" max="6149" width="11.28515625" style="3" customWidth="1"/>
    <col min="6150" max="6150" width="10.85546875" style="3" customWidth="1"/>
    <col min="6151" max="6151" width="11" style="3" customWidth="1"/>
    <col min="6152" max="6152" width="11.140625" style="3" customWidth="1"/>
    <col min="6153" max="6153" width="10.7109375" style="3" customWidth="1"/>
    <col min="6154" max="6400" width="9.140625" style="3"/>
    <col min="6401" max="6401" width="5.85546875" style="3" customWidth="1"/>
    <col min="6402" max="6402" width="6.140625" style="3" customWidth="1"/>
    <col min="6403" max="6403" width="11.42578125" style="3" customWidth="1"/>
    <col min="6404" max="6404" width="15.85546875" style="3" customWidth="1"/>
    <col min="6405" max="6405" width="11.28515625" style="3" customWidth="1"/>
    <col min="6406" max="6406" width="10.85546875" style="3" customWidth="1"/>
    <col min="6407" max="6407" width="11" style="3" customWidth="1"/>
    <col min="6408" max="6408" width="11.140625" style="3" customWidth="1"/>
    <col min="6409" max="6409" width="10.7109375" style="3" customWidth="1"/>
    <col min="6410" max="6656" width="9.140625" style="3"/>
    <col min="6657" max="6657" width="5.85546875" style="3" customWidth="1"/>
    <col min="6658" max="6658" width="6.140625" style="3" customWidth="1"/>
    <col min="6659" max="6659" width="11.42578125" style="3" customWidth="1"/>
    <col min="6660" max="6660" width="15.85546875" style="3" customWidth="1"/>
    <col min="6661" max="6661" width="11.28515625" style="3" customWidth="1"/>
    <col min="6662" max="6662" width="10.85546875" style="3" customWidth="1"/>
    <col min="6663" max="6663" width="11" style="3" customWidth="1"/>
    <col min="6664" max="6664" width="11.140625" style="3" customWidth="1"/>
    <col min="6665" max="6665" width="10.7109375" style="3" customWidth="1"/>
    <col min="6666" max="6912" width="9.140625" style="3"/>
    <col min="6913" max="6913" width="5.85546875" style="3" customWidth="1"/>
    <col min="6914" max="6914" width="6.140625" style="3" customWidth="1"/>
    <col min="6915" max="6915" width="11.42578125" style="3" customWidth="1"/>
    <col min="6916" max="6916" width="15.85546875" style="3" customWidth="1"/>
    <col min="6917" max="6917" width="11.28515625" style="3" customWidth="1"/>
    <col min="6918" max="6918" width="10.85546875" style="3" customWidth="1"/>
    <col min="6919" max="6919" width="11" style="3" customWidth="1"/>
    <col min="6920" max="6920" width="11.140625" style="3" customWidth="1"/>
    <col min="6921" max="6921" width="10.7109375" style="3" customWidth="1"/>
    <col min="6922" max="7168" width="9.140625" style="3"/>
    <col min="7169" max="7169" width="5.85546875" style="3" customWidth="1"/>
    <col min="7170" max="7170" width="6.140625" style="3" customWidth="1"/>
    <col min="7171" max="7171" width="11.42578125" style="3" customWidth="1"/>
    <col min="7172" max="7172" width="15.85546875" style="3" customWidth="1"/>
    <col min="7173" max="7173" width="11.28515625" style="3" customWidth="1"/>
    <col min="7174" max="7174" width="10.85546875" style="3" customWidth="1"/>
    <col min="7175" max="7175" width="11" style="3" customWidth="1"/>
    <col min="7176" max="7176" width="11.140625" style="3" customWidth="1"/>
    <col min="7177" max="7177" width="10.7109375" style="3" customWidth="1"/>
    <col min="7178" max="7424" width="9.140625" style="3"/>
    <col min="7425" max="7425" width="5.85546875" style="3" customWidth="1"/>
    <col min="7426" max="7426" width="6.140625" style="3" customWidth="1"/>
    <col min="7427" max="7427" width="11.42578125" style="3" customWidth="1"/>
    <col min="7428" max="7428" width="15.85546875" style="3" customWidth="1"/>
    <col min="7429" max="7429" width="11.28515625" style="3" customWidth="1"/>
    <col min="7430" max="7430" width="10.85546875" style="3" customWidth="1"/>
    <col min="7431" max="7431" width="11" style="3" customWidth="1"/>
    <col min="7432" max="7432" width="11.140625" style="3" customWidth="1"/>
    <col min="7433" max="7433" width="10.7109375" style="3" customWidth="1"/>
    <col min="7434" max="7680" width="9.140625" style="3"/>
    <col min="7681" max="7681" width="5.85546875" style="3" customWidth="1"/>
    <col min="7682" max="7682" width="6.140625" style="3" customWidth="1"/>
    <col min="7683" max="7683" width="11.42578125" style="3" customWidth="1"/>
    <col min="7684" max="7684" width="15.85546875" style="3" customWidth="1"/>
    <col min="7685" max="7685" width="11.28515625" style="3" customWidth="1"/>
    <col min="7686" max="7686" width="10.85546875" style="3" customWidth="1"/>
    <col min="7687" max="7687" width="11" style="3" customWidth="1"/>
    <col min="7688" max="7688" width="11.140625" style="3" customWidth="1"/>
    <col min="7689" max="7689" width="10.7109375" style="3" customWidth="1"/>
    <col min="7690" max="7936" width="9.140625" style="3"/>
    <col min="7937" max="7937" width="5.85546875" style="3" customWidth="1"/>
    <col min="7938" max="7938" width="6.140625" style="3" customWidth="1"/>
    <col min="7939" max="7939" width="11.42578125" style="3" customWidth="1"/>
    <col min="7940" max="7940" width="15.85546875" style="3" customWidth="1"/>
    <col min="7941" max="7941" width="11.28515625" style="3" customWidth="1"/>
    <col min="7942" max="7942" width="10.85546875" style="3" customWidth="1"/>
    <col min="7943" max="7943" width="11" style="3" customWidth="1"/>
    <col min="7944" max="7944" width="11.140625" style="3" customWidth="1"/>
    <col min="7945" max="7945" width="10.7109375" style="3" customWidth="1"/>
    <col min="7946" max="8192" width="9.140625" style="3"/>
    <col min="8193" max="8193" width="5.85546875" style="3" customWidth="1"/>
    <col min="8194" max="8194" width="6.140625" style="3" customWidth="1"/>
    <col min="8195" max="8195" width="11.42578125" style="3" customWidth="1"/>
    <col min="8196" max="8196" width="15.85546875" style="3" customWidth="1"/>
    <col min="8197" max="8197" width="11.28515625" style="3" customWidth="1"/>
    <col min="8198" max="8198" width="10.85546875" style="3" customWidth="1"/>
    <col min="8199" max="8199" width="11" style="3" customWidth="1"/>
    <col min="8200" max="8200" width="11.140625" style="3" customWidth="1"/>
    <col min="8201" max="8201" width="10.7109375" style="3" customWidth="1"/>
    <col min="8202" max="8448" width="9.140625" style="3"/>
    <col min="8449" max="8449" width="5.85546875" style="3" customWidth="1"/>
    <col min="8450" max="8450" width="6.140625" style="3" customWidth="1"/>
    <col min="8451" max="8451" width="11.42578125" style="3" customWidth="1"/>
    <col min="8452" max="8452" width="15.85546875" style="3" customWidth="1"/>
    <col min="8453" max="8453" width="11.28515625" style="3" customWidth="1"/>
    <col min="8454" max="8454" width="10.85546875" style="3" customWidth="1"/>
    <col min="8455" max="8455" width="11" style="3" customWidth="1"/>
    <col min="8456" max="8456" width="11.140625" style="3" customWidth="1"/>
    <col min="8457" max="8457" width="10.7109375" style="3" customWidth="1"/>
    <col min="8458" max="8704" width="9.140625" style="3"/>
    <col min="8705" max="8705" width="5.85546875" style="3" customWidth="1"/>
    <col min="8706" max="8706" width="6.140625" style="3" customWidth="1"/>
    <col min="8707" max="8707" width="11.42578125" style="3" customWidth="1"/>
    <col min="8708" max="8708" width="15.85546875" style="3" customWidth="1"/>
    <col min="8709" max="8709" width="11.28515625" style="3" customWidth="1"/>
    <col min="8710" max="8710" width="10.85546875" style="3" customWidth="1"/>
    <col min="8711" max="8711" width="11" style="3" customWidth="1"/>
    <col min="8712" max="8712" width="11.140625" style="3" customWidth="1"/>
    <col min="8713" max="8713" width="10.7109375" style="3" customWidth="1"/>
    <col min="8714" max="8960" width="9.140625" style="3"/>
    <col min="8961" max="8961" width="5.85546875" style="3" customWidth="1"/>
    <col min="8962" max="8962" width="6.140625" style="3" customWidth="1"/>
    <col min="8963" max="8963" width="11.42578125" style="3" customWidth="1"/>
    <col min="8964" max="8964" width="15.85546875" style="3" customWidth="1"/>
    <col min="8965" max="8965" width="11.28515625" style="3" customWidth="1"/>
    <col min="8966" max="8966" width="10.85546875" style="3" customWidth="1"/>
    <col min="8967" max="8967" width="11" style="3" customWidth="1"/>
    <col min="8968" max="8968" width="11.140625" style="3" customWidth="1"/>
    <col min="8969" max="8969" width="10.7109375" style="3" customWidth="1"/>
    <col min="8970" max="9216" width="9.140625" style="3"/>
    <col min="9217" max="9217" width="5.85546875" style="3" customWidth="1"/>
    <col min="9218" max="9218" width="6.140625" style="3" customWidth="1"/>
    <col min="9219" max="9219" width="11.42578125" style="3" customWidth="1"/>
    <col min="9220" max="9220" width="15.85546875" style="3" customWidth="1"/>
    <col min="9221" max="9221" width="11.28515625" style="3" customWidth="1"/>
    <col min="9222" max="9222" width="10.85546875" style="3" customWidth="1"/>
    <col min="9223" max="9223" width="11" style="3" customWidth="1"/>
    <col min="9224" max="9224" width="11.140625" style="3" customWidth="1"/>
    <col min="9225" max="9225" width="10.7109375" style="3" customWidth="1"/>
    <col min="9226" max="9472" width="9.140625" style="3"/>
    <col min="9473" max="9473" width="5.85546875" style="3" customWidth="1"/>
    <col min="9474" max="9474" width="6.140625" style="3" customWidth="1"/>
    <col min="9475" max="9475" width="11.42578125" style="3" customWidth="1"/>
    <col min="9476" max="9476" width="15.85546875" style="3" customWidth="1"/>
    <col min="9477" max="9477" width="11.28515625" style="3" customWidth="1"/>
    <col min="9478" max="9478" width="10.85546875" style="3" customWidth="1"/>
    <col min="9479" max="9479" width="11" style="3" customWidth="1"/>
    <col min="9480" max="9480" width="11.140625" style="3" customWidth="1"/>
    <col min="9481" max="9481" width="10.7109375" style="3" customWidth="1"/>
    <col min="9482" max="9728" width="9.140625" style="3"/>
    <col min="9729" max="9729" width="5.85546875" style="3" customWidth="1"/>
    <col min="9730" max="9730" width="6.140625" style="3" customWidth="1"/>
    <col min="9731" max="9731" width="11.42578125" style="3" customWidth="1"/>
    <col min="9732" max="9732" width="15.85546875" style="3" customWidth="1"/>
    <col min="9733" max="9733" width="11.28515625" style="3" customWidth="1"/>
    <col min="9734" max="9734" width="10.85546875" style="3" customWidth="1"/>
    <col min="9735" max="9735" width="11" style="3" customWidth="1"/>
    <col min="9736" max="9736" width="11.140625" style="3" customWidth="1"/>
    <col min="9737" max="9737" width="10.7109375" style="3" customWidth="1"/>
    <col min="9738" max="9984" width="9.140625" style="3"/>
    <col min="9985" max="9985" width="5.85546875" style="3" customWidth="1"/>
    <col min="9986" max="9986" width="6.140625" style="3" customWidth="1"/>
    <col min="9987" max="9987" width="11.42578125" style="3" customWidth="1"/>
    <col min="9988" max="9988" width="15.85546875" style="3" customWidth="1"/>
    <col min="9989" max="9989" width="11.28515625" style="3" customWidth="1"/>
    <col min="9990" max="9990" width="10.85546875" style="3" customWidth="1"/>
    <col min="9991" max="9991" width="11" style="3" customWidth="1"/>
    <col min="9992" max="9992" width="11.140625" style="3" customWidth="1"/>
    <col min="9993" max="9993" width="10.7109375" style="3" customWidth="1"/>
    <col min="9994" max="10240" width="9.140625" style="3"/>
    <col min="10241" max="10241" width="5.85546875" style="3" customWidth="1"/>
    <col min="10242" max="10242" width="6.140625" style="3" customWidth="1"/>
    <col min="10243" max="10243" width="11.42578125" style="3" customWidth="1"/>
    <col min="10244" max="10244" width="15.85546875" style="3" customWidth="1"/>
    <col min="10245" max="10245" width="11.28515625" style="3" customWidth="1"/>
    <col min="10246" max="10246" width="10.85546875" style="3" customWidth="1"/>
    <col min="10247" max="10247" width="11" style="3" customWidth="1"/>
    <col min="10248" max="10248" width="11.140625" style="3" customWidth="1"/>
    <col min="10249" max="10249" width="10.7109375" style="3" customWidth="1"/>
    <col min="10250" max="10496" width="9.140625" style="3"/>
    <col min="10497" max="10497" width="5.85546875" style="3" customWidth="1"/>
    <col min="10498" max="10498" width="6.140625" style="3" customWidth="1"/>
    <col min="10499" max="10499" width="11.42578125" style="3" customWidth="1"/>
    <col min="10500" max="10500" width="15.85546875" style="3" customWidth="1"/>
    <col min="10501" max="10501" width="11.28515625" style="3" customWidth="1"/>
    <col min="10502" max="10502" width="10.85546875" style="3" customWidth="1"/>
    <col min="10503" max="10503" width="11" style="3" customWidth="1"/>
    <col min="10504" max="10504" width="11.140625" style="3" customWidth="1"/>
    <col min="10505" max="10505" width="10.7109375" style="3" customWidth="1"/>
    <col min="10506" max="10752" width="9.140625" style="3"/>
    <col min="10753" max="10753" width="5.85546875" style="3" customWidth="1"/>
    <col min="10754" max="10754" width="6.140625" style="3" customWidth="1"/>
    <col min="10755" max="10755" width="11.42578125" style="3" customWidth="1"/>
    <col min="10756" max="10756" width="15.85546875" style="3" customWidth="1"/>
    <col min="10757" max="10757" width="11.28515625" style="3" customWidth="1"/>
    <col min="10758" max="10758" width="10.85546875" style="3" customWidth="1"/>
    <col min="10759" max="10759" width="11" style="3" customWidth="1"/>
    <col min="10760" max="10760" width="11.140625" style="3" customWidth="1"/>
    <col min="10761" max="10761" width="10.7109375" style="3" customWidth="1"/>
    <col min="10762" max="11008" width="9.140625" style="3"/>
    <col min="11009" max="11009" width="5.85546875" style="3" customWidth="1"/>
    <col min="11010" max="11010" width="6.140625" style="3" customWidth="1"/>
    <col min="11011" max="11011" width="11.42578125" style="3" customWidth="1"/>
    <col min="11012" max="11012" width="15.85546875" style="3" customWidth="1"/>
    <col min="11013" max="11013" width="11.28515625" style="3" customWidth="1"/>
    <col min="11014" max="11014" width="10.85546875" style="3" customWidth="1"/>
    <col min="11015" max="11015" width="11" style="3" customWidth="1"/>
    <col min="11016" max="11016" width="11.140625" style="3" customWidth="1"/>
    <col min="11017" max="11017" width="10.7109375" style="3" customWidth="1"/>
    <col min="11018" max="11264" width="9.140625" style="3"/>
    <col min="11265" max="11265" width="5.85546875" style="3" customWidth="1"/>
    <col min="11266" max="11266" width="6.140625" style="3" customWidth="1"/>
    <col min="11267" max="11267" width="11.42578125" style="3" customWidth="1"/>
    <col min="11268" max="11268" width="15.85546875" style="3" customWidth="1"/>
    <col min="11269" max="11269" width="11.28515625" style="3" customWidth="1"/>
    <col min="11270" max="11270" width="10.85546875" style="3" customWidth="1"/>
    <col min="11271" max="11271" width="11" style="3" customWidth="1"/>
    <col min="11272" max="11272" width="11.140625" style="3" customWidth="1"/>
    <col min="11273" max="11273" width="10.7109375" style="3" customWidth="1"/>
    <col min="11274" max="11520" width="9.140625" style="3"/>
    <col min="11521" max="11521" width="5.85546875" style="3" customWidth="1"/>
    <col min="11522" max="11522" width="6.140625" style="3" customWidth="1"/>
    <col min="11523" max="11523" width="11.42578125" style="3" customWidth="1"/>
    <col min="11524" max="11524" width="15.85546875" style="3" customWidth="1"/>
    <col min="11525" max="11525" width="11.28515625" style="3" customWidth="1"/>
    <col min="11526" max="11526" width="10.85546875" style="3" customWidth="1"/>
    <col min="11527" max="11527" width="11" style="3" customWidth="1"/>
    <col min="11528" max="11528" width="11.140625" style="3" customWidth="1"/>
    <col min="11529" max="11529" width="10.7109375" style="3" customWidth="1"/>
    <col min="11530" max="11776" width="9.140625" style="3"/>
    <col min="11777" max="11777" width="5.85546875" style="3" customWidth="1"/>
    <col min="11778" max="11778" width="6.140625" style="3" customWidth="1"/>
    <col min="11779" max="11779" width="11.42578125" style="3" customWidth="1"/>
    <col min="11780" max="11780" width="15.85546875" style="3" customWidth="1"/>
    <col min="11781" max="11781" width="11.28515625" style="3" customWidth="1"/>
    <col min="11782" max="11782" width="10.85546875" style="3" customWidth="1"/>
    <col min="11783" max="11783" width="11" style="3" customWidth="1"/>
    <col min="11784" max="11784" width="11.140625" style="3" customWidth="1"/>
    <col min="11785" max="11785" width="10.7109375" style="3" customWidth="1"/>
    <col min="11786" max="12032" width="9.140625" style="3"/>
    <col min="12033" max="12033" width="5.85546875" style="3" customWidth="1"/>
    <col min="12034" max="12034" width="6.140625" style="3" customWidth="1"/>
    <col min="12035" max="12035" width="11.42578125" style="3" customWidth="1"/>
    <col min="12036" max="12036" width="15.85546875" style="3" customWidth="1"/>
    <col min="12037" max="12037" width="11.28515625" style="3" customWidth="1"/>
    <col min="12038" max="12038" width="10.85546875" style="3" customWidth="1"/>
    <col min="12039" max="12039" width="11" style="3" customWidth="1"/>
    <col min="12040" max="12040" width="11.140625" style="3" customWidth="1"/>
    <col min="12041" max="12041" width="10.7109375" style="3" customWidth="1"/>
    <col min="12042" max="12288" width="9.140625" style="3"/>
    <col min="12289" max="12289" width="5.85546875" style="3" customWidth="1"/>
    <col min="12290" max="12290" width="6.140625" style="3" customWidth="1"/>
    <col min="12291" max="12291" width="11.42578125" style="3" customWidth="1"/>
    <col min="12292" max="12292" width="15.85546875" style="3" customWidth="1"/>
    <col min="12293" max="12293" width="11.28515625" style="3" customWidth="1"/>
    <col min="12294" max="12294" width="10.85546875" style="3" customWidth="1"/>
    <col min="12295" max="12295" width="11" style="3" customWidth="1"/>
    <col min="12296" max="12296" width="11.140625" style="3" customWidth="1"/>
    <col min="12297" max="12297" width="10.7109375" style="3" customWidth="1"/>
    <col min="12298" max="12544" width="9.140625" style="3"/>
    <col min="12545" max="12545" width="5.85546875" style="3" customWidth="1"/>
    <col min="12546" max="12546" width="6.140625" style="3" customWidth="1"/>
    <col min="12547" max="12547" width="11.42578125" style="3" customWidth="1"/>
    <col min="12548" max="12548" width="15.85546875" style="3" customWidth="1"/>
    <col min="12549" max="12549" width="11.28515625" style="3" customWidth="1"/>
    <col min="12550" max="12550" width="10.85546875" style="3" customWidth="1"/>
    <col min="12551" max="12551" width="11" style="3" customWidth="1"/>
    <col min="12552" max="12552" width="11.140625" style="3" customWidth="1"/>
    <col min="12553" max="12553" width="10.7109375" style="3" customWidth="1"/>
    <col min="12554" max="12800" width="9.140625" style="3"/>
    <col min="12801" max="12801" width="5.85546875" style="3" customWidth="1"/>
    <col min="12802" max="12802" width="6.140625" style="3" customWidth="1"/>
    <col min="12803" max="12803" width="11.42578125" style="3" customWidth="1"/>
    <col min="12804" max="12804" width="15.85546875" style="3" customWidth="1"/>
    <col min="12805" max="12805" width="11.28515625" style="3" customWidth="1"/>
    <col min="12806" max="12806" width="10.85546875" style="3" customWidth="1"/>
    <col min="12807" max="12807" width="11" style="3" customWidth="1"/>
    <col min="12808" max="12808" width="11.140625" style="3" customWidth="1"/>
    <col min="12809" max="12809" width="10.7109375" style="3" customWidth="1"/>
    <col min="12810" max="13056" width="9.140625" style="3"/>
    <col min="13057" max="13057" width="5.85546875" style="3" customWidth="1"/>
    <col min="13058" max="13058" width="6.140625" style="3" customWidth="1"/>
    <col min="13059" max="13059" width="11.42578125" style="3" customWidth="1"/>
    <col min="13060" max="13060" width="15.85546875" style="3" customWidth="1"/>
    <col min="13061" max="13061" width="11.28515625" style="3" customWidth="1"/>
    <col min="13062" max="13062" width="10.85546875" style="3" customWidth="1"/>
    <col min="13063" max="13063" width="11" style="3" customWidth="1"/>
    <col min="13064" max="13064" width="11.140625" style="3" customWidth="1"/>
    <col min="13065" max="13065" width="10.7109375" style="3" customWidth="1"/>
    <col min="13066" max="13312" width="9.140625" style="3"/>
    <col min="13313" max="13313" width="5.85546875" style="3" customWidth="1"/>
    <col min="13314" max="13314" width="6.140625" style="3" customWidth="1"/>
    <col min="13315" max="13315" width="11.42578125" style="3" customWidth="1"/>
    <col min="13316" max="13316" width="15.85546875" style="3" customWidth="1"/>
    <col min="13317" max="13317" width="11.28515625" style="3" customWidth="1"/>
    <col min="13318" max="13318" width="10.85546875" style="3" customWidth="1"/>
    <col min="13319" max="13319" width="11" style="3" customWidth="1"/>
    <col min="13320" max="13320" width="11.140625" style="3" customWidth="1"/>
    <col min="13321" max="13321" width="10.7109375" style="3" customWidth="1"/>
    <col min="13322" max="13568" width="9.140625" style="3"/>
    <col min="13569" max="13569" width="5.85546875" style="3" customWidth="1"/>
    <col min="13570" max="13570" width="6.140625" style="3" customWidth="1"/>
    <col min="13571" max="13571" width="11.42578125" style="3" customWidth="1"/>
    <col min="13572" max="13572" width="15.85546875" style="3" customWidth="1"/>
    <col min="13573" max="13573" width="11.28515625" style="3" customWidth="1"/>
    <col min="13574" max="13574" width="10.85546875" style="3" customWidth="1"/>
    <col min="13575" max="13575" width="11" style="3" customWidth="1"/>
    <col min="13576" max="13576" width="11.140625" style="3" customWidth="1"/>
    <col min="13577" max="13577" width="10.7109375" style="3" customWidth="1"/>
    <col min="13578" max="13824" width="9.140625" style="3"/>
    <col min="13825" max="13825" width="5.85546875" style="3" customWidth="1"/>
    <col min="13826" max="13826" width="6.140625" style="3" customWidth="1"/>
    <col min="13827" max="13827" width="11.42578125" style="3" customWidth="1"/>
    <col min="13828" max="13828" width="15.85546875" style="3" customWidth="1"/>
    <col min="13829" max="13829" width="11.28515625" style="3" customWidth="1"/>
    <col min="13830" max="13830" width="10.85546875" style="3" customWidth="1"/>
    <col min="13831" max="13831" width="11" style="3" customWidth="1"/>
    <col min="13832" max="13832" width="11.140625" style="3" customWidth="1"/>
    <col min="13833" max="13833" width="10.7109375" style="3" customWidth="1"/>
    <col min="13834" max="14080" width="9.140625" style="3"/>
    <col min="14081" max="14081" width="5.85546875" style="3" customWidth="1"/>
    <col min="14082" max="14082" width="6.140625" style="3" customWidth="1"/>
    <col min="14083" max="14083" width="11.42578125" style="3" customWidth="1"/>
    <col min="14084" max="14084" width="15.85546875" style="3" customWidth="1"/>
    <col min="14085" max="14085" width="11.28515625" style="3" customWidth="1"/>
    <col min="14086" max="14086" width="10.85546875" style="3" customWidth="1"/>
    <col min="14087" max="14087" width="11" style="3" customWidth="1"/>
    <col min="14088" max="14088" width="11.140625" style="3" customWidth="1"/>
    <col min="14089" max="14089" width="10.7109375" style="3" customWidth="1"/>
    <col min="14090" max="14336" width="9.140625" style="3"/>
    <col min="14337" max="14337" width="5.85546875" style="3" customWidth="1"/>
    <col min="14338" max="14338" width="6.140625" style="3" customWidth="1"/>
    <col min="14339" max="14339" width="11.42578125" style="3" customWidth="1"/>
    <col min="14340" max="14340" width="15.85546875" style="3" customWidth="1"/>
    <col min="14341" max="14341" width="11.28515625" style="3" customWidth="1"/>
    <col min="14342" max="14342" width="10.85546875" style="3" customWidth="1"/>
    <col min="14343" max="14343" width="11" style="3" customWidth="1"/>
    <col min="14344" max="14344" width="11.140625" style="3" customWidth="1"/>
    <col min="14345" max="14345" width="10.7109375" style="3" customWidth="1"/>
    <col min="14346" max="14592" width="9.140625" style="3"/>
    <col min="14593" max="14593" width="5.85546875" style="3" customWidth="1"/>
    <col min="14594" max="14594" width="6.140625" style="3" customWidth="1"/>
    <col min="14595" max="14595" width="11.42578125" style="3" customWidth="1"/>
    <col min="14596" max="14596" width="15.85546875" style="3" customWidth="1"/>
    <col min="14597" max="14597" width="11.28515625" style="3" customWidth="1"/>
    <col min="14598" max="14598" width="10.85546875" style="3" customWidth="1"/>
    <col min="14599" max="14599" width="11" style="3" customWidth="1"/>
    <col min="14600" max="14600" width="11.140625" style="3" customWidth="1"/>
    <col min="14601" max="14601" width="10.7109375" style="3" customWidth="1"/>
    <col min="14602" max="14848" width="9.140625" style="3"/>
    <col min="14849" max="14849" width="5.85546875" style="3" customWidth="1"/>
    <col min="14850" max="14850" width="6.140625" style="3" customWidth="1"/>
    <col min="14851" max="14851" width="11.42578125" style="3" customWidth="1"/>
    <col min="14852" max="14852" width="15.85546875" style="3" customWidth="1"/>
    <col min="14853" max="14853" width="11.28515625" style="3" customWidth="1"/>
    <col min="14854" max="14854" width="10.85546875" style="3" customWidth="1"/>
    <col min="14855" max="14855" width="11" style="3" customWidth="1"/>
    <col min="14856" max="14856" width="11.140625" style="3" customWidth="1"/>
    <col min="14857" max="14857" width="10.7109375" style="3" customWidth="1"/>
    <col min="14858" max="15104" width="9.140625" style="3"/>
    <col min="15105" max="15105" width="5.85546875" style="3" customWidth="1"/>
    <col min="15106" max="15106" width="6.140625" style="3" customWidth="1"/>
    <col min="15107" max="15107" width="11.42578125" style="3" customWidth="1"/>
    <col min="15108" max="15108" width="15.85546875" style="3" customWidth="1"/>
    <col min="15109" max="15109" width="11.28515625" style="3" customWidth="1"/>
    <col min="15110" max="15110" width="10.85546875" style="3" customWidth="1"/>
    <col min="15111" max="15111" width="11" style="3" customWidth="1"/>
    <col min="15112" max="15112" width="11.140625" style="3" customWidth="1"/>
    <col min="15113" max="15113" width="10.7109375" style="3" customWidth="1"/>
    <col min="15114" max="15360" width="9.140625" style="3"/>
    <col min="15361" max="15361" width="5.85546875" style="3" customWidth="1"/>
    <col min="15362" max="15362" width="6.140625" style="3" customWidth="1"/>
    <col min="15363" max="15363" width="11.42578125" style="3" customWidth="1"/>
    <col min="15364" max="15364" width="15.85546875" style="3" customWidth="1"/>
    <col min="15365" max="15365" width="11.28515625" style="3" customWidth="1"/>
    <col min="15366" max="15366" width="10.85546875" style="3" customWidth="1"/>
    <col min="15367" max="15367" width="11" style="3" customWidth="1"/>
    <col min="15368" max="15368" width="11.140625" style="3" customWidth="1"/>
    <col min="15369" max="15369" width="10.7109375" style="3" customWidth="1"/>
    <col min="15370" max="15616" width="9.140625" style="3"/>
    <col min="15617" max="15617" width="5.85546875" style="3" customWidth="1"/>
    <col min="15618" max="15618" width="6.140625" style="3" customWidth="1"/>
    <col min="15619" max="15619" width="11.42578125" style="3" customWidth="1"/>
    <col min="15620" max="15620" width="15.85546875" style="3" customWidth="1"/>
    <col min="15621" max="15621" width="11.28515625" style="3" customWidth="1"/>
    <col min="15622" max="15622" width="10.85546875" style="3" customWidth="1"/>
    <col min="15623" max="15623" width="11" style="3" customWidth="1"/>
    <col min="15624" max="15624" width="11.140625" style="3" customWidth="1"/>
    <col min="15625" max="15625" width="10.7109375" style="3" customWidth="1"/>
    <col min="15626" max="15872" width="9.140625" style="3"/>
    <col min="15873" max="15873" width="5.85546875" style="3" customWidth="1"/>
    <col min="15874" max="15874" width="6.140625" style="3" customWidth="1"/>
    <col min="15875" max="15875" width="11.42578125" style="3" customWidth="1"/>
    <col min="15876" max="15876" width="15.85546875" style="3" customWidth="1"/>
    <col min="15877" max="15877" width="11.28515625" style="3" customWidth="1"/>
    <col min="15878" max="15878" width="10.85546875" style="3" customWidth="1"/>
    <col min="15879" max="15879" width="11" style="3" customWidth="1"/>
    <col min="15880" max="15880" width="11.140625" style="3" customWidth="1"/>
    <col min="15881" max="15881" width="10.7109375" style="3" customWidth="1"/>
    <col min="15882" max="16128" width="9.140625" style="3"/>
    <col min="16129" max="16129" width="5.85546875" style="3" customWidth="1"/>
    <col min="16130" max="16130" width="6.140625" style="3" customWidth="1"/>
    <col min="16131" max="16131" width="11.42578125" style="3" customWidth="1"/>
    <col min="16132" max="16132" width="15.85546875" style="3" customWidth="1"/>
    <col min="16133" max="16133" width="11.28515625" style="3" customWidth="1"/>
    <col min="16134" max="16134" width="10.85546875" style="3" customWidth="1"/>
    <col min="16135" max="16135" width="11" style="3" customWidth="1"/>
    <col min="16136" max="16136" width="11.140625" style="3" customWidth="1"/>
    <col min="16137" max="16137" width="10.7109375" style="3" customWidth="1"/>
    <col min="16138" max="16384" width="9.140625" style="3"/>
  </cols>
  <sheetData>
    <row r="1" spans="1:9" ht="15.75" thickTop="1" x14ac:dyDescent="0.25">
      <c r="A1" s="187" t="s">
        <v>48</v>
      </c>
      <c r="B1" s="188"/>
      <c r="C1" s="194" t="s">
        <v>213</v>
      </c>
      <c r="D1" s="195"/>
      <c r="E1" s="195"/>
      <c r="F1" s="196"/>
      <c r="G1" s="98" t="s">
        <v>49</v>
      </c>
      <c r="H1" s="99" t="s">
        <v>215</v>
      </c>
      <c r="I1" s="100"/>
    </row>
    <row r="2" spans="1:9" ht="13.5" thickBot="1" x14ac:dyDescent="0.25">
      <c r="A2" s="189" t="s">
        <v>50</v>
      </c>
      <c r="B2" s="190"/>
      <c r="C2" s="101" t="s">
        <v>220</v>
      </c>
      <c r="D2" s="102"/>
      <c r="E2" s="103"/>
      <c r="F2" s="102"/>
      <c r="G2" s="191" t="s">
        <v>0</v>
      </c>
      <c r="H2" s="192"/>
      <c r="I2" s="193"/>
    </row>
    <row r="3" spans="1:9" ht="13.5" thickTop="1" x14ac:dyDescent="0.2">
      <c r="A3" s="78"/>
      <c r="B3" s="78"/>
      <c r="C3" s="78"/>
      <c r="D3" s="78"/>
      <c r="E3" s="78"/>
      <c r="F3" s="67"/>
      <c r="G3" s="78"/>
      <c r="H3" s="78"/>
      <c r="I3" s="78"/>
    </row>
    <row r="4" spans="1:9" ht="19.5" customHeight="1" x14ac:dyDescent="0.25">
      <c r="A4" s="104" t="s">
        <v>51</v>
      </c>
      <c r="B4" s="105"/>
      <c r="C4" s="105"/>
      <c r="D4" s="105"/>
      <c r="E4" s="106"/>
      <c r="F4" s="105"/>
      <c r="G4" s="105"/>
      <c r="H4" s="105"/>
      <c r="I4" s="105"/>
    </row>
    <row r="5" spans="1:9" ht="13.5" thickBot="1" x14ac:dyDescent="0.25">
      <c r="A5" s="78"/>
      <c r="B5" s="78"/>
      <c r="C5" s="78"/>
      <c r="D5" s="78"/>
      <c r="E5" s="78"/>
      <c r="F5" s="78"/>
      <c r="G5" s="78"/>
      <c r="H5" s="78"/>
      <c r="I5" s="78"/>
    </row>
    <row r="6" spans="1:9" s="36" customFormat="1" ht="13.5" thickBot="1" x14ac:dyDescent="0.25">
      <c r="A6" s="107"/>
      <c r="B6" s="108" t="s">
        <v>52</v>
      </c>
      <c r="C6" s="108"/>
      <c r="D6" s="109"/>
      <c r="E6" s="110" t="s">
        <v>53</v>
      </c>
      <c r="F6" s="111" t="s">
        <v>54</v>
      </c>
      <c r="G6" s="111" t="s">
        <v>55</v>
      </c>
      <c r="H6" s="111" t="s">
        <v>56</v>
      </c>
      <c r="I6" s="112" t="s">
        <v>31</v>
      </c>
    </row>
    <row r="7" spans="1:9" s="36" customFormat="1" x14ac:dyDescent="0.2">
      <c r="A7" s="113" t="str">
        <f>Položkybuňka4lůžka!B7</f>
        <v>61</v>
      </c>
      <c r="B7" s="114" t="str">
        <f>Položkybuňka4lůžka!C7</f>
        <v>Upravy povrchů vnitřní</v>
      </c>
      <c r="C7" s="67"/>
      <c r="D7" s="115"/>
      <c r="E7" s="116">
        <f>Položkybuňka4lůžka!BA9</f>
        <v>120</v>
      </c>
      <c r="F7" s="117">
        <f>Položkybuňka4lůžka!BB9</f>
        <v>0</v>
      </c>
      <c r="G7" s="117">
        <f>Položkybuňka4lůžka!BC9</f>
        <v>0</v>
      </c>
      <c r="H7" s="117">
        <f>Položkybuňka4lůžka!BD9</f>
        <v>0</v>
      </c>
      <c r="I7" s="118">
        <f>Položkybuňka4lůžka!BE9</f>
        <v>0</v>
      </c>
    </row>
    <row r="8" spans="1:9" s="36" customFormat="1" x14ac:dyDescent="0.2">
      <c r="A8" s="113" t="str">
        <f>Položkybuňka4lůžka!B10</f>
        <v>9</v>
      </c>
      <c r="B8" s="114" t="str">
        <f>Položkybuňka4lůžka!C10</f>
        <v>Ostatní konstrukce, bourání</v>
      </c>
      <c r="C8" s="67"/>
      <c r="D8" s="115"/>
      <c r="E8" s="116">
        <f>Položkybuňka4lůžka!BA13</f>
        <v>360</v>
      </c>
      <c r="F8" s="117">
        <f>Položkybuňka4lůžka!BB13</f>
        <v>0</v>
      </c>
      <c r="G8" s="117">
        <f>Položkybuňka4lůžka!BC13</f>
        <v>0</v>
      </c>
      <c r="H8" s="117">
        <f>Položkybuňka4lůžka!BD13</f>
        <v>0</v>
      </c>
      <c r="I8" s="118">
        <f>Položkybuňka4lůžka!BE13</f>
        <v>0</v>
      </c>
    </row>
    <row r="9" spans="1:9" s="36" customFormat="1" x14ac:dyDescent="0.2">
      <c r="A9" s="113" t="str">
        <f>Položkybuňka4lůžka!B14</f>
        <v>97</v>
      </c>
      <c r="B9" s="114" t="str">
        <f>Položkybuňka4lůžka!C14</f>
        <v>Prorážení otvorů</v>
      </c>
      <c r="C9" s="67"/>
      <c r="D9" s="115"/>
      <c r="E9" s="116">
        <f>Položkybuňka4lůžka!BA16</f>
        <v>225</v>
      </c>
      <c r="F9" s="117">
        <f>Položkybuňka4lůžka!BB16</f>
        <v>0</v>
      </c>
      <c r="G9" s="117">
        <f>Položkybuňka4lůžka!BC16</f>
        <v>0</v>
      </c>
      <c r="H9" s="117">
        <f>Položkybuňka4lůžka!BD16</f>
        <v>0</v>
      </c>
      <c r="I9" s="118">
        <f>Položkybuňka4lůžka!BE16</f>
        <v>0</v>
      </c>
    </row>
    <row r="10" spans="1:9" s="36" customFormat="1" x14ac:dyDescent="0.2">
      <c r="A10" s="113" t="str">
        <f>Položkybuňka4lůžka!B17</f>
        <v>99</v>
      </c>
      <c r="B10" s="114" t="str">
        <f>Položkybuňka4lůžka!C17</f>
        <v>Staveništní přesun hmot</v>
      </c>
      <c r="C10" s="67"/>
      <c r="D10" s="115"/>
      <c r="E10" s="116">
        <f>Položkybuňka4lůžka!BA19</f>
        <v>11.692200000000001</v>
      </c>
      <c r="F10" s="117">
        <f>Položkybuňka4lůžka!BB19</f>
        <v>0</v>
      </c>
      <c r="G10" s="117">
        <f>Položkybuňka4lůžka!BC19</f>
        <v>0</v>
      </c>
      <c r="H10" s="117">
        <f>Položkybuňka4lůžka!BD19</f>
        <v>0</v>
      </c>
      <c r="I10" s="118">
        <f>Položkybuňka4lůžka!BE19</f>
        <v>0</v>
      </c>
    </row>
    <row r="11" spans="1:9" s="36" customFormat="1" x14ac:dyDescent="0.2">
      <c r="A11" s="113" t="str">
        <f>Položkybuňka4lůžka!B20</f>
        <v>721</v>
      </c>
      <c r="B11" s="114" t="str">
        <f>Položkybuňka4lůžka!C20</f>
        <v>Vnitřní kanalizace</v>
      </c>
      <c r="C11" s="67"/>
      <c r="D11" s="115"/>
      <c r="E11" s="116">
        <f>Položkybuňka4lůžka!BA31</f>
        <v>0</v>
      </c>
      <c r="F11" s="117">
        <f>Položkybuňka4lůžka!BB31</f>
        <v>2905.98</v>
      </c>
      <c r="G11" s="117">
        <f>Položkybuňka4lůžka!BC31</f>
        <v>0</v>
      </c>
      <c r="H11" s="117">
        <f>Položkybuňka4lůžka!BD31</f>
        <v>0</v>
      </c>
      <c r="I11" s="118">
        <f>Položkybuňka4lůžka!BE31</f>
        <v>0</v>
      </c>
    </row>
    <row r="12" spans="1:9" s="36" customFormat="1" x14ac:dyDescent="0.2">
      <c r="A12" s="113" t="str">
        <f>Položkybuňka4lůžka!B32</f>
        <v>722</v>
      </c>
      <c r="B12" s="114" t="str">
        <f>Položkybuňka4lůžka!C32</f>
        <v>Vnitřní vodovod</v>
      </c>
      <c r="C12" s="67"/>
      <c r="D12" s="115"/>
      <c r="E12" s="116">
        <f>Položkybuňka4lůžka!BA44</f>
        <v>0</v>
      </c>
      <c r="F12" s="117">
        <f>Položkybuňka4lůžka!BB44</f>
        <v>6167.1279999999997</v>
      </c>
      <c r="G12" s="117">
        <f>Položkybuňka4lůžka!BC44</f>
        <v>0</v>
      </c>
      <c r="H12" s="117">
        <f>Položkybuňka4lůžka!BD44</f>
        <v>0</v>
      </c>
      <c r="I12" s="118">
        <f>Položkybuňka4lůžka!BE44</f>
        <v>0</v>
      </c>
    </row>
    <row r="13" spans="1:9" s="36" customFormat="1" x14ac:dyDescent="0.2">
      <c r="A13" s="113" t="str">
        <f>Položkybuňka4lůžka!B45</f>
        <v>725</v>
      </c>
      <c r="B13" s="114" t="str">
        <f>Položkybuňka4lůžka!C45</f>
        <v>Zařizovací předměty</v>
      </c>
      <c r="C13" s="67"/>
      <c r="D13" s="115"/>
      <c r="E13" s="116">
        <f>Položkybuňka4lůžka!BA76</f>
        <v>0</v>
      </c>
      <c r="F13" s="117">
        <f>Položkybuňka4lůžka!BB76</f>
        <v>30293.682000000001</v>
      </c>
      <c r="G13" s="117">
        <f>Položkybuňka4lůžka!BC76</f>
        <v>0</v>
      </c>
      <c r="H13" s="117">
        <f>Položkybuňka4lůžka!BD76</f>
        <v>0</v>
      </c>
      <c r="I13" s="118">
        <f>Položkybuňka4lůžka!BE76</f>
        <v>0</v>
      </c>
    </row>
    <row r="14" spans="1:9" s="36" customFormat="1" ht="13.5" thickBot="1" x14ac:dyDescent="0.25">
      <c r="A14" s="113" t="str">
        <f>Položkybuňka4lůžka!B77</f>
        <v>D96</v>
      </c>
      <c r="B14" s="114" t="str">
        <f>Položkybuňka4lůžka!C77</f>
        <v>Přesuny suti a vybouraných hmot</v>
      </c>
      <c r="C14" s="67"/>
      <c r="D14" s="115"/>
      <c r="E14" s="116">
        <f>Položkybuňka4lůžka!BA83</f>
        <v>378.18045999999998</v>
      </c>
      <c r="F14" s="117">
        <f>Položkybuňka4lůžka!BB83</f>
        <v>0</v>
      </c>
      <c r="G14" s="117">
        <f>Položkybuňka4lůžka!BC83</f>
        <v>0</v>
      </c>
      <c r="H14" s="117">
        <f>Položkybuňka4lůžka!BD83</f>
        <v>0</v>
      </c>
      <c r="I14" s="118">
        <f>Položkybuňka4lůžka!BE83</f>
        <v>0</v>
      </c>
    </row>
    <row r="15" spans="1:9" s="125" customFormat="1" ht="13.5" thickBot="1" x14ac:dyDescent="0.25">
      <c r="A15" s="119"/>
      <c r="B15" s="120" t="s">
        <v>57</v>
      </c>
      <c r="C15" s="120"/>
      <c r="D15" s="121"/>
      <c r="E15" s="122">
        <f>SUM(E7:E14)</f>
        <v>1094.87266</v>
      </c>
      <c r="F15" s="123">
        <f>SUM(F7:F14)</f>
        <v>39366.79</v>
      </c>
      <c r="G15" s="123">
        <f>SUM(G7:G14)</f>
        <v>0</v>
      </c>
      <c r="H15" s="123">
        <f>SUM(H7:H14)</f>
        <v>0</v>
      </c>
      <c r="I15" s="124">
        <f>SUM(I7:I14)</f>
        <v>0</v>
      </c>
    </row>
    <row r="16" spans="1:9" x14ac:dyDescent="0.2">
      <c r="A16" s="67"/>
      <c r="B16" s="67"/>
      <c r="C16" s="67"/>
      <c r="D16" s="67"/>
      <c r="E16" s="67"/>
      <c r="F16" s="67"/>
      <c r="G16" s="67"/>
      <c r="H16" s="67"/>
      <c r="I16" s="67"/>
    </row>
    <row r="17" spans="2:48" ht="19.5" customHeight="1" x14ac:dyDescent="0.2">
      <c r="AR17" s="42"/>
      <c r="AS17" s="42"/>
      <c r="AT17" s="42"/>
      <c r="AU17" s="42"/>
      <c r="AV17" s="42"/>
    </row>
    <row r="20" spans="2:48" x14ac:dyDescent="0.2">
      <c r="AR20" s="3">
        <v>0</v>
      </c>
    </row>
    <row r="21" spans="2:48" x14ac:dyDescent="0.2">
      <c r="AR21" s="3">
        <v>1</v>
      </c>
    </row>
    <row r="22" spans="2:48" x14ac:dyDescent="0.2">
      <c r="AR22" s="3">
        <v>1</v>
      </c>
    </row>
    <row r="23" spans="2:48" x14ac:dyDescent="0.2">
      <c r="AR23" s="3">
        <v>2</v>
      </c>
    </row>
    <row r="24" spans="2:48" x14ac:dyDescent="0.2">
      <c r="AR24" s="3">
        <v>2</v>
      </c>
    </row>
    <row r="27" spans="2:48" x14ac:dyDescent="0.2">
      <c r="B27" s="125"/>
      <c r="F27" s="126"/>
      <c r="G27" s="127"/>
      <c r="H27" s="127"/>
      <c r="I27" s="128"/>
    </row>
    <row r="28" spans="2:48" x14ac:dyDescent="0.2">
      <c r="F28" s="126"/>
      <c r="G28" s="127"/>
      <c r="H28" s="127"/>
      <c r="I28" s="128"/>
    </row>
    <row r="29" spans="2:48" x14ac:dyDescent="0.2">
      <c r="F29" s="126"/>
      <c r="G29" s="127"/>
      <c r="H29" s="127"/>
      <c r="I29" s="128"/>
    </row>
    <row r="30" spans="2:48" x14ac:dyDescent="0.2">
      <c r="F30" s="126"/>
      <c r="G30" s="127"/>
      <c r="H30" s="127"/>
      <c r="I30" s="128"/>
    </row>
    <row r="31" spans="2:48" x14ac:dyDescent="0.2">
      <c r="F31" s="126"/>
      <c r="G31" s="127"/>
      <c r="H31" s="127"/>
      <c r="I31" s="128"/>
    </row>
    <row r="32" spans="2:48" x14ac:dyDescent="0.2">
      <c r="F32" s="126"/>
      <c r="G32" s="127"/>
      <c r="H32" s="127"/>
      <c r="I32" s="128"/>
    </row>
    <row r="33" spans="6:9" x14ac:dyDescent="0.2">
      <c r="F33" s="126"/>
      <c r="G33" s="127"/>
      <c r="H33" s="127"/>
      <c r="I33" s="128"/>
    </row>
    <row r="34" spans="6:9" x14ac:dyDescent="0.2">
      <c r="F34" s="126"/>
      <c r="G34" s="127"/>
      <c r="H34" s="127"/>
      <c r="I34" s="128"/>
    </row>
    <row r="35" spans="6:9" x14ac:dyDescent="0.2">
      <c r="F35" s="126"/>
      <c r="G35" s="127"/>
      <c r="H35" s="127"/>
      <c r="I35" s="128"/>
    </row>
    <row r="36" spans="6:9" x14ac:dyDescent="0.2">
      <c r="F36" s="126"/>
      <c r="G36" s="127"/>
      <c r="H36" s="127"/>
      <c r="I36" s="128"/>
    </row>
    <row r="37" spans="6:9" x14ac:dyDescent="0.2">
      <c r="F37" s="126"/>
      <c r="G37" s="127"/>
      <c r="H37" s="127"/>
      <c r="I37" s="128"/>
    </row>
    <row r="38" spans="6:9" x14ac:dyDescent="0.2">
      <c r="F38" s="126"/>
      <c r="G38" s="127"/>
      <c r="H38" s="127"/>
      <c r="I38" s="128"/>
    </row>
    <row r="39" spans="6:9" x14ac:dyDescent="0.2">
      <c r="F39" s="126"/>
      <c r="G39" s="127"/>
      <c r="H39" s="127"/>
      <c r="I39" s="128"/>
    </row>
    <row r="40" spans="6:9" x14ac:dyDescent="0.2">
      <c r="F40" s="126"/>
      <c r="G40" s="127"/>
      <c r="H40" s="127"/>
      <c r="I40" s="128"/>
    </row>
    <row r="41" spans="6:9" x14ac:dyDescent="0.2">
      <c r="F41" s="126"/>
      <c r="G41" s="127"/>
      <c r="H41" s="127"/>
      <c r="I41" s="128"/>
    </row>
    <row r="42" spans="6:9" x14ac:dyDescent="0.2">
      <c r="F42" s="126"/>
      <c r="G42" s="127"/>
      <c r="H42" s="127"/>
      <c r="I42" s="128"/>
    </row>
    <row r="43" spans="6:9" x14ac:dyDescent="0.2">
      <c r="F43" s="126"/>
      <c r="G43" s="127"/>
      <c r="H43" s="127"/>
      <c r="I43" s="128"/>
    </row>
    <row r="44" spans="6:9" x14ac:dyDescent="0.2">
      <c r="F44" s="126"/>
      <c r="G44" s="127"/>
      <c r="H44" s="127"/>
      <c r="I44" s="128"/>
    </row>
    <row r="45" spans="6:9" x14ac:dyDescent="0.2">
      <c r="F45" s="126"/>
      <c r="G45" s="127"/>
      <c r="H45" s="127"/>
      <c r="I45" s="128"/>
    </row>
    <row r="46" spans="6:9" x14ac:dyDescent="0.2">
      <c r="F46" s="126"/>
      <c r="G46" s="127"/>
      <c r="H46" s="127"/>
      <c r="I46" s="128"/>
    </row>
    <row r="47" spans="6:9" x14ac:dyDescent="0.2">
      <c r="F47" s="126"/>
      <c r="G47" s="127"/>
      <c r="H47" s="127"/>
      <c r="I47" s="128"/>
    </row>
    <row r="48" spans="6:9" x14ac:dyDescent="0.2">
      <c r="F48" s="126"/>
      <c r="G48" s="127"/>
      <c r="H48" s="127"/>
      <c r="I48" s="128"/>
    </row>
    <row r="49" spans="6:9" x14ac:dyDescent="0.2">
      <c r="F49" s="126"/>
      <c r="G49" s="127"/>
      <c r="H49" s="127"/>
      <c r="I49" s="128"/>
    </row>
    <row r="50" spans="6:9" x14ac:dyDescent="0.2">
      <c r="F50" s="126"/>
      <c r="G50" s="127"/>
      <c r="H50" s="127"/>
      <c r="I50" s="128"/>
    </row>
    <row r="51" spans="6:9" x14ac:dyDescent="0.2">
      <c r="F51" s="126"/>
      <c r="G51" s="127"/>
      <c r="H51" s="127"/>
      <c r="I51" s="128"/>
    </row>
    <row r="52" spans="6:9" x14ac:dyDescent="0.2">
      <c r="F52" s="126"/>
      <c r="G52" s="127"/>
      <c r="H52" s="127"/>
      <c r="I52" s="128"/>
    </row>
    <row r="53" spans="6:9" x14ac:dyDescent="0.2">
      <c r="F53" s="126"/>
      <c r="G53" s="127"/>
      <c r="H53" s="127"/>
      <c r="I53" s="128"/>
    </row>
    <row r="54" spans="6:9" x14ac:dyDescent="0.2">
      <c r="F54" s="126"/>
      <c r="G54" s="127"/>
      <c r="H54" s="127"/>
      <c r="I54" s="128"/>
    </row>
    <row r="55" spans="6:9" x14ac:dyDescent="0.2">
      <c r="F55" s="126"/>
      <c r="G55" s="127"/>
      <c r="H55" s="127"/>
      <c r="I55" s="128"/>
    </row>
    <row r="56" spans="6:9" x14ac:dyDescent="0.2">
      <c r="F56" s="126"/>
      <c r="G56" s="127"/>
      <c r="H56" s="127"/>
      <c r="I56" s="128"/>
    </row>
    <row r="57" spans="6:9" x14ac:dyDescent="0.2">
      <c r="F57" s="126"/>
      <c r="G57" s="127"/>
      <c r="H57" s="127"/>
      <c r="I57" s="128"/>
    </row>
    <row r="58" spans="6:9" x14ac:dyDescent="0.2">
      <c r="F58" s="126"/>
      <c r="G58" s="127"/>
      <c r="H58" s="127"/>
      <c r="I58" s="128"/>
    </row>
    <row r="59" spans="6:9" x14ac:dyDescent="0.2">
      <c r="F59" s="126"/>
      <c r="G59" s="127"/>
      <c r="H59" s="127"/>
      <c r="I59" s="128"/>
    </row>
    <row r="60" spans="6:9" x14ac:dyDescent="0.2">
      <c r="F60" s="126"/>
      <c r="G60" s="127"/>
      <c r="H60" s="127"/>
      <c r="I60" s="128"/>
    </row>
    <row r="61" spans="6:9" x14ac:dyDescent="0.2">
      <c r="F61" s="126"/>
      <c r="G61" s="127"/>
      <c r="H61" s="127"/>
      <c r="I61" s="128"/>
    </row>
    <row r="62" spans="6:9" x14ac:dyDescent="0.2">
      <c r="F62" s="126"/>
      <c r="G62" s="127"/>
      <c r="H62" s="127"/>
      <c r="I62" s="128"/>
    </row>
    <row r="63" spans="6:9" x14ac:dyDescent="0.2">
      <c r="F63" s="126"/>
      <c r="G63" s="127"/>
      <c r="H63" s="127"/>
      <c r="I63" s="128"/>
    </row>
    <row r="64" spans="6:9" x14ac:dyDescent="0.2">
      <c r="F64" s="126"/>
      <c r="G64" s="127"/>
      <c r="H64" s="127"/>
      <c r="I64" s="128"/>
    </row>
    <row r="65" spans="6:9" x14ac:dyDescent="0.2">
      <c r="F65" s="126"/>
      <c r="G65" s="127"/>
      <c r="H65" s="127"/>
      <c r="I65" s="128"/>
    </row>
    <row r="66" spans="6:9" x14ac:dyDescent="0.2">
      <c r="F66" s="126"/>
      <c r="G66" s="127"/>
      <c r="H66" s="127"/>
      <c r="I66" s="128"/>
    </row>
    <row r="67" spans="6:9" x14ac:dyDescent="0.2">
      <c r="F67" s="126"/>
      <c r="G67" s="127"/>
      <c r="H67" s="127"/>
      <c r="I67" s="128"/>
    </row>
    <row r="68" spans="6:9" x14ac:dyDescent="0.2">
      <c r="F68" s="126"/>
      <c r="G68" s="127"/>
      <c r="H68" s="127"/>
      <c r="I68" s="128"/>
    </row>
    <row r="69" spans="6:9" x14ac:dyDescent="0.2">
      <c r="F69" s="126"/>
      <c r="G69" s="127"/>
      <c r="H69" s="127"/>
      <c r="I69" s="128"/>
    </row>
    <row r="70" spans="6:9" x14ac:dyDescent="0.2">
      <c r="F70" s="126"/>
      <c r="G70" s="127"/>
      <c r="H70" s="127"/>
      <c r="I70" s="128"/>
    </row>
    <row r="71" spans="6:9" x14ac:dyDescent="0.2">
      <c r="F71" s="126"/>
      <c r="G71" s="127"/>
      <c r="H71" s="127"/>
      <c r="I71" s="128"/>
    </row>
    <row r="72" spans="6:9" x14ac:dyDescent="0.2">
      <c r="F72" s="126"/>
      <c r="G72" s="127"/>
      <c r="H72" s="127"/>
      <c r="I72" s="128"/>
    </row>
    <row r="73" spans="6:9" x14ac:dyDescent="0.2">
      <c r="F73" s="126"/>
      <c r="G73" s="127"/>
      <c r="H73" s="127"/>
      <c r="I73" s="128"/>
    </row>
    <row r="74" spans="6:9" x14ac:dyDescent="0.2">
      <c r="F74" s="126"/>
      <c r="G74" s="127"/>
      <c r="H74" s="127"/>
      <c r="I74" s="128"/>
    </row>
    <row r="75" spans="6:9" x14ac:dyDescent="0.2">
      <c r="F75" s="126"/>
      <c r="G75" s="127"/>
      <c r="H75" s="127"/>
      <c r="I75" s="128"/>
    </row>
    <row r="76" spans="6:9" x14ac:dyDescent="0.2">
      <c r="F76" s="126"/>
      <c r="G76" s="127"/>
      <c r="H76" s="127"/>
      <c r="I76" s="128"/>
    </row>
  </sheetData>
  <mergeCells count="4">
    <mergeCell ref="A1:B1"/>
    <mergeCell ref="A2:B2"/>
    <mergeCell ref="G2:I2"/>
    <mergeCell ref="C1:F1"/>
  </mergeCells>
  <pageMargins left="0.59055118110236227" right="0.39370078740157483" top="0.59055118110236227" bottom="0.98425196850393704" header="0.19685039370078741" footer="0.51181102362204722"/>
  <pageSetup paperSize="9" scale="98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56"/>
  <sheetViews>
    <sheetView showGridLines="0" zoomScaleNormal="100" workbookViewId="0">
      <selection activeCell="F83" sqref="F83"/>
    </sheetView>
  </sheetViews>
  <sheetFormatPr defaultRowHeight="12.75" x14ac:dyDescent="0.2"/>
  <cols>
    <col min="1" max="1" width="4.42578125" style="129" customWidth="1"/>
    <col min="2" max="2" width="11.5703125" style="129" customWidth="1"/>
    <col min="3" max="3" width="38.5703125" style="129" customWidth="1"/>
    <col min="4" max="4" width="4.85546875" style="129" customWidth="1"/>
    <col min="5" max="5" width="7.5703125" style="170" customWidth="1"/>
    <col min="6" max="6" width="9" style="129" customWidth="1"/>
    <col min="7" max="7" width="11.7109375" style="129" customWidth="1"/>
    <col min="8" max="11" width="9.140625" style="129"/>
    <col min="12" max="12" width="75.42578125" style="129" customWidth="1"/>
    <col min="13" max="13" width="45.28515625" style="129" customWidth="1"/>
    <col min="14" max="256" width="9.140625" style="129"/>
    <col min="257" max="257" width="4.42578125" style="129" customWidth="1"/>
    <col min="258" max="258" width="11.5703125" style="129" customWidth="1"/>
    <col min="259" max="259" width="40.42578125" style="129" customWidth="1"/>
    <col min="260" max="260" width="5.5703125" style="129" customWidth="1"/>
    <col min="261" max="261" width="8.5703125" style="129" customWidth="1"/>
    <col min="262" max="262" width="9.85546875" style="129" customWidth="1"/>
    <col min="263" max="263" width="13.85546875" style="129" customWidth="1"/>
    <col min="264" max="267" width="9.140625" style="129"/>
    <col min="268" max="268" width="75.42578125" style="129" customWidth="1"/>
    <col min="269" max="269" width="45.28515625" style="129" customWidth="1"/>
    <col min="270" max="512" width="9.140625" style="129"/>
    <col min="513" max="513" width="4.42578125" style="129" customWidth="1"/>
    <col min="514" max="514" width="11.5703125" style="129" customWidth="1"/>
    <col min="515" max="515" width="40.42578125" style="129" customWidth="1"/>
    <col min="516" max="516" width="5.5703125" style="129" customWidth="1"/>
    <col min="517" max="517" width="8.5703125" style="129" customWidth="1"/>
    <col min="518" max="518" width="9.85546875" style="129" customWidth="1"/>
    <col min="519" max="519" width="13.85546875" style="129" customWidth="1"/>
    <col min="520" max="523" width="9.140625" style="129"/>
    <col min="524" max="524" width="75.42578125" style="129" customWidth="1"/>
    <col min="525" max="525" width="45.28515625" style="129" customWidth="1"/>
    <col min="526" max="768" width="9.140625" style="129"/>
    <col min="769" max="769" width="4.42578125" style="129" customWidth="1"/>
    <col min="770" max="770" width="11.5703125" style="129" customWidth="1"/>
    <col min="771" max="771" width="40.42578125" style="129" customWidth="1"/>
    <col min="772" max="772" width="5.5703125" style="129" customWidth="1"/>
    <col min="773" max="773" width="8.5703125" style="129" customWidth="1"/>
    <col min="774" max="774" width="9.85546875" style="129" customWidth="1"/>
    <col min="775" max="775" width="13.85546875" style="129" customWidth="1"/>
    <col min="776" max="779" width="9.140625" style="129"/>
    <col min="780" max="780" width="75.42578125" style="129" customWidth="1"/>
    <col min="781" max="781" width="45.28515625" style="129" customWidth="1"/>
    <col min="782" max="1024" width="9.140625" style="129"/>
    <col min="1025" max="1025" width="4.42578125" style="129" customWidth="1"/>
    <col min="1026" max="1026" width="11.5703125" style="129" customWidth="1"/>
    <col min="1027" max="1027" width="40.42578125" style="129" customWidth="1"/>
    <col min="1028" max="1028" width="5.5703125" style="129" customWidth="1"/>
    <col min="1029" max="1029" width="8.5703125" style="129" customWidth="1"/>
    <col min="1030" max="1030" width="9.85546875" style="129" customWidth="1"/>
    <col min="1031" max="1031" width="13.85546875" style="129" customWidth="1"/>
    <col min="1032" max="1035" width="9.140625" style="129"/>
    <col min="1036" max="1036" width="75.42578125" style="129" customWidth="1"/>
    <col min="1037" max="1037" width="45.28515625" style="129" customWidth="1"/>
    <col min="1038" max="1280" width="9.140625" style="129"/>
    <col min="1281" max="1281" width="4.42578125" style="129" customWidth="1"/>
    <col min="1282" max="1282" width="11.5703125" style="129" customWidth="1"/>
    <col min="1283" max="1283" width="40.42578125" style="129" customWidth="1"/>
    <col min="1284" max="1284" width="5.5703125" style="129" customWidth="1"/>
    <col min="1285" max="1285" width="8.5703125" style="129" customWidth="1"/>
    <col min="1286" max="1286" width="9.85546875" style="129" customWidth="1"/>
    <col min="1287" max="1287" width="13.85546875" style="129" customWidth="1"/>
    <col min="1288" max="1291" width="9.140625" style="129"/>
    <col min="1292" max="1292" width="75.42578125" style="129" customWidth="1"/>
    <col min="1293" max="1293" width="45.28515625" style="129" customWidth="1"/>
    <col min="1294" max="1536" width="9.140625" style="129"/>
    <col min="1537" max="1537" width="4.42578125" style="129" customWidth="1"/>
    <col min="1538" max="1538" width="11.5703125" style="129" customWidth="1"/>
    <col min="1539" max="1539" width="40.42578125" style="129" customWidth="1"/>
    <col min="1540" max="1540" width="5.5703125" style="129" customWidth="1"/>
    <col min="1541" max="1541" width="8.5703125" style="129" customWidth="1"/>
    <col min="1542" max="1542" width="9.85546875" style="129" customWidth="1"/>
    <col min="1543" max="1543" width="13.85546875" style="129" customWidth="1"/>
    <col min="1544" max="1547" width="9.140625" style="129"/>
    <col min="1548" max="1548" width="75.42578125" style="129" customWidth="1"/>
    <col min="1549" max="1549" width="45.28515625" style="129" customWidth="1"/>
    <col min="1550" max="1792" width="9.140625" style="129"/>
    <col min="1793" max="1793" width="4.42578125" style="129" customWidth="1"/>
    <col min="1794" max="1794" width="11.5703125" style="129" customWidth="1"/>
    <col min="1795" max="1795" width="40.42578125" style="129" customWidth="1"/>
    <col min="1796" max="1796" width="5.5703125" style="129" customWidth="1"/>
    <col min="1797" max="1797" width="8.5703125" style="129" customWidth="1"/>
    <col min="1798" max="1798" width="9.85546875" style="129" customWidth="1"/>
    <col min="1799" max="1799" width="13.85546875" style="129" customWidth="1"/>
    <col min="1800" max="1803" width="9.140625" style="129"/>
    <col min="1804" max="1804" width="75.42578125" style="129" customWidth="1"/>
    <col min="1805" max="1805" width="45.28515625" style="129" customWidth="1"/>
    <col min="1806" max="2048" width="9.140625" style="129"/>
    <col min="2049" max="2049" width="4.42578125" style="129" customWidth="1"/>
    <col min="2050" max="2050" width="11.5703125" style="129" customWidth="1"/>
    <col min="2051" max="2051" width="40.42578125" style="129" customWidth="1"/>
    <col min="2052" max="2052" width="5.5703125" style="129" customWidth="1"/>
    <col min="2053" max="2053" width="8.5703125" style="129" customWidth="1"/>
    <col min="2054" max="2054" width="9.85546875" style="129" customWidth="1"/>
    <col min="2055" max="2055" width="13.85546875" style="129" customWidth="1"/>
    <col min="2056" max="2059" width="9.140625" style="129"/>
    <col min="2060" max="2060" width="75.42578125" style="129" customWidth="1"/>
    <col min="2061" max="2061" width="45.28515625" style="129" customWidth="1"/>
    <col min="2062" max="2304" width="9.140625" style="129"/>
    <col min="2305" max="2305" width="4.42578125" style="129" customWidth="1"/>
    <col min="2306" max="2306" width="11.5703125" style="129" customWidth="1"/>
    <col min="2307" max="2307" width="40.42578125" style="129" customWidth="1"/>
    <col min="2308" max="2308" width="5.5703125" style="129" customWidth="1"/>
    <col min="2309" max="2309" width="8.5703125" style="129" customWidth="1"/>
    <col min="2310" max="2310" width="9.85546875" style="129" customWidth="1"/>
    <col min="2311" max="2311" width="13.85546875" style="129" customWidth="1"/>
    <col min="2312" max="2315" width="9.140625" style="129"/>
    <col min="2316" max="2316" width="75.42578125" style="129" customWidth="1"/>
    <col min="2317" max="2317" width="45.28515625" style="129" customWidth="1"/>
    <col min="2318" max="2560" width="9.140625" style="129"/>
    <col min="2561" max="2561" width="4.42578125" style="129" customWidth="1"/>
    <col min="2562" max="2562" width="11.5703125" style="129" customWidth="1"/>
    <col min="2563" max="2563" width="40.42578125" style="129" customWidth="1"/>
    <col min="2564" max="2564" width="5.5703125" style="129" customWidth="1"/>
    <col min="2565" max="2565" width="8.5703125" style="129" customWidth="1"/>
    <col min="2566" max="2566" width="9.85546875" style="129" customWidth="1"/>
    <col min="2567" max="2567" width="13.85546875" style="129" customWidth="1"/>
    <col min="2568" max="2571" width="9.140625" style="129"/>
    <col min="2572" max="2572" width="75.42578125" style="129" customWidth="1"/>
    <col min="2573" max="2573" width="45.28515625" style="129" customWidth="1"/>
    <col min="2574" max="2816" width="9.140625" style="129"/>
    <col min="2817" max="2817" width="4.42578125" style="129" customWidth="1"/>
    <col min="2818" max="2818" width="11.5703125" style="129" customWidth="1"/>
    <col min="2819" max="2819" width="40.42578125" style="129" customWidth="1"/>
    <col min="2820" max="2820" width="5.5703125" style="129" customWidth="1"/>
    <col min="2821" max="2821" width="8.5703125" style="129" customWidth="1"/>
    <col min="2822" max="2822" width="9.85546875" style="129" customWidth="1"/>
    <col min="2823" max="2823" width="13.85546875" style="129" customWidth="1"/>
    <col min="2824" max="2827" width="9.140625" style="129"/>
    <col min="2828" max="2828" width="75.42578125" style="129" customWidth="1"/>
    <col min="2829" max="2829" width="45.28515625" style="129" customWidth="1"/>
    <col min="2830" max="3072" width="9.140625" style="129"/>
    <col min="3073" max="3073" width="4.42578125" style="129" customWidth="1"/>
    <col min="3074" max="3074" width="11.5703125" style="129" customWidth="1"/>
    <col min="3075" max="3075" width="40.42578125" style="129" customWidth="1"/>
    <col min="3076" max="3076" width="5.5703125" style="129" customWidth="1"/>
    <col min="3077" max="3077" width="8.5703125" style="129" customWidth="1"/>
    <col min="3078" max="3078" width="9.85546875" style="129" customWidth="1"/>
    <col min="3079" max="3079" width="13.85546875" style="129" customWidth="1"/>
    <col min="3080" max="3083" width="9.140625" style="129"/>
    <col min="3084" max="3084" width="75.42578125" style="129" customWidth="1"/>
    <col min="3085" max="3085" width="45.28515625" style="129" customWidth="1"/>
    <col min="3086" max="3328" width="9.140625" style="129"/>
    <col min="3329" max="3329" width="4.42578125" style="129" customWidth="1"/>
    <col min="3330" max="3330" width="11.5703125" style="129" customWidth="1"/>
    <col min="3331" max="3331" width="40.42578125" style="129" customWidth="1"/>
    <col min="3332" max="3332" width="5.5703125" style="129" customWidth="1"/>
    <col min="3333" max="3333" width="8.5703125" style="129" customWidth="1"/>
    <col min="3334" max="3334" width="9.85546875" style="129" customWidth="1"/>
    <col min="3335" max="3335" width="13.85546875" style="129" customWidth="1"/>
    <col min="3336" max="3339" width="9.140625" style="129"/>
    <col min="3340" max="3340" width="75.42578125" style="129" customWidth="1"/>
    <col min="3341" max="3341" width="45.28515625" style="129" customWidth="1"/>
    <col min="3342" max="3584" width="9.140625" style="129"/>
    <col min="3585" max="3585" width="4.42578125" style="129" customWidth="1"/>
    <col min="3586" max="3586" width="11.5703125" style="129" customWidth="1"/>
    <col min="3587" max="3587" width="40.42578125" style="129" customWidth="1"/>
    <col min="3588" max="3588" width="5.5703125" style="129" customWidth="1"/>
    <col min="3589" max="3589" width="8.5703125" style="129" customWidth="1"/>
    <col min="3590" max="3590" width="9.85546875" style="129" customWidth="1"/>
    <col min="3591" max="3591" width="13.85546875" style="129" customWidth="1"/>
    <col min="3592" max="3595" width="9.140625" style="129"/>
    <col min="3596" max="3596" width="75.42578125" style="129" customWidth="1"/>
    <col min="3597" max="3597" width="45.28515625" style="129" customWidth="1"/>
    <col min="3598" max="3840" width="9.140625" style="129"/>
    <col min="3841" max="3841" width="4.42578125" style="129" customWidth="1"/>
    <col min="3842" max="3842" width="11.5703125" style="129" customWidth="1"/>
    <col min="3843" max="3843" width="40.42578125" style="129" customWidth="1"/>
    <col min="3844" max="3844" width="5.5703125" style="129" customWidth="1"/>
    <col min="3845" max="3845" width="8.5703125" style="129" customWidth="1"/>
    <col min="3846" max="3846" width="9.85546875" style="129" customWidth="1"/>
    <col min="3847" max="3847" width="13.85546875" style="129" customWidth="1"/>
    <col min="3848" max="3851" width="9.140625" style="129"/>
    <col min="3852" max="3852" width="75.42578125" style="129" customWidth="1"/>
    <col min="3853" max="3853" width="45.28515625" style="129" customWidth="1"/>
    <col min="3854" max="4096" width="9.140625" style="129"/>
    <col min="4097" max="4097" width="4.42578125" style="129" customWidth="1"/>
    <col min="4098" max="4098" width="11.5703125" style="129" customWidth="1"/>
    <col min="4099" max="4099" width="40.42578125" style="129" customWidth="1"/>
    <col min="4100" max="4100" width="5.5703125" style="129" customWidth="1"/>
    <col min="4101" max="4101" width="8.5703125" style="129" customWidth="1"/>
    <col min="4102" max="4102" width="9.85546875" style="129" customWidth="1"/>
    <col min="4103" max="4103" width="13.85546875" style="129" customWidth="1"/>
    <col min="4104" max="4107" width="9.140625" style="129"/>
    <col min="4108" max="4108" width="75.42578125" style="129" customWidth="1"/>
    <col min="4109" max="4109" width="45.28515625" style="129" customWidth="1"/>
    <col min="4110" max="4352" width="9.140625" style="129"/>
    <col min="4353" max="4353" width="4.42578125" style="129" customWidth="1"/>
    <col min="4354" max="4354" width="11.5703125" style="129" customWidth="1"/>
    <col min="4355" max="4355" width="40.42578125" style="129" customWidth="1"/>
    <col min="4356" max="4356" width="5.5703125" style="129" customWidth="1"/>
    <col min="4357" max="4357" width="8.5703125" style="129" customWidth="1"/>
    <col min="4358" max="4358" width="9.85546875" style="129" customWidth="1"/>
    <col min="4359" max="4359" width="13.85546875" style="129" customWidth="1"/>
    <col min="4360" max="4363" width="9.140625" style="129"/>
    <col min="4364" max="4364" width="75.42578125" style="129" customWidth="1"/>
    <col min="4365" max="4365" width="45.28515625" style="129" customWidth="1"/>
    <col min="4366" max="4608" width="9.140625" style="129"/>
    <col min="4609" max="4609" width="4.42578125" style="129" customWidth="1"/>
    <col min="4610" max="4610" width="11.5703125" style="129" customWidth="1"/>
    <col min="4611" max="4611" width="40.42578125" style="129" customWidth="1"/>
    <col min="4612" max="4612" width="5.5703125" style="129" customWidth="1"/>
    <col min="4613" max="4613" width="8.5703125" style="129" customWidth="1"/>
    <col min="4614" max="4614" width="9.85546875" style="129" customWidth="1"/>
    <col min="4615" max="4615" width="13.85546875" style="129" customWidth="1"/>
    <col min="4616" max="4619" width="9.140625" style="129"/>
    <col min="4620" max="4620" width="75.42578125" style="129" customWidth="1"/>
    <col min="4621" max="4621" width="45.28515625" style="129" customWidth="1"/>
    <col min="4622" max="4864" width="9.140625" style="129"/>
    <col min="4865" max="4865" width="4.42578125" style="129" customWidth="1"/>
    <col min="4866" max="4866" width="11.5703125" style="129" customWidth="1"/>
    <col min="4867" max="4867" width="40.42578125" style="129" customWidth="1"/>
    <col min="4868" max="4868" width="5.5703125" style="129" customWidth="1"/>
    <col min="4869" max="4869" width="8.5703125" style="129" customWidth="1"/>
    <col min="4870" max="4870" width="9.85546875" style="129" customWidth="1"/>
    <col min="4871" max="4871" width="13.85546875" style="129" customWidth="1"/>
    <col min="4872" max="4875" width="9.140625" style="129"/>
    <col min="4876" max="4876" width="75.42578125" style="129" customWidth="1"/>
    <col min="4877" max="4877" width="45.28515625" style="129" customWidth="1"/>
    <col min="4878" max="5120" width="9.140625" style="129"/>
    <col min="5121" max="5121" width="4.42578125" style="129" customWidth="1"/>
    <col min="5122" max="5122" width="11.5703125" style="129" customWidth="1"/>
    <col min="5123" max="5123" width="40.42578125" style="129" customWidth="1"/>
    <col min="5124" max="5124" width="5.5703125" style="129" customWidth="1"/>
    <col min="5125" max="5125" width="8.5703125" style="129" customWidth="1"/>
    <col min="5126" max="5126" width="9.85546875" style="129" customWidth="1"/>
    <col min="5127" max="5127" width="13.85546875" style="129" customWidth="1"/>
    <col min="5128" max="5131" width="9.140625" style="129"/>
    <col min="5132" max="5132" width="75.42578125" style="129" customWidth="1"/>
    <col min="5133" max="5133" width="45.28515625" style="129" customWidth="1"/>
    <col min="5134" max="5376" width="9.140625" style="129"/>
    <col min="5377" max="5377" width="4.42578125" style="129" customWidth="1"/>
    <col min="5378" max="5378" width="11.5703125" style="129" customWidth="1"/>
    <col min="5379" max="5379" width="40.42578125" style="129" customWidth="1"/>
    <col min="5380" max="5380" width="5.5703125" style="129" customWidth="1"/>
    <col min="5381" max="5381" width="8.5703125" style="129" customWidth="1"/>
    <col min="5382" max="5382" width="9.85546875" style="129" customWidth="1"/>
    <col min="5383" max="5383" width="13.85546875" style="129" customWidth="1"/>
    <col min="5384" max="5387" width="9.140625" style="129"/>
    <col min="5388" max="5388" width="75.42578125" style="129" customWidth="1"/>
    <col min="5389" max="5389" width="45.28515625" style="129" customWidth="1"/>
    <col min="5390" max="5632" width="9.140625" style="129"/>
    <col min="5633" max="5633" width="4.42578125" style="129" customWidth="1"/>
    <col min="5634" max="5634" width="11.5703125" style="129" customWidth="1"/>
    <col min="5635" max="5635" width="40.42578125" style="129" customWidth="1"/>
    <col min="5636" max="5636" width="5.5703125" style="129" customWidth="1"/>
    <col min="5637" max="5637" width="8.5703125" style="129" customWidth="1"/>
    <col min="5638" max="5638" width="9.85546875" style="129" customWidth="1"/>
    <col min="5639" max="5639" width="13.85546875" style="129" customWidth="1"/>
    <col min="5640" max="5643" width="9.140625" style="129"/>
    <col min="5644" max="5644" width="75.42578125" style="129" customWidth="1"/>
    <col min="5645" max="5645" width="45.28515625" style="129" customWidth="1"/>
    <col min="5646" max="5888" width="9.140625" style="129"/>
    <col min="5889" max="5889" width="4.42578125" style="129" customWidth="1"/>
    <col min="5890" max="5890" width="11.5703125" style="129" customWidth="1"/>
    <col min="5891" max="5891" width="40.42578125" style="129" customWidth="1"/>
    <col min="5892" max="5892" width="5.5703125" style="129" customWidth="1"/>
    <col min="5893" max="5893" width="8.5703125" style="129" customWidth="1"/>
    <col min="5894" max="5894" width="9.85546875" style="129" customWidth="1"/>
    <col min="5895" max="5895" width="13.85546875" style="129" customWidth="1"/>
    <col min="5896" max="5899" width="9.140625" style="129"/>
    <col min="5900" max="5900" width="75.42578125" style="129" customWidth="1"/>
    <col min="5901" max="5901" width="45.28515625" style="129" customWidth="1"/>
    <col min="5902" max="6144" width="9.140625" style="129"/>
    <col min="6145" max="6145" width="4.42578125" style="129" customWidth="1"/>
    <col min="6146" max="6146" width="11.5703125" style="129" customWidth="1"/>
    <col min="6147" max="6147" width="40.42578125" style="129" customWidth="1"/>
    <col min="6148" max="6148" width="5.5703125" style="129" customWidth="1"/>
    <col min="6149" max="6149" width="8.5703125" style="129" customWidth="1"/>
    <col min="6150" max="6150" width="9.85546875" style="129" customWidth="1"/>
    <col min="6151" max="6151" width="13.85546875" style="129" customWidth="1"/>
    <col min="6152" max="6155" width="9.140625" style="129"/>
    <col min="6156" max="6156" width="75.42578125" style="129" customWidth="1"/>
    <col min="6157" max="6157" width="45.28515625" style="129" customWidth="1"/>
    <col min="6158" max="6400" width="9.140625" style="129"/>
    <col min="6401" max="6401" width="4.42578125" style="129" customWidth="1"/>
    <col min="6402" max="6402" width="11.5703125" style="129" customWidth="1"/>
    <col min="6403" max="6403" width="40.42578125" style="129" customWidth="1"/>
    <col min="6404" max="6404" width="5.5703125" style="129" customWidth="1"/>
    <col min="6405" max="6405" width="8.5703125" style="129" customWidth="1"/>
    <col min="6406" max="6406" width="9.85546875" style="129" customWidth="1"/>
    <col min="6407" max="6407" width="13.85546875" style="129" customWidth="1"/>
    <col min="6408" max="6411" width="9.140625" style="129"/>
    <col min="6412" max="6412" width="75.42578125" style="129" customWidth="1"/>
    <col min="6413" max="6413" width="45.28515625" style="129" customWidth="1"/>
    <col min="6414" max="6656" width="9.140625" style="129"/>
    <col min="6657" max="6657" width="4.42578125" style="129" customWidth="1"/>
    <col min="6658" max="6658" width="11.5703125" style="129" customWidth="1"/>
    <col min="6659" max="6659" width="40.42578125" style="129" customWidth="1"/>
    <col min="6660" max="6660" width="5.5703125" style="129" customWidth="1"/>
    <col min="6661" max="6661" width="8.5703125" style="129" customWidth="1"/>
    <col min="6662" max="6662" width="9.85546875" style="129" customWidth="1"/>
    <col min="6663" max="6663" width="13.85546875" style="129" customWidth="1"/>
    <col min="6664" max="6667" width="9.140625" style="129"/>
    <col min="6668" max="6668" width="75.42578125" style="129" customWidth="1"/>
    <col min="6669" max="6669" width="45.28515625" style="129" customWidth="1"/>
    <col min="6670" max="6912" width="9.140625" style="129"/>
    <col min="6913" max="6913" width="4.42578125" style="129" customWidth="1"/>
    <col min="6914" max="6914" width="11.5703125" style="129" customWidth="1"/>
    <col min="6915" max="6915" width="40.42578125" style="129" customWidth="1"/>
    <col min="6916" max="6916" width="5.5703125" style="129" customWidth="1"/>
    <col min="6917" max="6917" width="8.5703125" style="129" customWidth="1"/>
    <col min="6918" max="6918" width="9.85546875" style="129" customWidth="1"/>
    <col min="6919" max="6919" width="13.85546875" style="129" customWidth="1"/>
    <col min="6920" max="6923" width="9.140625" style="129"/>
    <col min="6924" max="6924" width="75.42578125" style="129" customWidth="1"/>
    <col min="6925" max="6925" width="45.28515625" style="129" customWidth="1"/>
    <col min="6926" max="7168" width="9.140625" style="129"/>
    <col min="7169" max="7169" width="4.42578125" style="129" customWidth="1"/>
    <col min="7170" max="7170" width="11.5703125" style="129" customWidth="1"/>
    <col min="7171" max="7171" width="40.42578125" style="129" customWidth="1"/>
    <col min="7172" max="7172" width="5.5703125" style="129" customWidth="1"/>
    <col min="7173" max="7173" width="8.5703125" style="129" customWidth="1"/>
    <col min="7174" max="7174" width="9.85546875" style="129" customWidth="1"/>
    <col min="7175" max="7175" width="13.85546875" style="129" customWidth="1"/>
    <col min="7176" max="7179" width="9.140625" style="129"/>
    <col min="7180" max="7180" width="75.42578125" style="129" customWidth="1"/>
    <col min="7181" max="7181" width="45.28515625" style="129" customWidth="1"/>
    <col min="7182" max="7424" width="9.140625" style="129"/>
    <col min="7425" max="7425" width="4.42578125" style="129" customWidth="1"/>
    <col min="7426" max="7426" width="11.5703125" style="129" customWidth="1"/>
    <col min="7427" max="7427" width="40.42578125" style="129" customWidth="1"/>
    <col min="7428" max="7428" width="5.5703125" style="129" customWidth="1"/>
    <col min="7429" max="7429" width="8.5703125" style="129" customWidth="1"/>
    <col min="7430" max="7430" width="9.85546875" style="129" customWidth="1"/>
    <col min="7431" max="7431" width="13.85546875" style="129" customWidth="1"/>
    <col min="7432" max="7435" width="9.140625" style="129"/>
    <col min="7436" max="7436" width="75.42578125" style="129" customWidth="1"/>
    <col min="7437" max="7437" width="45.28515625" style="129" customWidth="1"/>
    <col min="7438" max="7680" width="9.140625" style="129"/>
    <col min="7681" max="7681" width="4.42578125" style="129" customWidth="1"/>
    <col min="7682" max="7682" width="11.5703125" style="129" customWidth="1"/>
    <col min="7683" max="7683" width="40.42578125" style="129" customWidth="1"/>
    <col min="7684" max="7684" width="5.5703125" style="129" customWidth="1"/>
    <col min="7685" max="7685" width="8.5703125" style="129" customWidth="1"/>
    <col min="7686" max="7686" width="9.85546875" style="129" customWidth="1"/>
    <col min="7687" max="7687" width="13.85546875" style="129" customWidth="1"/>
    <col min="7688" max="7691" width="9.140625" style="129"/>
    <col min="7692" max="7692" width="75.42578125" style="129" customWidth="1"/>
    <col min="7693" max="7693" width="45.28515625" style="129" customWidth="1"/>
    <col min="7694" max="7936" width="9.140625" style="129"/>
    <col min="7937" max="7937" width="4.42578125" style="129" customWidth="1"/>
    <col min="7938" max="7938" width="11.5703125" style="129" customWidth="1"/>
    <col min="7939" max="7939" width="40.42578125" style="129" customWidth="1"/>
    <col min="7940" max="7940" width="5.5703125" style="129" customWidth="1"/>
    <col min="7941" max="7941" width="8.5703125" style="129" customWidth="1"/>
    <col min="7942" max="7942" width="9.85546875" style="129" customWidth="1"/>
    <col min="7943" max="7943" width="13.85546875" style="129" customWidth="1"/>
    <col min="7944" max="7947" width="9.140625" style="129"/>
    <col min="7948" max="7948" width="75.42578125" style="129" customWidth="1"/>
    <col min="7949" max="7949" width="45.28515625" style="129" customWidth="1"/>
    <col min="7950" max="8192" width="9.140625" style="129"/>
    <col min="8193" max="8193" width="4.42578125" style="129" customWidth="1"/>
    <col min="8194" max="8194" width="11.5703125" style="129" customWidth="1"/>
    <col min="8195" max="8195" width="40.42578125" style="129" customWidth="1"/>
    <col min="8196" max="8196" width="5.5703125" style="129" customWidth="1"/>
    <col min="8197" max="8197" width="8.5703125" style="129" customWidth="1"/>
    <col min="8198" max="8198" width="9.85546875" style="129" customWidth="1"/>
    <col min="8199" max="8199" width="13.85546875" style="129" customWidth="1"/>
    <col min="8200" max="8203" width="9.140625" style="129"/>
    <col min="8204" max="8204" width="75.42578125" style="129" customWidth="1"/>
    <col min="8205" max="8205" width="45.28515625" style="129" customWidth="1"/>
    <col min="8206" max="8448" width="9.140625" style="129"/>
    <col min="8449" max="8449" width="4.42578125" style="129" customWidth="1"/>
    <col min="8450" max="8450" width="11.5703125" style="129" customWidth="1"/>
    <col min="8451" max="8451" width="40.42578125" style="129" customWidth="1"/>
    <col min="8452" max="8452" width="5.5703125" style="129" customWidth="1"/>
    <col min="8453" max="8453" width="8.5703125" style="129" customWidth="1"/>
    <col min="8454" max="8454" width="9.85546875" style="129" customWidth="1"/>
    <col min="8455" max="8455" width="13.85546875" style="129" customWidth="1"/>
    <col min="8456" max="8459" width="9.140625" style="129"/>
    <col min="8460" max="8460" width="75.42578125" style="129" customWidth="1"/>
    <col min="8461" max="8461" width="45.28515625" style="129" customWidth="1"/>
    <col min="8462" max="8704" width="9.140625" style="129"/>
    <col min="8705" max="8705" width="4.42578125" style="129" customWidth="1"/>
    <col min="8706" max="8706" width="11.5703125" style="129" customWidth="1"/>
    <col min="8707" max="8707" width="40.42578125" style="129" customWidth="1"/>
    <col min="8708" max="8708" width="5.5703125" style="129" customWidth="1"/>
    <col min="8709" max="8709" width="8.5703125" style="129" customWidth="1"/>
    <col min="8710" max="8710" width="9.85546875" style="129" customWidth="1"/>
    <col min="8711" max="8711" width="13.85546875" style="129" customWidth="1"/>
    <col min="8712" max="8715" width="9.140625" style="129"/>
    <col min="8716" max="8716" width="75.42578125" style="129" customWidth="1"/>
    <col min="8717" max="8717" width="45.28515625" style="129" customWidth="1"/>
    <col min="8718" max="8960" width="9.140625" style="129"/>
    <col min="8961" max="8961" width="4.42578125" style="129" customWidth="1"/>
    <col min="8962" max="8962" width="11.5703125" style="129" customWidth="1"/>
    <col min="8963" max="8963" width="40.42578125" style="129" customWidth="1"/>
    <col min="8964" max="8964" width="5.5703125" style="129" customWidth="1"/>
    <col min="8965" max="8965" width="8.5703125" style="129" customWidth="1"/>
    <col min="8966" max="8966" width="9.85546875" style="129" customWidth="1"/>
    <col min="8967" max="8967" width="13.85546875" style="129" customWidth="1"/>
    <col min="8968" max="8971" width="9.140625" style="129"/>
    <col min="8972" max="8972" width="75.42578125" style="129" customWidth="1"/>
    <col min="8973" max="8973" width="45.28515625" style="129" customWidth="1"/>
    <col min="8974" max="9216" width="9.140625" style="129"/>
    <col min="9217" max="9217" width="4.42578125" style="129" customWidth="1"/>
    <col min="9218" max="9218" width="11.5703125" style="129" customWidth="1"/>
    <col min="9219" max="9219" width="40.42578125" style="129" customWidth="1"/>
    <col min="9220" max="9220" width="5.5703125" style="129" customWidth="1"/>
    <col min="9221" max="9221" width="8.5703125" style="129" customWidth="1"/>
    <col min="9222" max="9222" width="9.85546875" style="129" customWidth="1"/>
    <col min="9223" max="9223" width="13.85546875" style="129" customWidth="1"/>
    <col min="9224" max="9227" width="9.140625" style="129"/>
    <col min="9228" max="9228" width="75.42578125" style="129" customWidth="1"/>
    <col min="9229" max="9229" width="45.28515625" style="129" customWidth="1"/>
    <col min="9230" max="9472" width="9.140625" style="129"/>
    <col min="9473" max="9473" width="4.42578125" style="129" customWidth="1"/>
    <col min="9474" max="9474" width="11.5703125" style="129" customWidth="1"/>
    <col min="9475" max="9475" width="40.42578125" style="129" customWidth="1"/>
    <col min="9476" max="9476" width="5.5703125" style="129" customWidth="1"/>
    <col min="9477" max="9477" width="8.5703125" style="129" customWidth="1"/>
    <col min="9478" max="9478" width="9.85546875" style="129" customWidth="1"/>
    <col min="9479" max="9479" width="13.85546875" style="129" customWidth="1"/>
    <col min="9480" max="9483" width="9.140625" style="129"/>
    <col min="9484" max="9484" width="75.42578125" style="129" customWidth="1"/>
    <col min="9485" max="9485" width="45.28515625" style="129" customWidth="1"/>
    <col min="9486" max="9728" width="9.140625" style="129"/>
    <col min="9729" max="9729" width="4.42578125" style="129" customWidth="1"/>
    <col min="9730" max="9730" width="11.5703125" style="129" customWidth="1"/>
    <col min="9731" max="9731" width="40.42578125" style="129" customWidth="1"/>
    <col min="9732" max="9732" width="5.5703125" style="129" customWidth="1"/>
    <col min="9733" max="9733" width="8.5703125" style="129" customWidth="1"/>
    <col min="9734" max="9734" width="9.85546875" style="129" customWidth="1"/>
    <col min="9735" max="9735" width="13.85546875" style="129" customWidth="1"/>
    <col min="9736" max="9739" width="9.140625" style="129"/>
    <col min="9740" max="9740" width="75.42578125" style="129" customWidth="1"/>
    <col min="9741" max="9741" width="45.28515625" style="129" customWidth="1"/>
    <col min="9742" max="9984" width="9.140625" style="129"/>
    <col min="9985" max="9985" width="4.42578125" style="129" customWidth="1"/>
    <col min="9986" max="9986" width="11.5703125" style="129" customWidth="1"/>
    <col min="9987" max="9987" width="40.42578125" style="129" customWidth="1"/>
    <col min="9988" max="9988" width="5.5703125" style="129" customWidth="1"/>
    <col min="9989" max="9989" width="8.5703125" style="129" customWidth="1"/>
    <col min="9990" max="9990" width="9.85546875" style="129" customWidth="1"/>
    <col min="9991" max="9991" width="13.85546875" style="129" customWidth="1"/>
    <col min="9992" max="9995" width="9.140625" style="129"/>
    <col min="9996" max="9996" width="75.42578125" style="129" customWidth="1"/>
    <col min="9997" max="9997" width="45.28515625" style="129" customWidth="1"/>
    <col min="9998" max="10240" width="9.140625" style="129"/>
    <col min="10241" max="10241" width="4.42578125" style="129" customWidth="1"/>
    <col min="10242" max="10242" width="11.5703125" style="129" customWidth="1"/>
    <col min="10243" max="10243" width="40.42578125" style="129" customWidth="1"/>
    <col min="10244" max="10244" width="5.5703125" style="129" customWidth="1"/>
    <col min="10245" max="10245" width="8.5703125" style="129" customWidth="1"/>
    <col min="10246" max="10246" width="9.85546875" style="129" customWidth="1"/>
    <col min="10247" max="10247" width="13.85546875" style="129" customWidth="1"/>
    <col min="10248" max="10251" width="9.140625" style="129"/>
    <col min="10252" max="10252" width="75.42578125" style="129" customWidth="1"/>
    <col min="10253" max="10253" width="45.28515625" style="129" customWidth="1"/>
    <col min="10254" max="10496" width="9.140625" style="129"/>
    <col min="10497" max="10497" width="4.42578125" style="129" customWidth="1"/>
    <col min="10498" max="10498" width="11.5703125" style="129" customWidth="1"/>
    <col min="10499" max="10499" width="40.42578125" style="129" customWidth="1"/>
    <col min="10500" max="10500" width="5.5703125" style="129" customWidth="1"/>
    <col min="10501" max="10501" width="8.5703125" style="129" customWidth="1"/>
    <col min="10502" max="10502" width="9.85546875" style="129" customWidth="1"/>
    <col min="10503" max="10503" width="13.85546875" style="129" customWidth="1"/>
    <col min="10504" max="10507" width="9.140625" style="129"/>
    <col min="10508" max="10508" width="75.42578125" style="129" customWidth="1"/>
    <col min="10509" max="10509" width="45.28515625" style="129" customWidth="1"/>
    <col min="10510" max="10752" width="9.140625" style="129"/>
    <col min="10753" max="10753" width="4.42578125" style="129" customWidth="1"/>
    <col min="10754" max="10754" width="11.5703125" style="129" customWidth="1"/>
    <col min="10755" max="10755" width="40.42578125" style="129" customWidth="1"/>
    <col min="10756" max="10756" width="5.5703125" style="129" customWidth="1"/>
    <col min="10757" max="10757" width="8.5703125" style="129" customWidth="1"/>
    <col min="10758" max="10758" width="9.85546875" style="129" customWidth="1"/>
    <col min="10759" max="10759" width="13.85546875" style="129" customWidth="1"/>
    <col min="10760" max="10763" width="9.140625" style="129"/>
    <col min="10764" max="10764" width="75.42578125" style="129" customWidth="1"/>
    <col min="10765" max="10765" width="45.28515625" style="129" customWidth="1"/>
    <col min="10766" max="11008" width="9.140625" style="129"/>
    <col min="11009" max="11009" width="4.42578125" style="129" customWidth="1"/>
    <col min="11010" max="11010" width="11.5703125" style="129" customWidth="1"/>
    <col min="11011" max="11011" width="40.42578125" style="129" customWidth="1"/>
    <col min="11012" max="11012" width="5.5703125" style="129" customWidth="1"/>
    <col min="11013" max="11013" width="8.5703125" style="129" customWidth="1"/>
    <col min="11014" max="11014" width="9.85546875" style="129" customWidth="1"/>
    <col min="11015" max="11015" width="13.85546875" style="129" customWidth="1"/>
    <col min="11016" max="11019" width="9.140625" style="129"/>
    <col min="11020" max="11020" width="75.42578125" style="129" customWidth="1"/>
    <col min="11021" max="11021" width="45.28515625" style="129" customWidth="1"/>
    <col min="11022" max="11264" width="9.140625" style="129"/>
    <col min="11265" max="11265" width="4.42578125" style="129" customWidth="1"/>
    <col min="11266" max="11266" width="11.5703125" style="129" customWidth="1"/>
    <col min="11267" max="11267" width="40.42578125" style="129" customWidth="1"/>
    <col min="11268" max="11268" width="5.5703125" style="129" customWidth="1"/>
    <col min="11269" max="11269" width="8.5703125" style="129" customWidth="1"/>
    <col min="11270" max="11270" width="9.85546875" style="129" customWidth="1"/>
    <col min="11271" max="11271" width="13.85546875" style="129" customWidth="1"/>
    <col min="11272" max="11275" width="9.140625" style="129"/>
    <col min="11276" max="11276" width="75.42578125" style="129" customWidth="1"/>
    <col min="11277" max="11277" width="45.28515625" style="129" customWidth="1"/>
    <col min="11278" max="11520" width="9.140625" style="129"/>
    <col min="11521" max="11521" width="4.42578125" style="129" customWidth="1"/>
    <col min="11522" max="11522" width="11.5703125" style="129" customWidth="1"/>
    <col min="11523" max="11523" width="40.42578125" style="129" customWidth="1"/>
    <col min="11524" max="11524" width="5.5703125" style="129" customWidth="1"/>
    <col min="11525" max="11525" width="8.5703125" style="129" customWidth="1"/>
    <col min="11526" max="11526" width="9.85546875" style="129" customWidth="1"/>
    <col min="11527" max="11527" width="13.85546875" style="129" customWidth="1"/>
    <col min="11528" max="11531" width="9.140625" style="129"/>
    <col min="11532" max="11532" width="75.42578125" style="129" customWidth="1"/>
    <col min="11533" max="11533" width="45.28515625" style="129" customWidth="1"/>
    <col min="11534" max="11776" width="9.140625" style="129"/>
    <col min="11777" max="11777" width="4.42578125" style="129" customWidth="1"/>
    <col min="11778" max="11778" width="11.5703125" style="129" customWidth="1"/>
    <col min="11779" max="11779" width="40.42578125" style="129" customWidth="1"/>
    <col min="11780" max="11780" width="5.5703125" style="129" customWidth="1"/>
    <col min="11781" max="11781" width="8.5703125" style="129" customWidth="1"/>
    <col min="11782" max="11782" width="9.85546875" style="129" customWidth="1"/>
    <col min="11783" max="11783" width="13.85546875" style="129" customWidth="1"/>
    <col min="11784" max="11787" width="9.140625" style="129"/>
    <col min="11788" max="11788" width="75.42578125" style="129" customWidth="1"/>
    <col min="11789" max="11789" width="45.28515625" style="129" customWidth="1"/>
    <col min="11790" max="12032" width="9.140625" style="129"/>
    <col min="12033" max="12033" width="4.42578125" style="129" customWidth="1"/>
    <col min="12034" max="12034" width="11.5703125" style="129" customWidth="1"/>
    <col min="12035" max="12035" width="40.42578125" style="129" customWidth="1"/>
    <col min="12036" max="12036" width="5.5703125" style="129" customWidth="1"/>
    <col min="12037" max="12037" width="8.5703125" style="129" customWidth="1"/>
    <col min="12038" max="12038" width="9.85546875" style="129" customWidth="1"/>
    <col min="12039" max="12039" width="13.85546875" style="129" customWidth="1"/>
    <col min="12040" max="12043" width="9.140625" style="129"/>
    <col min="12044" max="12044" width="75.42578125" style="129" customWidth="1"/>
    <col min="12045" max="12045" width="45.28515625" style="129" customWidth="1"/>
    <col min="12046" max="12288" width="9.140625" style="129"/>
    <col min="12289" max="12289" width="4.42578125" style="129" customWidth="1"/>
    <col min="12290" max="12290" width="11.5703125" style="129" customWidth="1"/>
    <col min="12291" max="12291" width="40.42578125" style="129" customWidth="1"/>
    <col min="12292" max="12292" width="5.5703125" style="129" customWidth="1"/>
    <col min="12293" max="12293" width="8.5703125" style="129" customWidth="1"/>
    <col min="12294" max="12294" width="9.85546875" style="129" customWidth="1"/>
    <col min="12295" max="12295" width="13.85546875" style="129" customWidth="1"/>
    <col min="12296" max="12299" width="9.140625" style="129"/>
    <col min="12300" max="12300" width="75.42578125" style="129" customWidth="1"/>
    <col min="12301" max="12301" width="45.28515625" style="129" customWidth="1"/>
    <col min="12302" max="12544" width="9.140625" style="129"/>
    <col min="12545" max="12545" width="4.42578125" style="129" customWidth="1"/>
    <col min="12546" max="12546" width="11.5703125" style="129" customWidth="1"/>
    <col min="12547" max="12547" width="40.42578125" style="129" customWidth="1"/>
    <col min="12548" max="12548" width="5.5703125" style="129" customWidth="1"/>
    <col min="12549" max="12549" width="8.5703125" style="129" customWidth="1"/>
    <col min="12550" max="12550" width="9.85546875" style="129" customWidth="1"/>
    <col min="12551" max="12551" width="13.85546875" style="129" customWidth="1"/>
    <col min="12552" max="12555" width="9.140625" style="129"/>
    <col min="12556" max="12556" width="75.42578125" style="129" customWidth="1"/>
    <col min="12557" max="12557" width="45.28515625" style="129" customWidth="1"/>
    <col min="12558" max="12800" width="9.140625" style="129"/>
    <col min="12801" max="12801" width="4.42578125" style="129" customWidth="1"/>
    <col min="12802" max="12802" width="11.5703125" style="129" customWidth="1"/>
    <col min="12803" max="12803" width="40.42578125" style="129" customWidth="1"/>
    <col min="12804" max="12804" width="5.5703125" style="129" customWidth="1"/>
    <col min="12805" max="12805" width="8.5703125" style="129" customWidth="1"/>
    <col min="12806" max="12806" width="9.85546875" style="129" customWidth="1"/>
    <col min="12807" max="12807" width="13.85546875" style="129" customWidth="1"/>
    <col min="12808" max="12811" width="9.140625" style="129"/>
    <col min="12812" max="12812" width="75.42578125" style="129" customWidth="1"/>
    <col min="12813" max="12813" width="45.28515625" style="129" customWidth="1"/>
    <col min="12814" max="13056" width="9.140625" style="129"/>
    <col min="13057" max="13057" width="4.42578125" style="129" customWidth="1"/>
    <col min="13058" max="13058" width="11.5703125" style="129" customWidth="1"/>
    <col min="13059" max="13059" width="40.42578125" style="129" customWidth="1"/>
    <col min="13060" max="13060" width="5.5703125" style="129" customWidth="1"/>
    <col min="13061" max="13061" width="8.5703125" style="129" customWidth="1"/>
    <col min="13062" max="13062" width="9.85546875" style="129" customWidth="1"/>
    <col min="13063" max="13063" width="13.85546875" style="129" customWidth="1"/>
    <col min="13064" max="13067" width="9.140625" style="129"/>
    <col min="13068" max="13068" width="75.42578125" style="129" customWidth="1"/>
    <col min="13069" max="13069" width="45.28515625" style="129" customWidth="1"/>
    <col min="13070" max="13312" width="9.140625" style="129"/>
    <col min="13313" max="13313" width="4.42578125" style="129" customWidth="1"/>
    <col min="13314" max="13314" width="11.5703125" style="129" customWidth="1"/>
    <col min="13315" max="13315" width="40.42578125" style="129" customWidth="1"/>
    <col min="13316" max="13316" width="5.5703125" style="129" customWidth="1"/>
    <col min="13317" max="13317" width="8.5703125" style="129" customWidth="1"/>
    <col min="13318" max="13318" width="9.85546875" style="129" customWidth="1"/>
    <col min="13319" max="13319" width="13.85546875" style="129" customWidth="1"/>
    <col min="13320" max="13323" width="9.140625" style="129"/>
    <col min="13324" max="13324" width="75.42578125" style="129" customWidth="1"/>
    <col min="13325" max="13325" width="45.28515625" style="129" customWidth="1"/>
    <col min="13326" max="13568" width="9.140625" style="129"/>
    <col min="13569" max="13569" width="4.42578125" style="129" customWidth="1"/>
    <col min="13570" max="13570" width="11.5703125" style="129" customWidth="1"/>
    <col min="13571" max="13571" width="40.42578125" style="129" customWidth="1"/>
    <col min="13572" max="13572" width="5.5703125" style="129" customWidth="1"/>
    <col min="13573" max="13573" width="8.5703125" style="129" customWidth="1"/>
    <col min="13574" max="13574" width="9.85546875" style="129" customWidth="1"/>
    <col min="13575" max="13575" width="13.85546875" style="129" customWidth="1"/>
    <col min="13576" max="13579" width="9.140625" style="129"/>
    <col min="13580" max="13580" width="75.42578125" style="129" customWidth="1"/>
    <col min="13581" max="13581" width="45.28515625" style="129" customWidth="1"/>
    <col min="13582" max="13824" width="9.140625" style="129"/>
    <col min="13825" max="13825" width="4.42578125" style="129" customWidth="1"/>
    <col min="13826" max="13826" width="11.5703125" style="129" customWidth="1"/>
    <col min="13827" max="13827" width="40.42578125" style="129" customWidth="1"/>
    <col min="13828" max="13828" width="5.5703125" style="129" customWidth="1"/>
    <col min="13829" max="13829" width="8.5703125" style="129" customWidth="1"/>
    <col min="13830" max="13830" width="9.85546875" style="129" customWidth="1"/>
    <col min="13831" max="13831" width="13.85546875" style="129" customWidth="1"/>
    <col min="13832" max="13835" width="9.140625" style="129"/>
    <col min="13836" max="13836" width="75.42578125" style="129" customWidth="1"/>
    <col min="13837" max="13837" width="45.28515625" style="129" customWidth="1"/>
    <col min="13838" max="14080" width="9.140625" style="129"/>
    <col min="14081" max="14081" width="4.42578125" style="129" customWidth="1"/>
    <col min="14082" max="14082" width="11.5703125" style="129" customWidth="1"/>
    <col min="14083" max="14083" width="40.42578125" style="129" customWidth="1"/>
    <col min="14084" max="14084" width="5.5703125" style="129" customWidth="1"/>
    <col min="14085" max="14085" width="8.5703125" style="129" customWidth="1"/>
    <col min="14086" max="14086" width="9.85546875" style="129" customWidth="1"/>
    <col min="14087" max="14087" width="13.85546875" style="129" customWidth="1"/>
    <col min="14088" max="14091" width="9.140625" style="129"/>
    <col min="14092" max="14092" width="75.42578125" style="129" customWidth="1"/>
    <col min="14093" max="14093" width="45.28515625" style="129" customWidth="1"/>
    <col min="14094" max="14336" width="9.140625" style="129"/>
    <col min="14337" max="14337" width="4.42578125" style="129" customWidth="1"/>
    <col min="14338" max="14338" width="11.5703125" style="129" customWidth="1"/>
    <col min="14339" max="14339" width="40.42578125" style="129" customWidth="1"/>
    <col min="14340" max="14340" width="5.5703125" style="129" customWidth="1"/>
    <col min="14341" max="14341" width="8.5703125" style="129" customWidth="1"/>
    <col min="14342" max="14342" width="9.85546875" style="129" customWidth="1"/>
    <col min="14343" max="14343" width="13.85546875" style="129" customWidth="1"/>
    <col min="14344" max="14347" width="9.140625" style="129"/>
    <col min="14348" max="14348" width="75.42578125" style="129" customWidth="1"/>
    <col min="14349" max="14349" width="45.28515625" style="129" customWidth="1"/>
    <col min="14350" max="14592" width="9.140625" style="129"/>
    <col min="14593" max="14593" width="4.42578125" style="129" customWidth="1"/>
    <col min="14594" max="14594" width="11.5703125" style="129" customWidth="1"/>
    <col min="14595" max="14595" width="40.42578125" style="129" customWidth="1"/>
    <col min="14596" max="14596" width="5.5703125" style="129" customWidth="1"/>
    <col min="14597" max="14597" width="8.5703125" style="129" customWidth="1"/>
    <col min="14598" max="14598" width="9.85546875" style="129" customWidth="1"/>
    <col min="14599" max="14599" width="13.85546875" style="129" customWidth="1"/>
    <col min="14600" max="14603" width="9.140625" style="129"/>
    <col min="14604" max="14604" width="75.42578125" style="129" customWidth="1"/>
    <col min="14605" max="14605" width="45.28515625" style="129" customWidth="1"/>
    <col min="14606" max="14848" width="9.140625" style="129"/>
    <col min="14849" max="14849" width="4.42578125" style="129" customWidth="1"/>
    <col min="14850" max="14850" width="11.5703125" style="129" customWidth="1"/>
    <col min="14851" max="14851" width="40.42578125" style="129" customWidth="1"/>
    <col min="14852" max="14852" width="5.5703125" style="129" customWidth="1"/>
    <col min="14853" max="14853" width="8.5703125" style="129" customWidth="1"/>
    <col min="14854" max="14854" width="9.85546875" style="129" customWidth="1"/>
    <col min="14855" max="14855" width="13.85546875" style="129" customWidth="1"/>
    <col min="14856" max="14859" width="9.140625" style="129"/>
    <col min="14860" max="14860" width="75.42578125" style="129" customWidth="1"/>
    <col min="14861" max="14861" width="45.28515625" style="129" customWidth="1"/>
    <col min="14862" max="15104" width="9.140625" style="129"/>
    <col min="15105" max="15105" width="4.42578125" style="129" customWidth="1"/>
    <col min="15106" max="15106" width="11.5703125" style="129" customWidth="1"/>
    <col min="15107" max="15107" width="40.42578125" style="129" customWidth="1"/>
    <col min="15108" max="15108" width="5.5703125" style="129" customWidth="1"/>
    <col min="15109" max="15109" width="8.5703125" style="129" customWidth="1"/>
    <col min="15110" max="15110" width="9.85546875" style="129" customWidth="1"/>
    <col min="15111" max="15111" width="13.85546875" style="129" customWidth="1"/>
    <col min="15112" max="15115" width="9.140625" style="129"/>
    <col min="15116" max="15116" width="75.42578125" style="129" customWidth="1"/>
    <col min="15117" max="15117" width="45.28515625" style="129" customWidth="1"/>
    <col min="15118" max="15360" width="9.140625" style="129"/>
    <col min="15361" max="15361" width="4.42578125" style="129" customWidth="1"/>
    <col min="15362" max="15362" width="11.5703125" style="129" customWidth="1"/>
    <col min="15363" max="15363" width="40.42578125" style="129" customWidth="1"/>
    <col min="15364" max="15364" width="5.5703125" style="129" customWidth="1"/>
    <col min="15365" max="15365" width="8.5703125" style="129" customWidth="1"/>
    <col min="15366" max="15366" width="9.85546875" style="129" customWidth="1"/>
    <col min="15367" max="15367" width="13.85546875" style="129" customWidth="1"/>
    <col min="15368" max="15371" width="9.140625" style="129"/>
    <col min="15372" max="15372" width="75.42578125" style="129" customWidth="1"/>
    <col min="15373" max="15373" width="45.28515625" style="129" customWidth="1"/>
    <col min="15374" max="15616" width="9.140625" style="129"/>
    <col min="15617" max="15617" width="4.42578125" style="129" customWidth="1"/>
    <col min="15618" max="15618" width="11.5703125" style="129" customWidth="1"/>
    <col min="15619" max="15619" width="40.42578125" style="129" customWidth="1"/>
    <col min="15620" max="15620" width="5.5703125" style="129" customWidth="1"/>
    <col min="15621" max="15621" width="8.5703125" style="129" customWidth="1"/>
    <col min="15622" max="15622" width="9.85546875" style="129" customWidth="1"/>
    <col min="15623" max="15623" width="13.85546875" style="129" customWidth="1"/>
    <col min="15624" max="15627" width="9.140625" style="129"/>
    <col min="15628" max="15628" width="75.42578125" style="129" customWidth="1"/>
    <col min="15629" max="15629" width="45.28515625" style="129" customWidth="1"/>
    <col min="15630" max="15872" width="9.140625" style="129"/>
    <col min="15873" max="15873" width="4.42578125" style="129" customWidth="1"/>
    <col min="15874" max="15874" width="11.5703125" style="129" customWidth="1"/>
    <col min="15875" max="15875" width="40.42578125" style="129" customWidth="1"/>
    <col min="15876" max="15876" width="5.5703125" style="129" customWidth="1"/>
    <col min="15877" max="15877" width="8.5703125" style="129" customWidth="1"/>
    <col min="15878" max="15878" width="9.85546875" style="129" customWidth="1"/>
    <col min="15879" max="15879" width="13.85546875" style="129" customWidth="1"/>
    <col min="15880" max="15883" width="9.140625" style="129"/>
    <col min="15884" max="15884" width="75.42578125" style="129" customWidth="1"/>
    <col min="15885" max="15885" width="45.28515625" style="129" customWidth="1"/>
    <col min="15886" max="16128" width="9.140625" style="129"/>
    <col min="16129" max="16129" width="4.42578125" style="129" customWidth="1"/>
    <col min="16130" max="16130" width="11.5703125" style="129" customWidth="1"/>
    <col min="16131" max="16131" width="40.42578125" style="129" customWidth="1"/>
    <col min="16132" max="16132" width="5.5703125" style="129" customWidth="1"/>
    <col min="16133" max="16133" width="8.5703125" style="129" customWidth="1"/>
    <col min="16134" max="16134" width="9.85546875" style="129" customWidth="1"/>
    <col min="16135" max="16135" width="13.85546875" style="129" customWidth="1"/>
    <col min="16136" max="16139" width="9.140625" style="129"/>
    <col min="16140" max="16140" width="75.42578125" style="129" customWidth="1"/>
    <col min="16141" max="16141" width="45.28515625" style="129" customWidth="1"/>
    <col min="16142" max="16384" width="9.140625" style="129"/>
  </cols>
  <sheetData>
    <row r="1" spans="1:104" ht="15.75" x14ac:dyDescent="0.25">
      <c r="A1" s="197" t="s">
        <v>59</v>
      </c>
      <c r="B1" s="197"/>
      <c r="C1" s="197"/>
      <c r="D1" s="197"/>
      <c r="E1" s="197"/>
      <c r="F1" s="197"/>
      <c r="G1" s="197"/>
    </row>
    <row r="2" spans="1:104" ht="14.25" customHeight="1" thickBot="1" x14ac:dyDescent="0.25">
      <c r="A2" s="130"/>
      <c r="B2" s="131"/>
      <c r="C2" s="132"/>
      <c r="D2" s="132"/>
      <c r="E2" s="133"/>
      <c r="F2" s="132"/>
      <c r="G2" s="132"/>
    </row>
    <row r="3" spans="1:104" ht="15.75" thickTop="1" x14ac:dyDescent="0.25">
      <c r="A3" s="187" t="s">
        <v>48</v>
      </c>
      <c r="B3" s="188"/>
      <c r="C3" s="194" t="s">
        <v>221</v>
      </c>
      <c r="D3" s="196"/>
      <c r="E3" s="134" t="s">
        <v>60</v>
      </c>
      <c r="F3" s="135" t="str">
        <f>Rekapitulacebuňka4lůžka!H1</f>
        <v>D141-2</v>
      </c>
      <c r="G3" s="136"/>
    </row>
    <row r="4" spans="1:104" ht="13.5" thickBot="1" x14ac:dyDescent="0.25">
      <c r="A4" s="198" t="s">
        <v>50</v>
      </c>
      <c r="B4" s="190"/>
      <c r="C4" s="101" t="s">
        <v>220</v>
      </c>
      <c r="D4" s="137"/>
      <c r="E4" s="199" t="str">
        <f>Rekapitulacebuňka4lůžka!G2</f>
        <v>BUŇKA ČTYŘLŮŽKOVÁ</v>
      </c>
      <c r="F4" s="200"/>
      <c r="G4" s="201"/>
    </row>
    <row r="5" spans="1:104" ht="13.5" thickTop="1" x14ac:dyDescent="0.2">
      <c r="A5" s="138"/>
      <c r="B5" s="130"/>
      <c r="C5" s="130"/>
      <c r="D5" s="130"/>
      <c r="E5" s="139"/>
      <c r="F5" s="130"/>
      <c r="G5" s="140"/>
    </row>
    <row r="6" spans="1:104" x14ac:dyDescent="0.2">
      <c r="A6" s="141" t="s">
        <v>61</v>
      </c>
      <c r="B6" s="142" t="s">
        <v>62</v>
      </c>
      <c r="C6" s="142" t="s">
        <v>63</v>
      </c>
      <c r="D6" s="142" t="s">
        <v>64</v>
      </c>
      <c r="E6" s="143" t="s">
        <v>65</v>
      </c>
      <c r="F6" s="142" t="s">
        <v>66</v>
      </c>
      <c r="G6" s="144" t="s">
        <v>67</v>
      </c>
    </row>
    <row r="7" spans="1:104" x14ac:dyDescent="0.2">
      <c r="A7" s="145" t="s">
        <v>68</v>
      </c>
      <c r="B7" s="146" t="s">
        <v>69</v>
      </c>
      <c r="C7" s="147" t="s">
        <v>70</v>
      </c>
      <c r="D7" s="148"/>
      <c r="E7" s="149"/>
      <c r="F7" s="149"/>
      <c r="G7" s="150"/>
      <c r="H7" s="151"/>
      <c r="I7" s="151"/>
      <c r="O7" s="152">
        <v>1</v>
      </c>
    </row>
    <row r="8" spans="1:104" ht="22.5" x14ac:dyDescent="0.2">
      <c r="A8" s="153">
        <v>1</v>
      </c>
      <c r="B8" s="154" t="s">
        <v>71</v>
      </c>
      <c r="C8" s="155" t="s">
        <v>72</v>
      </c>
      <c r="D8" s="156" t="s">
        <v>73</v>
      </c>
      <c r="E8" s="157">
        <v>1.5</v>
      </c>
      <c r="F8" s="157">
        <v>80</v>
      </c>
      <c r="G8" s="158">
        <f>E8*F8</f>
        <v>120</v>
      </c>
      <c r="O8" s="152">
        <v>2</v>
      </c>
      <c r="AA8" s="129">
        <v>1</v>
      </c>
      <c r="AB8" s="129">
        <v>1</v>
      </c>
      <c r="AC8" s="129">
        <v>1</v>
      </c>
      <c r="AZ8" s="129">
        <v>1</v>
      </c>
      <c r="BA8" s="129">
        <f>IF(AZ8=1,G8,0)</f>
        <v>120</v>
      </c>
      <c r="BB8" s="129">
        <f>IF(AZ8=2,G8,0)</f>
        <v>0</v>
      </c>
      <c r="BC8" s="129">
        <f>IF(AZ8=3,G8,0)</f>
        <v>0</v>
      </c>
      <c r="BD8" s="129">
        <f>IF(AZ8=4,G8,0)</f>
        <v>0</v>
      </c>
      <c r="BE8" s="129">
        <f>IF(AZ8=5,G8,0)</f>
        <v>0</v>
      </c>
      <c r="CA8" s="159">
        <v>1</v>
      </c>
      <c r="CB8" s="159">
        <v>1</v>
      </c>
      <c r="CZ8" s="129">
        <v>8.4899999999999993E-3</v>
      </c>
    </row>
    <row r="9" spans="1:104" x14ac:dyDescent="0.2">
      <c r="A9" s="160"/>
      <c r="B9" s="161" t="s">
        <v>74</v>
      </c>
      <c r="C9" s="162" t="str">
        <f>CONCATENATE(B7," ",C7)</f>
        <v>61 Upravy povrchů vnitřní</v>
      </c>
      <c r="D9" s="163"/>
      <c r="E9" s="164"/>
      <c r="F9" s="165"/>
      <c r="G9" s="166">
        <f>SUM(G7:G8)</f>
        <v>120</v>
      </c>
      <c r="O9" s="152">
        <v>4</v>
      </c>
      <c r="BA9" s="167">
        <f>SUM(BA7:BA8)</f>
        <v>120</v>
      </c>
      <c r="BB9" s="167">
        <f>SUM(BB7:BB8)</f>
        <v>0</v>
      </c>
      <c r="BC9" s="167">
        <f>SUM(BC7:BC8)</f>
        <v>0</v>
      </c>
      <c r="BD9" s="167">
        <f>SUM(BD7:BD8)</f>
        <v>0</v>
      </c>
      <c r="BE9" s="167">
        <f>SUM(BE7:BE8)</f>
        <v>0</v>
      </c>
    </row>
    <row r="10" spans="1:104" x14ac:dyDescent="0.2">
      <c r="A10" s="145" t="s">
        <v>68</v>
      </c>
      <c r="B10" s="146" t="s">
        <v>75</v>
      </c>
      <c r="C10" s="147" t="s">
        <v>76</v>
      </c>
      <c r="D10" s="148"/>
      <c r="E10" s="149"/>
      <c r="F10" s="149"/>
      <c r="G10" s="150"/>
      <c r="H10" s="151"/>
      <c r="I10" s="151"/>
      <c r="O10" s="152">
        <v>1</v>
      </c>
    </row>
    <row r="11" spans="1:104" x14ac:dyDescent="0.2">
      <c r="A11" s="153">
        <v>2</v>
      </c>
      <c r="B11" s="154" t="s">
        <v>77</v>
      </c>
      <c r="C11" s="155" t="s">
        <v>78</v>
      </c>
      <c r="D11" s="156" t="s">
        <v>73</v>
      </c>
      <c r="E11" s="157">
        <v>1.5</v>
      </c>
      <c r="F11" s="157">
        <v>90</v>
      </c>
      <c r="G11" s="158">
        <f>E11*F11</f>
        <v>135</v>
      </c>
      <c r="O11" s="152">
        <v>2</v>
      </c>
      <c r="AA11" s="129">
        <v>1</v>
      </c>
      <c r="AB11" s="129">
        <v>1</v>
      </c>
      <c r="AC11" s="129">
        <v>1</v>
      </c>
      <c r="AZ11" s="129">
        <v>1</v>
      </c>
      <c r="BA11" s="129">
        <f>IF(AZ11=1,G11,0)</f>
        <v>135</v>
      </c>
      <c r="BB11" s="129">
        <f>IF(AZ11=2,G11,0)</f>
        <v>0</v>
      </c>
      <c r="BC11" s="129">
        <f>IF(AZ11=3,G11,0)</f>
        <v>0</v>
      </c>
      <c r="BD11" s="129">
        <f>IF(AZ11=4,G11,0)</f>
        <v>0</v>
      </c>
      <c r="BE11" s="129">
        <f>IF(AZ11=5,G11,0)</f>
        <v>0</v>
      </c>
      <c r="CA11" s="159">
        <v>1</v>
      </c>
      <c r="CB11" s="159">
        <v>1</v>
      </c>
      <c r="CZ11" s="129">
        <v>0.02</v>
      </c>
    </row>
    <row r="12" spans="1:104" x14ac:dyDescent="0.2">
      <c r="A12" s="153">
        <v>3</v>
      </c>
      <c r="B12" s="154" t="s">
        <v>79</v>
      </c>
      <c r="C12" s="155" t="s">
        <v>80</v>
      </c>
      <c r="D12" s="156" t="s">
        <v>73</v>
      </c>
      <c r="E12" s="157">
        <v>1.5</v>
      </c>
      <c r="F12" s="157">
        <v>150</v>
      </c>
      <c r="G12" s="158">
        <f>E12*F12</f>
        <v>225</v>
      </c>
      <c r="O12" s="152">
        <v>2</v>
      </c>
      <c r="AA12" s="129">
        <v>1</v>
      </c>
      <c r="AB12" s="129">
        <v>1</v>
      </c>
      <c r="AC12" s="129">
        <v>1</v>
      </c>
      <c r="AZ12" s="129">
        <v>1</v>
      </c>
      <c r="BA12" s="129">
        <f>IF(AZ12=1,G12,0)</f>
        <v>225</v>
      </c>
      <c r="BB12" s="129">
        <f>IF(AZ12=2,G12,0)</f>
        <v>0</v>
      </c>
      <c r="BC12" s="129">
        <f>IF(AZ12=3,G12,0)</f>
        <v>0</v>
      </c>
      <c r="BD12" s="129">
        <f>IF(AZ12=4,G12,0)</f>
        <v>0</v>
      </c>
      <c r="BE12" s="129">
        <f>IF(AZ12=5,G12,0)</f>
        <v>0</v>
      </c>
      <c r="CA12" s="159">
        <v>1</v>
      </c>
      <c r="CB12" s="159">
        <v>1</v>
      </c>
      <c r="CZ12" s="129">
        <v>1E-3</v>
      </c>
    </row>
    <row r="13" spans="1:104" x14ac:dyDescent="0.2">
      <c r="A13" s="160"/>
      <c r="B13" s="161" t="s">
        <v>74</v>
      </c>
      <c r="C13" s="162" t="str">
        <f>CONCATENATE(B10," ",C10)</f>
        <v>9 Ostatní konstrukce, bourání</v>
      </c>
      <c r="D13" s="163"/>
      <c r="E13" s="164"/>
      <c r="F13" s="165"/>
      <c r="G13" s="166">
        <f>SUM(G10:G12)</f>
        <v>360</v>
      </c>
      <c r="O13" s="152">
        <v>4</v>
      </c>
      <c r="BA13" s="167">
        <f>SUM(BA10:BA12)</f>
        <v>360</v>
      </c>
      <c r="BB13" s="167">
        <f>SUM(BB10:BB12)</f>
        <v>0</v>
      </c>
      <c r="BC13" s="167">
        <f>SUM(BC10:BC12)</f>
        <v>0</v>
      </c>
      <c r="BD13" s="167">
        <f>SUM(BD10:BD12)</f>
        <v>0</v>
      </c>
      <c r="BE13" s="167">
        <f>SUM(BE10:BE12)</f>
        <v>0</v>
      </c>
    </row>
    <row r="14" spans="1:104" x14ac:dyDescent="0.2">
      <c r="A14" s="145" t="s">
        <v>68</v>
      </c>
      <c r="B14" s="146" t="s">
        <v>81</v>
      </c>
      <c r="C14" s="147" t="s">
        <v>82</v>
      </c>
      <c r="D14" s="148"/>
      <c r="E14" s="149"/>
      <c r="F14" s="149"/>
      <c r="G14" s="150"/>
      <c r="H14" s="151"/>
      <c r="I14" s="151"/>
      <c r="O14" s="152">
        <v>1</v>
      </c>
    </row>
    <row r="15" spans="1:104" x14ac:dyDescent="0.2">
      <c r="A15" s="153">
        <v>4</v>
      </c>
      <c r="B15" s="154" t="s">
        <v>83</v>
      </c>
      <c r="C15" s="155" t="s">
        <v>84</v>
      </c>
      <c r="D15" s="156" t="s">
        <v>73</v>
      </c>
      <c r="E15" s="157">
        <v>1.5</v>
      </c>
      <c r="F15" s="157">
        <v>150</v>
      </c>
      <c r="G15" s="158">
        <f>E15*F15</f>
        <v>225</v>
      </c>
      <c r="O15" s="152">
        <v>2</v>
      </c>
      <c r="AA15" s="129">
        <v>1</v>
      </c>
      <c r="AB15" s="129">
        <v>1</v>
      </c>
      <c r="AC15" s="129">
        <v>1</v>
      </c>
      <c r="AZ15" s="129">
        <v>1</v>
      </c>
      <c r="BA15" s="129">
        <f>IF(AZ15=1,G15,0)</f>
        <v>225</v>
      </c>
      <c r="BB15" s="129">
        <f>IF(AZ15=2,G15,0)</f>
        <v>0</v>
      </c>
      <c r="BC15" s="129">
        <f>IF(AZ15=3,G15,0)</f>
        <v>0</v>
      </c>
      <c r="BD15" s="129">
        <f>IF(AZ15=4,G15,0)</f>
        <v>0</v>
      </c>
      <c r="BE15" s="129">
        <f>IF(AZ15=5,G15,0)</f>
        <v>0</v>
      </c>
      <c r="CA15" s="159">
        <v>1</v>
      </c>
      <c r="CB15" s="159">
        <v>1</v>
      </c>
      <c r="CZ15" s="129">
        <v>4.8999999999999998E-4</v>
      </c>
    </row>
    <row r="16" spans="1:104" x14ac:dyDescent="0.2">
      <c r="A16" s="160"/>
      <c r="B16" s="161" t="s">
        <v>74</v>
      </c>
      <c r="C16" s="162" t="str">
        <f>CONCATENATE(B14," ",C14)</f>
        <v>97 Prorážení otvorů</v>
      </c>
      <c r="D16" s="163"/>
      <c r="E16" s="164"/>
      <c r="F16" s="165"/>
      <c r="G16" s="166">
        <f>SUM(G14:G15)</f>
        <v>225</v>
      </c>
      <c r="O16" s="152">
        <v>4</v>
      </c>
      <c r="BA16" s="167">
        <f>SUM(BA14:BA15)</f>
        <v>225</v>
      </c>
      <c r="BB16" s="167">
        <f>SUM(BB14:BB15)</f>
        <v>0</v>
      </c>
      <c r="BC16" s="167">
        <f>SUM(BC14:BC15)</f>
        <v>0</v>
      </c>
      <c r="BD16" s="167">
        <f>SUM(BD14:BD15)</f>
        <v>0</v>
      </c>
      <c r="BE16" s="167">
        <f>SUM(BE14:BE15)</f>
        <v>0</v>
      </c>
    </row>
    <row r="17" spans="1:104" x14ac:dyDescent="0.2">
      <c r="A17" s="145" t="s">
        <v>68</v>
      </c>
      <c r="B17" s="146" t="s">
        <v>85</v>
      </c>
      <c r="C17" s="147" t="s">
        <v>86</v>
      </c>
      <c r="D17" s="148"/>
      <c r="E17" s="149"/>
      <c r="F17" s="149"/>
      <c r="G17" s="150"/>
      <c r="H17" s="151"/>
      <c r="I17" s="151"/>
      <c r="O17" s="152">
        <v>1</v>
      </c>
    </row>
    <row r="18" spans="1:104" x14ac:dyDescent="0.2">
      <c r="A18" s="153">
        <v>5</v>
      </c>
      <c r="B18" s="154" t="s">
        <v>87</v>
      </c>
      <c r="C18" s="155" t="s">
        <v>88</v>
      </c>
      <c r="D18" s="156" t="s">
        <v>89</v>
      </c>
      <c r="E18" s="157">
        <v>4.4970000000000003E-2</v>
      </c>
      <c r="F18" s="157">
        <v>260</v>
      </c>
      <c r="G18" s="158">
        <f>E18*F18</f>
        <v>11.692200000000001</v>
      </c>
      <c r="O18" s="152">
        <v>2</v>
      </c>
      <c r="AA18" s="129">
        <v>7</v>
      </c>
      <c r="AB18" s="129">
        <v>1</v>
      </c>
      <c r="AC18" s="129">
        <v>2</v>
      </c>
      <c r="AZ18" s="129">
        <v>1</v>
      </c>
      <c r="BA18" s="129">
        <f>IF(AZ18=1,G18,0)</f>
        <v>11.692200000000001</v>
      </c>
      <c r="BB18" s="129">
        <f>IF(AZ18=2,G18,0)</f>
        <v>0</v>
      </c>
      <c r="BC18" s="129">
        <f>IF(AZ18=3,G18,0)</f>
        <v>0</v>
      </c>
      <c r="BD18" s="129">
        <f>IF(AZ18=4,G18,0)</f>
        <v>0</v>
      </c>
      <c r="BE18" s="129">
        <f>IF(AZ18=5,G18,0)</f>
        <v>0</v>
      </c>
      <c r="CA18" s="159">
        <v>7</v>
      </c>
      <c r="CB18" s="159">
        <v>1</v>
      </c>
      <c r="CZ18" s="129">
        <v>0</v>
      </c>
    </row>
    <row r="19" spans="1:104" x14ac:dyDescent="0.2">
      <c r="A19" s="160"/>
      <c r="B19" s="161" t="s">
        <v>74</v>
      </c>
      <c r="C19" s="162" t="str">
        <f>CONCATENATE(B17," ",C17)</f>
        <v>99 Staveništní přesun hmot</v>
      </c>
      <c r="D19" s="163"/>
      <c r="E19" s="164"/>
      <c r="F19" s="165"/>
      <c r="G19" s="166">
        <f>SUM(G17:G18)</f>
        <v>11.692200000000001</v>
      </c>
      <c r="O19" s="152">
        <v>4</v>
      </c>
      <c r="BA19" s="167">
        <f>SUM(BA17:BA18)</f>
        <v>11.692200000000001</v>
      </c>
      <c r="BB19" s="167">
        <f>SUM(BB17:BB18)</f>
        <v>0</v>
      </c>
      <c r="BC19" s="167">
        <f>SUM(BC17:BC18)</f>
        <v>0</v>
      </c>
      <c r="BD19" s="167">
        <f>SUM(BD17:BD18)</f>
        <v>0</v>
      </c>
      <c r="BE19" s="167">
        <f>SUM(BE17:BE18)</f>
        <v>0</v>
      </c>
    </row>
    <row r="20" spans="1:104" x14ac:dyDescent="0.2">
      <c r="A20" s="145" t="s">
        <v>68</v>
      </c>
      <c r="B20" s="146" t="s">
        <v>90</v>
      </c>
      <c r="C20" s="147" t="s">
        <v>91</v>
      </c>
      <c r="D20" s="148"/>
      <c r="E20" s="149"/>
      <c r="F20" s="149"/>
      <c r="G20" s="150"/>
      <c r="H20" s="151"/>
      <c r="I20" s="151"/>
      <c r="O20" s="152">
        <v>1</v>
      </c>
    </row>
    <row r="21" spans="1:104" x14ac:dyDescent="0.2">
      <c r="A21" s="153">
        <v>6</v>
      </c>
      <c r="B21" s="154" t="s">
        <v>92</v>
      </c>
      <c r="C21" s="155" t="s">
        <v>93</v>
      </c>
      <c r="D21" s="156" t="s">
        <v>73</v>
      </c>
      <c r="E21" s="157">
        <v>4</v>
      </c>
      <c r="F21" s="157">
        <v>100</v>
      </c>
      <c r="G21" s="158">
        <f t="shared" ref="G21:G30" si="0">E21*F21</f>
        <v>400</v>
      </c>
      <c r="O21" s="152">
        <v>2</v>
      </c>
      <c r="AA21" s="129">
        <v>1</v>
      </c>
      <c r="AB21" s="129">
        <v>7</v>
      </c>
      <c r="AC21" s="129">
        <v>7</v>
      </c>
      <c r="AZ21" s="129">
        <v>2</v>
      </c>
      <c r="BA21" s="129">
        <f t="shared" ref="BA21:BA30" si="1">IF(AZ21=1,G21,0)</f>
        <v>0</v>
      </c>
      <c r="BB21" s="129">
        <f t="shared" ref="BB21:BB30" si="2">IF(AZ21=2,G21,0)</f>
        <v>400</v>
      </c>
      <c r="BC21" s="129">
        <f t="shared" ref="BC21:BC30" si="3">IF(AZ21=3,G21,0)</f>
        <v>0</v>
      </c>
      <c r="BD21" s="129">
        <f t="shared" ref="BD21:BD30" si="4">IF(AZ21=4,G21,0)</f>
        <v>0</v>
      </c>
      <c r="BE21" s="129">
        <f t="shared" ref="BE21:BE30" si="5">IF(AZ21=5,G21,0)</f>
        <v>0</v>
      </c>
      <c r="CA21" s="159">
        <v>1</v>
      </c>
      <c r="CB21" s="159">
        <v>7</v>
      </c>
      <c r="CZ21" s="129">
        <v>0</v>
      </c>
    </row>
    <row r="22" spans="1:104" x14ac:dyDescent="0.2">
      <c r="A22" s="153">
        <v>7</v>
      </c>
      <c r="B22" s="154" t="s">
        <v>94</v>
      </c>
      <c r="C22" s="155" t="s">
        <v>95</v>
      </c>
      <c r="D22" s="156" t="s">
        <v>73</v>
      </c>
      <c r="E22" s="157">
        <v>2</v>
      </c>
      <c r="F22" s="157">
        <v>116</v>
      </c>
      <c r="G22" s="158">
        <f t="shared" si="0"/>
        <v>232</v>
      </c>
      <c r="O22" s="152">
        <v>2</v>
      </c>
      <c r="AA22" s="129">
        <v>1</v>
      </c>
      <c r="AB22" s="129">
        <v>7</v>
      </c>
      <c r="AC22" s="129">
        <v>7</v>
      </c>
      <c r="AZ22" s="129">
        <v>2</v>
      </c>
      <c r="BA22" s="129">
        <f t="shared" si="1"/>
        <v>0</v>
      </c>
      <c r="BB22" s="129">
        <f t="shared" si="2"/>
        <v>232</v>
      </c>
      <c r="BC22" s="129">
        <f t="shared" si="3"/>
        <v>0</v>
      </c>
      <c r="BD22" s="129">
        <f t="shared" si="4"/>
        <v>0</v>
      </c>
      <c r="BE22" s="129">
        <f t="shared" si="5"/>
        <v>0</v>
      </c>
      <c r="CA22" s="159">
        <v>1</v>
      </c>
      <c r="CB22" s="159">
        <v>7</v>
      </c>
      <c r="CZ22" s="129">
        <v>3.8000000000000002E-4</v>
      </c>
    </row>
    <row r="23" spans="1:104" x14ac:dyDescent="0.2">
      <c r="A23" s="153">
        <v>8</v>
      </c>
      <c r="B23" s="154" t="s">
        <v>96</v>
      </c>
      <c r="C23" s="155" t="s">
        <v>97</v>
      </c>
      <c r="D23" s="156" t="s">
        <v>73</v>
      </c>
      <c r="E23" s="157">
        <v>4</v>
      </c>
      <c r="F23" s="157">
        <v>120</v>
      </c>
      <c r="G23" s="158">
        <f t="shared" si="0"/>
        <v>480</v>
      </c>
      <c r="O23" s="152">
        <v>2</v>
      </c>
      <c r="AA23" s="129">
        <v>1</v>
      </c>
      <c r="AB23" s="129">
        <v>7</v>
      </c>
      <c r="AC23" s="129">
        <v>7</v>
      </c>
      <c r="AZ23" s="129">
        <v>2</v>
      </c>
      <c r="BA23" s="129">
        <f t="shared" si="1"/>
        <v>0</v>
      </c>
      <c r="BB23" s="129">
        <f t="shared" si="2"/>
        <v>480</v>
      </c>
      <c r="BC23" s="129">
        <f t="shared" si="3"/>
        <v>0</v>
      </c>
      <c r="BD23" s="129">
        <f t="shared" si="4"/>
        <v>0</v>
      </c>
      <c r="BE23" s="129">
        <f t="shared" si="5"/>
        <v>0</v>
      </c>
      <c r="CA23" s="159">
        <v>1</v>
      </c>
      <c r="CB23" s="159">
        <v>7</v>
      </c>
      <c r="CZ23" s="129">
        <v>4.6999999999999999E-4</v>
      </c>
    </row>
    <row r="24" spans="1:104" x14ac:dyDescent="0.2">
      <c r="A24" s="153">
        <v>9</v>
      </c>
      <c r="B24" s="154" t="s">
        <v>98</v>
      </c>
      <c r="C24" s="155" t="s">
        <v>99</v>
      </c>
      <c r="D24" s="156" t="s">
        <v>73</v>
      </c>
      <c r="E24" s="157">
        <v>2</v>
      </c>
      <c r="F24" s="157">
        <v>240</v>
      </c>
      <c r="G24" s="158">
        <f t="shared" si="0"/>
        <v>480</v>
      </c>
      <c r="O24" s="152">
        <v>2</v>
      </c>
      <c r="AA24" s="129">
        <v>1</v>
      </c>
      <c r="AB24" s="129">
        <v>7</v>
      </c>
      <c r="AC24" s="129">
        <v>7</v>
      </c>
      <c r="AZ24" s="129">
        <v>2</v>
      </c>
      <c r="BA24" s="129">
        <f t="shared" si="1"/>
        <v>0</v>
      </c>
      <c r="BB24" s="129">
        <f t="shared" si="2"/>
        <v>480</v>
      </c>
      <c r="BC24" s="129">
        <f t="shared" si="3"/>
        <v>0</v>
      </c>
      <c r="BD24" s="129">
        <f t="shared" si="4"/>
        <v>0</v>
      </c>
      <c r="BE24" s="129">
        <f t="shared" si="5"/>
        <v>0</v>
      </c>
      <c r="CA24" s="159">
        <v>1</v>
      </c>
      <c r="CB24" s="159">
        <v>7</v>
      </c>
      <c r="CZ24" s="129">
        <v>1.31E-3</v>
      </c>
    </row>
    <row r="25" spans="1:104" x14ac:dyDescent="0.2">
      <c r="A25" s="153">
        <v>10</v>
      </c>
      <c r="B25" s="154" t="s">
        <v>100</v>
      </c>
      <c r="C25" s="155" t="s">
        <v>101</v>
      </c>
      <c r="D25" s="156" t="s">
        <v>102</v>
      </c>
      <c r="E25" s="157">
        <v>3</v>
      </c>
      <c r="F25" s="157">
        <v>92</v>
      </c>
      <c r="G25" s="158">
        <f t="shared" si="0"/>
        <v>276</v>
      </c>
      <c r="O25" s="152">
        <v>2</v>
      </c>
      <c r="AA25" s="129">
        <v>1</v>
      </c>
      <c r="AB25" s="129">
        <v>7</v>
      </c>
      <c r="AC25" s="129">
        <v>7</v>
      </c>
      <c r="AZ25" s="129">
        <v>2</v>
      </c>
      <c r="BA25" s="129">
        <f t="shared" si="1"/>
        <v>0</v>
      </c>
      <c r="BB25" s="129">
        <f t="shared" si="2"/>
        <v>276</v>
      </c>
      <c r="BC25" s="129">
        <f t="shared" si="3"/>
        <v>0</v>
      </c>
      <c r="BD25" s="129">
        <f t="shared" si="4"/>
        <v>0</v>
      </c>
      <c r="BE25" s="129">
        <f t="shared" si="5"/>
        <v>0</v>
      </c>
      <c r="CA25" s="159">
        <v>1</v>
      </c>
      <c r="CB25" s="159">
        <v>7</v>
      </c>
      <c r="CZ25" s="129">
        <v>0</v>
      </c>
    </row>
    <row r="26" spans="1:104" x14ac:dyDescent="0.2">
      <c r="A26" s="153">
        <v>11</v>
      </c>
      <c r="B26" s="154" t="s">
        <v>103</v>
      </c>
      <c r="C26" s="155" t="s">
        <v>104</v>
      </c>
      <c r="D26" s="156" t="s">
        <v>102</v>
      </c>
      <c r="E26" s="157">
        <v>1</v>
      </c>
      <c r="F26" s="157">
        <v>92</v>
      </c>
      <c r="G26" s="158">
        <f t="shared" si="0"/>
        <v>92</v>
      </c>
      <c r="O26" s="152">
        <v>2</v>
      </c>
      <c r="AA26" s="129">
        <v>1</v>
      </c>
      <c r="AB26" s="129">
        <v>7</v>
      </c>
      <c r="AC26" s="129">
        <v>7</v>
      </c>
      <c r="AZ26" s="129">
        <v>2</v>
      </c>
      <c r="BA26" s="129">
        <f t="shared" si="1"/>
        <v>0</v>
      </c>
      <c r="BB26" s="129">
        <f t="shared" si="2"/>
        <v>92</v>
      </c>
      <c r="BC26" s="129">
        <f t="shared" si="3"/>
        <v>0</v>
      </c>
      <c r="BD26" s="129">
        <f t="shared" si="4"/>
        <v>0</v>
      </c>
      <c r="BE26" s="129">
        <f t="shared" si="5"/>
        <v>0</v>
      </c>
      <c r="CA26" s="159">
        <v>1</v>
      </c>
      <c r="CB26" s="159">
        <v>7</v>
      </c>
      <c r="CZ26" s="129">
        <v>0</v>
      </c>
    </row>
    <row r="27" spans="1:104" x14ac:dyDescent="0.2">
      <c r="A27" s="153">
        <v>12</v>
      </c>
      <c r="B27" s="154" t="s">
        <v>105</v>
      </c>
      <c r="C27" s="155" t="s">
        <v>106</v>
      </c>
      <c r="D27" s="156" t="s">
        <v>102</v>
      </c>
      <c r="E27" s="157">
        <v>2</v>
      </c>
      <c r="F27" s="157">
        <v>92</v>
      </c>
      <c r="G27" s="158">
        <f t="shared" si="0"/>
        <v>184</v>
      </c>
      <c r="O27" s="152">
        <v>2</v>
      </c>
      <c r="AA27" s="129">
        <v>1</v>
      </c>
      <c r="AB27" s="129">
        <v>7</v>
      </c>
      <c r="AC27" s="129">
        <v>7</v>
      </c>
      <c r="AZ27" s="129">
        <v>2</v>
      </c>
      <c r="BA27" s="129">
        <f t="shared" si="1"/>
        <v>0</v>
      </c>
      <c r="BB27" s="129">
        <f t="shared" si="2"/>
        <v>184</v>
      </c>
      <c r="BC27" s="129">
        <f t="shared" si="3"/>
        <v>0</v>
      </c>
      <c r="BD27" s="129">
        <f t="shared" si="4"/>
        <v>0</v>
      </c>
      <c r="BE27" s="129">
        <f t="shared" si="5"/>
        <v>0</v>
      </c>
      <c r="CA27" s="159">
        <v>1</v>
      </c>
      <c r="CB27" s="159">
        <v>7</v>
      </c>
      <c r="CZ27" s="129">
        <v>0</v>
      </c>
    </row>
    <row r="28" spans="1:104" x14ac:dyDescent="0.2">
      <c r="A28" s="153">
        <v>13</v>
      </c>
      <c r="B28" s="154" t="s">
        <v>107</v>
      </c>
      <c r="C28" s="155" t="s">
        <v>108</v>
      </c>
      <c r="D28" s="156" t="s">
        <v>73</v>
      </c>
      <c r="E28" s="157">
        <v>8</v>
      </c>
      <c r="F28" s="157">
        <v>40</v>
      </c>
      <c r="G28" s="158">
        <f t="shared" si="0"/>
        <v>320</v>
      </c>
      <c r="O28" s="152">
        <v>2</v>
      </c>
      <c r="AA28" s="129">
        <v>1</v>
      </c>
      <c r="AB28" s="129">
        <v>0</v>
      </c>
      <c r="AC28" s="129">
        <v>0</v>
      </c>
      <c r="AZ28" s="129">
        <v>2</v>
      </c>
      <c r="BA28" s="129">
        <f t="shared" si="1"/>
        <v>0</v>
      </c>
      <c r="BB28" s="129">
        <f t="shared" si="2"/>
        <v>320</v>
      </c>
      <c r="BC28" s="129">
        <f t="shared" si="3"/>
        <v>0</v>
      </c>
      <c r="BD28" s="129">
        <f t="shared" si="4"/>
        <v>0</v>
      </c>
      <c r="BE28" s="129">
        <f t="shared" si="5"/>
        <v>0</v>
      </c>
      <c r="CA28" s="159">
        <v>1</v>
      </c>
      <c r="CB28" s="159">
        <v>0</v>
      </c>
      <c r="CZ28" s="129">
        <v>0</v>
      </c>
    </row>
    <row r="29" spans="1:104" x14ac:dyDescent="0.2">
      <c r="A29" s="153">
        <v>14</v>
      </c>
      <c r="B29" s="154" t="s">
        <v>109</v>
      </c>
      <c r="C29" s="155" t="s">
        <v>110</v>
      </c>
      <c r="D29" s="156" t="s">
        <v>73</v>
      </c>
      <c r="E29" s="157">
        <v>8</v>
      </c>
      <c r="F29" s="157">
        <v>49</v>
      </c>
      <c r="G29" s="158">
        <f t="shared" si="0"/>
        <v>392</v>
      </c>
      <c r="O29" s="152">
        <v>2</v>
      </c>
      <c r="AA29" s="129">
        <v>1</v>
      </c>
      <c r="AB29" s="129">
        <v>7</v>
      </c>
      <c r="AC29" s="129">
        <v>7</v>
      </c>
      <c r="AZ29" s="129">
        <v>2</v>
      </c>
      <c r="BA29" s="129">
        <f t="shared" si="1"/>
        <v>0</v>
      </c>
      <c r="BB29" s="129">
        <f t="shared" si="2"/>
        <v>392</v>
      </c>
      <c r="BC29" s="129">
        <f t="shared" si="3"/>
        <v>0</v>
      </c>
      <c r="BD29" s="129">
        <f t="shared" si="4"/>
        <v>0</v>
      </c>
      <c r="BE29" s="129">
        <f t="shared" si="5"/>
        <v>0</v>
      </c>
      <c r="CA29" s="159">
        <v>1</v>
      </c>
      <c r="CB29" s="159">
        <v>7</v>
      </c>
      <c r="CZ29" s="129">
        <v>0</v>
      </c>
    </row>
    <row r="30" spans="1:104" x14ac:dyDescent="0.2">
      <c r="A30" s="153">
        <v>15</v>
      </c>
      <c r="B30" s="154" t="s">
        <v>111</v>
      </c>
      <c r="C30" s="155" t="s">
        <v>112</v>
      </c>
      <c r="D30" s="156" t="s">
        <v>58</v>
      </c>
      <c r="E30" s="157">
        <v>1.75</v>
      </c>
      <c r="F30" s="157">
        <v>28.56</v>
      </c>
      <c r="G30" s="158">
        <f t="shared" si="0"/>
        <v>49.98</v>
      </c>
      <c r="O30" s="152">
        <v>2</v>
      </c>
      <c r="AA30" s="129">
        <v>7</v>
      </c>
      <c r="AB30" s="129">
        <v>1002</v>
      </c>
      <c r="AC30" s="129">
        <v>5</v>
      </c>
      <c r="AZ30" s="129">
        <v>2</v>
      </c>
      <c r="BA30" s="129">
        <f t="shared" si="1"/>
        <v>0</v>
      </c>
      <c r="BB30" s="129">
        <f t="shared" si="2"/>
        <v>49.98</v>
      </c>
      <c r="BC30" s="129">
        <f t="shared" si="3"/>
        <v>0</v>
      </c>
      <c r="BD30" s="129">
        <f t="shared" si="4"/>
        <v>0</v>
      </c>
      <c r="BE30" s="129">
        <f t="shared" si="5"/>
        <v>0</v>
      </c>
      <c r="CA30" s="159">
        <v>7</v>
      </c>
      <c r="CB30" s="159">
        <v>1002</v>
      </c>
      <c r="CZ30" s="129">
        <v>0</v>
      </c>
    </row>
    <row r="31" spans="1:104" x14ac:dyDescent="0.2">
      <c r="A31" s="160"/>
      <c r="B31" s="161" t="s">
        <v>74</v>
      </c>
      <c r="C31" s="162" t="str">
        <f>CONCATENATE(B20," ",C20)</f>
        <v>721 Vnitřní kanalizace</v>
      </c>
      <c r="D31" s="163"/>
      <c r="E31" s="164"/>
      <c r="F31" s="165"/>
      <c r="G31" s="166">
        <f>SUM(G20:G30)</f>
        <v>2905.98</v>
      </c>
      <c r="O31" s="152">
        <v>4</v>
      </c>
      <c r="BA31" s="167">
        <f>SUM(BA20:BA30)</f>
        <v>0</v>
      </c>
      <c r="BB31" s="167">
        <f>SUM(BB20:BB30)</f>
        <v>2905.98</v>
      </c>
      <c r="BC31" s="167">
        <f>SUM(BC20:BC30)</f>
        <v>0</v>
      </c>
      <c r="BD31" s="167">
        <f>SUM(BD20:BD30)</f>
        <v>0</v>
      </c>
      <c r="BE31" s="167">
        <f>SUM(BE20:BE30)</f>
        <v>0</v>
      </c>
    </row>
    <row r="32" spans="1:104" x14ac:dyDescent="0.2">
      <c r="A32" s="145" t="s">
        <v>68</v>
      </c>
      <c r="B32" s="146" t="s">
        <v>113</v>
      </c>
      <c r="C32" s="147" t="s">
        <v>114</v>
      </c>
      <c r="D32" s="148"/>
      <c r="E32" s="149"/>
      <c r="F32" s="149"/>
      <c r="G32" s="150"/>
      <c r="H32" s="151"/>
      <c r="I32" s="151"/>
      <c r="O32" s="152">
        <v>1</v>
      </c>
    </row>
    <row r="33" spans="1:104" x14ac:dyDescent="0.2">
      <c r="A33" s="153">
        <v>16</v>
      </c>
      <c r="B33" s="154" t="s">
        <v>115</v>
      </c>
      <c r="C33" s="155" t="s">
        <v>116</v>
      </c>
      <c r="D33" s="156" t="s">
        <v>73</v>
      </c>
      <c r="E33" s="157">
        <v>10</v>
      </c>
      <c r="F33" s="157">
        <v>92</v>
      </c>
      <c r="G33" s="158">
        <f t="shared" ref="G33:G43" si="6">E33*F33</f>
        <v>920</v>
      </c>
      <c r="O33" s="152">
        <v>2</v>
      </c>
      <c r="AA33" s="129">
        <v>1</v>
      </c>
      <c r="AB33" s="129">
        <v>7</v>
      </c>
      <c r="AC33" s="129">
        <v>7</v>
      </c>
      <c r="AZ33" s="129">
        <v>2</v>
      </c>
      <c r="BA33" s="129">
        <f t="shared" ref="BA33:BA43" si="7">IF(AZ33=1,G33,0)</f>
        <v>0</v>
      </c>
      <c r="BB33" s="129">
        <f t="shared" ref="BB33:BB43" si="8">IF(AZ33=2,G33,0)</f>
        <v>920</v>
      </c>
      <c r="BC33" s="129">
        <f t="shared" ref="BC33:BC43" si="9">IF(AZ33=3,G33,0)</f>
        <v>0</v>
      </c>
      <c r="BD33" s="129">
        <f t="shared" ref="BD33:BD43" si="10">IF(AZ33=4,G33,0)</f>
        <v>0</v>
      </c>
      <c r="BE33" s="129">
        <f t="shared" ref="BE33:BE43" si="11">IF(AZ33=5,G33,0)</f>
        <v>0</v>
      </c>
      <c r="CA33" s="159">
        <v>1</v>
      </c>
      <c r="CB33" s="159">
        <v>7</v>
      </c>
      <c r="CZ33" s="129">
        <v>0</v>
      </c>
    </row>
    <row r="34" spans="1:104" x14ac:dyDescent="0.2">
      <c r="A34" s="153">
        <v>17</v>
      </c>
      <c r="B34" s="154" t="s">
        <v>117</v>
      </c>
      <c r="C34" s="155" t="s">
        <v>118</v>
      </c>
      <c r="D34" s="156" t="s">
        <v>73</v>
      </c>
      <c r="E34" s="157">
        <v>12</v>
      </c>
      <c r="F34" s="157">
        <v>124</v>
      </c>
      <c r="G34" s="158">
        <f t="shared" si="6"/>
        <v>1488</v>
      </c>
      <c r="O34" s="152">
        <v>2</v>
      </c>
      <c r="AA34" s="129">
        <v>1</v>
      </c>
      <c r="AB34" s="129">
        <v>7</v>
      </c>
      <c r="AC34" s="129">
        <v>7</v>
      </c>
      <c r="AZ34" s="129">
        <v>2</v>
      </c>
      <c r="BA34" s="129">
        <f t="shared" si="7"/>
        <v>0</v>
      </c>
      <c r="BB34" s="129">
        <f t="shared" si="8"/>
        <v>1488</v>
      </c>
      <c r="BC34" s="129">
        <f t="shared" si="9"/>
        <v>0</v>
      </c>
      <c r="BD34" s="129">
        <f t="shared" si="10"/>
        <v>0</v>
      </c>
      <c r="BE34" s="129">
        <f t="shared" si="11"/>
        <v>0</v>
      </c>
      <c r="CA34" s="159">
        <v>1</v>
      </c>
      <c r="CB34" s="159">
        <v>7</v>
      </c>
      <c r="CZ34" s="129">
        <v>3.9500000000000004E-3</v>
      </c>
    </row>
    <row r="35" spans="1:104" x14ac:dyDescent="0.2">
      <c r="A35" s="153">
        <v>18</v>
      </c>
      <c r="B35" s="154" t="s">
        <v>119</v>
      </c>
      <c r="C35" s="155" t="s">
        <v>120</v>
      </c>
      <c r="D35" s="156" t="s">
        <v>73</v>
      </c>
      <c r="E35" s="157">
        <v>12</v>
      </c>
      <c r="F35" s="157">
        <v>24</v>
      </c>
      <c r="G35" s="158">
        <f t="shared" si="6"/>
        <v>288</v>
      </c>
      <c r="O35" s="152">
        <v>2</v>
      </c>
      <c r="AA35" s="129">
        <v>1</v>
      </c>
      <c r="AB35" s="129">
        <v>7</v>
      </c>
      <c r="AC35" s="129">
        <v>7</v>
      </c>
      <c r="AZ35" s="129">
        <v>2</v>
      </c>
      <c r="BA35" s="129">
        <f t="shared" si="7"/>
        <v>0</v>
      </c>
      <c r="BB35" s="129">
        <f t="shared" si="8"/>
        <v>288</v>
      </c>
      <c r="BC35" s="129">
        <f t="shared" si="9"/>
        <v>0</v>
      </c>
      <c r="BD35" s="129">
        <f t="shared" si="10"/>
        <v>0</v>
      </c>
      <c r="BE35" s="129">
        <f t="shared" si="11"/>
        <v>0</v>
      </c>
      <c r="CA35" s="159">
        <v>1</v>
      </c>
      <c r="CB35" s="159">
        <v>7</v>
      </c>
      <c r="CZ35" s="129">
        <v>0</v>
      </c>
    </row>
    <row r="36" spans="1:104" x14ac:dyDescent="0.2">
      <c r="A36" s="153">
        <v>19</v>
      </c>
      <c r="B36" s="154" t="s">
        <v>121</v>
      </c>
      <c r="C36" s="155" t="s">
        <v>122</v>
      </c>
      <c r="D36" s="156" t="s">
        <v>102</v>
      </c>
      <c r="E36" s="157">
        <v>1</v>
      </c>
      <c r="F36" s="157">
        <v>156</v>
      </c>
      <c r="G36" s="158">
        <f t="shared" si="6"/>
        <v>156</v>
      </c>
      <c r="O36" s="152">
        <v>2</v>
      </c>
      <c r="AA36" s="129">
        <v>1</v>
      </c>
      <c r="AB36" s="129">
        <v>7</v>
      </c>
      <c r="AC36" s="129">
        <v>7</v>
      </c>
      <c r="AZ36" s="129">
        <v>2</v>
      </c>
      <c r="BA36" s="129">
        <f t="shared" si="7"/>
        <v>0</v>
      </c>
      <c r="BB36" s="129">
        <f t="shared" si="8"/>
        <v>156</v>
      </c>
      <c r="BC36" s="129">
        <f t="shared" si="9"/>
        <v>0</v>
      </c>
      <c r="BD36" s="129">
        <f t="shared" si="10"/>
        <v>0</v>
      </c>
      <c r="BE36" s="129">
        <f t="shared" si="11"/>
        <v>0</v>
      </c>
      <c r="CA36" s="159">
        <v>1</v>
      </c>
      <c r="CB36" s="159">
        <v>7</v>
      </c>
      <c r="CZ36" s="129">
        <v>0</v>
      </c>
    </row>
    <row r="37" spans="1:104" x14ac:dyDescent="0.2">
      <c r="A37" s="153">
        <v>20</v>
      </c>
      <c r="B37" s="154" t="s">
        <v>123</v>
      </c>
      <c r="C37" s="155" t="s">
        <v>124</v>
      </c>
      <c r="D37" s="156" t="s">
        <v>125</v>
      </c>
      <c r="E37" s="157">
        <v>5</v>
      </c>
      <c r="F37" s="157">
        <v>110</v>
      </c>
      <c r="G37" s="158">
        <f t="shared" si="6"/>
        <v>550</v>
      </c>
      <c r="O37" s="152">
        <v>2</v>
      </c>
      <c r="AA37" s="129">
        <v>1</v>
      </c>
      <c r="AB37" s="129">
        <v>7</v>
      </c>
      <c r="AC37" s="129">
        <v>7</v>
      </c>
      <c r="AZ37" s="129">
        <v>2</v>
      </c>
      <c r="BA37" s="129">
        <f t="shared" si="7"/>
        <v>0</v>
      </c>
      <c r="BB37" s="129">
        <f t="shared" si="8"/>
        <v>550</v>
      </c>
      <c r="BC37" s="129">
        <f t="shared" si="9"/>
        <v>0</v>
      </c>
      <c r="BD37" s="129">
        <f t="shared" si="10"/>
        <v>0</v>
      </c>
      <c r="BE37" s="129">
        <f t="shared" si="11"/>
        <v>0</v>
      </c>
      <c r="CA37" s="159">
        <v>1</v>
      </c>
      <c r="CB37" s="159">
        <v>7</v>
      </c>
      <c r="CZ37" s="129">
        <v>1.56E-3</v>
      </c>
    </row>
    <row r="38" spans="1:104" x14ac:dyDescent="0.2">
      <c r="A38" s="153">
        <v>21</v>
      </c>
      <c r="B38" s="154" t="s">
        <v>126</v>
      </c>
      <c r="C38" s="155" t="s">
        <v>127</v>
      </c>
      <c r="D38" s="156" t="s">
        <v>73</v>
      </c>
      <c r="E38" s="157">
        <v>12</v>
      </c>
      <c r="F38" s="157">
        <v>5</v>
      </c>
      <c r="G38" s="158">
        <f t="shared" si="6"/>
        <v>60</v>
      </c>
      <c r="O38" s="152">
        <v>2</v>
      </c>
      <c r="AA38" s="129">
        <v>1</v>
      </c>
      <c r="AB38" s="129">
        <v>7</v>
      </c>
      <c r="AC38" s="129">
        <v>7</v>
      </c>
      <c r="AZ38" s="129">
        <v>2</v>
      </c>
      <c r="BA38" s="129">
        <f t="shared" si="7"/>
        <v>0</v>
      </c>
      <c r="BB38" s="129">
        <f t="shared" si="8"/>
        <v>60</v>
      </c>
      <c r="BC38" s="129">
        <f t="shared" si="9"/>
        <v>0</v>
      </c>
      <c r="BD38" s="129">
        <f t="shared" si="10"/>
        <v>0</v>
      </c>
      <c r="BE38" s="129">
        <f t="shared" si="11"/>
        <v>0</v>
      </c>
      <c r="CA38" s="159">
        <v>1</v>
      </c>
      <c r="CB38" s="159">
        <v>7</v>
      </c>
      <c r="CZ38" s="129">
        <v>1.8000000000000001E-4</v>
      </c>
    </row>
    <row r="39" spans="1:104" x14ac:dyDescent="0.2">
      <c r="A39" s="153">
        <v>22</v>
      </c>
      <c r="B39" s="154" t="s">
        <v>128</v>
      </c>
      <c r="C39" s="155" t="s">
        <v>129</v>
      </c>
      <c r="D39" s="156" t="s">
        <v>73</v>
      </c>
      <c r="E39" s="157">
        <v>12</v>
      </c>
      <c r="F39" s="157">
        <v>20</v>
      </c>
      <c r="G39" s="158">
        <f t="shared" si="6"/>
        <v>240</v>
      </c>
      <c r="O39" s="152">
        <v>2</v>
      </c>
      <c r="AA39" s="129">
        <v>1</v>
      </c>
      <c r="AB39" s="129">
        <v>7</v>
      </c>
      <c r="AC39" s="129">
        <v>7</v>
      </c>
      <c r="AZ39" s="129">
        <v>2</v>
      </c>
      <c r="BA39" s="129">
        <f t="shared" si="7"/>
        <v>0</v>
      </c>
      <c r="BB39" s="129">
        <f t="shared" si="8"/>
        <v>240</v>
      </c>
      <c r="BC39" s="129">
        <f t="shared" si="9"/>
        <v>0</v>
      </c>
      <c r="BD39" s="129">
        <f t="shared" si="10"/>
        <v>0</v>
      </c>
      <c r="BE39" s="129">
        <f t="shared" si="11"/>
        <v>0</v>
      </c>
      <c r="CA39" s="159">
        <v>1</v>
      </c>
      <c r="CB39" s="159">
        <v>7</v>
      </c>
      <c r="CZ39" s="129">
        <v>1.0000000000000001E-5</v>
      </c>
    </row>
    <row r="40" spans="1:104" ht="22.5" x14ac:dyDescent="0.2">
      <c r="A40" s="153">
        <v>23</v>
      </c>
      <c r="B40" s="154" t="s">
        <v>130</v>
      </c>
      <c r="C40" s="155" t="s">
        <v>131</v>
      </c>
      <c r="D40" s="156" t="s">
        <v>132</v>
      </c>
      <c r="E40" s="157">
        <v>1</v>
      </c>
      <c r="F40" s="157">
        <v>1500</v>
      </c>
      <c r="G40" s="158">
        <f t="shared" si="6"/>
        <v>1500</v>
      </c>
      <c r="O40" s="152">
        <v>2</v>
      </c>
      <c r="AA40" s="129">
        <v>12</v>
      </c>
      <c r="AB40" s="129">
        <v>0</v>
      </c>
      <c r="AC40" s="129">
        <v>1</v>
      </c>
      <c r="AZ40" s="129">
        <v>2</v>
      </c>
      <c r="BA40" s="129">
        <f t="shared" si="7"/>
        <v>0</v>
      </c>
      <c r="BB40" s="129">
        <f t="shared" si="8"/>
        <v>1500</v>
      </c>
      <c r="BC40" s="129">
        <f t="shared" si="9"/>
        <v>0</v>
      </c>
      <c r="BD40" s="129">
        <f t="shared" si="10"/>
        <v>0</v>
      </c>
      <c r="BE40" s="129">
        <f t="shared" si="11"/>
        <v>0</v>
      </c>
      <c r="CA40" s="159">
        <v>12</v>
      </c>
      <c r="CB40" s="159">
        <v>0</v>
      </c>
      <c r="CZ40" s="129">
        <v>0</v>
      </c>
    </row>
    <row r="41" spans="1:104" x14ac:dyDescent="0.2">
      <c r="A41" s="153">
        <v>24</v>
      </c>
      <c r="B41" s="154" t="s">
        <v>133</v>
      </c>
      <c r="C41" s="155" t="s">
        <v>134</v>
      </c>
      <c r="D41" s="156" t="s">
        <v>73</v>
      </c>
      <c r="E41" s="157">
        <v>12</v>
      </c>
      <c r="F41" s="157">
        <v>13</v>
      </c>
      <c r="G41" s="158">
        <f t="shared" si="6"/>
        <v>156</v>
      </c>
      <c r="O41" s="152">
        <v>2</v>
      </c>
      <c r="AA41" s="129">
        <v>3</v>
      </c>
      <c r="AB41" s="129">
        <v>7</v>
      </c>
      <c r="AC41" s="129">
        <v>283771350</v>
      </c>
      <c r="AZ41" s="129">
        <v>2</v>
      </c>
      <c r="BA41" s="129">
        <f t="shared" si="7"/>
        <v>0</v>
      </c>
      <c r="BB41" s="129">
        <f t="shared" si="8"/>
        <v>156</v>
      </c>
      <c r="BC41" s="129">
        <f t="shared" si="9"/>
        <v>0</v>
      </c>
      <c r="BD41" s="129">
        <f t="shared" si="10"/>
        <v>0</v>
      </c>
      <c r="BE41" s="129">
        <f t="shared" si="11"/>
        <v>0</v>
      </c>
      <c r="CA41" s="159">
        <v>3</v>
      </c>
      <c r="CB41" s="159">
        <v>7</v>
      </c>
      <c r="CZ41" s="129">
        <v>0</v>
      </c>
    </row>
    <row r="42" spans="1:104" x14ac:dyDescent="0.2">
      <c r="A42" s="153">
        <v>25</v>
      </c>
      <c r="B42" s="154" t="s">
        <v>135</v>
      </c>
      <c r="C42" s="155" t="s">
        <v>136</v>
      </c>
      <c r="D42" s="156" t="s">
        <v>102</v>
      </c>
      <c r="E42" s="157">
        <v>4</v>
      </c>
      <c r="F42" s="157">
        <v>184</v>
      </c>
      <c r="G42" s="158">
        <f t="shared" si="6"/>
        <v>736</v>
      </c>
      <c r="O42" s="152">
        <v>2</v>
      </c>
      <c r="AA42" s="129">
        <v>3</v>
      </c>
      <c r="AB42" s="129">
        <v>7</v>
      </c>
      <c r="AC42" s="129">
        <v>551100010</v>
      </c>
      <c r="AZ42" s="129">
        <v>2</v>
      </c>
      <c r="BA42" s="129">
        <f t="shared" si="7"/>
        <v>0</v>
      </c>
      <c r="BB42" s="129">
        <f t="shared" si="8"/>
        <v>736</v>
      </c>
      <c r="BC42" s="129">
        <f t="shared" si="9"/>
        <v>0</v>
      </c>
      <c r="BD42" s="129">
        <f t="shared" si="10"/>
        <v>0</v>
      </c>
      <c r="BE42" s="129">
        <f t="shared" si="11"/>
        <v>0</v>
      </c>
      <c r="CA42" s="159">
        <v>3</v>
      </c>
      <c r="CB42" s="159">
        <v>7</v>
      </c>
      <c r="CZ42" s="129">
        <v>1.3999999999999999E-4</v>
      </c>
    </row>
    <row r="43" spans="1:104" x14ac:dyDescent="0.2">
      <c r="A43" s="153">
        <v>26</v>
      </c>
      <c r="B43" s="154" t="s">
        <v>137</v>
      </c>
      <c r="C43" s="155" t="s">
        <v>138</v>
      </c>
      <c r="D43" s="156" t="s">
        <v>58</v>
      </c>
      <c r="E43" s="157">
        <v>1.2</v>
      </c>
      <c r="F43" s="157">
        <v>60.94</v>
      </c>
      <c r="G43" s="158">
        <f t="shared" si="6"/>
        <v>73.128</v>
      </c>
      <c r="O43" s="152">
        <v>2</v>
      </c>
      <c r="AA43" s="129">
        <v>7</v>
      </c>
      <c r="AB43" s="129">
        <v>1002</v>
      </c>
      <c r="AC43" s="129">
        <v>5</v>
      </c>
      <c r="AZ43" s="129">
        <v>2</v>
      </c>
      <c r="BA43" s="129">
        <f t="shared" si="7"/>
        <v>0</v>
      </c>
      <c r="BB43" s="129">
        <f t="shared" si="8"/>
        <v>73.128</v>
      </c>
      <c r="BC43" s="129">
        <f t="shared" si="9"/>
        <v>0</v>
      </c>
      <c r="BD43" s="129">
        <f t="shared" si="10"/>
        <v>0</v>
      </c>
      <c r="BE43" s="129">
        <f t="shared" si="11"/>
        <v>0</v>
      </c>
      <c r="CA43" s="159">
        <v>7</v>
      </c>
      <c r="CB43" s="159">
        <v>1002</v>
      </c>
      <c r="CZ43" s="129">
        <v>0</v>
      </c>
    </row>
    <row r="44" spans="1:104" x14ac:dyDescent="0.2">
      <c r="A44" s="160"/>
      <c r="B44" s="161" t="s">
        <v>74</v>
      </c>
      <c r="C44" s="162" t="str">
        <f>CONCATENATE(B32," ",C32)</f>
        <v>722 Vnitřní vodovod</v>
      </c>
      <c r="D44" s="163"/>
      <c r="E44" s="164"/>
      <c r="F44" s="165"/>
      <c r="G44" s="166">
        <f>SUM(G32:G43)</f>
        <v>6167.1279999999997</v>
      </c>
      <c r="O44" s="152">
        <v>4</v>
      </c>
      <c r="BA44" s="167">
        <f>SUM(BA32:BA43)</f>
        <v>0</v>
      </c>
      <c r="BB44" s="167">
        <f>SUM(BB32:BB43)</f>
        <v>6167.1279999999997</v>
      </c>
      <c r="BC44" s="167">
        <f>SUM(BC32:BC43)</f>
        <v>0</v>
      </c>
      <c r="BD44" s="167">
        <f>SUM(BD32:BD43)</f>
        <v>0</v>
      </c>
      <c r="BE44" s="167">
        <f>SUM(BE32:BE43)</f>
        <v>0</v>
      </c>
    </row>
    <row r="45" spans="1:104" x14ac:dyDescent="0.2">
      <c r="A45" s="145" t="s">
        <v>68</v>
      </c>
      <c r="B45" s="146" t="s">
        <v>139</v>
      </c>
      <c r="C45" s="147" t="s">
        <v>140</v>
      </c>
      <c r="D45" s="148"/>
      <c r="E45" s="149"/>
      <c r="F45" s="149"/>
      <c r="G45" s="150"/>
      <c r="H45" s="151"/>
      <c r="I45" s="151"/>
      <c r="O45" s="152">
        <v>1</v>
      </c>
    </row>
    <row r="46" spans="1:104" x14ac:dyDescent="0.2">
      <c r="A46" s="153">
        <v>27</v>
      </c>
      <c r="B46" s="154" t="s">
        <v>141</v>
      </c>
      <c r="C46" s="155" t="s">
        <v>142</v>
      </c>
      <c r="D46" s="156" t="s">
        <v>143</v>
      </c>
      <c r="E46" s="157">
        <v>1</v>
      </c>
      <c r="F46" s="157">
        <v>520</v>
      </c>
      <c r="G46" s="158">
        <f t="shared" ref="G46:G75" si="12">E46*F46</f>
        <v>520</v>
      </c>
      <c r="O46" s="152">
        <v>2</v>
      </c>
      <c r="AA46" s="129">
        <v>1</v>
      </c>
      <c r="AB46" s="129">
        <v>7</v>
      </c>
      <c r="AC46" s="129">
        <v>7</v>
      </c>
      <c r="AZ46" s="129">
        <v>2</v>
      </c>
      <c r="BA46" s="129">
        <f t="shared" ref="BA46:BA75" si="13">IF(AZ46=1,G46,0)</f>
        <v>0</v>
      </c>
      <c r="BB46" s="129">
        <f t="shared" ref="BB46:BB75" si="14">IF(AZ46=2,G46,0)</f>
        <v>520</v>
      </c>
      <c r="BC46" s="129">
        <f t="shared" ref="BC46:BC75" si="15">IF(AZ46=3,G46,0)</f>
        <v>0</v>
      </c>
      <c r="BD46" s="129">
        <f t="shared" ref="BD46:BD75" si="16">IF(AZ46=4,G46,0)</f>
        <v>0</v>
      </c>
      <c r="BE46" s="129">
        <f t="shared" ref="BE46:BE75" si="17">IF(AZ46=5,G46,0)</f>
        <v>0</v>
      </c>
      <c r="CA46" s="159">
        <v>1</v>
      </c>
      <c r="CB46" s="159">
        <v>7</v>
      </c>
      <c r="CZ46" s="129">
        <v>0</v>
      </c>
    </row>
    <row r="47" spans="1:104" x14ac:dyDescent="0.2">
      <c r="A47" s="153">
        <v>28</v>
      </c>
      <c r="B47" s="154" t="s">
        <v>144</v>
      </c>
      <c r="C47" s="155" t="s">
        <v>145</v>
      </c>
      <c r="D47" s="156" t="s">
        <v>143</v>
      </c>
      <c r="E47" s="157">
        <v>1</v>
      </c>
      <c r="F47" s="157">
        <v>796</v>
      </c>
      <c r="G47" s="158">
        <f t="shared" si="12"/>
        <v>796</v>
      </c>
      <c r="O47" s="152">
        <v>2</v>
      </c>
      <c r="AA47" s="129">
        <v>1</v>
      </c>
      <c r="AB47" s="129">
        <v>7</v>
      </c>
      <c r="AC47" s="129">
        <v>7</v>
      </c>
      <c r="AZ47" s="129">
        <v>2</v>
      </c>
      <c r="BA47" s="129">
        <f t="shared" si="13"/>
        <v>0</v>
      </c>
      <c r="BB47" s="129">
        <f t="shared" si="14"/>
        <v>796</v>
      </c>
      <c r="BC47" s="129">
        <f t="shared" si="15"/>
        <v>0</v>
      </c>
      <c r="BD47" s="129">
        <f t="shared" si="16"/>
        <v>0</v>
      </c>
      <c r="BE47" s="129">
        <f t="shared" si="17"/>
        <v>0</v>
      </c>
      <c r="CA47" s="159">
        <v>1</v>
      </c>
      <c r="CB47" s="159">
        <v>7</v>
      </c>
      <c r="CZ47" s="129">
        <v>1.8600000000000001E-3</v>
      </c>
    </row>
    <row r="48" spans="1:104" x14ac:dyDescent="0.2">
      <c r="A48" s="153">
        <v>29</v>
      </c>
      <c r="B48" s="154" t="s">
        <v>146</v>
      </c>
      <c r="C48" s="155" t="s">
        <v>147</v>
      </c>
      <c r="D48" s="156" t="s">
        <v>143</v>
      </c>
      <c r="E48" s="157">
        <v>1</v>
      </c>
      <c r="F48" s="157">
        <v>320</v>
      </c>
      <c r="G48" s="158">
        <f t="shared" si="12"/>
        <v>320</v>
      </c>
      <c r="O48" s="152">
        <v>2</v>
      </c>
      <c r="AA48" s="129">
        <v>1</v>
      </c>
      <c r="AB48" s="129">
        <v>7</v>
      </c>
      <c r="AC48" s="129">
        <v>7</v>
      </c>
      <c r="AZ48" s="129">
        <v>2</v>
      </c>
      <c r="BA48" s="129">
        <f t="shared" si="13"/>
        <v>0</v>
      </c>
      <c r="BB48" s="129">
        <f t="shared" si="14"/>
        <v>320</v>
      </c>
      <c r="BC48" s="129">
        <f t="shared" si="15"/>
        <v>0</v>
      </c>
      <c r="BD48" s="129">
        <f t="shared" si="16"/>
        <v>0</v>
      </c>
      <c r="BE48" s="129">
        <f t="shared" si="17"/>
        <v>0</v>
      </c>
      <c r="CA48" s="159">
        <v>1</v>
      </c>
      <c r="CB48" s="159">
        <v>7</v>
      </c>
      <c r="CZ48" s="129">
        <v>0</v>
      </c>
    </row>
    <row r="49" spans="1:104" x14ac:dyDescent="0.2">
      <c r="A49" s="153">
        <v>30</v>
      </c>
      <c r="B49" s="154" t="s">
        <v>148</v>
      </c>
      <c r="C49" s="155" t="s">
        <v>149</v>
      </c>
      <c r="D49" s="156" t="s">
        <v>143</v>
      </c>
      <c r="E49" s="157">
        <v>1</v>
      </c>
      <c r="F49" s="157">
        <v>600</v>
      </c>
      <c r="G49" s="158">
        <f t="shared" si="12"/>
        <v>600</v>
      </c>
      <c r="O49" s="152">
        <v>2</v>
      </c>
      <c r="AA49" s="129">
        <v>1</v>
      </c>
      <c r="AB49" s="129">
        <v>7</v>
      </c>
      <c r="AC49" s="129">
        <v>7</v>
      </c>
      <c r="AZ49" s="129">
        <v>2</v>
      </c>
      <c r="BA49" s="129">
        <f t="shared" si="13"/>
        <v>0</v>
      </c>
      <c r="BB49" s="129">
        <f t="shared" si="14"/>
        <v>600</v>
      </c>
      <c r="BC49" s="129">
        <f t="shared" si="15"/>
        <v>0</v>
      </c>
      <c r="BD49" s="129">
        <f t="shared" si="16"/>
        <v>0</v>
      </c>
      <c r="BE49" s="129">
        <f t="shared" si="17"/>
        <v>0</v>
      </c>
      <c r="CA49" s="159">
        <v>1</v>
      </c>
      <c r="CB49" s="159">
        <v>7</v>
      </c>
      <c r="CZ49" s="129">
        <v>1.4E-3</v>
      </c>
    </row>
    <row r="50" spans="1:104" ht="22.5" x14ac:dyDescent="0.2">
      <c r="A50" s="153">
        <v>31</v>
      </c>
      <c r="B50" s="154" t="s">
        <v>150</v>
      </c>
      <c r="C50" s="155" t="s">
        <v>151</v>
      </c>
      <c r="D50" s="156" t="s">
        <v>143</v>
      </c>
      <c r="E50" s="157">
        <v>1</v>
      </c>
      <c r="F50" s="157">
        <v>1800</v>
      </c>
      <c r="G50" s="158">
        <f t="shared" si="12"/>
        <v>1800</v>
      </c>
      <c r="O50" s="152">
        <v>2</v>
      </c>
      <c r="AA50" s="129">
        <v>1</v>
      </c>
      <c r="AB50" s="129">
        <v>7</v>
      </c>
      <c r="AC50" s="129">
        <v>7</v>
      </c>
      <c r="AZ50" s="129">
        <v>2</v>
      </c>
      <c r="BA50" s="129">
        <f t="shared" si="13"/>
        <v>0</v>
      </c>
      <c r="BB50" s="129">
        <f t="shared" si="14"/>
        <v>1800</v>
      </c>
      <c r="BC50" s="129">
        <f t="shared" si="15"/>
        <v>0</v>
      </c>
      <c r="BD50" s="129">
        <f t="shared" si="16"/>
        <v>0</v>
      </c>
      <c r="BE50" s="129">
        <f t="shared" si="17"/>
        <v>0</v>
      </c>
      <c r="CA50" s="159">
        <v>1</v>
      </c>
      <c r="CB50" s="159">
        <v>7</v>
      </c>
      <c r="CZ50" s="129">
        <v>0</v>
      </c>
    </row>
    <row r="51" spans="1:104" x14ac:dyDescent="0.2">
      <c r="A51" s="153">
        <v>32</v>
      </c>
      <c r="B51" s="154" t="s">
        <v>193</v>
      </c>
      <c r="C51" s="155" t="s">
        <v>194</v>
      </c>
      <c r="D51" s="156" t="s">
        <v>143</v>
      </c>
      <c r="E51" s="157">
        <v>3</v>
      </c>
      <c r="F51" s="157">
        <v>280</v>
      </c>
      <c r="G51" s="158">
        <f t="shared" si="12"/>
        <v>840</v>
      </c>
      <c r="O51" s="152">
        <v>2</v>
      </c>
      <c r="AA51" s="129">
        <v>1</v>
      </c>
      <c r="AB51" s="129">
        <v>7</v>
      </c>
      <c r="AC51" s="129">
        <v>7</v>
      </c>
      <c r="AZ51" s="129">
        <v>2</v>
      </c>
      <c r="BA51" s="129">
        <f t="shared" si="13"/>
        <v>0</v>
      </c>
      <c r="BB51" s="129">
        <f t="shared" si="14"/>
        <v>840</v>
      </c>
      <c r="BC51" s="129">
        <f t="shared" si="15"/>
        <v>0</v>
      </c>
      <c r="BD51" s="129">
        <f t="shared" si="16"/>
        <v>0</v>
      </c>
      <c r="BE51" s="129">
        <f t="shared" si="17"/>
        <v>0</v>
      </c>
      <c r="CA51" s="159">
        <v>1</v>
      </c>
      <c r="CB51" s="159">
        <v>7</v>
      </c>
      <c r="CZ51" s="129">
        <v>0</v>
      </c>
    </row>
    <row r="52" spans="1:104" x14ac:dyDescent="0.2">
      <c r="A52" s="153">
        <v>33</v>
      </c>
      <c r="B52" s="154" t="s">
        <v>195</v>
      </c>
      <c r="C52" s="155" t="s">
        <v>196</v>
      </c>
      <c r="D52" s="156" t="s">
        <v>143</v>
      </c>
      <c r="E52" s="157">
        <v>2</v>
      </c>
      <c r="F52" s="157">
        <v>720</v>
      </c>
      <c r="G52" s="158">
        <f t="shared" si="12"/>
        <v>1440</v>
      </c>
      <c r="O52" s="152">
        <v>2</v>
      </c>
      <c r="AA52" s="129">
        <v>1</v>
      </c>
      <c r="AB52" s="129">
        <v>0</v>
      </c>
      <c r="AC52" s="129">
        <v>0</v>
      </c>
      <c r="AZ52" s="129">
        <v>2</v>
      </c>
      <c r="BA52" s="129">
        <f t="shared" si="13"/>
        <v>0</v>
      </c>
      <c r="BB52" s="129">
        <f t="shared" si="14"/>
        <v>1440</v>
      </c>
      <c r="BC52" s="129">
        <f t="shared" si="15"/>
        <v>0</v>
      </c>
      <c r="BD52" s="129">
        <f t="shared" si="16"/>
        <v>0</v>
      </c>
      <c r="BE52" s="129">
        <f t="shared" si="17"/>
        <v>0</v>
      </c>
      <c r="CA52" s="159">
        <v>1</v>
      </c>
      <c r="CB52" s="159">
        <v>0</v>
      </c>
      <c r="CZ52" s="129">
        <v>2.5000000000000001E-4</v>
      </c>
    </row>
    <row r="53" spans="1:104" x14ac:dyDescent="0.2">
      <c r="A53" s="153">
        <v>34</v>
      </c>
      <c r="B53" s="154" t="s">
        <v>197</v>
      </c>
      <c r="C53" s="155" t="s">
        <v>198</v>
      </c>
      <c r="D53" s="156" t="s">
        <v>143</v>
      </c>
      <c r="E53" s="157">
        <v>1</v>
      </c>
      <c r="F53" s="157">
        <v>360</v>
      </c>
      <c r="G53" s="158">
        <f t="shared" si="12"/>
        <v>360</v>
      </c>
      <c r="O53" s="152">
        <v>2</v>
      </c>
      <c r="AA53" s="129">
        <v>1</v>
      </c>
      <c r="AB53" s="129">
        <v>7</v>
      </c>
      <c r="AC53" s="129">
        <v>7</v>
      </c>
      <c r="AZ53" s="129">
        <v>2</v>
      </c>
      <c r="BA53" s="129">
        <f t="shared" si="13"/>
        <v>0</v>
      </c>
      <c r="BB53" s="129">
        <f t="shared" si="14"/>
        <v>360</v>
      </c>
      <c r="BC53" s="129">
        <f t="shared" si="15"/>
        <v>0</v>
      </c>
      <c r="BD53" s="129">
        <f t="shared" si="16"/>
        <v>0</v>
      </c>
      <c r="BE53" s="129">
        <f t="shared" si="17"/>
        <v>0</v>
      </c>
      <c r="CA53" s="159">
        <v>1</v>
      </c>
      <c r="CB53" s="159">
        <v>7</v>
      </c>
      <c r="CZ53" s="129">
        <v>0</v>
      </c>
    </row>
    <row r="54" spans="1:104" x14ac:dyDescent="0.2">
      <c r="A54" s="153">
        <v>35</v>
      </c>
      <c r="B54" s="154" t="s">
        <v>199</v>
      </c>
      <c r="C54" s="155" t="s">
        <v>200</v>
      </c>
      <c r="D54" s="156" t="s">
        <v>102</v>
      </c>
      <c r="E54" s="157">
        <v>1</v>
      </c>
      <c r="F54" s="157">
        <v>440</v>
      </c>
      <c r="G54" s="158">
        <f t="shared" si="12"/>
        <v>440</v>
      </c>
      <c r="O54" s="152">
        <v>2</v>
      </c>
      <c r="AA54" s="129">
        <v>1</v>
      </c>
      <c r="AB54" s="129">
        <v>7</v>
      </c>
      <c r="AC54" s="129">
        <v>7</v>
      </c>
      <c r="AZ54" s="129">
        <v>2</v>
      </c>
      <c r="BA54" s="129">
        <f t="shared" si="13"/>
        <v>0</v>
      </c>
      <c r="BB54" s="129">
        <f t="shared" si="14"/>
        <v>440</v>
      </c>
      <c r="BC54" s="129">
        <f t="shared" si="15"/>
        <v>0</v>
      </c>
      <c r="BD54" s="129">
        <f t="shared" si="16"/>
        <v>0</v>
      </c>
      <c r="BE54" s="129">
        <f t="shared" si="17"/>
        <v>0</v>
      </c>
      <c r="CA54" s="159">
        <v>1</v>
      </c>
      <c r="CB54" s="159">
        <v>7</v>
      </c>
      <c r="CZ54" s="129">
        <v>2.2699999999999999E-3</v>
      </c>
    </row>
    <row r="55" spans="1:104" x14ac:dyDescent="0.2">
      <c r="A55" s="153">
        <v>36</v>
      </c>
      <c r="B55" s="154" t="s">
        <v>152</v>
      </c>
      <c r="C55" s="155" t="s">
        <v>153</v>
      </c>
      <c r="D55" s="156" t="s">
        <v>143</v>
      </c>
      <c r="E55" s="157">
        <v>5</v>
      </c>
      <c r="F55" s="157">
        <v>61</v>
      </c>
      <c r="G55" s="158">
        <f t="shared" si="12"/>
        <v>305</v>
      </c>
      <c r="O55" s="152">
        <v>2</v>
      </c>
      <c r="AA55" s="129">
        <v>1</v>
      </c>
      <c r="AB55" s="129">
        <v>7</v>
      </c>
      <c r="AC55" s="129">
        <v>7</v>
      </c>
      <c r="AZ55" s="129">
        <v>2</v>
      </c>
      <c r="BA55" s="129">
        <f t="shared" si="13"/>
        <v>0</v>
      </c>
      <c r="BB55" s="129">
        <f t="shared" si="14"/>
        <v>305</v>
      </c>
      <c r="BC55" s="129">
        <f t="shared" si="15"/>
        <v>0</v>
      </c>
      <c r="BD55" s="129">
        <f t="shared" si="16"/>
        <v>0</v>
      </c>
      <c r="BE55" s="129">
        <f t="shared" si="17"/>
        <v>0</v>
      </c>
      <c r="CA55" s="159">
        <v>1</v>
      </c>
      <c r="CB55" s="159">
        <v>7</v>
      </c>
      <c r="CZ55" s="129">
        <v>2.4000000000000001E-4</v>
      </c>
    </row>
    <row r="56" spans="1:104" x14ac:dyDescent="0.2">
      <c r="A56" s="153">
        <v>37</v>
      </c>
      <c r="B56" s="154" t="s">
        <v>154</v>
      </c>
      <c r="C56" s="155" t="s">
        <v>155</v>
      </c>
      <c r="D56" s="156" t="s">
        <v>143</v>
      </c>
      <c r="E56" s="157">
        <v>5</v>
      </c>
      <c r="F56" s="157">
        <v>92</v>
      </c>
      <c r="G56" s="158">
        <f t="shared" si="12"/>
        <v>460</v>
      </c>
      <c r="O56" s="152">
        <v>2</v>
      </c>
      <c r="AA56" s="129">
        <v>1</v>
      </c>
      <c r="AB56" s="129">
        <v>7</v>
      </c>
      <c r="AC56" s="129">
        <v>7</v>
      </c>
      <c r="AZ56" s="129">
        <v>2</v>
      </c>
      <c r="BA56" s="129">
        <f t="shared" si="13"/>
        <v>0</v>
      </c>
      <c r="BB56" s="129">
        <f t="shared" si="14"/>
        <v>460</v>
      </c>
      <c r="BC56" s="129">
        <f t="shared" si="15"/>
        <v>0</v>
      </c>
      <c r="BD56" s="129">
        <f t="shared" si="16"/>
        <v>0</v>
      </c>
      <c r="BE56" s="129">
        <f t="shared" si="17"/>
        <v>0</v>
      </c>
      <c r="CA56" s="159">
        <v>1</v>
      </c>
      <c r="CB56" s="159">
        <v>7</v>
      </c>
      <c r="CZ56" s="129">
        <v>8.0000000000000007E-5</v>
      </c>
    </row>
    <row r="57" spans="1:104" x14ac:dyDescent="0.2">
      <c r="A57" s="153">
        <v>38</v>
      </c>
      <c r="B57" s="154" t="s">
        <v>201</v>
      </c>
      <c r="C57" s="155" t="s">
        <v>202</v>
      </c>
      <c r="D57" s="156" t="s">
        <v>143</v>
      </c>
      <c r="E57" s="157">
        <v>1</v>
      </c>
      <c r="F57" s="157">
        <v>280</v>
      </c>
      <c r="G57" s="158">
        <f t="shared" si="12"/>
        <v>280</v>
      </c>
      <c r="O57" s="152">
        <v>2</v>
      </c>
      <c r="AA57" s="129">
        <v>1</v>
      </c>
      <c r="AB57" s="129">
        <v>7</v>
      </c>
      <c r="AC57" s="129">
        <v>7</v>
      </c>
      <c r="AZ57" s="129">
        <v>2</v>
      </c>
      <c r="BA57" s="129">
        <f t="shared" si="13"/>
        <v>0</v>
      </c>
      <c r="BB57" s="129">
        <f t="shared" si="14"/>
        <v>280</v>
      </c>
      <c r="BC57" s="129">
        <f t="shared" si="15"/>
        <v>0</v>
      </c>
      <c r="BD57" s="129">
        <f t="shared" si="16"/>
        <v>0</v>
      </c>
      <c r="BE57" s="129">
        <f t="shared" si="17"/>
        <v>0</v>
      </c>
      <c r="CA57" s="159">
        <v>1</v>
      </c>
      <c r="CB57" s="159">
        <v>7</v>
      </c>
      <c r="CZ57" s="129">
        <v>0</v>
      </c>
    </row>
    <row r="58" spans="1:104" x14ac:dyDescent="0.2">
      <c r="A58" s="153">
        <v>39</v>
      </c>
      <c r="B58" s="154" t="s">
        <v>203</v>
      </c>
      <c r="C58" s="155" t="s">
        <v>204</v>
      </c>
      <c r="D58" s="156" t="s">
        <v>102</v>
      </c>
      <c r="E58" s="157">
        <v>1</v>
      </c>
      <c r="F58" s="157">
        <v>360</v>
      </c>
      <c r="G58" s="158">
        <f t="shared" si="12"/>
        <v>360</v>
      </c>
      <c r="O58" s="152">
        <v>2</v>
      </c>
      <c r="AA58" s="129">
        <v>1</v>
      </c>
      <c r="AB58" s="129">
        <v>7</v>
      </c>
      <c r="AC58" s="129">
        <v>7</v>
      </c>
      <c r="AZ58" s="129">
        <v>2</v>
      </c>
      <c r="BA58" s="129">
        <f t="shared" si="13"/>
        <v>0</v>
      </c>
      <c r="BB58" s="129">
        <f t="shared" si="14"/>
        <v>360</v>
      </c>
      <c r="BC58" s="129">
        <f t="shared" si="15"/>
        <v>0</v>
      </c>
      <c r="BD58" s="129">
        <f t="shared" si="16"/>
        <v>0</v>
      </c>
      <c r="BE58" s="129">
        <f t="shared" si="17"/>
        <v>0</v>
      </c>
      <c r="CA58" s="159">
        <v>1</v>
      </c>
      <c r="CB58" s="159">
        <v>7</v>
      </c>
      <c r="CZ58" s="129">
        <v>2.4000000000000001E-4</v>
      </c>
    </row>
    <row r="59" spans="1:104" x14ac:dyDescent="0.2">
      <c r="A59" s="153">
        <v>40</v>
      </c>
      <c r="B59" s="154" t="s">
        <v>156</v>
      </c>
      <c r="C59" s="155" t="s">
        <v>157</v>
      </c>
      <c r="D59" s="156" t="s">
        <v>102</v>
      </c>
      <c r="E59" s="157">
        <v>2</v>
      </c>
      <c r="F59" s="157">
        <v>280</v>
      </c>
      <c r="G59" s="158">
        <f t="shared" si="12"/>
        <v>560</v>
      </c>
      <c r="O59" s="152">
        <v>2</v>
      </c>
      <c r="AA59" s="129">
        <v>1</v>
      </c>
      <c r="AB59" s="129">
        <v>7</v>
      </c>
      <c r="AC59" s="129">
        <v>7</v>
      </c>
      <c r="AZ59" s="129">
        <v>2</v>
      </c>
      <c r="BA59" s="129">
        <f t="shared" si="13"/>
        <v>0</v>
      </c>
      <c r="BB59" s="129">
        <f t="shared" si="14"/>
        <v>560</v>
      </c>
      <c r="BC59" s="129">
        <f t="shared" si="15"/>
        <v>0</v>
      </c>
      <c r="BD59" s="129">
        <f t="shared" si="16"/>
        <v>0</v>
      </c>
      <c r="BE59" s="129">
        <f t="shared" si="17"/>
        <v>0</v>
      </c>
      <c r="CA59" s="159">
        <v>1</v>
      </c>
      <c r="CB59" s="159">
        <v>7</v>
      </c>
      <c r="CZ59" s="129">
        <v>4.0000000000000003E-5</v>
      </c>
    </row>
    <row r="60" spans="1:104" x14ac:dyDescent="0.2">
      <c r="A60" s="153">
        <v>41</v>
      </c>
      <c r="B60" s="154" t="s">
        <v>158</v>
      </c>
      <c r="C60" s="155" t="s">
        <v>159</v>
      </c>
      <c r="D60" s="156" t="s">
        <v>102</v>
      </c>
      <c r="E60" s="157">
        <v>1</v>
      </c>
      <c r="F60" s="157">
        <v>400</v>
      </c>
      <c r="G60" s="158">
        <f t="shared" si="12"/>
        <v>400</v>
      </c>
      <c r="O60" s="152">
        <v>2</v>
      </c>
      <c r="AA60" s="129">
        <v>1</v>
      </c>
      <c r="AB60" s="129">
        <v>7</v>
      </c>
      <c r="AC60" s="129">
        <v>7</v>
      </c>
      <c r="AZ60" s="129">
        <v>2</v>
      </c>
      <c r="BA60" s="129">
        <f t="shared" si="13"/>
        <v>0</v>
      </c>
      <c r="BB60" s="129">
        <f t="shared" si="14"/>
        <v>400</v>
      </c>
      <c r="BC60" s="129">
        <f t="shared" si="15"/>
        <v>0</v>
      </c>
      <c r="BD60" s="129">
        <f t="shared" si="16"/>
        <v>0</v>
      </c>
      <c r="BE60" s="129">
        <f t="shared" si="17"/>
        <v>0</v>
      </c>
      <c r="CA60" s="159">
        <v>1</v>
      </c>
      <c r="CB60" s="159">
        <v>7</v>
      </c>
      <c r="CZ60" s="129">
        <v>0</v>
      </c>
    </row>
    <row r="61" spans="1:104" x14ac:dyDescent="0.2">
      <c r="A61" s="153">
        <v>42</v>
      </c>
      <c r="B61" s="154" t="s">
        <v>160</v>
      </c>
      <c r="C61" s="155" t="s">
        <v>161</v>
      </c>
      <c r="D61" s="156" t="s">
        <v>102</v>
      </c>
      <c r="E61" s="157">
        <v>1</v>
      </c>
      <c r="F61" s="157">
        <v>120</v>
      </c>
      <c r="G61" s="158">
        <f t="shared" si="12"/>
        <v>120</v>
      </c>
      <c r="O61" s="152">
        <v>2</v>
      </c>
      <c r="AA61" s="129">
        <v>1</v>
      </c>
      <c r="AB61" s="129">
        <v>0</v>
      </c>
      <c r="AC61" s="129">
        <v>0</v>
      </c>
      <c r="AZ61" s="129">
        <v>2</v>
      </c>
      <c r="BA61" s="129">
        <f t="shared" si="13"/>
        <v>0</v>
      </c>
      <c r="BB61" s="129">
        <f t="shared" si="14"/>
        <v>120</v>
      </c>
      <c r="BC61" s="129">
        <f t="shared" si="15"/>
        <v>0</v>
      </c>
      <c r="BD61" s="129">
        <f t="shared" si="16"/>
        <v>0</v>
      </c>
      <c r="BE61" s="129">
        <f t="shared" si="17"/>
        <v>0</v>
      </c>
      <c r="CA61" s="159">
        <v>1</v>
      </c>
      <c r="CB61" s="159">
        <v>0</v>
      </c>
      <c r="CZ61" s="129">
        <v>0</v>
      </c>
    </row>
    <row r="62" spans="1:104" x14ac:dyDescent="0.2">
      <c r="A62" s="153">
        <v>43</v>
      </c>
      <c r="B62" s="154" t="s">
        <v>162</v>
      </c>
      <c r="C62" s="155" t="s">
        <v>163</v>
      </c>
      <c r="D62" s="156" t="s">
        <v>102</v>
      </c>
      <c r="E62" s="157">
        <v>1</v>
      </c>
      <c r="F62" s="157">
        <v>360</v>
      </c>
      <c r="G62" s="158">
        <f t="shared" si="12"/>
        <v>360</v>
      </c>
      <c r="O62" s="152">
        <v>2</v>
      </c>
      <c r="AA62" s="129">
        <v>1</v>
      </c>
      <c r="AB62" s="129">
        <v>7</v>
      </c>
      <c r="AC62" s="129">
        <v>7</v>
      </c>
      <c r="AZ62" s="129">
        <v>2</v>
      </c>
      <c r="BA62" s="129">
        <f t="shared" si="13"/>
        <v>0</v>
      </c>
      <c r="BB62" s="129">
        <f t="shared" si="14"/>
        <v>360</v>
      </c>
      <c r="BC62" s="129">
        <f t="shared" si="15"/>
        <v>0</v>
      </c>
      <c r="BD62" s="129">
        <f t="shared" si="16"/>
        <v>0</v>
      </c>
      <c r="BE62" s="129">
        <f t="shared" si="17"/>
        <v>0</v>
      </c>
      <c r="CA62" s="159">
        <v>1</v>
      </c>
      <c r="CB62" s="159">
        <v>7</v>
      </c>
      <c r="CZ62" s="129">
        <v>1.2999999999999999E-4</v>
      </c>
    </row>
    <row r="63" spans="1:104" x14ac:dyDescent="0.2">
      <c r="A63" s="153">
        <v>44</v>
      </c>
      <c r="B63" s="154" t="s">
        <v>205</v>
      </c>
      <c r="C63" s="155" t="s">
        <v>206</v>
      </c>
      <c r="D63" s="156" t="s">
        <v>102</v>
      </c>
      <c r="E63" s="157">
        <v>1</v>
      </c>
      <c r="F63" s="157">
        <v>2662</v>
      </c>
      <c r="G63" s="158">
        <f t="shared" si="12"/>
        <v>2662</v>
      </c>
      <c r="O63" s="152">
        <v>2</v>
      </c>
      <c r="AA63" s="129">
        <v>3</v>
      </c>
      <c r="AB63" s="129">
        <v>7</v>
      </c>
      <c r="AC63" s="129">
        <v>64271102</v>
      </c>
      <c r="AZ63" s="129">
        <v>2</v>
      </c>
      <c r="BA63" s="129">
        <f t="shared" si="13"/>
        <v>0</v>
      </c>
      <c r="BB63" s="129">
        <f t="shared" si="14"/>
        <v>2662</v>
      </c>
      <c r="BC63" s="129">
        <f t="shared" si="15"/>
        <v>0</v>
      </c>
      <c r="BD63" s="129">
        <f t="shared" si="16"/>
        <v>0</v>
      </c>
      <c r="BE63" s="129">
        <f t="shared" si="17"/>
        <v>0</v>
      </c>
      <c r="CA63" s="159">
        <v>3</v>
      </c>
      <c r="CB63" s="159">
        <v>7</v>
      </c>
      <c r="CZ63" s="129">
        <v>1.4E-2</v>
      </c>
    </row>
    <row r="64" spans="1:104" x14ac:dyDescent="0.2">
      <c r="A64" s="153">
        <v>45</v>
      </c>
      <c r="B64" s="154" t="s">
        <v>164</v>
      </c>
      <c r="C64" s="155" t="s">
        <v>165</v>
      </c>
      <c r="D64" s="156" t="s">
        <v>102</v>
      </c>
      <c r="E64" s="157">
        <v>1</v>
      </c>
      <c r="F64" s="157">
        <v>373</v>
      </c>
      <c r="G64" s="158">
        <f t="shared" si="12"/>
        <v>373</v>
      </c>
      <c r="O64" s="152">
        <v>2</v>
      </c>
      <c r="AA64" s="129">
        <v>12</v>
      </c>
      <c r="AB64" s="129">
        <v>1</v>
      </c>
      <c r="AC64" s="129">
        <v>2</v>
      </c>
      <c r="AZ64" s="129">
        <v>2</v>
      </c>
      <c r="BA64" s="129">
        <f t="shared" si="13"/>
        <v>0</v>
      </c>
      <c r="BB64" s="129">
        <f t="shared" si="14"/>
        <v>373</v>
      </c>
      <c r="BC64" s="129">
        <f t="shared" si="15"/>
        <v>0</v>
      </c>
      <c r="BD64" s="129">
        <f t="shared" si="16"/>
        <v>0</v>
      </c>
      <c r="BE64" s="129">
        <f t="shared" si="17"/>
        <v>0</v>
      </c>
      <c r="CA64" s="159">
        <v>12</v>
      </c>
      <c r="CB64" s="159">
        <v>1</v>
      </c>
      <c r="CZ64" s="129">
        <v>1E-3</v>
      </c>
    </row>
    <row r="65" spans="1:104" x14ac:dyDescent="0.2">
      <c r="A65" s="153">
        <v>46</v>
      </c>
      <c r="B65" s="154" t="s">
        <v>166</v>
      </c>
      <c r="C65" s="155" t="s">
        <v>167</v>
      </c>
      <c r="D65" s="156" t="s">
        <v>102</v>
      </c>
      <c r="E65" s="157">
        <v>1</v>
      </c>
      <c r="F65" s="157">
        <v>380</v>
      </c>
      <c r="G65" s="158">
        <f t="shared" si="12"/>
        <v>380</v>
      </c>
      <c r="O65" s="152">
        <v>2</v>
      </c>
      <c r="AA65" s="129">
        <v>12</v>
      </c>
      <c r="AB65" s="129">
        <v>1</v>
      </c>
      <c r="AC65" s="129">
        <v>3</v>
      </c>
      <c r="AZ65" s="129">
        <v>2</v>
      </c>
      <c r="BA65" s="129">
        <f t="shared" si="13"/>
        <v>0</v>
      </c>
      <c r="BB65" s="129">
        <f t="shared" si="14"/>
        <v>380</v>
      </c>
      <c r="BC65" s="129">
        <f t="shared" si="15"/>
        <v>0</v>
      </c>
      <c r="BD65" s="129">
        <f t="shared" si="16"/>
        <v>0</v>
      </c>
      <c r="BE65" s="129">
        <f t="shared" si="17"/>
        <v>0</v>
      </c>
      <c r="CA65" s="159">
        <v>12</v>
      </c>
      <c r="CB65" s="159">
        <v>1</v>
      </c>
      <c r="CZ65" s="129">
        <v>0</v>
      </c>
    </row>
    <row r="66" spans="1:104" x14ac:dyDescent="0.2">
      <c r="A66" s="153">
        <v>47</v>
      </c>
      <c r="B66" s="154" t="s">
        <v>168</v>
      </c>
      <c r="C66" s="155" t="s">
        <v>169</v>
      </c>
      <c r="D66" s="156" t="s">
        <v>102</v>
      </c>
      <c r="E66" s="157">
        <v>2</v>
      </c>
      <c r="F66" s="157">
        <v>396</v>
      </c>
      <c r="G66" s="158">
        <f t="shared" si="12"/>
        <v>792</v>
      </c>
      <c r="O66" s="152">
        <v>2</v>
      </c>
      <c r="AA66" s="129">
        <v>12</v>
      </c>
      <c r="AB66" s="129">
        <v>1</v>
      </c>
      <c r="AC66" s="129">
        <v>4</v>
      </c>
      <c r="AZ66" s="129">
        <v>2</v>
      </c>
      <c r="BA66" s="129">
        <f t="shared" si="13"/>
        <v>0</v>
      </c>
      <c r="BB66" s="129">
        <f t="shared" si="14"/>
        <v>792</v>
      </c>
      <c r="BC66" s="129">
        <f t="shared" si="15"/>
        <v>0</v>
      </c>
      <c r="BD66" s="129">
        <f t="shared" si="16"/>
        <v>0</v>
      </c>
      <c r="BE66" s="129">
        <f t="shared" si="17"/>
        <v>0</v>
      </c>
      <c r="CA66" s="159">
        <v>12</v>
      </c>
      <c r="CB66" s="159">
        <v>1</v>
      </c>
      <c r="CZ66" s="129">
        <v>0</v>
      </c>
    </row>
    <row r="67" spans="1:104" x14ac:dyDescent="0.2">
      <c r="A67" s="153">
        <v>48</v>
      </c>
      <c r="B67" s="154" t="s">
        <v>170</v>
      </c>
      <c r="C67" s="155" t="s">
        <v>207</v>
      </c>
      <c r="D67" s="156" t="s">
        <v>102</v>
      </c>
      <c r="E67" s="157">
        <v>1</v>
      </c>
      <c r="F67" s="157">
        <v>2263</v>
      </c>
      <c r="G67" s="158">
        <f t="shared" si="12"/>
        <v>2263</v>
      </c>
      <c r="O67" s="152">
        <v>2</v>
      </c>
      <c r="AA67" s="129">
        <v>12</v>
      </c>
      <c r="AB67" s="129">
        <v>1</v>
      </c>
      <c r="AC67" s="129">
        <v>60</v>
      </c>
      <c r="AZ67" s="129">
        <v>2</v>
      </c>
      <c r="BA67" s="129">
        <f t="shared" si="13"/>
        <v>0</v>
      </c>
      <c r="BB67" s="129">
        <f t="shared" si="14"/>
        <v>2263</v>
      </c>
      <c r="BC67" s="129">
        <f t="shared" si="15"/>
        <v>0</v>
      </c>
      <c r="BD67" s="129">
        <f t="shared" si="16"/>
        <v>0</v>
      </c>
      <c r="BE67" s="129">
        <f t="shared" si="17"/>
        <v>0</v>
      </c>
      <c r="CA67" s="159">
        <v>12</v>
      </c>
      <c r="CB67" s="159">
        <v>1</v>
      </c>
      <c r="CZ67" s="129">
        <v>0</v>
      </c>
    </row>
    <row r="68" spans="1:104" x14ac:dyDescent="0.2">
      <c r="A68" s="153">
        <v>49</v>
      </c>
      <c r="B68" s="154" t="s">
        <v>171</v>
      </c>
      <c r="C68" s="155" t="s">
        <v>172</v>
      </c>
      <c r="D68" s="156" t="s">
        <v>132</v>
      </c>
      <c r="E68" s="157">
        <v>1</v>
      </c>
      <c r="F68" s="157">
        <v>4571</v>
      </c>
      <c r="G68" s="158">
        <f t="shared" si="12"/>
        <v>4571</v>
      </c>
      <c r="O68" s="152">
        <v>2</v>
      </c>
      <c r="AA68" s="129">
        <v>12</v>
      </c>
      <c r="AB68" s="129">
        <v>1</v>
      </c>
      <c r="AC68" s="129">
        <v>5</v>
      </c>
      <c r="AZ68" s="129">
        <v>2</v>
      </c>
      <c r="BA68" s="129">
        <f t="shared" si="13"/>
        <v>0</v>
      </c>
      <c r="BB68" s="129">
        <f t="shared" si="14"/>
        <v>4571</v>
      </c>
      <c r="BC68" s="129">
        <f t="shared" si="15"/>
        <v>0</v>
      </c>
      <c r="BD68" s="129">
        <f t="shared" si="16"/>
        <v>0</v>
      </c>
      <c r="BE68" s="129">
        <f t="shared" si="17"/>
        <v>0</v>
      </c>
      <c r="CA68" s="159">
        <v>12</v>
      </c>
      <c r="CB68" s="159">
        <v>1</v>
      </c>
      <c r="CZ68" s="129">
        <v>0</v>
      </c>
    </row>
    <row r="69" spans="1:104" x14ac:dyDescent="0.2">
      <c r="A69" s="153">
        <v>50</v>
      </c>
      <c r="B69" s="154" t="s">
        <v>173</v>
      </c>
      <c r="C69" s="155" t="s">
        <v>174</v>
      </c>
      <c r="D69" s="156" t="s">
        <v>102</v>
      </c>
      <c r="E69" s="157">
        <v>1</v>
      </c>
      <c r="F69" s="157">
        <v>5148</v>
      </c>
      <c r="G69" s="158">
        <f t="shared" si="12"/>
        <v>5148</v>
      </c>
      <c r="O69" s="152">
        <v>2</v>
      </c>
      <c r="AA69" s="129">
        <v>12</v>
      </c>
      <c r="AB69" s="129">
        <v>1</v>
      </c>
      <c r="AC69" s="129">
        <v>6</v>
      </c>
      <c r="AZ69" s="129">
        <v>2</v>
      </c>
      <c r="BA69" s="129">
        <f t="shared" si="13"/>
        <v>0</v>
      </c>
      <c r="BB69" s="129">
        <f t="shared" si="14"/>
        <v>5148</v>
      </c>
      <c r="BC69" s="129">
        <f t="shared" si="15"/>
        <v>0</v>
      </c>
      <c r="BD69" s="129">
        <f t="shared" si="16"/>
        <v>0</v>
      </c>
      <c r="BE69" s="129">
        <f t="shared" si="17"/>
        <v>0</v>
      </c>
      <c r="CA69" s="159">
        <v>12</v>
      </c>
      <c r="CB69" s="159">
        <v>1</v>
      </c>
      <c r="CZ69" s="129">
        <v>0</v>
      </c>
    </row>
    <row r="70" spans="1:104" x14ac:dyDescent="0.2">
      <c r="A70" s="153">
        <v>51</v>
      </c>
      <c r="B70" s="154" t="s">
        <v>175</v>
      </c>
      <c r="C70" s="155" t="s">
        <v>176</v>
      </c>
      <c r="D70" s="156" t="s">
        <v>177</v>
      </c>
      <c r="E70" s="157">
        <v>1</v>
      </c>
      <c r="F70" s="157">
        <v>758</v>
      </c>
      <c r="G70" s="158">
        <f t="shared" si="12"/>
        <v>758</v>
      </c>
      <c r="O70" s="152">
        <v>2</v>
      </c>
      <c r="AA70" s="129">
        <v>12</v>
      </c>
      <c r="AB70" s="129">
        <v>1</v>
      </c>
      <c r="AC70" s="129">
        <v>7</v>
      </c>
      <c r="AZ70" s="129">
        <v>2</v>
      </c>
      <c r="BA70" s="129">
        <f t="shared" si="13"/>
        <v>0</v>
      </c>
      <c r="BB70" s="129">
        <f t="shared" si="14"/>
        <v>758</v>
      </c>
      <c r="BC70" s="129">
        <f t="shared" si="15"/>
        <v>0</v>
      </c>
      <c r="BD70" s="129">
        <f t="shared" si="16"/>
        <v>0</v>
      </c>
      <c r="BE70" s="129">
        <f t="shared" si="17"/>
        <v>0</v>
      </c>
      <c r="CA70" s="159">
        <v>12</v>
      </c>
      <c r="CB70" s="159">
        <v>1</v>
      </c>
      <c r="CZ70" s="129">
        <v>0</v>
      </c>
    </row>
    <row r="71" spans="1:104" x14ac:dyDescent="0.2">
      <c r="A71" s="153">
        <v>52</v>
      </c>
      <c r="B71" s="154" t="s">
        <v>175</v>
      </c>
      <c r="C71" s="155" t="s">
        <v>178</v>
      </c>
      <c r="D71" s="156" t="s">
        <v>177</v>
      </c>
      <c r="E71" s="157">
        <v>1</v>
      </c>
      <c r="F71" s="157">
        <v>241</v>
      </c>
      <c r="G71" s="158">
        <f t="shared" si="12"/>
        <v>241</v>
      </c>
      <c r="O71" s="152">
        <v>2</v>
      </c>
      <c r="AA71" s="129">
        <v>12</v>
      </c>
      <c r="AB71" s="129">
        <v>1</v>
      </c>
      <c r="AC71" s="129">
        <v>8</v>
      </c>
      <c r="AZ71" s="129">
        <v>2</v>
      </c>
      <c r="BA71" s="129">
        <f t="shared" si="13"/>
        <v>0</v>
      </c>
      <c r="BB71" s="129">
        <f t="shared" si="14"/>
        <v>241</v>
      </c>
      <c r="BC71" s="129">
        <f t="shared" si="15"/>
        <v>0</v>
      </c>
      <c r="BD71" s="129">
        <f t="shared" si="16"/>
        <v>0</v>
      </c>
      <c r="BE71" s="129">
        <f t="shared" si="17"/>
        <v>0</v>
      </c>
      <c r="CA71" s="159">
        <v>12</v>
      </c>
      <c r="CB71" s="159">
        <v>1</v>
      </c>
      <c r="CZ71" s="129">
        <v>0</v>
      </c>
    </row>
    <row r="72" spans="1:104" x14ac:dyDescent="0.2">
      <c r="A72" s="153">
        <v>53</v>
      </c>
      <c r="B72" s="154" t="s">
        <v>179</v>
      </c>
      <c r="C72" s="155" t="s">
        <v>180</v>
      </c>
      <c r="D72" s="156" t="s">
        <v>102</v>
      </c>
      <c r="E72" s="157">
        <v>1</v>
      </c>
      <c r="F72" s="157">
        <v>166</v>
      </c>
      <c r="G72" s="158">
        <f t="shared" si="12"/>
        <v>166</v>
      </c>
      <c r="O72" s="152">
        <v>2</v>
      </c>
      <c r="AA72" s="129">
        <v>12</v>
      </c>
      <c r="AB72" s="129">
        <v>1</v>
      </c>
      <c r="AC72" s="129">
        <v>9</v>
      </c>
      <c r="AZ72" s="129">
        <v>2</v>
      </c>
      <c r="BA72" s="129">
        <f t="shared" si="13"/>
        <v>0</v>
      </c>
      <c r="BB72" s="129">
        <f t="shared" si="14"/>
        <v>166</v>
      </c>
      <c r="BC72" s="129">
        <f t="shared" si="15"/>
        <v>0</v>
      </c>
      <c r="BD72" s="129">
        <f t="shared" si="16"/>
        <v>0</v>
      </c>
      <c r="BE72" s="129">
        <f t="shared" si="17"/>
        <v>0</v>
      </c>
      <c r="CA72" s="159">
        <v>12</v>
      </c>
      <c r="CB72" s="159">
        <v>1</v>
      </c>
      <c r="CZ72" s="129">
        <v>1E-3</v>
      </c>
    </row>
    <row r="73" spans="1:104" x14ac:dyDescent="0.2">
      <c r="A73" s="153">
        <v>54</v>
      </c>
      <c r="B73" s="154" t="s">
        <v>181</v>
      </c>
      <c r="C73" s="155" t="s">
        <v>182</v>
      </c>
      <c r="D73" s="156" t="s">
        <v>102</v>
      </c>
      <c r="E73" s="157">
        <v>1</v>
      </c>
      <c r="F73" s="157">
        <v>2025</v>
      </c>
      <c r="G73" s="158">
        <f t="shared" si="12"/>
        <v>2025</v>
      </c>
      <c r="O73" s="152">
        <v>2</v>
      </c>
      <c r="AA73" s="129">
        <v>12</v>
      </c>
      <c r="AB73" s="129">
        <v>1</v>
      </c>
      <c r="AC73" s="129">
        <v>10</v>
      </c>
      <c r="AZ73" s="129">
        <v>2</v>
      </c>
      <c r="BA73" s="129">
        <f t="shared" si="13"/>
        <v>0</v>
      </c>
      <c r="BB73" s="129">
        <f t="shared" si="14"/>
        <v>2025</v>
      </c>
      <c r="BC73" s="129">
        <f t="shared" si="15"/>
        <v>0</v>
      </c>
      <c r="BD73" s="129">
        <f t="shared" si="16"/>
        <v>0</v>
      </c>
      <c r="BE73" s="129">
        <f t="shared" si="17"/>
        <v>0</v>
      </c>
      <c r="CA73" s="159">
        <v>12</v>
      </c>
      <c r="CB73" s="159">
        <v>1</v>
      </c>
      <c r="CZ73" s="129">
        <v>1E-3</v>
      </c>
    </row>
    <row r="74" spans="1:104" x14ac:dyDescent="0.2">
      <c r="A74" s="153">
        <v>55</v>
      </c>
      <c r="B74" s="154" t="s">
        <v>208</v>
      </c>
      <c r="C74" s="155" t="s">
        <v>209</v>
      </c>
      <c r="D74" s="156" t="s">
        <v>210</v>
      </c>
      <c r="E74" s="157">
        <v>1</v>
      </c>
      <c r="F74" s="157">
        <v>860</v>
      </c>
      <c r="G74" s="158">
        <f t="shared" si="12"/>
        <v>860</v>
      </c>
      <c r="O74" s="152">
        <v>2</v>
      </c>
      <c r="AA74" s="129">
        <v>12</v>
      </c>
      <c r="AB74" s="129">
        <v>1</v>
      </c>
      <c r="AC74" s="129">
        <v>53</v>
      </c>
      <c r="AZ74" s="129">
        <v>2</v>
      </c>
      <c r="BA74" s="129">
        <f t="shared" si="13"/>
        <v>0</v>
      </c>
      <c r="BB74" s="129">
        <f t="shared" si="14"/>
        <v>860</v>
      </c>
      <c r="BC74" s="129">
        <f t="shared" si="15"/>
        <v>0</v>
      </c>
      <c r="BD74" s="129">
        <f t="shared" si="16"/>
        <v>0</v>
      </c>
      <c r="BE74" s="129">
        <f t="shared" si="17"/>
        <v>0</v>
      </c>
      <c r="CA74" s="159">
        <v>12</v>
      </c>
      <c r="CB74" s="159">
        <v>1</v>
      </c>
      <c r="CZ74" s="129">
        <v>1.7940000000000001E-2</v>
      </c>
    </row>
    <row r="75" spans="1:104" x14ac:dyDescent="0.2">
      <c r="A75" s="153">
        <v>56</v>
      </c>
      <c r="B75" s="154" t="s">
        <v>216</v>
      </c>
      <c r="C75" s="155" t="s">
        <v>217</v>
      </c>
      <c r="D75" s="156" t="s">
        <v>58</v>
      </c>
      <c r="E75" s="157">
        <v>0.31</v>
      </c>
      <c r="F75" s="157">
        <v>302.2</v>
      </c>
      <c r="G75" s="158">
        <f t="shared" si="12"/>
        <v>93.682000000000002</v>
      </c>
      <c r="O75" s="152">
        <v>2</v>
      </c>
      <c r="AA75" s="129">
        <v>7</v>
      </c>
      <c r="AB75" s="129">
        <v>1002</v>
      </c>
      <c r="AC75" s="129">
        <v>5</v>
      </c>
      <c r="AZ75" s="129">
        <v>2</v>
      </c>
      <c r="BA75" s="129">
        <f t="shared" si="13"/>
        <v>0</v>
      </c>
      <c r="BB75" s="129">
        <f t="shared" si="14"/>
        <v>93.682000000000002</v>
      </c>
      <c r="BC75" s="129">
        <f t="shared" si="15"/>
        <v>0</v>
      </c>
      <c r="BD75" s="129">
        <f t="shared" si="16"/>
        <v>0</v>
      </c>
      <c r="BE75" s="129">
        <f t="shared" si="17"/>
        <v>0</v>
      </c>
      <c r="CA75" s="159">
        <v>7</v>
      </c>
      <c r="CB75" s="159">
        <v>1002</v>
      </c>
      <c r="CZ75" s="129">
        <v>0</v>
      </c>
    </row>
    <row r="76" spans="1:104" x14ac:dyDescent="0.2">
      <c r="A76" s="160"/>
      <c r="B76" s="161" t="s">
        <v>74</v>
      </c>
      <c r="C76" s="162" t="str">
        <f>CONCATENATE(B45," ",C45)</f>
        <v>725 Zařizovací předměty</v>
      </c>
      <c r="D76" s="163"/>
      <c r="E76" s="164"/>
      <c r="F76" s="165"/>
      <c r="G76" s="166">
        <f>SUM(G45:G75)</f>
        <v>30293.682000000001</v>
      </c>
      <c r="O76" s="152">
        <v>4</v>
      </c>
      <c r="BA76" s="167">
        <f>SUM(BA45:BA75)</f>
        <v>0</v>
      </c>
      <c r="BB76" s="167">
        <f>SUM(BB45:BB75)</f>
        <v>30293.682000000001</v>
      </c>
      <c r="BC76" s="167">
        <f>SUM(BC45:BC75)</f>
        <v>0</v>
      </c>
      <c r="BD76" s="167">
        <f>SUM(BD45:BD75)</f>
        <v>0</v>
      </c>
      <c r="BE76" s="167">
        <f>SUM(BE45:BE75)</f>
        <v>0</v>
      </c>
    </row>
    <row r="77" spans="1:104" x14ac:dyDescent="0.2">
      <c r="A77" s="145" t="s">
        <v>68</v>
      </c>
      <c r="B77" s="146" t="s">
        <v>183</v>
      </c>
      <c r="C77" s="147" t="s">
        <v>184</v>
      </c>
      <c r="D77" s="148"/>
      <c r="E77" s="149"/>
      <c r="F77" s="149"/>
      <c r="G77" s="150"/>
      <c r="H77" s="151"/>
      <c r="I77" s="151"/>
      <c r="O77" s="152">
        <v>1</v>
      </c>
    </row>
    <row r="78" spans="1:104" x14ac:dyDescent="0.2">
      <c r="A78" s="153">
        <v>57</v>
      </c>
      <c r="B78" s="154" t="s">
        <v>185</v>
      </c>
      <c r="C78" s="155" t="s">
        <v>186</v>
      </c>
      <c r="D78" s="156" t="s">
        <v>89</v>
      </c>
      <c r="E78" s="157">
        <v>0.30181999999999998</v>
      </c>
      <c r="F78" s="157">
        <v>203</v>
      </c>
      <c r="G78" s="158">
        <f>E78*F78</f>
        <v>61.269459999999995</v>
      </c>
      <c r="O78" s="152">
        <v>2</v>
      </c>
      <c r="AA78" s="129">
        <v>8</v>
      </c>
      <c r="AB78" s="129">
        <v>1</v>
      </c>
      <c r="AC78" s="129">
        <v>3</v>
      </c>
      <c r="AZ78" s="129">
        <v>1</v>
      </c>
      <c r="BA78" s="129">
        <f>IF(AZ78=1,G78,0)</f>
        <v>61.269459999999995</v>
      </c>
      <c r="BB78" s="129">
        <f>IF(AZ78=2,G78,0)</f>
        <v>0</v>
      </c>
      <c r="BC78" s="129">
        <f>IF(AZ78=3,G78,0)</f>
        <v>0</v>
      </c>
      <c r="BD78" s="129">
        <f>IF(AZ78=4,G78,0)</f>
        <v>0</v>
      </c>
      <c r="BE78" s="129">
        <f>IF(AZ78=5,G78,0)</f>
        <v>0</v>
      </c>
      <c r="CA78" s="159">
        <v>8</v>
      </c>
      <c r="CB78" s="159">
        <v>1</v>
      </c>
      <c r="CZ78" s="129">
        <v>0</v>
      </c>
    </row>
    <row r="79" spans="1:104" x14ac:dyDescent="0.2">
      <c r="A79" s="153">
        <v>58</v>
      </c>
      <c r="B79" s="154" t="s">
        <v>187</v>
      </c>
      <c r="C79" s="155" t="s">
        <v>188</v>
      </c>
      <c r="D79" s="156" t="s">
        <v>89</v>
      </c>
      <c r="E79" s="157">
        <v>0.30181999999999998</v>
      </c>
      <c r="F79" s="157">
        <v>232</v>
      </c>
      <c r="G79" s="158">
        <f>E79*F79</f>
        <v>70.022239999999996</v>
      </c>
      <c r="O79" s="152">
        <v>2</v>
      </c>
      <c r="AA79" s="129">
        <v>8</v>
      </c>
      <c r="AB79" s="129">
        <v>1</v>
      </c>
      <c r="AC79" s="129">
        <v>3</v>
      </c>
      <c r="AZ79" s="129">
        <v>1</v>
      </c>
      <c r="BA79" s="129">
        <f>IF(AZ79=1,G79,0)</f>
        <v>70.022239999999996</v>
      </c>
      <c r="BB79" s="129">
        <f>IF(AZ79=2,G79,0)</f>
        <v>0</v>
      </c>
      <c r="BC79" s="129">
        <f>IF(AZ79=3,G79,0)</f>
        <v>0</v>
      </c>
      <c r="BD79" s="129">
        <f>IF(AZ79=4,G79,0)</f>
        <v>0</v>
      </c>
      <c r="BE79" s="129">
        <f>IF(AZ79=5,G79,0)</f>
        <v>0</v>
      </c>
      <c r="CA79" s="159">
        <v>8</v>
      </c>
      <c r="CB79" s="159">
        <v>1</v>
      </c>
      <c r="CZ79" s="129">
        <v>0</v>
      </c>
    </row>
    <row r="80" spans="1:104" x14ac:dyDescent="0.2">
      <c r="A80" s="153">
        <v>59</v>
      </c>
      <c r="B80" s="154" t="s">
        <v>189</v>
      </c>
      <c r="C80" s="155" t="s">
        <v>190</v>
      </c>
      <c r="D80" s="156" t="s">
        <v>89</v>
      </c>
      <c r="E80" s="157">
        <v>5.7345800000000002</v>
      </c>
      <c r="F80" s="157">
        <v>13</v>
      </c>
      <c r="G80" s="158">
        <f>E80*F80</f>
        <v>74.549540000000007</v>
      </c>
      <c r="O80" s="152">
        <v>2</v>
      </c>
      <c r="AA80" s="129">
        <v>8</v>
      </c>
      <c r="AB80" s="129">
        <v>1</v>
      </c>
      <c r="AC80" s="129">
        <v>3</v>
      </c>
      <c r="AZ80" s="129">
        <v>1</v>
      </c>
      <c r="BA80" s="129">
        <f>IF(AZ80=1,G80,0)</f>
        <v>74.549540000000007</v>
      </c>
      <c r="BB80" s="129">
        <f>IF(AZ80=2,G80,0)</f>
        <v>0</v>
      </c>
      <c r="BC80" s="129">
        <f>IF(AZ80=3,G80,0)</f>
        <v>0</v>
      </c>
      <c r="BD80" s="129">
        <f>IF(AZ80=4,G80,0)</f>
        <v>0</v>
      </c>
      <c r="BE80" s="129">
        <f>IF(AZ80=5,G80,0)</f>
        <v>0</v>
      </c>
      <c r="CA80" s="159">
        <v>8</v>
      </c>
      <c r="CB80" s="159">
        <v>1</v>
      </c>
      <c r="CZ80" s="129">
        <v>0</v>
      </c>
    </row>
    <row r="81" spans="1:104" x14ac:dyDescent="0.2">
      <c r="A81" s="153">
        <v>60</v>
      </c>
      <c r="B81" s="154" t="s">
        <v>191</v>
      </c>
      <c r="C81" s="155" t="s">
        <v>192</v>
      </c>
      <c r="D81" s="156" t="s">
        <v>89</v>
      </c>
      <c r="E81" s="157">
        <v>0.30181999999999998</v>
      </c>
      <c r="F81" s="157">
        <v>106</v>
      </c>
      <c r="G81" s="158">
        <f>E81*F81</f>
        <v>31.992919999999998</v>
      </c>
      <c r="O81" s="152">
        <v>2</v>
      </c>
      <c r="AA81" s="129">
        <v>8</v>
      </c>
      <c r="AB81" s="129">
        <v>1</v>
      </c>
      <c r="AC81" s="129">
        <v>3</v>
      </c>
      <c r="AZ81" s="129">
        <v>1</v>
      </c>
      <c r="BA81" s="129">
        <f>IF(AZ81=1,G81,0)</f>
        <v>31.992919999999998</v>
      </c>
      <c r="BB81" s="129">
        <f>IF(AZ81=2,G81,0)</f>
        <v>0</v>
      </c>
      <c r="BC81" s="129">
        <f>IF(AZ81=3,G81,0)</f>
        <v>0</v>
      </c>
      <c r="BD81" s="129">
        <f>IF(AZ81=4,G81,0)</f>
        <v>0</v>
      </c>
      <c r="BE81" s="129">
        <f>IF(AZ81=5,G81,0)</f>
        <v>0</v>
      </c>
      <c r="CA81" s="159">
        <v>8</v>
      </c>
      <c r="CB81" s="159">
        <v>1</v>
      </c>
      <c r="CZ81" s="129">
        <v>0</v>
      </c>
    </row>
    <row r="82" spans="1:104" x14ac:dyDescent="0.2">
      <c r="A82" s="153">
        <v>61</v>
      </c>
      <c r="B82" s="154" t="s">
        <v>218</v>
      </c>
      <c r="C82" s="155" t="s">
        <v>219</v>
      </c>
      <c r="D82" s="156" t="s">
        <v>89</v>
      </c>
      <c r="E82" s="157">
        <v>0.30181999999999998</v>
      </c>
      <c r="F82" s="157">
        <v>465</v>
      </c>
      <c r="G82" s="158">
        <f>E82*F82</f>
        <v>140.34629999999999</v>
      </c>
      <c r="O82" s="152">
        <v>2</v>
      </c>
      <c r="AA82" s="129">
        <v>8</v>
      </c>
      <c r="AB82" s="129">
        <v>0</v>
      </c>
      <c r="AC82" s="129">
        <v>3</v>
      </c>
      <c r="AZ82" s="129">
        <v>1</v>
      </c>
      <c r="BA82" s="129">
        <f>IF(AZ82=1,G82,0)</f>
        <v>140.34629999999999</v>
      </c>
      <c r="BB82" s="129">
        <f>IF(AZ82=2,G82,0)</f>
        <v>0</v>
      </c>
      <c r="BC82" s="129">
        <f>IF(AZ82=3,G82,0)</f>
        <v>0</v>
      </c>
      <c r="BD82" s="129">
        <f>IF(AZ82=4,G82,0)</f>
        <v>0</v>
      </c>
      <c r="BE82" s="129">
        <f>IF(AZ82=5,G82,0)</f>
        <v>0</v>
      </c>
      <c r="CA82" s="159">
        <v>8</v>
      </c>
      <c r="CB82" s="159">
        <v>0</v>
      </c>
      <c r="CZ82" s="129">
        <v>0</v>
      </c>
    </row>
    <row r="83" spans="1:104" x14ac:dyDescent="0.2">
      <c r="A83" s="160"/>
      <c r="B83" s="161" t="s">
        <v>74</v>
      </c>
      <c r="C83" s="162" t="str">
        <f>CONCATENATE(B77," ",C77)</f>
        <v>D96 Přesuny suti a vybouraných hmot</v>
      </c>
      <c r="D83" s="163"/>
      <c r="E83" s="164"/>
      <c r="F83" s="165"/>
      <c r="G83" s="166">
        <f>SUM(G77:G82)</f>
        <v>378.18045999999998</v>
      </c>
      <c r="O83" s="152">
        <v>4</v>
      </c>
      <c r="BA83" s="167">
        <f>SUM(BA77:BA82)</f>
        <v>378.18045999999998</v>
      </c>
      <c r="BB83" s="167">
        <f>SUM(BB77:BB82)</f>
        <v>0</v>
      </c>
      <c r="BC83" s="167">
        <f>SUM(BC77:BC82)</f>
        <v>0</v>
      </c>
      <c r="BD83" s="167">
        <f>SUM(BD77:BD82)</f>
        <v>0</v>
      </c>
      <c r="BE83" s="167">
        <f>SUM(BE77:BE82)</f>
        <v>0</v>
      </c>
    </row>
    <row r="84" spans="1:104" x14ac:dyDescent="0.2">
      <c r="E84" s="129"/>
    </row>
    <row r="85" spans="1:104" x14ac:dyDescent="0.2">
      <c r="E85" s="129"/>
    </row>
    <row r="86" spans="1:104" x14ac:dyDescent="0.2">
      <c r="E86" s="129"/>
    </row>
    <row r="87" spans="1:104" x14ac:dyDescent="0.2">
      <c r="E87" s="129"/>
    </row>
    <row r="88" spans="1:104" x14ac:dyDescent="0.2">
      <c r="E88" s="129"/>
    </row>
    <row r="89" spans="1:104" x14ac:dyDescent="0.2">
      <c r="E89" s="129"/>
    </row>
    <row r="90" spans="1:104" x14ac:dyDescent="0.2">
      <c r="E90" s="129"/>
    </row>
    <row r="91" spans="1:104" x14ac:dyDescent="0.2">
      <c r="E91" s="129"/>
    </row>
    <row r="92" spans="1:104" x14ac:dyDescent="0.2">
      <c r="E92" s="129"/>
    </row>
    <row r="93" spans="1:104" x14ac:dyDescent="0.2">
      <c r="E93" s="129"/>
    </row>
    <row r="94" spans="1:104" x14ac:dyDescent="0.2">
      <c r="E94" s="129"/>
    </row>
    <row r="95" spans="1:104" x14ac:dyDescent="0.2">
      <c r="E95" s="129"/>
    </row>
    <row r="96" spans="1:104" x14ac:dyDescent="0.2">
      <c r="E96" s="129"/>
    </row>
    <row r="97" spans="1:7" x14ac:dyDescent="0.2">
      <c r="E97" s="129"/>
    </row>
    <row r="98" spans="1:7" x14ac:dyDescent="0.2">
      <c r="E98" s="129"/>
    </row>
    <row r="99" spans="1:7" x14ac:dyDescent="0.2">
      <c r="E99" s="129"/>
    </row>
    <row r="100" spans="1:7" x14ac:dyDescent="0.2">
      <c r="E100" s="129"/>
    </row>
    <row r="101" spans="1:7" x14ac:dyDescent="0.2">
      <c r="E101" s="129"/>
    </row>
    <row r="102" spans="1:7" x14ac:dyDescent="0.2">
      <c r="E102" s="129"/>
    </row>
    <row r="103" spans="1:7" x14ac:dyDescent="0.2">
      <c r="E103" s="129"/>
    </row>
    <row r="104" spans="1:7" x14ac:dyDescent="0.2">
      <c r="E104" s="129"/>
    </row>
    <row r="105" spans="1:7" x14ac:dyDescent="0.2">
      <c r="E105" s="129"/>
    </row>
    <row r="106" spans="1:7" x14ac:dyDescent="0.2">
      <c r="E106" s="129"/>
    </row>
    <row r="107" spans="1:7" x14ac:dyDescent="0.2">
      <c r="A107" s="168"/>
      <c r="B107" s="168"/>
      <c r="C107" s="168"/>
      <c r="D107" s="168"/>
      <c r="E107" s="168"/>
      <c r="F107" s="168"/>
      <c r="G107" s="168"/>
    </row>
    <row r="108" spans="1:7" x14ac:dyDescent="0.2">
      <c r="A108" s="168"/>
      <c r="B108" s="168"/>
      <c r="C108" s="168"/>
      <c r="D108" s="168"/>
      <c r="E108" s="168"/>
      <c r="F108" s="168"/>
      <c r="G108" s="168"/>
    </row>
    <row r="109" spans="1:7" x14ac:dyDescent="0.2">
      <c r="A109" s="168"/>
      <c r="B109" s="168"/>
      <c r="C109" s="168"/>
      <c r="D109" s="168"/>
      <c r="E109" s="168"/>
      <c r="F109" s="168"/>
      <c r="G109" s="168"/>
    </row>
    <row r="110" spans="1:7" x14ac:dyDescent="0.2">
      <c r="A110" s="168"/>
      <c r="B110" s="168"/>
      <c r="C110" s="168"/>
      <c r="D110" s="168"/>
      <c r="E110" s="168"/>
      <c r="F110" s="168"/>
      <c r="G110" s="168"/>
    </row>
    <row r="111" spans="1:7" x14ac:dyDescent="0.2">
      <c r="E111" s="129"/>
    </row>
    <row r="112" spans="1:7" x14ac:dyDescent="0.2">
      <c r="E112" s="129"/>
    </row>
    <row r="113" spans="5:5" x14ac:dyDescent="0.2">
      <c r="E113" s="129"/>
    </row>
    <row r="114" spans="5:5" x14ac:dyDescent="0.2">
      <c r="E114" s="129"/>
    </row>
    <row r="115" spans="5:5" x14ac:dyDescent="0.2">
      <c r="E115" s="129"/>
    </row>
    <row r="116" spans="5:5" x14ac:dyDescent="0.2">
      <c r="E116" s="129"/>
    </row>
    <row r="117" spans="5:5" x14ac:dyDescent="0.2">
      <c r="E117" s="129"/>
    </row>
    <row r="118" spans="5:5" x14ac:dyDescent="0.2">
      <c r="E118" s="129"/>
    </row>
    <row r="119" spans="5:5" x14ac:dyDescent="0.2">
      <c r="E119" s="129"/>
    </row>
    <row r="120" spans="5:5" x14ac:dyDescent="0.2">
      <c r="E120" s="129"/>
    </row>
    <row r="121" spans="5:5" x14ac:dyDescent="0.2">
      <c r="E121" s="129"/>
    </row>
    <row r="122" spans="5:5" x14ac:dyDescent="0.2">
      <c r="E122" s="129"/>
    </row>
    <row r="123" spans="5:5" x14ac:dyDescent="0.2">
      <c r="E123" s="129"/>
    </row>
    <row r="124" spans="5:5" x14ac:dyDescent="0.2">
      <c r="E124" s="129"/>
    </row>
    <row r="125" spans="5:5" x14ac:dyDescent="0.2">
      <c r="E125" s="129"/>
    </row>
    <row r="126" spans="5:5" x14ac:dyDescent="0.2">
      <c r="E126" s="129"/>
    </row>
    <row r="127" spans="5:5" x14ac:dyDescent="0.2">
      <c r="E127" s="129"/>
    </row>
    <row r="128" spans="5:5" x14ac:dyDescent="0.2">
      <c r="E128" s="129"/>
    </row>
    <row r="129" spans="1:7" x14ac:dyDescent="0.2">
      <c r="E129" s="129"/>
    </row>
    <row r="130" spans="1:7" x14ac:dyDescent="0.2">
      <c r="E130" s="129"/>
    </row>
    <row r="131" spans="1:7" x14ac:dyDescent="0.2">
      <c r="E131" s="129"/>
    </row>
    <row r="132" spans="1:7" x14ac:dyDescent="0.2">
      <c r="E132" s="129"/>
    </row>
    <row r="133" spans="1:7" x14ac:dyDescent="0.2">
      <c r="E133" s="129"/>
    </row>
    <row r="134" spans="1:7" x14ac:dyDescent="0.2">
      <c r="E134" s="129"/>
    </row>
    <row r="135" spans="1:7" x14ac:dyDescent="0.2">
      <c r="E135" s="129"/>
    </row>
    <row r="136" spans="1:7" x14ac:dyDescent="0.2">
      <c r="E136" s="129"/>
    </row>
    <row r="137" spans="1:7" x14ac:dyDescent="0.2">
      <c r="E137" s="129"/>
    </row>
    <row r="138" spans="1:7" x14ac:dyDescent="0.2">
      <c r="E138" s="129"/>
    </row>
    <row r="139" spans="1:7" x14ac:dyDescent="0.2">
      <c r="E139" s="129"/>
    </row>
    <row r="140" spans="1:7" x14ac:dyDescent="0.2">
      <c r="E140" s="129"/>
    </row>
    <row r="141" spans="1:7" x14ac:dyDescent="0.2">
      <c r="E141" s="129"/>
    </row>
    <row r="142" spans="1:7" x14ac:dyDescent="0.2">
      <c r="A142" s="169"/>
      <c r="B142" s="169"/>
    </row>
    <row r="143" spans="1:7" x14ac:dyDescent="0.2">
      <c r="A143" s="168"/>
      <c r="B143" s="168"/>
      <c r="C143" s="171"/>
      <c r="D143" s="171"/>
      <c r="E143" s="172"/>
      <c r="F143" s="171"/>
      <c r="G143" s="173"/>
    </row>
    <row r="144" spans="1:7" x14ac:dyDescent="0.2">
      <c r="A144" s="174"/>
      <c r="B144" s="174"/>
      <c r="C144" s="168"/>
      <c r="D144" s="168"/>
      <c r="E144" s="175"/>
      <c r="F144" s="168"/>
      <c r="G144" s="168"/>
    </row>
    <row r="145" spans="1:7" x14ac:dyDescent="0.2">
      <c r="A145" s="168"/>
      <c r="B145" s="168"/>
      <c r="C145" s="168"/>
      <c r="D145" s="168"/>
      <c r="E145" s="175"/>
      <c r="F145" s="168"/>
      <c r="G145" s="168"/>
    </row>
    <row r="146" spans="1:7" x14ac:dyDescent="0.2">
      <c r="A146" s="168"/>
      <c r="B146" s="168"/>
      <c r="C146" s="168"/>
      <c r="D146" s="168"/>
      <c r="E146" s="175"/>
      <c r="F146" s="168"/>
      <c r="G146" s="168"/>
    </row>
    <row r="147" spans="1:7" x14ac:dyDescent="0.2">
      <c r="A147" s="168"/>
      <c r="B147" s="168"/>
      <c r="C147" s="168"/>
      <c r="D147" s="168"/>
      <c r="E147" s="175"/>
      <c r="F147" s="168"/>
      <c r="G147" s="168"/>
    </row>
    <row r="148" spans="1:7" x14ac:dyDescent="0.2">
      <c r="A148" s="168"/>
      <c r="B148" s="168"/>
      <c r="C148" s="168"/>
      <c r="D148" s="168"/>
      <c r="E148" s="175"/>
      <c r="F148" s="168"/>
      <c r="G148" s="168"/>
    </row>
    <row r="149" spans="1:7" x14ac:dyDescent="0.2">
      <c r="A149" s="168"/>
      <c r="B149" s="168"/>
      <c r="C149" s="168"/>
      <c r="D149" s="168"/>
      <c r="E149" s="175"/>
      <c r="F149" s="168"/>
      <c r="G149" s="168"/>
    </row>
    <row r="150" spans="1:7" x14ac:dyDescent="0.2">
      <c r="A150" s="168"/>
      <c r="B150" s="168"/>
      <c r="C150" s="168"/>
      <c r="D150" s="168"/>
      <c r="E150" s="175"/>
      <c r="F150" s="168"/>
      <c r="G150" s="168"/>
    </row>
    <row r="151" spans="1:7" x14ac:dyDescent="0.2">
      <c r="A151" s="168"/>
      <c r="B151" s="168"/>
      <c r="C151" s="168"/>
      <c r="D151" s="168"/>
      <c r="E151" s="175"/>
      <c r="F151" s="168"/>
      <c r="G151" s="168"/>
    </row>
    <row r="152" spans="1:7" x14ac:dyDescent="0.2">
      <c r="A152" s="168"/>
      <c r="B152" s="168"/>
      <c r="C152" s="168"/>
      <c r="D152" s="168"/>
      <c r="E152" s="175"/>
      <c r="F152" s="168"/>
      <c r="G152" s="168"/>
    </row>
    <row r="153" spans="1:7" x14ac:dyDescent="0.2">
      <c r="A153" s="168"/>
      <c r="B153" s="168"/>
      <c r="C153" s="168"/>
      <c r="D153" s="168"/>
      <c r="E153" s="175"/>
      <c r="F153" s="168"/>
      <c r="G153" s="168"/>
    </row>
    <row r="154" spans="1:7" x14ac:dyDescent="0.2">
      <c r="A154" s="168"/>
      <c r="B154" s="168"/>
      <c r="C154" s="168"/>
      <c r="D154" s="168"/>
      <c r="E154" s="175"/>
      <c r="F154" s="168"/>
      <c r="G154" s="168"/>
    </row>
    <row r="155" spans="1:7" x14ac:dyDescent="0.2">
      <c r="A155" s="168"/>
      <c r="B155" s="168"/>
      <c r="C155" s="168"/>
      <c r="D155" s="168"/>
      <c r="E155" s="175"/>
      <c r="F155" s="168"/>
      <c r="G155" s="168"/>
    </row>
    <row r="156" spans="1:7" x14ac:dyDescent="0.2">
      <c r="A156" s="168"/>
      <c r="B156" s="168"/>
      <c r="C156" s="168"/>
      <c r="D156" s="168"/>
      <c r="E156" s="175"/>
      <c r="F156" s="168"/>
      <c r="G156" s="168"/>
    </row>
  </sheetData>
  <mergeCells count="5">
    <mergeCell ref="A1:G1"/>
    <mergeCell ref="A3:B3"/>
    <mergeCell ref="A4:B4"/>
    <mergeCell ref="E4:G4"/>
    <mergeCell ref="C3:D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Krycí listbuňka-4lůžka</vt:lpstr>
      <vt:lpstr>Rekapitulacebuňka4lůžka</vt:lpstr>
      <vt:lpstr>Položkybuňka4lůžka</vt:lpstr>
      <vt:lpstr>Položkybuňka4lůžka!Názvy_tisku</vt:lpstr>
      <vt:lpstr>Rekapitulacebuňka4lůžka!Názvy_tisku</vt:lpstr>
      <vt:lpstr>'Krycí listbuňka-4lůžka'!Oblast_tisku</vt:lpstr>
      <vt:lpstr>Položkybuňka4lůžka!Oblast_tisku</vt:lpstr>
      <vt:lpstr>Rekapitulacebuňka4lůžka!Oblast_tisku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hnovackova</dc:creator>
  <cp:lastModifiedBy>Baudys</cp:lastModifiedBy>
  <cp:lastPrinted>2016-08-30T06:58:02Z</cp:lastPrinted>
  <dcterms:created xsi:type="dcterms:W3CDTF">2015-04-24T08:48:44Z</dcterms:created>
  <dcterms:modified xsi:type="dcterms:W3CDTF">2016-08-31T14:43:40Z</dcterms:modified>
</cp:coreProperties>
</file>