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_NOVE\Nefakultni\RMU\IO_SKM_rekonstrukce_bunek_vinarska\smlouva\dodatek_c2\"/>
    </mc:Choice>
  </mc:AlternateContent>
  <bookViews>
    <workbookView xWindow="0" yWindow="0" windowWidth="19200" windowHeight="11160" activeTab="3"/>
  </bookViews>
  <sheets>
    <sheet name="Krycí list" sheetId="4" r:id="rId1"/>
    <sheet name="Přehled položek" sheetId="3" r:id="rId2"/>
    <sheet name="Elektroinstalace 2 lůžka" sheetId="1" r:id="rId3"/>
    <sheet name="Elektroinstalace 4 lůžka" sheetId="2" r:id="rId4"/>
  </sheets>
  <externalReferences>
    <externalReference r:id="rId5"/>
    <externalReference r:id="rId6"/>
  </externalReferences>
  <definedNames>
    <definedName name="PocetMJ">'[1]Krycí list'!$G$6</definedName>
    <definedName name="Projektant">'[1]Krycí list'!$C$8</definedName>
    <definedName name="SazbaDPH1">'[1]Krycí list'!$C$31</definedName>
    <definedName name="SazbaDPH2">'[1]Krycí list'!$C$33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3" i="2" s="1"/>
  <c r="G34" i="2" s="1"/>
  <c r="G25" i="2"/>
  <c r="G24" i="2"/>
  <c r="G26" i="2" s="1"/>
  <c r="G21" i="2"/>
  <c r="G14" i="2"/>
  <c r="G13" i="2"/>
  <c r="G10" i="2"/>
  <c r="G11" i="2" s="1"/>
  <c r="G7" i="2"/>
  <c r="G8" i="2" s="1"/>
  <c r="G31" i="1"/>
  <c r="G24" i="1"/>
  <c r="G23" i="1"/>
  <c r="G20" i="1"/>
  <c r="G21" i="1" s="1"/>
  <c r="G14" i="1"/>
  <c r="G13" i="1"/>
  <c r="G10" i="1"/>
  <c r="G7" i="1"/>
  <c r="C34" i="4"/>
  <c r="F34" i="4" s="1"/>
  <c r="C32" i="4"/>
  <c r="C9" i="4"/>
  <c r="G7" i="4"/>
  <c r="G22" i="2"/>
  <c r="G15" i="2"/>
  <c r="G32" i="1"/>
  <c r="G33" i="1" s="1"/>
  <c r="G11" i="1"/>
  <c r="G25" i="1" l="1"/>
  <c r="G26" i="1" s="1"/>
  <c r="D11" i="3" s="1"/>
  <c r="D12" i="3" s="1"/>
  <c r="G27" i="2"/>
  <c r="D15" i="3" s="1"/>
  <c r="D16" i="3" s="1"/>
  <c r="G15" i="1"/>
  <c r="G16" i="2"/>
  <c r="C15" i="3" s="1"/>
  <c r="C16" i="3" s="1"/>
  <c r="G8" i="1"/>
  <c r="E18" i="3" l="1"/>
  <c r="F18" i="3"/>
  <c r="C17" i="4"/>
  <c r="G36" i="2"/>
  <c r="G16" i="1"/>
  <c r="G35" i="1" l="1"/>
  <c r="C11" i="3"/>
  <c r="C12" i="3" s="1"/>
  <c r="E19" i="3" s="1"/>
  <c r="C18" i="4" l="1"/>
  <c r="E28" i="3"/>
  <c r="F28" i="3" s="1"/>
  <c r="F19" i="3"/>
  <c r="C19" i="4"/>
  <c r="C20" i="4" s="1"/>
  <c r="C23" i="4" s="1"/>
  <c r="C24" i="4" s="1"/>
  <c r="F31" i="4" s="1"/>
  <c r="F32" i="4" s="1"/>
  <c r="F35" i="4" s="1"/>
</calcChain>
</file>

<file path=xl/sharedStrings.xml><?xml version="1.0" encoding="utf-8"?>
<sst xmlns="http://schemas.openxmlformats.org/spreadsheetml/2006/main" count="218" uniqueCount="104">
  <si>
    <t>Položkový rozpočet: Rozpočet celkový</t>
  </si>
  <si>
    <t>Název nabídky:</t>
  </si>
  <si>
    <t>Elektroinstalace - 2 lůžka</t>
  </si>
  <si>
    <t>Materiál</t>
  </si>
  <si>
    <t>p.č.</t>
  </si>
  <si>
    <t>číslo položky</t>
  </si>
  <si>
    <t>název položky</t>
  </si>
  <si>
    <t>mj.</t>
  </si>
  <si>
    <t>množství</t>
  </si>
  <si>
    <t>cena za m.j.</t>
  </si>
  <si>
    <t>cena celkem</t>
  </si>
  <si>
    <t>Instalační krabice (CPV 284 220 00-6)</t>
  </si>
  <si>
    <t>KO KRABICE KU 68 - 1902</t>
  </si>
  <si>
    <t>KS</t>
  </si>
  <si>
    <t>Celkem za :</t>
  </si>
  <si>
    <t>ks</t>
  </si>
  <si>
    <t>Vodiče (CPV 313 000 00-9)</t>
  </si>
  <si>
    <t>KABEL CYKY 2A X 1.5</t>
  </si>
  <si>
    <t>m</t>
  </si>
  <si>
    <t>Vypínače (CPV 312 120 00-5)</t>
  </si>
  <si>
    <t>Vypínač č. 01 (komplet) IP44</t>
  </si>
  <si>
    <t>1 K</t>
  </si>
  <si>
    <t>Vypínač pod omítku řazení 06 barva - bílá</t>
  </si>
  <si>
    <t>Montáž (CPV 453 100 00-3)</t>
  </si>
  <si>
    <t>hod</t>
  </si>
  <si>
    <t>Hodinové zúčtovací sazby</t>
  </si>
  <si>
    <t>Napojení ovládání centrální VZT jednotky</t>
  </si>
  <si>
    <t>Montáže</t>
  </si>
  <si>
    <t>210010331 </t>
  </si>
  <si>
    <t>Montáž přístrojové krabice bez zapojení</t>
  </si>
  <si>
    <t>210810042 </t>
  </si>
  <si>
    <t>Položení kabelu pevně</t>
  </si>
  <si>
    <t>Pomocný materiál,prořez</t>
  </si>
  <si>
    <t>prořez vodičů 20% z ceny kabelů</t>
  </si>
  <si>
    <t>%</t>
  </si>
  <si>
    <t>Cenová kalkulace celkem bez DPH:</t>
  </si>
  <si>
    <t>Elektroinstalace - 4 lůžka</t>
  </si>
  <si>
    <t>Koleje Vinařská</t>
  </si>
  <si>
    <t>MATERIÁL A MONTÁŽ</t>
  </si>
  <si>
    <t>cena bez DPH</t>
  </si>
  <si>
    <t>cena včetně DPH</t>
  </si>
  <si>
    <t>materiál bez DPH</t>
  </si>
  <si>
    <t>montáž bez DPH</t>
  </si>
  <si>
    <t>Elektroinstalace - buňka 2 lůžka</t>
  </si>
  <si>
    <t xml:space="preserve">     1 buňka</t>
  </si>
  <si>
    <t xml:space="preserve">     37 buněk</t>
  </si>
  <si>
    <t>Elektroinstalace - buňka 4 lůžka</t>
  </si>
  <si>
    <t>MONTÁŽ CELKEM</t>
  </si>
  <si>
    <t>MATERIÁL CELKEM</t>
  </si>
  <si>
    <t>DODÁVKA CELKEM</t>
  </si>
  <si>
    <t>POLOŽKOVÝ ROZPOČET</t>
  </si>
  <si>
    <t>Rozpočet</t>
  </si>
  <si>
    <t>0</t>
  </si>
  <si>
    <t xml:space="preserve">JKSO </t>
  </si>
  <si>
    <t>Objekt</t>
  </si>
  <si>
    <t>Rekonstrukce ubytovacích buněk kolejí A3</t>
  </si>
  <si>
    <t xml:space="preserve">SKP </t>
  </si>
  <si>
    <t>Měrná jednotka</t>
  </si>
  <si>
    <t>Stavba</t>
  </si>
  <si>
    <t>Brno, Vinařská, blok A3</t>
  </si>
  <si>
    <t>Počet jednotek</t>
  </si>
  <si>
    <t xml:space="preserve">Část </t>
  </si>
  <si>
    <t>ELEKTROINSTALACE</t>
  </si>
  <si>
    <t>Náklady na m.j.</t>
  </si>
  <si>
    <t>Projektant</t>
  </si>
  <si>
    <t>Ing. Zdeněk ILLEK</t>
  </si>
  <si>
    <t>Typ rozpočtu</t>
  </si>
  <si>
    <t>Zpracovatel projektu</t>
  </si>
  <si>
    <t>Objednatel</t>
  </si>
  <si>
    <t>Dodavatel</t>
  </si>
  <si>
    <t xml:space="preserve">Zakázkové číslo </t>
  </si>
  <si>
    <t>2 0079 301-4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</si>
  <si>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</si>
  <si>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</si>
  <si>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</si>
  <si>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</si>
  <si>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</si>
  <si>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</si>
  <si>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</si>
  <si>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</si>
  <si>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</si>
  <si>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</si>
  <si>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M materiál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</si>
  <si>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</si>
  <si>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</si>
  <si>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</si>
  <si>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</si>
  <si>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</si>
  <si>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</si>
  <si>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</si>
  <si>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</si>
  <si>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</si>
  <si>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</si>
  <si>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</si>
  <si>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</si>
  <si>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</si>
  <si>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</si>
  <si>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</si>
  <si>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</si>
  <si>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</si>
  <si>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</si>
  <si>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</si>
  <si>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</si>
  <si>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 xml:space="preserve">    2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</si>
</sst>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/mm/yy"/>
    <numFmt numFmtId="166" formatCode="0.0"/>
    <numFmt numFmtId="167" formatCode="#,##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1"/>
      <color theme="3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.0500000000000007"/>
      <color indexed="8"/>
      <name val="Times New Roman"/>
      <family val="1"/>
      <charset val="238"/>
    </font>
    <font>
      <i/>
      <sz val="11"/>
      <name val="Arial CE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7" fillId="0" borderId="0" applyFont="0" applyFill="0" applyBorder="0" applyAlignment="0" applyProtection="0"/>
    <xf numFmtId="0" fontId="19" fillId="0" borderId="0"/>
    <xf numFmtId="0" fontId="11" fillId="0" borderId="0"/>
  </cellStyleXfs>
  <cellXfs count="19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6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right" vertical="center"/>
    </xf>
    <xf numFmtId="164" fontId="8" fillId="3" borderId="2" xfId="1" applyNumberFormat="1" applyFont="1" applyFill="1" applyBorder="1" applyAlignment="1" applyProtection="1">
      <alignment horizontal="right" vertical="center"/>
      <protection locked="0"/>
    </xf>
    <xf numFmtId="164" fontId="8" fillId="3" borderId="2" xfId="1" applyNumberFormat="1" applyFont="1" applyFill="1" applyBorder="1" applyAlignment="1" applyProtection="1">
      <alignment horizontal="right" vertical="center"/>
      <protection hidden="1"/>
    </xf>
    <xf numFmtId="0" fontId="9" fillId="6" borderId="2" xfId="0" applyFont="1" applyFill="1" applyBorder="1" applyAlignment="1">
      <alignment horizontal="left" vertical="top"/>
    </xf>
    <xf numFmtId="42" fontId="9" fillId="6" borderId="2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top"/>
    </xf>
    <xf numFmtId="42" fontId="10" fillId="4" borderId="2" xfId="0" applyNumberFormat="1" applyFont="1" applyFill="1" applyBorder="1" applyAlignment="1">
      <alignment horizontal="left" vertical="center" wrapText="1"/>
    </xf>
    <xf numFmtId="42" fontId="2" fillId="2" borderId="2" xfId="0" applyNumberFormat="1" applyFont="1" applyFill="1" applyBorder="1" applyAlignment="1">
      <alignment horizontal="right" vertical="center"/>
    </xf>
    <xf numFmtId="0" fontId="11" fillId="0" borderId="0" xfId="2" applyBorder="1"/>
    <xf numFmtId="0" fontId="11" fillId="0" borderId="0" xfId="2"/>
    <xf numFmtId="0" fontId="16" fillId="0" borderId="2" xfId="2" applyFont="1" applyBorder="1" applyAlignment="1">
      <alignment horizontal="center" wrapText="1"/>
    </xf>
    <xf numFmtId="0" fontId="16" fillId="0" borderId="2" xfId="2" applyFont="1" applyBorder="1" applyAlignment="1">
      <alignment horizontal="center"/>
    </xf>
    <xf numFmtId="2" fontId="16" fillId="0" borderId="2" xfId="2" applyNumberFormat="1" applyFont="1" applyBorder="1" applyAlignment="1">
      <alignment horizontal="right"/>
    </xf>
    <xf numFmtId="0" fontId="16" fillId="0" borderId="2" xfId="2" applyFont="1" applyBorder="1" applyAlignment="1">
      <alignment horizontal="left" wrapText="1"/>
    </xf>
    <xf numFmtId="44" fontId="16" fillId="0" borderId="2" xfId="1" applyFont="1" applyBorder="1" applyAlignment="1">
      <alignment horizontal="left" wrapText="1"/>
    </xf>
    <xf numFmtId="164" fontId="14" fillId="0" borderId="2" xfId="3" applyNumberFormat="1" applyFont="1" applyBorder="1" applyAlignment="1">
      <alignment horizontal="right"/>
    </xf>
    <xf numFmtId="44" fontId="11" fillId="0" borderId="0" xfId="2" applyNumberFormat="1" applyBorder="1"/>
    <xf numFmtId="42" fontId="16" fillId="0" borderId="2" xfId="1" applyNumberFormat="1" applyFont="1" applyBorder="1" applyAlignment="1">
      <alignment horizontal="left" wrapText="1"/>
    </xf>
    <xf numFmtId="44" fontId="16" fillId="0" borderId="2" xfId="1" applyFont="1" applyBorder="1" applyAlignment="1">
      <alignment horizontal="center" wrapText="1"/>
    </xf>
    <xf numFmtId="164" fontId="16" fillId="0" borderId="2" xfId="3" applyNumberFormat="1" applyFont="1" applyBorder="1" applyAlignment="1">
      <alignment horizontal="right"/>
    </xf>
    <xf numFmtId="44" fontId="11" fillId="0" borderId="0" xfId="2" applyNumberFormat="1"/>
    <xf numFmtId="164" fontId="14" fillId="5" borderId="2" xfId="3" applyNumberFormat="1" applyFont="1" applyFill="1" applyBorder="1" applyAlignment="1">
      <alignment horizontal="right"/>
    </xf>
    <xf numFmtId="164" fontId="11" fillId="0" borderId="0" xfId="2" applyNumberFormat="1"/>
    <xf numFmtId="0" fontId="15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wrapText="1"/>
    </xf>
    <xf numFmtId="0" fontId="11" fillId="0" borderId="2" xfId="2" applyBorder="1"/>
    <xf numFmtId="0" fontId="16" fillId="0" borderId="2" xfId="2" applyFont="1" applyBorder="1"/>
    <xf numFmtId="2" fontId="11" fillId="0" borderId="0" xfId="2" applyNumberFormat="1" applyBorder="1" applyAlignment="1">
      <alignment horizontal="right"/>
    </xf>
    <xf numFmtId="2" fontId="11" fillId="0" borderId="0" xfId="2" applyNumberFormat="1" applyFill="1" applyBorder="1" applyAlignment="1">
      <alignment horizontal="right"/>
    </xf>
    <xf numFmtId="0" fontId="16" fillId="0" borderId="2" xfId="2" applyFont="1" applyFill="1" applyBorder="1"/>
    <xf numFmtId="0" fontId="11" fillId="0" borderId="2" xfId="2" applyBorder="1" applyAlignment="1">
      <alignment horizontal="center"/>
    </xf>
    <xf numFmtId="42" fontId="11" fillId="0" borderId="2" xfId="2" applyNumberFormat="1" applyBorder="1"/>
    <xf numFmtId="0" fontId="16" fillId="0" borderId="2" xfId="2" applyFont="1" applyFill="1" applyBorder="1" applyAlignment="1">
      <alignment wrapText="1"/>
    </xf>
    <xf numFmtId="0" fontId="11" fillId="0" borderId="0" xfId="2" applyFont="1" applyBorder="1"/>
    <xf numFmtId="0" fontId="11" fillId="0" borderId="0" xfId="2" applyFont="1"/>
    <xf numFmtId="2" fontId="11" fillId="0" borderId="0" xfId="2" applyNumberFormat="1" applyFont="1" applyBorder="1" applyAlignment="1">
      <alignment horizontal="right"/>
    </xf>
    <xf numFmtId="44" fontId="16" fillId="0" borderId="2" xfId="2" applyNumberFormat="1" applyFont="1" applyBorder="1" applyAlignment="1">
      <alignment horizontal="right"/>
    </xf>
    <xf numFmtId="9" fontId="16" fillId="0" borderId="2" xfId="2" applyNumberFormat="1" applyFont="1" applyBorder="1" applyAlignment="1">
      <alignment horizontal="center"/>
    </xf>
    <xf numFmtId="0" fontId="16" fillId="0" borderId="2" xfId="2" applyFont="1" applyBorder="1" applyAlignment="1">
      <alignment horizontal="right"/>
    </xf>
    <xf numFmtId="0" fontId="11" fillId="0" borderId="0" xfId="2" applyAlignment="1">
      <alignment horizontal="center"/>
    </xf>
    <xf numFmtId="0" fontId="11" fillId="0" borderId="0" xfId="2" applyBorder="1" applyAlignment="1">
      <alignment horizontal="center"/>
    </xf>
    <xf numFmtId="0" fontId="20" fillId="0" borderId="11" xfId="4" applyFont="1" applyBorder="1" applyAlignment="1">
      <alignment horizontal="centerContinuous" vertical="top"/>
    </xf>
    <xf numFmtId="0" fontId="21" fillId="0" borderId="11" xfId="4" applyFont="1" applyBorder="1" applyAlignment="1">
      <alignment horizontal="centerContinuous"/>
    </xf>
    <xf numFmtId="0" fontId="19" fillId="0" borderId="0" xfId="4"/>
    <xf numFmtId="0" fontId="22" fillId="8" borderId="12" xfId="4" applyFont="1" applyFill="1" applyBorder="1" applyAlignment="1">
      <alignment horizontal="left"/>
    </xf>
    <xf numFmtId="0" fontId="23" fillId="8" borderId="13" xfId="4" applyFont="1" applyFill="1" applyBorder="1" applyAlignment="1">
      <alignment horizontal="centerContinuous"/>
    </xf>
    <xf numFmtId="49" fontId="24" fillId="8" borderId="14" xfId="4" applyNumberFormat="1" applyFont="1" applyFill="1" applyBorder="1" applyAlignment="1">
      <alignment horizontal="left"/>
    </xf>
    <xf numFmtId="49" fontId="23" fillId="8" borderId="13" xfId="4" applyNumberFormat="1" applyFont="1" applyFill="1" applyBorder="1" applyAlignment="1">
      <alignment horizontal="centerContinuous"/>
    </xf>
    <xf numFmtId="0" fontId="23" fillId="0" borderId="15" xfId="4" applyFont="1" applyBorder="1"/>
    <xf numFmtId="49" fontId="23" fillId="0" borderId="16" xfId="4" applyNumberFormat="1" applyFont="1" applyBorder="1" applyAlignment="1">
      <alignment horizontal="left"/>
    </xf>
    <xf numFmtId="0" fontId="21" fillId="0" borderId="17" xfId="4" applyFont="1" applyBorder="1"/>
    <xf numFmtId="0" fontId="23" fillId="0" borderId="18" xfId="4" applyFont="1" applyBorder="1"/>
    <xf numFmtId="49" fontId="23" fillId="0" borderId="19" xfId="4" applyNumberFormat="1" applyFont="1" applyBorder="1"/>
    <xf numFmtId="49" fontId="23" fillId="0" borderId="18" xfId="4" applyNumberFormat="1" applyFont="1" applyBorder="1"/>
    <xf numFmtId="0" fontId="23" fillId="0" borderId="2" xfId="4" applyFont="1" applyBorder="1"/>
    <xf numFmtId="0" fontId="23" fillId="0" borderId="10" xfId="4" applyFont="1" applyBorder="1" applyAlignment="1">
      <alignment horizontal="left"/>
    </xf>
    <xf numFmtId="0" fontId="22" fillId="0" borderId="17" xfId="4" applyFont="1" applyBorder="1"/>
    <xf numFmtId="49" fontId="23" fillId="0" borderId="10" xfId="4" applyNumberFormat="1" applyFont="1" applyBorder="1" applyAlignment="1">
      <alignment horizontal="left"/>
    </xf>
    <xf numFmtId="49" fontId="22" fillId="8" borderId="17" xfId="4" applyNumberFormat="1" applyFont="1" applyFill="1" applyBorder="1"/>
    <xf numFmtId="49" fontId="21" fillId="8" borderId="18" xfId="4" applyNumberFormat="1" applyFont="1" applyFill="1" applyBorder="1"/>
    <xf numFmtId="49" fontId="22" fillId="8" borderId="19" xfId="4" applyNumberFormat="1" applyFont="1" applyFill="1" applyBorder="1"/>
    <xf numFmtId="49" fontId="21" fillId="8" borderId="19" xfId="4" applyNumberFormat="1" applyFont="1" applyFill="1" applyBorder="1"/>
    <xf numFmtId="49" fontId="23" fillId="0" borderId="19" xfId="5" applyNumberFormat="1" applyFont="1" applyBorder="1"/>
    <xf numFmtId="0" fontId="23" fillId="0" borderId="2" xfId="4" applyFont="1" applyFill="1" applyBorder="1"/>
    <xf numFmtId="3" fontId="23" fillId="0" borderId="10" xfId="4" applyNumberFormat="1" applyFont="1" applyBorder="1" applyAlignment="1">
      <alignment horizontal="left"/>
    </xf>
    <xf numFmtId="0" fontId="19" fillId="0" borderId="0" xfId="4" applyFill="1"/>
    <xf numFmtId="49" fontId="22" fillId="8" borderId="20" xfId="4" applyNumberFormat="1" applyFont="1" applyFill="1" applyBorder="1"/>
    <xf numFmtId="49" fontId="21" fillId="8" borderId="21" xfId="4" applyNumberFormat="1" applyFont="1" applyFill="1" applyBorder="1"/>
    <xf numFmtId="49" fontId="22" fillId="8" borderId="0" xfId="4" applyNumberFormat="1" applyFont="1" applyFill="1" applyBorder="1"/>
    <xf numFmtId="49" fontId="21" fillId="8" borderId="0" xfId="4" applyNumberFormat="1" applyFont="1" applyFill="1" applyBorder="1"/>
    <xf numFmtId="49" fontId="23" fillId="0" borderId="2" xfId="4" applyNumberFormat="1" applyFont="1" applyBorder="1" applyAlignment="1">
      <alignment horizontal="left"/>
    </xf>
    <xf numFmtId="0" fontId="23" fillId="0" borderId="9" xfId="4" applyFont="1" applyBorder="1"/>
    <xf numFmtId="0" fontId="23" fillId="0" borderId="2" xfId="4" applyNumberFormat="1" applyFont="1" applyBorder="1"/>
    <xf numFmtId="0" fontId="23" fillId="0" borderId="23" xfId="4" applyNumberFormat="1" applyFont="1" applyBorder="1" applyAlignment="1">
      <alignment horizontal="left"/>
    </xf>
    <xf numFmtId="0" fontId="19" fillId="0" borderId="0" xfId="4" applyNumberFormat="1" applyBorder="1"/>
    <xf numFmtId="0" fontId="19" fillId="0" borderId="0" xfId="4" applyNumberFormat="1"/>
    <xf numFmtId="0" fontId="23" fillId="0" borderId="23" xfId="4" applyFont="1" applyBorder="1" applyAlignment="1">
      <alignment horizontal="left"/>
    </xf>
    <xf numFmtId="0" fontId="19" fillId="0" borderId="0" xfId="4" applyBorder="1"/>
    <xf numFmtId="0" fontId="23" fillId="0" borderId="2" xfId="4" applyFont="1" applyFill="1" applyBorder="1" applyAlignment="1"/>
    <xf numFmtId="0" fontId="23" fillId="0" borderId="23" xfId="4" applyFont="1" applyFill="1" applyBorder="1" applyAlignment="1"/>
    <xf numFmtId="0" fontId="19" fillId="0" borderId="0" xfId="4" applyFont="1" applyFill="1" applyBorder="1" applyAlignment="1"/>
    <xf numFmtId="0" fontId="23" fillId="0" borderId="2" xfId="4" applyFont="1" applyBorder="1" applyAlignment="1"/>
    <xf numFmtId="0" fontId="23" fillId="0" borderId="23" xfId="4" applyFont="1" applyBorder="1" applyAlignment="1"/>
    <xf numFmtId="3" fontId="19" fillId="0" borderId="0" xfId="4" applyNumberFormat="1"/>
    <xf numFmtId="0" fontId="23" fillId="0" borderId="17" xfId="4" applyFont="1" applyBorder="1"/>
    <xf numFmtId="0" fontId="23" fillId="0" borderId="15" xfId="4" applyFont="1" applyBorder="1" applyAlignment="1">
      <alignment horizontal="left"/>
    </xf>
    <xf numFmtId="0" fontId="23" fillId="0" borderId="24" xfId="4" applyFont="1" applyBorder="1" applyAlignment="1">
      <alignment horizontal="left"/>
    </xf>
    <xf numFmtId="0" fontId="20" fillId="0" borderId="25" xfId="4" applyFont="1" applyBorder="1" applyAlignment="1">
      <alignment horizontal="centerContinuous" vertical="center"/>
    </xf>
    <xf numFmtId="0" fontId="25" fillId="0" borderId="26" xfId="4" applyFont="1" applyBorder="1" applyAlignment="1">
      <alignment horizontal="centerContinuous" vertical="center"/>
    </xf>
    <xf numFmtId="0" fontId="21" fillId="0" borderId="26" xfId="4" applyFont="1" applyBorder="1" applyAlignment="1">
      <alignment horizontal="centerContinuous" vertical="center"/>
    </xf>
    <xf numFmtId="0" fontId="21" fillId="0" borderId="27" xfId="4" applyFont="1" applyBorder="1" applyAlignment="1">
      <alignment horizontal="centerContinuous" vertical="center"/>
    </xf>
    <xf numFmtId="0" fontId="22" fillId="8" borderId="28" xfId="4" applyFont="1" applyFill="1" applyBorder="1" applyAlignment="1">
      <alignment horizontal="left"/>
    </xf>
    <xf numFmtId="0" fontId="21" fillId="8" borderId="29" xfId="4" applyFont="1" applyFill="1" applyBorder="1" applyAlignment="1">
      <alignment horizontal="left"/>
    </xf>
    <xf numFmtId="0" fontId="21" fillId="8" borderId="30" xfId="4" applyFont="1" applyFill="1" applyBorder="1" applyAlignment="1">
      <alignment horizontal="centerContinuous"/>
    </xf>
    <xf numFmtId="0" fontId="22" fillId="8" borderId="29" xfId="4" applyFont="1" applyFill="1" applyBorder="1" applyAlignment="1">
      <alignment horizontal="centerContinuous"/>
    </xf>
    <xf numFmtId="0" fontId="21" fillId="8" borderId="29" xfId="4" applyFont="1" applyFill="1" applyBorder="1" applyAlignment="1">
      <alignment horizontal="centerContinuous"/>
    </xf>
    <xf numFmtId="0" fontId="21" fillId="0" borderId="31" xfId="4" applyFont="1" applyBorder="1"/>
    <xf numFmtId="0" fontId="21" fillId="0" borderId="32" xfId="4" applyFont="1" applyBorder="1"/>
    <xf numFmtId="3" fontId="21" fillId="0" borderId="16" xfId="4" applyNumberFormat="1" applyFont="1" applyBorder="1"/>
    <xf numFmtId="0" fontId="21" fillId="0" borderId="12" xfId="4" applyFont="1" applyBorder="1"/>
    <xf numFmtId="3" fontId="21" fillId="0" borderId="14" xfId="4" applyNumberFormat="1" applyFont="1" applyBorder="1"/>
    <xf numFmtId="0" fontId="21" fillId="0" borderId="13" xfId="4" applyFont="1" applyBorder="1"/>
    <xf numFmtId="3" fontId="21" fillId="0" borderId="19" xfId="4" applyNumberFormat="1" applyFont="1" applyBorder="1"/>
    <xf numFmtId="0" fontId="21" fillId="0" borderId="18" xfId="4" applyFont="1" applyBorder="1"/>
    <xf numFmtId="3" fontId="21" fillId="0" borderId="0" xfId="4" applyNumberFormat="1" applyFont="1" applyBorder="1"/>
    <xf numFmtId="0" fontId="21" fillId="0" borderId="33" xfId="4" applyFont="1" applyBorder="1"/>
    <xf numFmtId="0" fontId="21" fillId="0" borderId="32" xfId="4" applyFont="1" applyBorder="1" applyAlignment="1">
      <alignment shrinkToFit="1"/>
    </xf>
    <xf numFmtId="3" fontId="19" fillId="0" borderId="0" xfId="4" applyNumberFormat="1" applyBorder="1"/>
    <xf numFmtId="0" fontId="21" fillId="0" borderId="34" xfId="4" applyFont="1" applyBorder="1"/>
    <xf numFmtId="0" fontId="21" fillId="0" borderId="20" xfId="4" applyFont="1" applyBorder="1"/>
    <xf numFmtId="0" fontId="21" fillId="0" borderId="0" xfId="4" applyFont="1" applyBorder="1"/>
    <xf numFmtId="3" fontId="21" fillId="0" borderId="37" xfId="4" applyNumberFormat="1" applyFont="1" applyBorder="1"/>
    <xf numFmtId="0" fontId="21" fillId="0" borderId="35" xfId="4" applyFont="1" applyBorder="1"/>
    <xf numFmtId="3" fontId="21" fillId="0" borderId="38" xfId="4" applyNumberFormat="1" applyFont="1" applyBorder="1"/>
    <xf numFmtId="0" fontId="21" fillId="0" borderId="36" xfId="4" applyFont="1" applyBorder="1"/>
    <xf numFmtId="0" fontId="22" fillId="8" borderId="12" xfId="4" applyFont="1" applyFill="1" applyBorder="1"/>
    <xf numFmtId="0" fontId="22" fillId="8" borderId="14" xfId="4" applyFont="1" applyFill="1" applyBorder="1"/>
    <xf numFmtId="0" fontId="22" fillId="8" borderId="13" xfId="4" applyFont="1" applyFill="1" applyBorder="1"/>
    <xf numFmtId="0" fontId="22" fillId="8" borderId="39" xfId="4" applyFont="1" applyFill="1" applyBorder="1"/>
    <xf numFmtId="0" fontId="22" fillId="8" borderId="40" xfId="4" applyFont="1" applyFill="1" applyBorder="1"/>
    <xf numFmtId="0" fontId="21" fillId="0" borderId="21" xfId="4" applyFont="1" applyBorder="1"/>
    <xf numFmtId="0" fontId="21" fillId="0" borderId="0" xfId="4" applyFont="1"/>
    <xf numFmtId="0" fontId="21" fillId="0" borderId="41" xfId="4" applyFont="1" applyBorder="1"/>
    <xf numFmtId="0" fontId="21" fillId="0" borderId="42" xfId="4" applyFont="1" applyBorder="1"/>
    <xf numFmtId="0" fontId="21" fillId="0" borderId="0" xfId="4" applyFont="1" applyBorder="1" applyAlignment="1">
      <alignment horizontal="right"/>
    </xf>
    <xf numFmtId="165" fontId="21" fillId="0" borderId="0" xfId="4" applyNumberFormat="1" applyFont="1" applyBorder="1"/>
    <xf numFmtId="0" fontId="21" fillId="0" borderId="0" xfId="4" applyFont="1" applyFill="1" applyBorder="1"/>
    <xf numFmtId="0" fontId="21" fillId="0" borderId="43" xfId="4" applyFont="1" applyBorder="1"/>
    <xf numFmtId="0" fontId="21" fillId="0" borderId="44" xfId="4" applyFont="1" applyBorder="1"/>
    <xf numFmtId="0" fontId="21" fillId="0" borderId="45" xfId="4" applyFont="1" applyBorder="1"/>
    <xf numFmtId="0" fontId="21" fillId="0" borderId="4" xfId="4" applyFont="1" applyBorder="1"/>
    <xf numFmtId="166" fontId="21" fillId="0" borderId="5" xfId="4" applyNumberFormat="1" applyFont="1" applyBorder="1" applyAlignment="1">
      <alignment horizontal="right"/>
    </xf>
    <xf numFmtId="0" fontId="21" fillId="0" borderId="5" xfId="4" applyFont="1" applyBorder="1"/>
    <xf numFmtId="0" fontId="21" fillId="0" borderId="19" xfId="4" applyFont="1" applyBorder="1"/>
    <xf numFmtId="166" fontId="21" fillId="0" borderId="18" xfId="4" applyNumberFormat="1" applyFont="1" applyBorder="1" applyAlignment="1">
      <alignment horizontal="right"/>
    </xf>
    <xf numFmtId="0" fontId="25" fillId="8" borderId="35" xfId="4" applyFont="1" applyFill="1" applyBorder="1"/>
    <xf numFmtId="0" fontId="25" fillId="8" borderId="38" xfId="4" applyFont="1" applyFill="1" applyBorder="1"/>
    <xf numFmtId="0" fontId="25" fillId="8" borderId="36" xfId="4" applyFont="1" applyFill="1" applyBorder="1"/>
    <xf numFmtId="0" fontId="15" fillId="0" borderId="0" xfId="4" applyFont="1"/>
    <xf numFmtId="0" fontId="19" fillId="0" borderId="0" xfId="4" applyAlignment="1"/>
    <xf numFmtId="0" fontId="19" fillId="0" borderId="0" xfId="4" applyAlignment="1">
      <alignment vertical="justify"/>
    </xf>
    <xf numFmtId="0" fontId="19" fillId="0" borderId="0" xfId="4" applyAlignment="1">
      <alignment horizontal="left" wrapText="1"/>
    </xf>
    <xf numFmtId="0" fontId="26" fillId="0" borderId="0" xfId="4" applyFont="1" applyAlignment="1">
      <alignment horizontal="left" vertical="top" wrapText="1"/>
    </xf>
    <xf numFmtId="0" fontId="23" fillId="0" borderId="2" xfId="4" applyFont="1" applyBorder="1" applyAlignment="1">
      <alignment horizontal="left"/>
    </xf>
    <xf numFmtId="0" fontId="23" fillId="0" borderId="22" xfId="4" applyFont="1" applyBorder="1" applyAlignment="1">
      <alignment horizontal="left"/>
    </xf>
    <xf numFmtId="0" fontId="21" fillId="0" borderId="35" xfId="4" applyFont="1" applyBorder="1" applyAlignment="1">
      <alignment horizontal="center" shrinkToFit="1"/>
    </xf>
    <xf numFmtId="0" fontId="21" fillId="0" borderId="36" xfId="4" applyFont="1" applyBorder="1" applyAlignment="1">
      <alignment horizontal="center" shrinkToFit="1"/>
    </xf>
    <xf numFmtId="167" fontId="21" fillId="0" borderId="22" xfId="4" applyNumberFormat="1" applyFont="1" applyBorder="1" applyAlignment="1">
      <alignment horizontal="right" indent="2"/>
    </xf>
    <xf numFmtId="167" fontId="21" fillId="0" borderId="23" xfId="4" applyNumberFormat="1" applyFont="1" applyBorder="1" applyAlignment="1">
      <alignment horizontal="right" indent="2"/>
    </xf>
    <xf numFmtId="167" fontId="25" fillId="8" borderId="46" xfId="4" applyNumberFormat="1" applyFont="1" applyFill="1" applyBorder="1" applyAlignment="1">
      <alignment horizontal="right" indent="2"/>
    </xf>
    <xf numFmtId="167" fontId="25" fillId="8" borderId="47" xfId="4" applyNumberFormat="1" applyFont="1" applyFill="1" applyBorder="1" applyAlignment="1">
      <alignment horizontal="right" indent="2"/>
    </xf>
    <xf numFmtId="0" fontId="15" fillId="5" borderId="2" xfId="2" applyFont="1" applyFill="1" applyBorder="1" applyAlignment="1">
      <alignment horizontal="left" wrapText="1"/>
    </xf>
    <xf numFmtId="0" fontId="15" fillId="5" borderId="2" xfId="2" applyFont="1" applyFill="1" applyBorder="1" applyAlignment="1">
      <alignment horizontal="left"/>
    </xf>
    <xf numFmtId="0" fontId="16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2" fillId="0" borderId="9" xfId="2" applyFont="1" applyBorder="1" applyAlignment="1">
      <alignment horizontal="center" wrapText="1"/>
    </xf>
    <xf numFmtId="0" fontId="13" fillId="0" borderId="2" xfId="0" applyFont="1" applyBorder="1" applyAlignment="1"/>
    <xf numFmtId="0" fontId="13" fillId="0" borderId="10" xfId="0" applyFont="1" applyBorder="1" applyAlignment="1"/>
    <xf numFmtId="0" fontId="0" fillId="0" borderId="2" xfId="0" applyBorder="1" applyAlignment="1"/>
    <xf numFmtId="0" fontId="0" fillId="0" borderId="10" xfId="0" applyBorder="1" applyAlignment="1"/>
    <xf numFmtId="0" fontId="14" fillId="7" borderId="9" xfId="2" applyFont="1" applyFill="1" applyBorder="1" applyAlignment="1"/>
    <xf numFmtId="0" fontId="15" fillId="0" borderId="2" xfId="2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6">
    <cellStyle name="Měna" xfId="1" builtinId="4"/>
    <cellStyle name="Měna 2" xfId="3"/>
    <cellStyle name="Normální" xfId="0" builtinId="0"/>
    <cellStyle name="Normální 2" xfId="5"/>
    <cellStyle name="Normální 2 2" xfId="4"/>
    <cellStyle name="normální_P1 rozpoče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AKAZKY\%23rozprac\ACR%20POLICKA%20-%20RADAR\_PROFESE\D-IO04%20-%20ROZVODY%20NN+VO\opraveno%20dle%20pripominek\ROZPO&#268;ET\IO%2004%20ROZPO&#268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akazky_2016\SKM\Rekonstrukce_bloku_A3\V&#221;KAZY%20V&#221;M&#282;R\D.1.4.2-ELEKTRO-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VENKOVNÍ ROZVODY"/>
    </sheetNames>
    <sheetDataSet>
      <sheetData sheetId="0" refreshError="1">
        <row r="6">
          <cell r="G6">
            <v>0</v>
          </cell>
        </row>
        <row r="8">
          <cell r="C8" t="str">
            <v>Ing. Zdeněk ILLEK</v>
          </cell>
        </row>
        <row r="31">
          <cell r="C31">
            <v>21</v>
          </cell>
        </row>
        <row r="33">
          <cell r="C33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Elektroinstalace - 2 lůžka"/>
      <sheetName val="Elektroinstalace - 4 lůžka"/>
      <sheetName val="RS1"/>
      <sheetName val="RS2"/>
    </sheetNames>
    <sheetDataSet>
      <sheetData sheetId="0"/>
      <sheetData sheetId="1">
        <row r="33">
          <cell r="E33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6"/>
  <sheetViews>
    <sheetView topLeftCell="A7" workbookViewId="0">
      <selection activeCell="C18" sqref="C18"/>
    </sheetView>
  </sheetViews>
  <sheetFormatPr defaultRowHeight="12.75" x14ac:dyDescent="0.2"/>
  <cols>
    <col min="1" max="1" width="2" style="49" customWidth="1"/>
    <col min="2" max="2" width="16.5703125" style="49" bestFit="1" customWidth="1"/>
    <col min="3" max="3" width="15.85546875" style="49" customWidth="1"/>
    <col min="4" max="4" width="14.5703125" style="49" customWidth="1"/>
    <col min="5" max="5" width="13.5703125" style="49" customWidth="1"/>
    <col min="6" max="6" width="16.5703125" style="49" customWidth="1"/>
    <col min="7" max="7" width="15.28515625" style="49" customWidth="1"/>
    <col min="8" max="16384" width="9.140625" style="49"/>
  </cols>
  <sheetData>
    <row r="1" spans="1:57" ht="24.75" customHeight="1" thickBot="1" x14ac:dyDescent="0.25">
      <c r="A1" s="47" t="s">
        <v>50</v>
      </c>
      <c r="B1" s="48"/>
      <c r="C1" s="48"/>
      <c r="D1" s="48"/>
      <c r="E1" s="48"/>
      <c r="F1" s="48"/>
      <c r="G1" s="48"/>
    </row>
    <row r="2" spans="1:57" ht="12.75" customHeight="1" x14ac:dyDescent="0.2">
      <c r="A2" s="50" t="s">
        <v>51</v>
      </c>
      <c r="B2" s="51"/>
      <c r="C2" s="52" t="s">
        <v>52</v>
      </c>
      <c r="D2" s="52"/>
      <c r="E2" s="53"/>
      <c r="F2" s="54" t="s">
        <v>53</v>
      </c>
      <c r="G2" s="55"/>
    </row>
    <row r="3" spans="1:57" ht="3" hidden="1" customHeight="1" x14ac:dyDescent="0.2">
      <c r="A3" s="56"/>
      <c r="B3" s="57"/>
      <c r="C3" s="58"/>
      <c r="D3" s="58"/>
      <c r="E3" s="59"/>
      <c r="F3" s="60"/>
      <c r="G3" s="61"/>
    </row>
    <row r="4" spans="1:57" ht="12" customHeight="1" x14ac:dyDescent="0.2">
      <c r="A4" s="62" t="s">
        <v>54</v>
      </c>
      <c r="B4" s="57"/>
      <c r="C4" s="58" t="s">
        <v>55</v>
      </c>
      <c r="D4" s="58"/>
      <c r="E4" s="59"/>
      <c r="F4" s="60" t="s">
        <v>56</v>
      </c>
      <c r="G4" s="63"/>
    </row>
    <row r="5" spans="1:57" ht="12.95" customHeight="1" x14ac:dyDescent="0.2">
      <c r="A5" s="64"/>
      <c r="B5" s="65"/>
      <c r="C5" s="66"/>
      <c r="D5" s="67"/>
      <c r="E5" s="65"/>
      <c r="F5" s="60" t="s">
        <v>57</v>
      </c>
      <c r="G5" s="61"/>
    </row>
    <row r="6" spans="1:57" ht="12.95" customHeight="1" x14ac:dyDescent="0.2">
      <c r="A6" s="62" t="s">
        <v>58</v>
      </c>
      <c r="B6" s="57"/>
      <c r="C6" s="68" t="s">
        <v>59</v>
      </c>
      <c r="D6" s="58"/>
      <c r="E6" s="59"/>
      <c r="F6" s="69" t="s">
        <v>60</v>
      </c>
      <c r="G6" s="70">
        <v>0</v>
      </c>
      <c r="O6" s="71"/>
    </row>
    <row r="7" spans="1:57" ht="12.95" customHeight="1" x14ac:dyDescent="0.2">
      <c r="A7" s="72" t="s">
        <v>61</v>
      </c>
      <c r="B7" s="73"/>
      <c r="C7" s="74" t="s">
        <v>62</v>
      </c>
      <c r="D7" s="75"/>
      <c r="E7" s="75"/>
      <c r="F7" s="76" t="s">
        <v>63</v>
      </c>
      <c r="G7" s="70">
        <f>IF(PocetMJ=0,,ROUND((F31+F33)/PocetMJ,1))</f>
        <v>0</v>
      </c>
    </row>
    <row r="8" spans="1:57" x14ac:dyDescent="0.2">
      <c r="A8" s="77" t="s">
        <v>64</v>
      </c>
      <c r="B8" s="60"/>
      <c r="C8" s="149" t="s">
        <v>65</v>
      </c>
      <c r="D8" s="149"/>
      <c r="E8" s="150"/>
      <c r="F8" s="78" t="s">
        <v>66</v>
      </c>
      <c r="G8" s="79"/>
      <c r="H8" s="80"/>
      <c r="I8" s="81"/>
    </row>
    <row r="9" spans="1:57" x14ac:dyDescent="0.2">
      <c r="A9" s="77" t="s">
        <v>67</v>
      </c>
      <c r="B9" s="60"/>
      <c r="C9" s="149" t="str">
        <f>Projektant</f>
        <v>Ing. Zdeněk ILLEK</v>
      </c>
      <c r="D9" s="149"/>
      <c r="E9" s="150"/>
      <c r="F9" s="60"/>
      <c r="G9" s="82"/>
      <c r="H9" s="83"/>
    </row>
    <row r="10" spans="1:57" x14ac:dyDescent="0.2">
      <c r="A10" s="77" t="s">
        <v>68</v>
      </c>
      <c r="B10" s="60"/>
      <c r="C10" s="149"/>
      <c r="D10" s="149"/>
      <c r="E10" s="149"/>
      <c r="F10" s="84"/>
      <c r="G10" s="85"/>
      <c r="H10" s="86"/>
    </row>
    <row r="11" spans="1:57" ht="13.5" customHeight="1" x14ac:dyDescent="0.2">
      <c r="A11" s="77" t="s">
        <v>69</v>
      </c>
      <c r="B11" s="60"/>
      <c r="C11" s="149"/>
      <c r="D11" s="149"/>
      <c r="E11" s="149"/>
      <c r="F11" s="87" t="s">
        <v>70</v>
      </c>
      <c r="G11" s="88" t="s">
        <v>71</v>
      </c>
      <c r="H11" s="83"/>
      <c r="BA11" s="89"/>
      <c r="BB11" s="89"/>
      <c r="BC11" s="89"/>
      <c r="BD11" s="89"/>
      <c r="BE11" s="89"/>
    </row>
    <row r="12" spans="1:57" ht="12.75" customHeight="1" x14ac:dyDescent="0.2">
      <c r="A12" s="90" t="s">
        <v>72</v>
      </c>
      <c r="B12" s="57"/>
      <c r="C12" s="149"/>
      <c r="D12" s="149"/>
      <c r="E12" s="149"/>
      <c r="F12" s="91" t="s">
        <v>73</v>
      </c>
      <c r="G12" s="92"/>
      <c r="H12" s="83"/>
    </row>
    <row r="13" spans="1:57" ht="28.5" customHeight="1" thickBot="1" x14ac:dyDescent="0.25">
      <c r="A13" s="93" t="s">
        <v>74</v>
      </c>
      <c r="B13" s="94"/>
      <c r="C13" s="94"/>
      <c r="D13" s="94"/>
      <c r="E13" s="95"/>
      <c r="F13" s="95"/>
      <c r="G13" s="96"/>
      <c r="H13" s="83"/>
    </row>
    <row r="14" spans="1:57" ht="17.25" customHeight="1" thickBot="1" x14ac:dyDescent="0.25">
      <c r="A14" s="97" t="s">
        <v>75</v>
      </c>
      <c r="B14" s="98"/>
      <c r="C14" s="99"/>
      <c r="D14" s="100" t="s">
        <v>76</v>
      </c>
      <c r="E14" s="101"/>
      <c r="F14" s="101"/>
      <c r="G14" s="99"/>
    </row>
    <row r="15" spans="1:57" ht="15.95" customHeight="1" x14ac:dyDescent="0.2">
      <c r="A15" s="102"/>
      <c r="B15" s="103" t="s">
        <v>77</v>
      </c>
      <c r="C15" s="104"/>
      <c r="D15" s="105"/>
      <c r="E15" s="106"/>
      <c r="F15" s="107"/>
      <c r="G15" s="104"/>
    </row>
    <row r="16" spans="1:57" ht="15.95" customHeight="1" x14ac:dyDescent="0.2">
      <c r="A16" s="102" t="s">
        <v>78</v>
      </c>
      <c r="B16" s="103" t="s">
        <v>79</v>
      </c>
      <c r="C16" s="104"/>
      <c r="D16" s="56"/>
      <c r="E16" s="108"/>
      <c r="F16" s="109"/>
      <c r="G16" s="104"/>
    </row>
    <row r="17" spans="1:14" ht="15.95" customHeight="1" x14ac:dyDescent="0.2">
      <c r="A17" s="102" t="s">
        <v>80</v>
      </c>
      <c r="B17" s="103" t="s">
        <v>81</v>
      </c>
      <c r="C17" s="104">
        <f>'Přehled položek'!E18</f>
        <v>36972</v>
      </c>
      <c r="D17" s="56"/>
      <c r="E17" s="108"/>
      <c r="F17" s="109"/>
      <c r="G17" s="104"/>
      <c r="I17" s="83"/>
      <c r="J17" s="110"/>
      <c r="K17" s="83"/>
      <c r="L17" s="83"/>
      <c r="M17" s="83"/>
      <c r="N17" s="83"/>
    </row>
    <row r="18" spans="1:14" ht="15.95" customHeight="1" x14ac:dyDescent="0.2">
      <c r="A18" s="102"/>
      <c r="B18" s="103" t="s">
        <v>82</v>
      </c>
      <c r="C18" s="104">
        <f>'Přehled položek'!E19</f>
        <v>17004</v>
      </c>
      <c r="D18" s="56"/>
      <c r="E18" s="108"/>
      <c r="F18" s="109"/>
      <c r="G18" s="104"/>
      <c r="I18" s="83"/>
      <c r="J18" s="110"/>
      <c r="K18" s="83"/>
      <c r="L18" s="83"/>
      <c r="M18" s="83"/>
      <c r="N18" s="83"/>
    </row>
    <row r="19" spans="1:14" ht="15.95" customHeight="1" x14ac:dyDescent="0.2">
      <c r="A19" s="111" t="s">
        <v>83</v>
      </c>
      <c r="B19" s="112" t="s">
        <v>84</v>
      </c>
      <c r="C19" s="104">
        <f>'[2]přehled položek'!E33</f>
        <v>0</v>
      </c>
      <c r="D19" s="56"/>
      <c r="E19" s="108"/>
      <c r="F19" s="109"/>
      <c r="G19" s="104"/>
      <c r="I19" s="83"/>
      <c r="J19" s="113"/>
      <c r="K19" s="83"/>
      <c r="L19" s="83"/>
      <c r="M19" s="83"/>
      <c r="N19" s="83"/>
    </row>
    <row r="20" spans="1:14" ht="15.95" customHeight="1" x14ac:dyDescent="0.2">
      <c r="A20" s="114" t="s">
        <v>85</v>
      </c>
      <c r="B20" s="103"/>
      <c r="C20" s="104">
        <f>SUM(C15:C19)</f>
        <v>53976</v>
      </c>
      <c r="D20" s="56"/>
      <c r="E20" s="108"/>
      <c r="F20" s="109"/>
      <c r="G20" s="104"/>
      <c r="I20" s="83"/>
      <c r="J20" s="83"/>
      <c r="K20" s="83"/>
      <c r="L20" s="83"/>
      <c r="M20" s="83"/>
      <c r="N20" s="83"/>
    </row>
    <row r="21" spans="1:14" ht="15.95" customHeight="1" x14ac:dyDescent="0.2">
      <c r="A21" s="114"/>
      <c r="B21" s="103"/>
      <c r="C21" s="104"/>
      <c r="D21" s="56"/>
      <c r="E21" s="108"/>
      <c r="F21" s="109"/>
      <c r="G21" s="104"/>
      <c r="I21" s="83"/>
      <c r="J21" s="83"/>
      <c r="K21" s="83"/>
      <c r="L21" s="83"/>
      <c r="M21" s="83"/>
      <c r="N21" s="83"/>
    </row>
    <row r="22" spans="1:14" ht="15.95" customHeight="1" x14ac:dyDescent="0.2">
      <c r="A22" s="114" t="s">
        <v>86</v>
      </c>
      <c r="B22" s="103"/>
      <c r="C22" s="104"/>
      <c r="D22" s="56"/>
      <c r="E22" s="108"/>
      <c r="F22" s="109"/>
      <c r="G22" s="104"/>
      <c r="I22" s="83"/>
      <c r="J22" s="83"/>
      <c r="K22" s="83"/>
      <c r="L22" s="110"/>
      <c r="M22" s="83"/>
      <c r="N22" s="83"/>
    </row>
    <row r="23" spans="1:14" ht="15.95" customHeight="1" x14ac:dyDescent="0.2">
      <c r="A23" s="115" t="s">
        <v>87</v>
      </c>
      <c r="B23" s="116"/>
      <c r="C23" s="104">
        <f>C20+C22</f>
        <v>53976</v>
      </c>
      <c r="D23" s="56"/>
      <c r="E23" s="108"/>
      <c r="F23" s="109"/>
      <c r="G23" s="104"/>
      <c r="I23" s="83"/>
      <c r="J23" s="83"/>
      <c r="K23" s="83"/>
      <c r="L23" s="110"/>
      <c r="M23" s="83"/>
      <c r="N23" s="83"/>
    </row>
    <row r="24" spans="1:14" ht="15.95" customHeight="1" thickBot="1" x14ac:dyDescent="0.25">
      <c r="A24" s="151" t="s">
        <v>88</v>
      </c>
      <c r="B24" s="152"/>
      <c r="C24" s="117">
        <f>C23+G24</f>
        <v>53976</v>
      </c>
      <c r="D24" s="118"/>
      <c r="E24" s="119"/>
      <c r="F24" s="120"/>
      <c r="G24" s="104"/>
      <c r="I24" s="83"/>
      <c r="J24" s="83"/>
      <c r="K24" s="83"/>
      <c r="L24" s="113"/>
      <c r="M24" s="83"/>
      <c r="N24" s="83"/>
    </row>
    <row r="25" spans="1:14" x14ac:dyDescent="0.2">
      <c r="A25" s="121" t="s">
        <v>89</v>
      </c>
      <c r="B25" s="122"/>
      <c r="C25" s="123"/>
      <c r="D25" s="122" t="s">
        <v>90</v>
      </c>
      <c r="E25" s="122"/>
      <c r="F25" s="124" t="s">
        <v>91</v>
      </c>
      <c r="G25" s="125"/>
      <c r="I25" s="83"/>
      <c r="J25" s="83"/>
      <c r="K25" s="83"/>
      <c r="L25" s="83"/>
      <c r="M25" s="83"/>
      <c r="N25" s="83"/>
    </row>
    <row r="26" spans="1:14" x14ac:dyDescent="0.2">
      <c r="A26" s="115" t="s">
        <v>92</v>
      </c>
      <c r="B26" s="116"/>
      <c r="C26" s="126"/>
      <c r="D26" s="116" t="s">
        <v>92</v>
      </c>
      <c r="E26" s="127"/>
      <c r="F26" s="128" t="s">
        <v>92</v>
      </c>
      <c r="G26" s="129"/>
      <c r="I26" s="83"/>
      <c r="J26" s="83"/>
      <c r="K26" s="83"/>
      <c r="L26" s="83"/>
      <c r="M26" s="83"/>
      <c r="N26" s="83"/>
    </row>
    <row r="27" spans="1:14" ht="37.5" customHeight="1" x14ac:dyDescent="0.2">
      <c r="A27" s="115" t="s">
        <v>93</v>
      </c>
      <c r="B27" s="130"/>
      <c r="C27" s="126"/>
      <c r="D27" s="116" t="s">
        <v>93</v>
      </c>
      <c r="E27" s="127"/>
      <c r="F27" s="128" t="s">
        <v>93</v>
      </c>
      <c r="G27" s="129"/>
      <c r="I27" s="83"/>
      <c r="J27" s="83"/>
      <c r="K27" s="83"/>
      <c r="L27" s="83"/>
      <c r="M27" s="83"/>
      <c r="N27" s="83"/>
    </row>
    <row r="28" spans="1:14" x14ac:dyDescent="0.2">
      <c r="A28" s="115"/>
      <c r="B28" s="131"/>
      <c r="C28" s="126"/>
      <c r="D28" s="116"/>
      <c r="E28" s="127"/>
      <c r="F28" s="128"/>
      <c r="G28" s="129"/>
    </row>
    <row r="29" spans="1:14" x14ac:dyDescent="0.2">
      <c r="A29" s="115" t="s">
        <v>94</v>
      </c>
      <c r="B29" s="116"/>
      <c r="C29" s="126"/>
      <c r="D29" s="128" t="s">
        <v>95</v>
      </c>
      <c r="E29" s="126"/>
      <c r="F29" s="132" t="s">
        <v>95</v>
      </c>
      <c r="G29" s="129"/>
    </row>
    <row r="30" spans="1:14" ht="69" customHeight="1" x14ac:dyDescent="0.2">
      <c r="A30" s="115"/>
      <c r="B30" s="116"/>
      <c r="C30" s="133"/>
      <c r="D30" s="134"/>
      <c r="E30" s="133"/>
      <c r="F30" s="116"/>
      <c r="G30" s="129"/>
    </row>
    <row r="31" spans="1:14" x14ac:dyDescent="0.2">
      <c r="A31" s="135" t="s">
        <v>96</v>
      </c>
      <c r="B31" s="136"/>
      <c r="C31" s="137">
        <v>21</v>
      </c>
      <c r="D31" s="136" t="s">
        <v>97</v>
      </c>
      <c r="E31" s="138"/>
      <c r="F31" s="153">
        <f>C24-F33</f>
        <v>53976</v>
      </c>
      <c r="G31" s="154"/>
    </row>
    <row r="32" spans="1:14" x14ac:dyDescent="0.2">
      <c r="A32" s="135" t="s">
        <v>98</v>
      </c>
      <c r="B32" s="136"/>
      <c r="C32" s="137">
        <f>SazbaDPH1</f>
        <v>21</v>
      </c>
      <c r="D32" s="136" t="s">
        <v>99</v>
      </c>
      <c r="E32" s="138"/>
      <c r="F32" s="153">
        <f>ROUND(PRODUCT(F31,C32/100),0)</f>
        <v>11335</v>
      </c>
      <c r="G32" s="154"/>
    </row>
    <row r="33" spans="1:8" x14ac:dyDescent="0.2">
      <c r="A33" s="135" t="s">
        <v>96</v>
      </c>
      <c r="B33" s="136"/>
      <c r="C33" s="137">
        <v>0</v>
      </c>
      <c r="D33" s="136" t="s">
        <v>99</v>
      </c>
      <c r="E33" s="138"/>
      <c r="F33" s="153">
        <v>0</v>
      </c>
      <c r="G33" s="154"/>
    </row>
    <row r="34" spans="1:8" x14ac:dyDescent="0.2">
      <c r="A34" s="135" t="s">
        <v>98</v>
      </c>
      <c r="B34" s="139"/>
      <c r="C34" s="140">
        <f>SazbaDPH2</f>
        <v>0</v>
      </c>
      <c r="D34" s="136" t="s">
        <v>99</v>
      </c>
      <c r="E34" s="109"/>
      <c r="F34" s="153">
        <f>ROUND(PRODUCT(F33,C34/100),0)</f>
        <v>0</v>
      </c>
      <c r="G34" s="154"/>
    </row>
    <row r="35" spans="1:8" s="144" customFormat="1" ht="19.5" customHeight="1" thickBot="1" x14ac:dyDescent="0.3">
      <c r="A35" s="141" t="s">
        <v>100</v>
      </c>
      <c r="B35" s="142"/>
      <c r="C35" s="142"/>
      <c r="D35" s="142"/>
      <c r="E35" s="143"/>
      <c r="F35" s="155">
        <f>ROUND(SUM(F31:F34),0)</f>
        <v>65311</v>
      </c>
      <c r="G35" s="156"/>
    </row>
    <row r="37" spans="1:8" x14ac:dyDescent="0.2">
      <c r="A37" s="145" t="s">
        <v>101</v>
      </c>
      <c r="B37" s="145"/>
      <c r="C37" s="145"/>
      <c r="D37" s="145"/>
      <c r="E37" s="145"/>
      <c r="F37" s="145"/>
      <c r="G37" s="145"/>
      <c r="H37" s="49" t="s">
        <v>102</v>
      </c>
    </row>
    <row r="38" spans="1:8" ht="14.25" customHeight="1" x14ac:dyDescent="0.2">
      <c r="A38" s="145"/>
      <c r="B38" s="148"/>
      <c r="C38" s="148"/>
      <c r="D38" s="148"/>
      <c r="E38" s="148"/>
      <c r="F38" s="148"/>
      <c r="G38" s="148"/>
      <c r="H38" s="49" t="s">
        <v>102</v>
      </c>
    </row>
    <row r="39" spans="1:8" ht="12.75" customHeight="1" x14ac:dyDescent="0.2">
      <c r="A39" s="146"/>
      <c r="B39" s="148"/>
      <c r="C39" s="148"/>
      <c r="D39" s="148"/>
      <c r="E39" s="148"/>
      <c r="F39" s="148"/>
      <c r="G39" s="148"/>
      <c r="H39" s="49" t="s">
        <v>102</v>
      </c>
    </row>
    <row r="40" spans="1:8" x14ac:dyDescent="0.2">
      <c r="A40" s="146"/>
      <c r="B40" s="148"/>
      <c r="C40" s="148"/>
      <c r="D40" s="148"/>
      <c r="E40" s="148"/>
      <c r="F40" s="148"/>
      <c r="G40" s="148"/>
      <c r="H40" s="49" t="s">
        <v>102</v>
      </c>
    </row>
    <row r="41" spans="1:8" x14ac:dyDescent="0.2">
      <c r="A41" s="146"/>
      <c r="B41" s="148"/>
      <c r="C41" s="148"/>
      <c r="D41" s="148"/>
      <c r="E41" s="148"/>
      <c r="F41" s="148"/>
      <c r="G41" s="148"/>
      <c r="H41" s="49" t="s">
        <v>102</v>
      </c>
    </row>
    <row r="42" spans="1:8" x14ac:dyDescent="0.2">
      <c r="A42" s="146"/>
      <c r="B42" s="148"/>
      <c r="C42" s="148"/>
      <c r="D42" s="148"/>
      <c r="E42" s="148"/>
      <c r="F42" s="148"/>
      <c r="G42" s="148"/>
      <c r="H42" s="49" t="s">
        <v>102</v>
      </c>
    </row>
    <row r="43" spans="1:8" x14ac:dyDescent="0.2">
      <c r="A43" s="146"/>
      <c r="B43" s="148"/>
      <c r="C43" s="148"/>
      <c r="D43" s="148"/>
      <c r="E43" s="148"/>
      <c r="F43" s="148"/>
      <c r="G43" s="148"/>
      <c r="H43" s="49" t="s">
        <v>102</v>
      </c>
    </row>
    <row r="44" spans="1:8" x14ac:dyDescent="0.2">
      <c r="A44" s="146"/>
      <c r="B44" s="148"/>
      <c r="C44" s="148"/>
      <c r="D44" s="148"/>
      <c r="E44" s="148"/>
      <c r="F44" s="148"/>
      <c r="G44" s="148"/>
      <c r="H44" s="49" t="s">
        <v>102</v>
      </c>
    </row>
    <row r="45" spans="1:8" x14ac:dyDescent="0.2">
      <c r="A45" s="146"/>
      <c r="B45" s="148"/>
      <c r="C45" s="148"/>
      <c r="D45" s="148"/>
      <c r="E45" s="148"/>
      <c r="F45" s="148"/>
      <c r="G45" s="148"/>
      <c r="H45" s="49" t="s">
        <v>102</v>
      </c>
    </row>
    <row r="46" spans="1:8" ht="0.75" customHeight="1" x14ac:dyDescent="0.2">
      <c r="A46" s="146"/>
      <c r="B46" s="148"/>
      <c r="C46" s="148"/>
      <c r="D46" s="148"/>
      <c r="E46" s="148"/>
      <c r="F46" s="148"/>
      <c r="G46" s="148"/>
      <c r="H46" s="49" t="s">
        <v>102</v>
      </c>
    </row>
    <row r="47" spans="1:8" x14ac:dyDescent="0.2">
      <c r="B47" s="147"/>
      <c r="C47" s="147"/>
      <c r="D47" s="147"/>
      <c r="E47" s="147"/>
      <c r="F47" s="147"/>
      <c r="G47" s="147"/>
    </row>
    <row r="48" spans="1:8" x14ac:dyDescent="0.2">
      <c r="B48" s="147"/>
      <c r="C48" s="147"/>
      <c r="D48" s="147"/>
      <c r="E48" s="147"/>
      <c r="F48" s="147"/>
      <c r="G48" s="147"/>
    </row>
    <row r="49" spans="2:7" x14ac:dyDescent="0.2">
      <c r="B49" s="147"/>
      <c r="C49" s="147"/>
      <c r="D49" s="147"/>
      <c r="E49" s="147"/>
      <c r="F49" s="147"/>
      <c r="G49" s="147"/>
    </row>
    <row r="50" spans="2:7" x14ac:dyDescent="0.2">
      <c r="B50" s="147"/>
      <c r="C50" s="147"/>
      <c r="D50" s="147"/>
      <c r="E50" s="147"/>
      <c r="F50" s="147"/>
      <c r="G50" s="147"/>
    </row>
    <row r="51" spans="2:7" x14ac:dyDescent="0.2">
      <c r="B51" s="147"/>
      <c r="C51" s="147"/>
      <c r="D51" s="147"/>
      <c r="E51" s="147"/>
      <c r="F51" s="147"/>
      <c r="G51" s="147"/>
    </row>
    <row r="52" spans="2:7" x14ac:dyDescent="0.2">
      <c r="B52" s="147"/>
      <c r="C52" s="147"/>
      <c r="D52" s="147"/>
      <c r="E52" s="147"/>
      <c r="F52" s="147"/>
      <c r="G52" s="147"/>
    </row>
    <row r="53" spans="2:7" x14ac:dyDescent="0.2">
      <c r="B53" s="147"/>
      <c r="C53" s="147"/>
      <c r="D53" s="147"/>
      <c r="E53" s="147"/>
      <c r="F53" s="147"/>
      <c r="G53" s="147"/>
    </row>
    <row r="54" spans="2:7" x14ac:dyDescent="0.2">
      <c r="B54" s="147"/>
      <c r="C54" s="147"/>
      <c r="D54" s="147"/>
      <c r="E54" s="147"/>
      <c r="F54" s="147"/>
      <c r="G54" s="147"/>
    </row>
    <row r="55" spans="2:7" x14ac:dyDescent="0.2">
      <c r="B55" s="147"/>
      <c r="C55" s="147"/>
      <c r="D55" s="147"/>
      <c r="E55" s="147"/>
      <c r="F55" s="147"/>
      <c r="G55" s="147"/>
    </row>
    <row r="56" spans="2:7" x14ac:dyDescent="0.2">
      <c r="B56" s="147"/>
      <c r="C56" s="147"/>
      <c r="D56" s="147"/>
      <c r="E56" s="147"/>
      <c r="F56" s="147"/>
      <c r="G56" s="147"/>
    </row>
  </sheetData>
  <mergeCells count="22">
    <mergeCell ref="B38:G46"/>
    <mergeCell ref="C8:E8"/>
    <mergeCell ref="C9:E9"/>
    <mergeCell ref="C10:E10"/>
    <mergeCell ref="C11:E11"/>
    <mergeCell ref="C12:E12"/>
    <mergeCell ref="A24:B24"/>
    <mergeCell ref="F31:G31"/>
    <mergeCell ref="F32:G32"/>
    <mergeCell ref="F33:G33"/>
    <mergeCell ref="F34:G34"/>
    <mergeCell ref="F35:G35"/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52:G52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4" workbookViewId="0">
      <selection activeCell="D17" sqref="D17"/>
    </sheetView>
  </sheetViews>
  <sheetFormatPr defaultRowHeight="12.75" x14ac:dyDescent="0.2"/>
  <cols>
    <col min="1" max="1" width="36" style="15" customWidth="1"/>
    <col min="2" max="2" width="1.85546875" style="15" hidden="1" customWidth="1"/>
    <col min="3" max="4" width="15.85546875" style="45" customWidth="1"/>
    <col min="5" max="6" width="15" style="15" bestFit="1" customWidth="1"/>
    <col min="7" max="7" width="9.140625" style="15"/>
    <col min="8" max="8" width="13.28515625" style="15" bestFit="1" customWidth="1"/>
    <col min="9" max="9" width="14.28515625" style="15" bestFit="1" customWidth="1"/>
    <col min="10" max="10" width="18.7109375" style="15" customWidth="1"/>
    <col min="11" max="11" width="13.28515625" style="15" bestFit="1" customWidth="1"/>
    <col min="12" max="12" width="15.85546875" style="15" bestFit="1" customWidth="1"/>
    <col min="13" max="16384" width="9.140625" style="15"/>
  </cols>
  <sheetData>
    <row r="1" spans="1:12" ht="27" customHeight="1" x14ac:dyDescent="0.3">
      <c r="A1" s="161"/>
      <c r="B1" s="162"/>
      <c r="C1" s="162"/>
      <c r="D1" s="162"/>
      <c r="E1" s="162"/>
      <c r="F1" s="163"/>
      <c r="G1" s="14"/>
    </row>
    <row r="2" spans="1:12" ht="39" customHeight="1" x14ac:dyDescent="0.3">
      <c r="A2" s="164" t="s">
        <v>37</v>
      </c>
      <c r="B2" s="165"/>
      <c r="C2" s="165"/>
      <c r="D2" s="165"/>
      <c r="E2" s="165"/>
      <c r="F2" s="166"/>
      <c r="G2" s="14"/>
    </row>
    <row r="3" spans="1:12" ht="24" customHeight="1" x14ac:dyDescent="0.3">
      <c r="A3" s="164"/>
      <c r="B3" s="167"/>
      <c r="C3" s="167"/>
      <c r="D3" s="167"/>
      <c r="E3" s="167"/>
      <c r="F3" s="168"/>
      <c r="G3" s="14"/>
    </row>
    <row r="4" spans="1:12" ht="15" x14ac:dyDescent="0.25">
      <c r="A4" s="169"/>
      <c r="B4" s="167"/>
      <c r="C4" s="167"/>
      <c r="D4" s="167"/>
      <c r="E4" s="167"/>
      <c r="F4" s="168"/>
      <c r="G4" s="14"/>
    </row>
    <row r="5" spans="1:12" ht="29.25" x14ac:dyDescent="0.25">
      <c r="A5" s="170" t="s">
        <v>38</v>
      </c>
      <c r="B5" s="170"/>
      <c r="C5" s="170"/>
      <c r="D5" s="170"/>
      <c r="E5" s="16" t="s">
        <v>39</v>
      </c>
      <c r="F5" s="16" t="s">
        <v>40</v>
      </c>
      <c r="G5" s="14"/>
      <c r="I5" s="14"/>
      <c r="J5" s="14"/>
      <c r="K5" s="14"/>
    </row>
    <row r="6" spans="1:12" ht="15" x14ac:dyDescent="0.25">
      <c r="A6" s="160"/>
      <c r="B6" s="160"/>
      <c r="C6" s="160"/>
      <c r="D6" s="160"/>
      <c r="E6" s="17"/>
      <c r="F6" s="18"/>
      <c r="G6" s="14"/>
      <c r="I6" s="14"/>
      <c r="J6" s="14"/>
      <c r="K6" s="14"/>
    </row>
    <row r="7" spans="1:12" ht="29.25" x14ac:dyDescent="0.25">
      <c r="A7" s="19"/>
      <c r="B7" s="19"/>
      <c r="C7" s="20" t="s">
        <v>41</v>
      </c>
      <c r="D7" s="19" t="s">
        <v>42</v>
      </c>
      <c r="E7" s="21"/>
      <c r="F7" s="21"/>
      <c r="G7" s="14"/>
      <c r="I7" s="22"/>
      <c r="J7" s="14"/>
      <c r="K7" s="14"/>
    </row>
    <row r="8" spans="1:12" ht="15" x14ac:dyDescent="0.25">
      <c r="A8" s="19"/>
      <c r="B8" s="19"/>
      <c r="C8" s="20"/>
      <c r="D8" s="19"/>
      <c r="E8" s="21"/>
      <c r="F8" s="21"/>
      <c r="G8" s="14"/>
      <c r="I8" s="22"/>
      <c r="J8" s="14"/>
      <c r="K8" s="14"/>
    </row>
    <row r="9" spans="1:12" ht="15" x14ac:dyDescent="0.25">
      <c r="A9" s="19"/>
      <c r="B9" s="19"/>
      <c r="C9" s="23"/>
      <c r="D9" s="23"/>
      <c r="E9" s="21"/>
      <c r="F9" s="21"/>
      <c r="G9" s="14"/>
      <c r="I9" s="22"/>
      <c r="J9" s="14"/>
      <c r="K9" s="14"/>
    </row>
    <row r="10" spans="1:12" ht="15" x14ac:dyDescent="0.25">
      <c r="A10" s="19" t="s">
        <v>43</v>
      </c>
      <c r="B10" s="16"/>
      <c r="C10" s="24"/>
      <c r="D10" s="24"/>
      <c r="E10" s="25"/>
      <c r="F10" s="21"/>
      <c r="G10" s="14"/>
      <c r="I10" s="22"/>
      <c r="J10" s="14"/>
      <c r="K10" s="14"/>
    </row>
    <row r="11" spans="1:12" ht="15" x14ac:dyDescent="0.25">
      <c r="A11" s="19" t="s">
        <v>44</v>
      </c>
      <c r="B11" s="16"/>
      <c r="C11" s="24">
        <f>'Elektroinstalace 2 lůžka'!G16+'Elektroinstalace 2 lůžka'!G33</f>
        <v>436</v>
      </c>
      <c r="D11" s="24">
        <f>'Elektroinstalace 2 lůžka'!G26</f>
        <v>948</v>
      </c>
      <c r="E11" s="25"/>
      <c r="F11" s="21"/>
      <c r="G11" s="14"/>
      <c r="I11" s="22"/>
      <c r="J11" s="14"/>
      <c r="K11" s="14"/>
    </row>
    <row r="12" spans="1:12" ht="15" x14ac:dyDescent="0.25">
      <c r="A12" s="19" t="s">
        <v>45</v>
      </c>
      <c r="B12" s="16"/>
      <c r="C12" s="24">
        <f>C11*37</f>
        <v>16132</v>
      </c>
      <c r="D12" s="24">
        <f>D11*37</f>
        <v>35076</v>
      </c>
      <c r="E12" s="25"/>
      <c r="F12" s="21"/>
      <c r="G12" s="14"/>
      <c r="I12" s="22"/>
      <c r="J12" s="14"/>
      <c r="K12" s="22"/>
      <c r="L12" s="26"/>
    </row>
    <row r="13" spans="1:12" ht="15" x14ac:dyDescent="0.25">
      <c r="A13" s="19"/>
      <c r="B13" s="16"/>
      <c r="C13" s="24"/>
      <c r="D13" s="24"/>
      <c r="E13" s="25"/>
      <c r="F13" s="21"/>
      <c r="G13" s="14"/>
    </row>
    <row r="14" spans="1:12" ht="15" x14ac:dyDescent="0.25">
      <c r="A14" s="19" t="s">
        <v>46</v>
      </c>
      <c r="B14" s="16"/>
      <c r="C14" s="24"/>
      <c r="D14" s="24"/>
      <c r="E14" s="25"/>
      <c r="F14" s="21"/>
      <c r="G14" s="14"/>
      <c r="I14" s="22"/>
      <c r="J14" s="14"/>
      <c r="K14" s="14"/>
    </row>
    <row r="15" spans="1:12" ht="15" x14ac:dyDescent="0.25">
      <c r="A15" s="19" t="s">
        <v>44</v>
      </c>
      <c r="B15" s="16"/>
      <c r="C15" s="24">
        <f>'Elektroinstalace 4 lůžka'!G16+'Elektroinstalace 4 lůžka'!G34</f>
        <v>436</v>
      </c>
      <c r="D15" s="24">
        <f>'Elektroinstalace 4 lůžka'!G27</f>
        <v>948</v>
      </c>
      <c r="E15" s="25"/>
      <c r="F15" s="21"/>
      <c r="G15" s="14"/>
      <c r="I15" s="22"/>
      <c r="J15" s="14"/>
      <c r="K15" s="22"/>
      <c r="L15" s="26"/>
    </row>
    <row r="16" spans="1:12" ht="15" x14ac:dyDescent="0.25">
      <c r="A16" s="19" t="s">
        <v>103</v>
      </c>
      <c r="B16" s="16"/>
      <c r="C16" s="24">
        <f>C15*2</f>
        <v>872</v>
      </c>
      <c r="D16" s="24">
        <f>D15*2</f>
        <v>1896</v>
      </c>
      <c r="E16" s="25"/>
      <c r="F16" s="21"/>
      <c r="G16" s="14"/>
      <c r="I16" s="22"/>
      <c r="J16" s="14"/>
      <c r="K16" s="14"/>
    </row>
    <row r="17" spans="1:12" ht="15" x14ac:dyDescent="0.25">
      <c r="A17" s="19"/>
      <c r="B17" s="16"/>
      <c r="C17" s="24"/>
      <c r="D17" s="24"/>
      <c r="E17" s="25"/>
      <c r="F17" s="21"/>
      <c r="G17" s="14"/>
      <c r="I17" s="22"/>
      <c r="J17" s="14"/>
      <c r="K17" s="14"/>
      <c r="L17" s="26"/>
    </row>
    <row r="18" spans="1:12" ht="15.75" x14ac:dyDescent="0.25">
      <c r="A18" s="157" t="s">
        <v>47</v>
      </c>
      <c r="B18" s="157"/>
      <c r="C18" s="157"/>
      <c r="D18" s="157"/>
      <c r="E18" s="27">
        <f>D12+D16</f>
        <v>36972</v>
      </c>
      <c r="F18" s="27">
        <f>E18*1.21</f>
        <v>44736.119999999995</v>
      </c>
      <c r="G18" s="14"/>
      <c r="H18" s="28"/>
      <c r="I18" s="22"/>
      <c r="J18" s="14"/>
      <c r="K18" s="14"/>
    </row>
    <row r="19" spans="1:12" ht="15.75" x14ac:dyDescent="0.25">
      <c r="A19" s="157" t="s">
        <v>48</v>
      </c>
      <c r="B19" s="157"/>
      <c r="C19" s="157"/>
      <c r="D19" s="157"/>
      <c r="E19" s="27">
        <f>C12+C16</f>
        <v>17004</v>
      </c>
      <c r="F19" s="27">
        <f>E19*1.21</f>
        <v>20574.84</v>
      </c>
      <c r="G19" s="14"/>
      <c r="I19" s="22"/>
      <c r="J19" s="14"/>
      <c r="K19" s="14"/>
    </row>
    <row r="20" spans="1:12" ht="15.75" x14ac:dyDescent="0.25">
      <c r="A20" s="29"/>
      <c r="B20" s="29"/>
      <c r="C20" s="29"/>
      <c r="D20" s="29"/>
      <c r="E20" s="21"/>
      <c r="F20" s="21"/>
      <c r="G20" s="14"/>
      <c r="I20" s="22"/>
      <c r="J20" s="14"/>
      <c r="K20" s="14"/>
    </row>
    <row r="21" spans="1:12" ht="15" x14ac:dyDescent="0.25">
      <c r="A21" s="30"/>
      <c r="B21" s="30"/>
      <c r="C21" s="30"/>
      <c r="D21" s="30"/>
      <c r="E21" s="21"/>
      <c r="F21" s="21"/>
      <c r="G21" s="14"/>
      <c r="I21" s="22"/>
      <c r="J21" s="14"/>
      <c r="K21" s="14"/>
    </row>
    <row r="22" spans="1:12" ht="14.25" x14ac:dyDescent="0.2">
      <c r="A22" s="32"/>
      <c r="B22" s="31"/>
      <c r="C22" s="17"/>
      <c r="D22" s="23"/>
      <c r="E22" s="23"/>
      <c r="F22" s="23"/>
      <c r="G22" s="14"/>
      <c r="J22" s="34"/>
      <c r="K22" s="14"/>
      <c r="L22" s="14"/>
    </row>
    <row r="23" spans="1:12" ht="14.25" x14ac:dyDescent="0.2">
      <c r="A23" s="32"/>
      <c r="B23" s="31"/>
      <c r="C23" s="17"/>
      <c r="D23" s="23"/>
      <c r="E23" s="23"/>
      <c r="F23" s="23"/>
      <c r="G23" s="14"/>
      <c r="J23" s="34"/>
      <c r="K23" s="14"/>
      <c r="L23" s="14"/>
    </row>
    <row r="24" spans="1:12" ht="14.25" x14ac:dyDescent="0.2">
      <c r="A24" s="35"/>
      <c r="B24" s="31"/>
      <c r="C24" s="36"/>
      <c r="D24" s="36"/>
      <c r="E24" s="37"/>
      <c r="F24" s="31"/>
      <c r="G24" s="14"/>
      <c r="J24" s="34"/>
      <c r="K24" s="14"/>
      <c r="L24" s="14"/>
    </row>
    <row r="25" spans="1:12" ht="14.25" x14ac:dyDescent="0.2">
      <c r="A25" s="35"/>
      <c r="B25" s="31"/>
      <c r="C25" s="36"/>
      <c r="D25" s="36"/>
      <c r="E25" s="37"/>
      <c r="F25" s="31"/>
      <c r="G25" s="14"/>
      <c r="J25" s="34"/>
      <c r="K25" s="14"/>
      <c r="L25" s="14"/>
    </row>
    <row r="26" spans="1:12" ht="14.25" x14ac:dyDescent="0.2">
      <c r="A26" s="35"/>
      <c r="B26" s="31"/>
      <c r="C26" s="36"/>
      <c r="D26" s="36"/>
      <c r="E26" s="37"/>
      <c r="F26" s="31"/>
      <c r="G26" s="14"/>
      <c r="J26" s="34"/>
      <c r="K26" s="14"/>
      <c r="L26" s="14"/>
    </row>
    <row r="27" spans="1:12" ht="14.25" x14ac:dyDescent="0.2">
      <c r="A27" s="38"/>
      <c r="B27" s="31"/>
      <c r="C27" s="36"/>
      <c r="D27" s="36"/>
      <c r="E27" s="25"/>
      <c r="F27" s="25"/>
      <c r="G27" s="14"/>
      <c r="J27" s="33"/>
      <c r="K27" s="14"/>
      <c r="L27" s="14"/>
    </row>
    <row r="28" spans="1:12" s="40" customFormat="1" ht="15.75" x14ac:dyDescent="0.25">
      <c r="A28" s="158" t="s">
        <v>49</v>
      </c>
      <c r="B28" s="158"/>
      <c r="C28" s="158"/>
      <c r="D28" s="158"/>
      <c r="E28" s="27">
        <f>SUM(E18:E27)</f>
        <v>53976</v>
      </c>
      <c r="F28" s="27">
        <f>E28*1.21</f>
        <v>65310.96</v>
      </c>
      <c r="G28" s="39"/>
      <c r="J28" s="41"/>
      <c r="K28" s="39"/>
      <c r="L28" s="39"/>
    </row>
    <row r="29" spans="1:12" ht="14.25" x14ac:dyDescent="0.2">
      <c r="A29" s="159"/>
      <c r="B29" s="159"/>
      <c r="C29" s="159"/>
      <c r="D29" s="159"/>
      <c r="E29" s="17"/>
      <c r="F29" s="42"/>
      <c r="G29" s="14"/>
      <c r="J29" s="33"/>
      <c r="K29" s="14"/>
      <c r="L29" s="14"/>
    </row>
    <row r="30" spans="1:12" ht="12" customHeight="1" x14ac:dyDescent="0.2">
      <c r="A30" s="159"/>
      <c r="B30" s="159"/>
      <c r="C30" s="159"/>
      <c r="D30" s="159"/>
      <c r="E30" s="43"/>
      <c r="F30" s="44"/>
      <c r="G30" s="14"/>
    </row>
    <row r="31" spans="1:12" x14ac:dyDescent="0.2">
      <c r="J31" s="14"/>
    </row>
    <row r="32" spans="1:12" x14ac:dyDescent="0.2">
      <c r="A32" s="14"/>
      <c r="B32" s="14"/>
      <c r="C32" s="46"/>
      <c r="D32" s="46"/>
      <c r="E32" s="14"/>
      <c r="F32" s="14"/>
    </row>
    <row r="33" spans="1:6" x14ac:dyDescent="0.2">
      <c r="A33" s="14"/>
      <c r="B33" s="14"/>
      <c r="C33" s="46"/>
      <c r="D33" s="46"/>
      <c r="E33" s="14"/>
      <c r="F33" s="14"/>
    </row>
    <row r="34" spans="1:6" x14ac:dyDescent="0.2">
      <c r="A34" s="14"/>
      <c r="B34" s="14"/>
      <c r="C34" s="46"/>
      <c r="D34" s="46"/>
      <c r="E34" s="14"/>
      <c r="F34" s="14"/>
    </row>
    <row r="35" spans="1:6" x14ac:dyDescent="0.2">
      <c r="A35" s="14"/>
      <c r="B35" s="14"/>
      <c r="C35" s="46"/>
      <c r="D35" s="46"/>
      <c r="E35" s="14"/>
      <c r="F35" s="14"/>
    </row>
    <row r="36" spans="1:6" x14ac:dyDescent="0.2">
      <c r="A36" s="14"/>
      <c r="B36" s="14"/>
      <c r="C36" s="46"/>
      <c r="D36" s="46"/>
      <c r="E36" s="14"/>
      <c r="F36" s="14"/>
    </row>
    <row r="37" spans="1:6" x14ac:dyDescent="0.2">
      <c r="A37" s="14"/>
      <c r="B37" s="14"/>
      <c r="C37" s="46"/>
      <c r="D37" s="46"/>
      <c r="E37" s="14"/>
      <c r="F37" s="14"/>
    </row>
    <row r="38" spans="1:6" x14ac:dyDescent="0.2">
      <c r="A38" s="14"/>
      <c r="B38" s="14"/>
      <c r="C38" s="46"/>
      <c r="D38" s="46"/>
      <c r="E38" s="14"/>
      <c r="F38" s="14"/>
    </row>
    <row r="39" spans="1:6" x14ac:dyDescent="0.2">
      <c r="A39" s="14"/>
      <c r="B39" s="14"/>
      <c r="C39" s="46"/>
      <c r="D39" s="46"/>
      <c r="E39" s="14"/>
      <c r="F39" s="14"/>
    </row>
    <row r="40" spans="1:6" x14ac:dyDescent="0.2">
      <c r="A40" s="14"/>
      <c r="B40" s="14"/>
      <c r="C40" s="46"/>
      <c r="D40" s="46"/>
      <c r="E40" s="14"/>
      <c r="F40" s="14"/>
    </row>
    <row r="41" spans="1:6" x14ac:dyDescent="0.2">
      <c r="A41" s="14"/>
      <c r="B41" s="14"/>
      <c r="C41" s="46"/>
      <c r="D41" s="46"/>
      <c r="E41" s="14"/>
      <c r="F41" s="14"/>
    </row>
    <row r="42" spans="1:6" x14ac:dyDescent="0.2">
      <c r="A42" s="14"/>
      <c r="B42" s="14"/>
      <c r="C42" s="46"/>
      <c r="D42" s="46"/>
      <c r="E42" s="14"/>
      <c r="F42" s="14"/>
    </row>
    <row r="43" spans="1:6" x14ac:dyDescent="0.2">
      <c r="A43" s="14"/>
      <c r="B43" s="14"/>
      <c r="C43" s="46"/>
      <c r="D43" s="46"/>
      <c r="E43" s="14"/>
      <c r="F43" s="14"/>
    </row>
    <row r="44" spans="1:6" x14ac:dyDescent="0.2">
      <c r="A44" s="14"/>
      <c r="B44" s="14"/>
      <c r="C44" s="46"/>
      <c r="D44" s="46"/>
      <c r="E44" s="14"/>
      <c r="F44" s="14"/>
    </row>
    <row r="45" spans="1:6" x14ac:dyDescent="0.2">
      <c r="A45" s="14"/>
      <c r="B45" s="14"/>
      <c r="C45" s="46"/>
      <c r="D45" s="46"/>
      <c r="E45" s="14"/>
      <c r="F45" s="14"/>
    </row>
    <row r="46" spans="1:6" x14ac:dyDescent="0.2">
      <c r="A46" s="14"/>
      <c r="B46" s="14"/>
      <c r="C46" s="46"/>
      <c r="D46" s="46"/>
      <c r="E46" s="14"/>
      <c r="F46" s="14"/>
    </row>
    <row r="47" spans="1:6" x14ac:dyDescent="0.2">
      <c r="A47" s="14"/>
      <c r="B47" s="14"/>
      <c r="C47" s="46"/>
      <c r="D47" s="46"/>
      <c r="E47" s="14"/>
      <c r="F47" s="14"/>
    </row>
    <row r="48" spans="1:6" x14ac:dyDescent="0.2">
      <c r="A48" s="14"/>
      <c r="B48" s="14"/>
      <c r="C48" s="46"/>
      <c r="D48" s="46"/>
      <c r="E48" s="14"/>
      <c r="F48" s="14"/>
    </row>
    <row r="49" spans="1:6" x14ac:dyDescent="0.2">
      <c r="A49" s="14"/>
      <c r="B49" s="14"/>
      <c r="C49" s="46"/>
      <c r="D49" s="46"/>
      <c r="E49" s="14"/>
      <c r="F49" s="14"/>
    </row>
    <row r="50" spans="1:6" x14ac:dyDescent="0.2">
      <c r="A50" s="14"/>
      <c r="B50" s="14"/>
      <c r="C50" s="46"/>
      <c r="D50" s="46"/>
      <c r="E50" s="14"/>
      <c r="F50" s="14"/>
    </row>
    <row r="51" spans="1:6" x14ac:dyDescent="0.2">
      <c r="A51" s="14"/>
      <c r="B51" s="14"/>
      <c r="C51" s="46"/>
      <c r="D51" s="46"/>
      <c r="E51" s="14"/>
      <c r="F51" s="14"/>
    </row>
    <row r="52" spans="1:6" x14ac:dyDescent="0.2">
      <c r="A52" s="14"/>
      <c r="B52" s="14"/>
      <c r="C52" s="46"/>
      <c r="D52" s="46"/>
      <c r="E52" s="14"/>
      <c r="F52" s="14"/>
    </row>
    <row r="53" spans="1:6" x14ac:dyDescent="0.2">
      <c r="A53" s="14"/>
      <c r="B53" s="14"/>
      <c r="C53" s="46"/>
      <c r="D53" s="46"/>
      <c r="E53" s="14"/>
      <c r="F53" s="14"/>
    </row>
    <row r="54" spans="1:6" x14ac:dyDescent="0.2">
      <c r="A54" s="14"/>
      <c r="B54" s="14"/>
      <c r="C54" s="46"/>
      <c r="D54" s="46"/>
      <c r="E54" s="14"/>
      <c r="F54" s="14"/>
    </row>
    <row r="55" spans="1:6" x14ac:dyDescent="0.2">
      <c r="A55" s="14"/>
      <c r="B55" s="14"/>
      <c r="C55" s="46"/>
      <c r="D55" s="46"/>
      <c r="E55" s="14"/>
      <c r="F55" s="14"/>
    </row>
    <row r="56" spans="1:6" x14ac:dyDescent="0.2">
      <c r="A56" s="14"/>
      <c r="B56" s="14"/>
      <c r="C56" s="46"/>
      <c r="D56" s="46"/>
      <c r="E56" s="14"/>
      <c r="F56" s="14"/>
    </row>
    <row r="57" spans="1:6" x14ac:dyDescent="0.2">
      <c r="A57" s="14"/>
      <c r="B57" s="14"/>
      <c r="C57" s="46"/>
      <c r="D57" s="46"/>
      <c r="E57" s="14"/>
      <c r="F57" s="14"/>
    </row>
    <row r="58" spans="1:6" x14ac:dyDescent="0.2">
      <c r="A58" s="14"/>
      <c r="B58" s="14"/>
      <c r="C58" s="46"/>
      <c r="D58" s="46"/>
      <c r="E58" s="14"/>
      <c r="F58" s="14"/>
    </row>
    <row r="59" spans="1:6" x14ac:dyDescent="0.2">
      <c r="A59" s="14"/>
      <c r="B59" s="14"/>
      <c r="C59" s="46"/>
      <c r="D59" s="46"/>
      <c r="E59" s="14"/>
      <c r="F59" s="14"/>
    </row>
    <row r="60" spans="1:6" x14ac:dyDescent="0.2">
      <c r="A60" s="14"/>
      <c r="B60" s="14"/>
      <c r="C60" s="46"/>
      <c r="D60" s="46"/>
      <c r="E60" s="14"/>
      <c r="F60" s="14"/>
    </row>
    <row r="61" spans="1:6" x14ac:dyDescent="0.2">
      <c r="A61" s="14"/>
      <c r="B61" s="14"/>
      <c r="C61" s="46"/>
      <c r="D61" s="46"/>
      <c r="E61" s="14"/>
      <c r="F61" s="14"/>
    </row>
    <row r="62" spans="1:6" x14ac:dyDescent="0.2">
      <c r="A62" s="14"/>
      <c r="B62" s="14"/>
      <c r="C62" s="46"/>
      <c r="D62" s="46"/>
      <c r="E62" s="14"/>
      <c r="F62" s="14"/>
    </row>
  </sheetData>
  <mergeCells count="11">
    <mergeCell ref="A6:D6"/>
    <mergeCell ref="A1:F1"/>
    <mergeCell ref="A2:F2"/>
    <mergeCell ref="A3:F3"/>
    <mergeCell ref="A4:F4"/>
    <mergeCell ref="A5:D5"/>
    <mergeCell ref="A18:D18"/>
    <mergeCell ref="A19:D19"/>
    <mergeCell ref="A28:D28"/>
    <mergeCell ref="A29:D29"/>
    <mergeCell ref="A30:D30"/>
  </mergeCells>
  <pageMargins left="0.7" right="0.7" top="0.78740157499999996" bottom="0.78740157499999996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E24" sqref="E24"/>
    </sheetView>
  </sheetViews>
  <sheetFormatPr defaultRowHeight="14.25" x14ac:dyDescent="0.2"/>
  <cols>
    <col min="1" max="1" width="4.85546875" style="2" customWidth="1"/>
    <col min="2" max="2" width="10.7109375" style="2" customWidth="1"/>
    <col min="3" max="3" width="38.85546875" style="2" customWidth="1"/>
    <col min="4" max="4" width="4.5703125" style="2" customWidth="1"/>
    <col min="5" max="5" width="7.85546875" style="2" customWidth="1"/>
    <col min="6" max="6" width="11.42578125" style="2" customWidth="1"/>
    <col min="7" max="7" width="16.85546875" style="2" customWidth="1"/>
    <col min="8" max="9" width="1.7109375" style="2" customWidth="1"/>
    <col min="10" max="10" width="5.7109375" style="2" customWidth="1"/>
    <col min="11" max="11" width="9" style="2" bestFit="1" customWidth="1"/>
    <col min="12" max="16384" width="9.140625" style="2"/>
  </cols>
  <sheetData>
    <row r="1" spans="1:11" ht="24.95" customHeight="1" x14ac:dyDescent="0.2">
      <c r="A1" s="188">
        <v>14391</v>
      </c>
      <c r="B1" s="188"/>
      <c r="C1" s="188" t="s">
        <v>0</v>
      </c>
      <c r="D1" s="188"/>
      <c r="E1" s="188"/>
      <c r="F1" s="188"/>
      <c r="G1" s="188"/>
      <c r="H1" s="1"/>
      <c r="I1" s="1"/>
      <c r="J1" s="1"/>
      <c r="K1" s="1"/>
    </row>
    <row r="2" spans="1:11" ht="24.95" customHeight="1" x14ac:dyDescent="0.2">
      <c r="A2" s="189" t="s">
        <v>1</v>
      </c>
      <c r="B2" s="189"/>
      <c r="C2" s="190" t="s">
        <v>2</v>
      </c>
      <c r="D2" s="190"/>
      <c r="E2" s="190"/>
      <c r="F2" s="190"/>
      <c r="G2" s="190"/>
      <c r="H2" s="1"/>
      <c r="I2" s="1"/>
      <c r="J2" s="1"/>
      <c r="K2" s="1"/>
    </row>
    <row r="3" spans="1:1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">
      <c r="A4" s="177"/>
      <c r="B4" s="178"/>
      <c r="C4" s="178" t="s">
        <v>3</v>
      </c>
      <c r="D4" s="178"/>
      <c r="E4" s="178"/>
      <c r="F4" s="178"/>
      <c r="G4" s="179"/>
      <c r="H4" s="1"/>
      <c r="I4" s="1"/>
      <c r="J4" s="1"/>
      <c r="K4" s="1"/>
    </row>
    <row r="5" spans="1:11" ht="15" x14ac:dyDescent="0.2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1"/>
      <c r="I5" s="1"/>
      <c r="J5" s="1"/>
      <c r="K5" s="1"/>
    </row>
    <row r="6" spans="1:11" ht="15" x14ac:dyDescent="0.2">
      <c r="A6" s="171"/>
      <c r="B6" s="171"/>
      <c r="C6" s="172" t="s">
        <v>11</v>
      </c>
      <c r="D6" s="172"/>
      <c r="E6" s="172"/>
      <c r="F6" s="172"/>
      <c r="G6" s="172"/>
      <c r="H6" s="1"/>
      <c r="I6" s="1"/>
      <c r="J6" s="1"/>
      <c r="K6" s="1"/>
    </row>
    <row r="7" spans="1:11" ht="15" x14ac:dyDescent="0.2">
      <c r="A7" s="4">
        <v>1</v>
      </c>
      <c r="B7" s="5"/>
      <c r="C7" s="5" t="s">
        <v>12</v>
      </c>
      <c r="D7" s="4" t="s">
        <v>13</v>
      </c>
      <c r="E7" s="6">
        <v>2</v>
      </c>
      <c r="F7" s="7">
        <v>38</v>
      </c>
      <c r="G7" s="8">
        <f>E7*F7</f>
        <v>76</v>
      </c>
      <c r="H7" s="1"/>
      <c r="I7" s="1"/>
    </row>
    <row r="8" spans="1:11" ht="15" x14ac:dyDescent="0.2">
      <c r="A8" s="9"/>
      <c r="B8" s="9" t="s">
        <v>14</v>
      </c>
      <c r="C8" s="173" t="s">
        <v>11</v>
      </c>
      <c r="D8" s="174"/>
      <c r="E8" s="174"/>
      <c r="F8" s="174"/>
      <c r="G8" s="10">
        <f>SUM(G7:G7)</f>
        <v>76</v>
      </c>
      <c r="H8" s="1"/>
      <c r="I8" s="1"/>
      <c r="J8" s="1"/>
      <c r="K8" s="1"/>
    </row>
    <row r="9" spans="1:11" ht="15" x14ac:dyDescent="0.2">
      <c r="A9" s="171"/>
      <c r="B9" s="171"/>
      <c r="C9" s="172" t="s">
        <v>16</v>
      </c>
      <c r="D9" s="172"/>
      <c r="E9" s="172"/>
      <c r="F9" s="172"/>
      <c r="G9" s="172"/>
      <c r="H9" s="1"/>
      <c r="I9" s="1"/>
      <c r="J9" s="1"/>
      <c r="K9" s="1"/>
    </row>
    <row r="10" spans="1:11" ht="15" x14ac:dyDescent="0.2">
      <c r="A10" s="4">
        <v>13</v>
      </c>
      <c r="B10" s="5"/>
      <c r="C10" s="5" t="s">
        <v>17</v>
      </c>
      <c r="D10" s="4" t="s">
        <v>18</v>
      </c>
      <c r="E10" s="6">
        <v>10</v>
      </c>
      <c r="F10" s="7">
        <v>10</v>
      </c>
      <c r="G10" s="8">
        <f>E10*F10</f>
        <v>100</v>
      </c>
      <c r="H10" s="1"/>
      <c r="I10" s="1"/>
    </row>
    <row r="11" spans="1:11" ht="15" x14ac:dyDescent="0.2">
      <c r="A11" s="9"/>
      <c r="B11" s="9" t="s">
        <v>14</v>
      </c>
      <c r="C11" s="173" t="s">
        <v>16</v>
      </c>
      <c r="D11" s="174"/>
      <c r="E11" s="174"/>
      <c r="F11" s="174"/>
      <c r="G11" s="10">
        <f>SUM(G10:G10)</f>
        <v>100</v>
      </c>
      <c r="H11" s="1"/>
      <c r="I11" s="1"/>
      <c r="J11" s="1"/>
      <c r="K11" s="1"/>
    </row>
    <row r="12" spans="1:11" ht="15" x14ac:dyDescent="0.2">
      <c r="A12" s="171"/>
      <c r="B12" s="171"/>
      <c r="C12" s="172" t="s">
        <v>19</v>
      </c>
      <c r="D12" s="172"/>
      <c r="E12" s="172"/>
      <c r="F12" s="172"/>
      <c r="G12" s="172"/>
      <c r="H12" s="1"/>
      <c r="I12" s="1"/>
      <c r="J12" s="1"/>
      <c r="K12" s="1"/>
    </row>
    <row r="13" spans="1:11" ht="15" x14ac:dyDescent="0.2">
      <c r="A13" s="4">
        <v>20</v>
      </c>
      <c r="B13" s="5"/>
      <c r="C13" s="5" t="s">
        <v>20</v>
      </c>
      <c r="D13" s="4" t="s">
        <v>21</v>
      </c>
      <c r="E13" s="6">
        <v>1</v>
      </c>
      <c r="F13" s="7">
        <v>130</v>
      </c>
      <c r="G13" s="8">
        <f>E13*F13</f>
        <v>130</v>
      </c>
      <c r="H13" s="1"/>
      <c r="I13" s="1"/>
    </row>
    <row r="14" spans="1:11" ht="15" x14ac:dyDescent="0.2">
      <c r="A14" s="4">
        <v>21</v>
      </c>
      <c r="B14" s="5"/>
      <c r="C14" s="5" t="s">
        <v>22</v>
      </c>
      <c r="D14" s="4" t="s">
        <v>15</v>
      </c>
      <c r="E14" s="6">
        <v>1</v>
      </c>
      <c r="F14" s="7">
        <v>110</v>
      </c>
      <c r="G14" s="8">
        <f>E14*F14</f>
        <v>110</v>
      </c>
      <c r="H14" s="1"/>
      <c r="I14" s="1"/>
    </row>
    <row r="15" spans="1:11" ht="15" x14ac:dyDescent="0.2">
      <c r="A15" s="9"/>
      <c r="B15" s="9" t="s">
        <v>14</v>
      </c>
      <c r="C15" s="173" t="s">
        <v>19</v>
      </c>
      <c r="D15" s="174"/>
      <c r="E15" s="174"/>
      <c r="F15" s="174"/>
      <c r="G15" s="10">
        <f>SUM(G13:G14)</f>
        <v>240</v>
      </c>
      <c r="H15" s="1"/>
      <c r="I15" s="1"/>
      <c r="J15" s="1"/>
      <c r="K15" s="1"/>
    </row>
    <row r="16" spans="1:11" ht="15" x14ac:dyDescent="0.2">
      <c r="A16" s="11"/>
      <c r="B16" s="11" t="s">
        <v>14</v>
      </c>
      <c r="C16" s="175" t="s">
        <v>3</v>
      </c>
      <c r="D16" s="174"/>
      <c r="E16" s="174"/>
      <c r="F16" s="174"/>
      <c r="G16" s="12">
        <f>+G8+G11+G15</f>
        <v>416</v>
      </c>
      <c r="H16" s="1"/>
      <c r="I16" s="1"/>
      <c r="J16" s="1"/>
      <c r="K16" s="1"/>
    </row>
    <row r="17" spans="1:11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" x14ac:dyDescent="0.2">
      <c r="A18" s="177"/>
      <c r="B18" s="178"/>
      <c r="C18" s="178" t="s">
        <v>23</v>
      </c>
      <c r="D18" s="178"/>
      <c r="E18" s="178"/>
      <c r="F18" s="178"/>
      <c r="G18" s="179"/>
      <c r="H18" s="1"/>
      <c r="I18" s="1"/>
      <c r="J18" s="1"/>
      <c r="K18" s="1"/>
    </row>
    <row r="19" spans="1:11" ht="15" x14ac:dyDescent="0.2">
      <c r="A19" s="180"/>
      <c r="B19" s="181"/>
      <c r="C19" s="182" t="s">
        <v>25</v>
      </c>
      <c r="D19" s="183"/>
      <c r="E19" s="183"/>
      <c r="F19" s="183"/>
      <c r="G19" s="184"/>
      <c r="H19" s="1"/>
      <c r="I19" s="1"/>
      <c r="J19" s="1"/>
      <c r="K19" s="1"/>
    </row>
    <row r="20" spans="1:11" ht="15" x14ac:dyDescent="0.2">
      <c r="A20" s="4">
        <v>31</v>
      </c>
      <c r="B20" s="5"/>
      <c r="C20" s="5" t="s">
        <v>26</v>
      </c>
      <c r="D20" s="4" t="s">
        <v>24</v>
      </c>
      <c r="E20" s="6">
        <v>3</v>
      </c>
      <c r="F20" s="7">
        <v>220</v>
      </c>
      <c r="G20" s="8">
        <f>E20*F20</f>
        <v>660</v>
      </c>
      <c r="H20" s="1"/>
      <c r="I20" s="1"/>
    </row>
    <row r="21" spans="1:11" ht="15" x14ac:dyDescent="0.2">
      <c r="A21" s="9"/>
      <c r="B21" s="9" t="s">
        <v>14</v>
      </c>
      <c r="C21" s="185" t="s">
        <v>25</v>
      </c>
      <c r="D21" s="186"/>
      <c r="E21" s="186"/>
      <c r="F21" s="187"/>
      <c r="G21" s="10">
        <f>SUM(G20:G20)</f>
        <v>660</v>
      </c>
      <c r="H21" s="1"/>
      <c r="I21" s="1"/>
      <c r="J21" s="1"/>
      <c r="K21" s="1"/>
    </row>
    <row r="22" spans="1:11" ht="15" x14ac:dyDescent="0.2">
      <c r="A22" s="171"/>
      <c r="B22" s="171"/>
      <c r="C22" s="172" t="s">
        <v>27</v>
      </c>
      <c r="D22" s="172"/>
      <c r="E22" s="172"/>
      <c r="F22" s="172"/>
      <c r="G22" s="172"/>
      <c r="H22" s="1"/>
      <c r="I22" s="1"/>
      <c r="J22" s="1"/>
      <c r="K22" s="1"/>
    </row>
    <row r="23" spans="1:11" ht="15" x14ac:dyDescent="0.2">
      <c r="A23" s="4">
        <v>39</v>
      </c>
      <c r="B23" s="5" t="s">
        <v>28</v>
      </c>
      <c r="C23" s="5" t="s">
        <v>29</v>
      </c>
      <c r="D23" s="4" t="s">
        <v>15</v>
      </c>
      <c r="E23" s="6">
        <v>2</v>
      </c>
      <c r="F23" s="7">
        <v>34</v>
      </c>
      <c r="G23" s="8">
        <f>E23*F23</f>
        <v>68</v>
      </c>
      <c r="H23" s="1"/>
      <c r="I23" s="1"/>
    </row>
    <row r="24" spans="1:11" ht="15" x14ac:dyDescent="0.2">
      <c r="A24" s="4">
        <v>49</v>
      </c>
      <c r="B24" s="5" t="s">
        <v>30</v>
      </c>
      <c r="C24" s="5" t="s">
        <v>31</v>
      </c>
      <c r="D24" s="4" t="s">
        <v>18</v>
      </c>
      <c r="E24" s="6">
        <v>10</v>
      </c>
      <c r="F24" s="7">
        <v>22</v>
      </c>
      <c r="G24" s="8">
        <f>E24*F24</f>
        <v>220</v>
      </c>
      <c r="H24" s="1"/>
      <c r="I24" s="1"/>
    </row>
    <row r="25" spans="1:11" ht="15" x14ac:dyDescent="0.2">
      <c r="A25" s="9"/>
      <c r="B25" s="9" t="s">
        <v>14</v>
      </c>
      <c r="C25" s="173" t="s">
        <v>27</v>
      </c>
      <c r="D25" s="174"/>
      <c r="E25" s="174"/>
      <c r="F25" s="174"/>
      <c r="G25" s="10">
        <f>SUM(G23:G24)</f>
        <v>288</v>
      </c>
      <c r="H25" s="1"/>
      <c r="I25" s="1"/>
      <c r="J25" s="1"/>
      <c r="K25" s="1"/>
    </row>
    <row r="26" spans="1:11" ht="15" x14ac:dyDescent="0.2">
      <c r="A26" s="11"/>
      <c r="B26" s="11" t="s">
        <v>14</v>
      </c>
      <c r="C26" s="175" t="s">
        <v>23</v>
      </c>
      <c r="D26" s="174"/>
      <c r="E26" s="174"/>
      <c r="F26" s="174"/>
      <c r="G26" s="12">
        <f>G21+G25</f>
        <v>948</v>
      </c>
      <c r="H26" s="1"/>
      <c r="I26" s="1"/>
      <c r="J26" s="1"/>
      <c r="K26" s="1"/>
    </row>
    <row r="27" spans="1:11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" x14ac:dyDescent="0.2">
      <c r="A28" s="177"/>
      <c r="B28" s="178"/>
      <c r="C28" s="178" t="s">
        <v>32</v>
      </c>
      <c r="D28" s="178"/>
      <c r="E28" s="178"/>
      <c r="F28" s="178"/>
      <c r="G28" s="179"/>
      <c r="H28" s="1"/>
      <c r="I28" s="1"/>
      <c r="J28" s="1"/>
      <c r="K28" s="1"/>
    </row>
    <row r="29" spans="1:11" ht="15" x14ac:dyDescent="0.2">
      <c r="A29" s="3" t="s">
        <v>4</v>
      </c>
      <c r="B29" s="3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3" t="s">
        <v>10</v>
      </c>
      <c r="H29" s="1"/>
      <c r="I29" s="1"/>
      <c r="J29" s="1"/>
      <c r="K29" s="1"/>
    </row>
    <row r="30" spans="1:11" ht="15" x14ac:dyDescent="0.2">
      <c r="A30" s="171"/>
      <c r="B30" s="171"/>
      <c r="C30" s="172" t="s">
        <v>16</v>
      </c>
      <c r="D30" s="172"/>
      <c r="E30" s="172"/>
      <c r="F30" s="172"/>
      <c r="G30" s="172"/>
      <c r="H30" s="1"/>
      <c r="I30" s="1"/>
      <c r="J30" s="1"/>
      <c r="K30" s="1"/>
    </row>
    <row r="31" spans="1:11" ht="15" x14ac:dyDescent="0.2">
      <c r="A31" s="4">
        <v>66</v>
      </c>
      <c r="B31" s="5"/>
      <c r="C31" s="5" t="s">
        <v>33</v>
      </c>
      <c r="D31" s="4" t="s">
        <v>34</v>
      </c>
      <c r="E31" s="6">
        <v>20</v>
      </c>
      <c r="F31" s="7">
        <v>1</v>
      </c>
      <c r="G31" s="8">
        <f>E31*F31</f>
        <v>20</v>
      </c>
      <c r="H31" s="1"/>
      <c r="I31" s="1"/>
    </row>
    <row r="32" spans="1:11" ht="15" x14ac:dyDescent="0.2">
      <c r="A32" s="9"/>
      <c r="B32" s="9" t="s">
        <v>14</v>
      </c>
      <c r="C32" s="173" t="s">
        <v>16</v>
      </c>
      <c r="D32" s="174"/>
      <c r="E32" s="174"/>
      <c r="F32" s="174"/>
      <c r="G32" s="10">
        <f>SUM(G31:G31)</f>
        <v>20</v>
      </c>
      <c r="H32" s="1"/>
      <c r="I32" s="1"/>
      <c r="J32" s="1"/>
      <c r="K32" s="1"/>
    </row>
    <row r="33" spans="1:11" ht="15" x14ac:dyDescent="0.2">
      <c r="A33" s="11"/>
      <c r="B33" s="11" t="s">
        <v>14</v>
      </c>
      <c r="C33" s="175" t="s">
        <v>32</v>
      </c>
      <c r="D33" s="174"/>
      <c r="E33" s="174"/>
      <c r="F33" s="174"/>
      <c r="G33" s="12">
        <f>+G32</f>
        <v>20</v>
      </c>
      <c r="H33" s="1"/>
      <c r="I33" s="1"/>
      <c r="J33" s="1"/>
      <c r="K33" s="1"/>
    </row>
    <row r="34" spans="1:11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x14ac:dyDescent="0.2">
      <c r="A35" s="176" t="s">
        <v>35</v>
      </c>
      <c r="B35" s="176"/>
      <c r="C35" s="176"/>
      <c r="D35" s="176"/>
      <c r="E35" s="176"/>
      <c r="F35" s="176"/>
      <c r="G35" s="13">
        <f>+G16+G26+G33</f>
        <v>1384</v>
      </c>
      <c r="H35" s="1"/>
    </row>
  </sheetData>
  <mergeCells count="32">
    <mergeCell ref="A1:B1"/>
    <mergeCell ref="C1:G1"/>
    <mergeCell ref="A2:B2"/>
    <mergeCell ref="C2:G2"/>
    <mergeCell ref="A4:B4"/>
    <mergeCell ref="C4:G4"/>
    <mergeCell ref="A9:B9"/>
    <mergeCell ref="C9:G9"/>
    <mergeCell ref="C11:F11"/>
    <mergeCell ref="A6:B6"/>
    <mergeCell ref="C6:G6"/>
    <mergeCell ref="C8:F8"/>
    <mergeCell ref="C16:F16"/>
    <mergeCell ref="A18:B18"/>
    <mergeCell ref="C18:G18"/>
    <mergeCell ref="A12:B12"/>
    <mergeCell ref="C12:G12"/>
    <mergeCell ref="C15:F15"/>
    <mergeCell ref="C26:F26"/>
    <mergeCell ref="A28:B28"/>
    <mergeCell ref="C28:G28"/>
    <mergeCell ref="A19:B19"/>
    <mergeCell ref="C19:G19"/>
    <mergeCell ref="C21:F21"/>
    <mergeCell ref="A22:B22"/>
    <mergeCell ref="C22:G22"/>
    <mergeCell ref="C25:F25"/>
    <mergeCell ref="A30:B30"/>
    <mergeCell ref="C30:G30"/>
    <mergeCell ref="C32:F32"/>
    <mergeCell ref="C33:F33"/>
    <mergeCell ref="A35:F35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4" workbookViewId="0">
      <selection activeCell="E25" sqref="E25"/>
    </sheetView>
  </sheetViews>
  <sheetFormatPr defaultRowHeight="14.25" x14ac:dyDescent="0.2"/>
  <cols>
    <col min="1" max="1" width="4.85546875" style="2" customWidth="1"/>
    <col min="2" max="2" width="10.7109375" style="2" customWidth="1"/>
    <col min="3" max="3" width="38.85546875" style="2" customWidth="1"/>
    <col min="4" max="4" width="4.5703125" style="2" customWidth="1"/>
    <col min="5" max="5" width="7.85546875" style="2" customWidth="1"/>
    <col min="6" max="6" width="11.42578125" style="2" customWidth="1"/>
    <col min="7" max="7" width="16.85546875" style="2" customWidth="1"/>
    <col min="8" max="9" width="1.7109375" style="2" customWidth="1"/>
    <col min="10" max="10" width="5.7109375" style="2" customWidth="1"/>
    <col min="11" max="11" width="9" style="2" bestFit="1" customWidth="1"/>
    <col min="12" max="16384" width="9.140625" style="2"/>
  </cols>
  <sheetData>
    <row r="1" spans="1:11" ht="24.95" customHeight="1" x14ac:dyDescent="0.2">
      <c r="A1" s="188">
        <v>14391</v>
      </c>
      <c r="B1" s="188"/>
      <c r="C1" s="188" t="s">
        <v>0</v>
      </c>
      <c r="D1" s="188"/>
      <c r="E1" s="188"/>
      <c r="F1" s="188"/>
      <c r="G1" s="188"/>
      <c r="H1" s="1"/>
      <c r="I1" s="1"/>
      <c r="J1" s="1"/>
      <c r="K1" s="1"/>
    </row>
    <row r="2" spans="1:11" ht="24.95" customHeight="1" x14ac:dyDescent="0.2">
      <c r="A2" s="189" t="s">
        <v>1</v>
      </c>
      <c r="B2" s="189"/>
      <c r="C2" s="190" t="s">
        <v>36</v>
      </c>
      <c r="D2" s="190"/>
      <c r="E2" s="190"/>
      <c r="F2" s="190"/>
      <c r="G2" s="190"/>
      <c r="H2" s="1"/>
      <c r="I2" s="1"/>
      <c r="J2" s="1"/>
      <c r="K2" s="1"/>
    </row>
    <row r="3" spans="1:1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">
      <c r="A4" s="177"/>
      <c r="B4" s="178"/>
      <c r="C4" s="178" t="s">
        <v>3</v>
      </c>
      <c r="D4" s="178"/>
      <c r="E4" s="178"/>
      <c r="F4" s="178"/>
      <c r="G4" s="179"/>
      <c r="H4" s="1"/>
      <c r="I4" s="1"/>
      <c r="J4" s="1"/>
      <c r="K4" s="1"/>
    </row>
    <row r="5" spans="1:11" ht="15" x14ac:dyDescent="0.2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1"/>
      <c r="I5" s="1"/>
      <c r="J5" s="1"/>
      <c r="K5" s="1"/>
    </row>
    <row r="6" spans="1:11" ht="15" x14ac:dyDescent="0.2">
      <c r="A6" s="171"/>
      <c r="B6" s="171"/>
      <c r="C6" s="172" t="s">
        <v>11</v>
      </c>
      <c r="D6" s="172"/>
      <c r="E6" s="172"/>
      <c r="F6" s="172"/>
      <c r="G6" s="172"/>
      <c r="H6" s="1"/>
      <c r="I6" s="1"/>
      <c r="J6" s="1"/>
      <c r="K6" s="1"/>
    </row>
    <row r="7" spans="1:11" ht="15" x14ac:dyDescent="0.2">
      <c r="A7" s="4">
        <v>67</v>
      </c>
      <c r="B7" s="5"/>
      <c r="C7" s="5" t="s">
        <v>12</v>
      </c>
      <c r="D7" s="4" t="s">
        <v>13</v>
      </c>
      <c r="E7" s="6">
        <v>2</v>
      </c>
      <c r="F7" s="7">
        <v>38</v>
      </c>
      <c r="G7" s="8">
        <f>E7*F7</f>
        <v>76</v>
      </c>
      <c r="H7" s="1"/>
      <c r="I7" s="1"/>
    </row>
    <row r="8" spans="1:11" ht="15" x14ac:dyDescent="0.2">
      <c r="A8" s="9"/>
      <c r="B8" s="9" t="s">
        <v>14</v>
      </c>
      <c r="C8" s="173" t="s">
        <v>11</v>
      </c>
      <c r="D8" s="174"/>
      <c r="E8" s="174"/>
      <c r="F8" s="174"/>
      <c r="G8" s="10">
        <f>SUM(G7:G7)</f>
        <v>76</v>
      </c>
      <c r="H8" s="1"/>
      <c r="I8" s="1"/>
      <c r="J8" s="1"/>
      <c r="K8" s="1"/>
    </row>
    <row r="9" spans="1:11" ht="15" x14ac:dyDescent="0.2">
      <c r="A9" s="171"/>
      <c r="B9" s="171"/>
      <c r="C9" s="172" t="s">
        <v>16</v>
      </c>
      <c r="D9" s="172"/>
      <c r="E9" s="172"/>
      <c r="F9" s="172"/>
      <c r="G9" s="172"/>
      <c r="H9" s="1"/>
      <c r="I9" s="1"/>
      <c r="J9" s="1"/>
      <c r="K9" s="1"/>
    </row>
    <row r="10" spans="1:11" ht="15" x14ac:dyDescent="0.2">
      <c r="A10" s="4">
        <v>79</v>
      </c>
      <c r="B10" s="5"/>
      <c r="C10" s="5" t="s">
        <v>17</v>
      </c>
      <c r="D10" s="4" t="s">
        <v>18</v>
      </c>
      <c r="E10" s="6">
        <v>10</v>
      </c>
      <c r="F10" s="7">
        <v>10</v>
      </c>
      <c r="G10" s="8">
        <f>E10*F10</f>
        <v>100</v>
      </c>
      <c r="H10" s="1"/>
      <c r="I10" s="1"/>
    </row>
    <row r="11" spans="1:11" ht="15" x14ac:dyDescent="0.2">
      <c r="A11" s="9"/>
      <c r="B11" s="9" t="s">
        <v>14</v>
      </c>
      <c r="C11" s="173" t="s">
        <v>16</v>
      </c>
      <c r="D11" s="174"/>
      <c r="E11" s="174"/>
      <c r="F11" s="174"/>
      <c r="G11" s="10">
        <f>SUM(G10:G10)</f>
        <v>100</v>
      </c>
      <c r="H11" s="1"/>
      <c r="I11" s="1"/>
      <c r="J11" s="1"/>
      <c r="K11" s="1"/>
    </row>
    <row r="12" spans="1:11" ht="15" x14ac:dyDescent="0.2">
      <c r="A12" s="171"/>
      <c r="B12" s="171"/>
      <c r="C12" s="172" t="s">
        <v>19</v>
      </c>
      <c r="D12" s="172"/>
      <c r="E12" s="172"/>
      <c r="F12" s="172"/>
      <c r="G12" s="172"/>
      <c r="H12" s="1"/>
      <c r="I12" s="1"/>
      <c r="J12" s="1"/>
      <c r="K12" s="1"/>
    </row>
    <row r="13" spans="1:11" ht="15" x14ac:dyDescent="0.2">
      <c r="A13" s="4">
        <v>86</v>
      </c>
      <c r="B13" s="5"/>
      <c r="C13" s="5" t="s">
        <v>20</v>
      </c>
      <c r="D13" s="4" t="s">
        <v>21</v>
      </c>
      <c r="E13" s="6">
        <v>1</v>
      </c>
      <c r="F13" s="7">
        <v>130</v>
      </c>
      <c r="G13" s="8">
        <f>E13*F13</f>
        <v>130</v>
      </c>
      <c r="H13" s="1"/>
      <c r="I13" s="1"/>
    </row>
    <row r="14" spans="1:11" ht="15" x14ac:dyDescent="0.2">
      <c r="A14" s="4">
        <v>87</v>
      </c>
      <c r="B14" s="5"/>
      <c r="C14" s="5" t="s">
        <v>22</v>
      </c>
      <c r="D14" s="4" t="s">
        <v>15</v>
      </c>
      <c r="E14" s="6">
        <v>1</v>
      </c>
      <c r="F14" s="7">
        <v>110</v>
      </c>
      <c r="G14" s="8">
        <f>E14*F14</f>
        <v>110</v>
      </c>
      <c r="H14" s="1"/>
      <c r="I14" s="1"/>
    </row>
    <row r="15" spans="1:11" ht="15" x14ac:dyDescent="0.2">
      <c r="A15" s="9"/>
      <c r="B15" s="9" t="s">
        <v>14</v>
      </c>
      <c r="C15" s="173" t="s">
        <v>19</v>
      </c>
      <c r="D15" s="174"/>
      <c r="E15" s="174"/>
      <c r="F15" s="174"/>
      <c r="G15" s="10">
        <f>SUM(G13:G14)</f>
        <v>240</v>
      </c>
      <c r="H15" s="1"/>
      <c r="I15" s="1"/>
      <c r="J15" s="1"/>
      <c r="K15" s="1"/>
    </row>
    <row r="16" spans="1:11" ht="15" x14ac:dyDescent="0.2">
      <c r="A16" s="11"/>
      <c r="B16" s="11" t="s">
        <v>14</v>
      </c>
      <c r="C16" s="175" t="s">
        <v>3</v>
      </c>
      <c r="D16" s="174"/>
      <c r="E16" s="174"/>
      <c r="F16" s="174"/>
      <c r="G16" s="12">
        <f>+G8+G11+G15</f>
        <v>416</v>
      </c>
      <c r="H16" s="1"/>
      <c r="I16" s="1"/>
      <c r="J16" s="1"/>
      <c r="K16" s="1"/>
    </row>
    <row r="17" spans="1:11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" x14ac:dyDescent="0.2">
      <c r="A18" s="177"/>
      <c r="B18" s="178"/>
      <c r="C18" s="178" t="s">
        <v>23</v>
      </c>
      <c r="D18" s="178"/>
      <c r="E18" s="178"/>
      <c r="F18" s="178"/>
      <c r="G18" s="179"/>
      <c r="H18" s="1"/>
      <c r="I18" s="1"/>
      <c r="J18" s="1"/>
      <c r="K18" s="1"/>
    </row>
    <row r="19" spans="1:11" ht="15" x14ac:dyDescent="0.2">
      <c r="A19" s="3" t="s">
        <v>4</v>
      </c>
      <c r="B19" s="3" t="s">
        <v>5</v>
      </c>
      <c r="C19" s="3" t="s">
        <v>6</v>
      </c>
      <c r="D19" s="3" t="s">
        <v>7</v>
      </c>
      <c r="E19" s="3" t="s">
        <v>8</v>
      </c>
      <c r="F19" s="3" t="s">
        <v>9</v>
      </c>
      <c r="G19" s="3" t="s">
        <v>10</v>
      </c>
      <c r="H19" s="1"/>
      <c r="I19" s="1"/>
      <c r="J19" s="1"/>
      <c r="K19" s="1"/>
    </row>
    <row r="20" spans="1:11" ht="15" x14ac:dyDescent="0.2">
      <c r="A20" s="171"/>
      <c r="B20" s="171"/>
      <c r="C20" s="172" t="s">
        <v>25</v>
      </c>
      <c r="D20" s="172"/>
      <c r="E20" s="172"/>
      <c r="F20" s="172"/>
      <c r="G20" s="172"/>
      <c r="H20" s="1"/>
      <c r="I20" s="1"/>
      <c r="J20" s="1"/>
      <c r="K20" s="1"/>
    </row>
    <row r="21" spans="1:11" ht="15" x14ac:dyDescent="0.2">
      <c r="A21" s="4">
        <v>96</v>
      </c>
      <c r="B21" s="5"/>
      <c r="C21" s="5" t="s">
        <v>26</v>
      </c>
      <c r="D21" s="4" t="s">
        <v>24</v>
      </c>
      <c r="E21" s="6">
        <v>3</v>
      </c>
      <c r="F21" s="7">
        <v>220</v>
      </c>
      <c r="G21" s="8">
        <f>E21*F21</f>
        <v>660</v>
      </c>
      <c r="H21" s="1"/>
      <c r="I21" s="1"/>
    </row>
    <row r="22" spans="1:11" ht="15" x14ac:dyDescent="0.2">
      <c r="A22" s="9"/>
      <c r="B22" s="9" t="s">
        <v>14</v>
      </c>
      <c r="C22" s="173" t="s">
        <v>25</v>
      </c>
      <c r="D22" s="174"/>
      <c r="E22" s="174"/>
      <c r="F22" s="174"/>
      <c r="G22" s="10">
        <f>SUM(G21:G21)</f>
        <v>660</v>
      </c>
      <c r="H22" s="1"/>
      <c r="I22" s="1"/>
      <c r="J22" s="1"/>
      <c r="K22" s="1"/>
    </row>
    <row r="23" spans="1:11" ht="15" x14ac:dyDescent="0.2">
      <c r="A23" s="171"/>
      <c r="B23" s="171"/>
      <c r="C23" s="172" t="s">
        <v>27</v>
      </c>
      <c r="D23" s="172"/>
      <c r="E23" s="172"/>
      <c r="F23" s="172"/>
      <c r="G23" s="172"/>
      <c r="H23" s="1"/>
      <c r="I23" s="1"/>
      <c r="J23" s="1"/>
      <c r="K23" s="1"/>
    </row>
    <row r="24" spans="1:11" ht="15" x14ac:dyDescent="0.2">
      <c r="A24" s="4">
        <v>103</v>
      </c>
      <c r="B24" s="5" t="s">
        <v>28</v>
      </c>
      <c r="C24" s="5" t="s">
        <v>29</v>
      </c>
      <c r="D24" s="4" t="s">
        <v>15</v>
      </c>
      <c r="E24" s="6">
        <v>2</v>
      </c>
      <c r="F24" s="7">
        <v>34</v>
      </c>
      <c r="G24" s="8">
        <f>E24*F24</f>
        <v>68</v>
      </c>
      <c r="H24" s="1"/>
      <c r="I24" s="1"/>
    </row>
    <row r="25" spans="1:11" ht="15" x14ac:dyDescent="0.2">
      <c r="A25" s="4">
        <v>114</v>
      </c>
      <c r="B25" s="5" t="s">
        <v>30</v>
      </c>
      <c r="C25" s="5" t="s">
        <v>31</v>
      </c>
      <c r="D25" s="4" t="s">
        <v>18</v>
      </c>
      <c r="E25" s="6">
        <v>10</v>
      </c>
      <c r="F25" s="7">
        <v>22</v>
      </c>
      <c r="G25" s="8">
        <f>E25*F25</f>
        <v>220</v>
      </c>
      <c r="H25" s="1"/>
      <c r="I25" s="1"/>
    </row>
    <row r="26" spans="1:11" ht="15" x14ac:dyDescent="0.2">
      <c r="A26" s="9"/>
      <c r="B26" s="9" t="s">
        <v>14</v>
      </c>
      <c r="C26" s="173">
        <v>0</v>
      </c>
      <c r="D26" s="174"/>
      <c r="E26" s="174"/>
      <c r="F26" s="174"/>
      <c r="G26" s="10">
        <f>SUM(G24:G25)</f>
        <v>288</v>
      </c>
      <c r="H26" s="1"/>
      <c r="I26" s="1"/>
      <c r="J26" s="1"/>
      <c r="K26" s="1"/>
    </row>
    <row r="27" spans="1:11" ht="15" x14ac:dyDescent="0.2">
      <c r="A27" s="11"/>
      <c r="B27" s="11" t="s">
        <v>14</v>
      </c>
      <c r="C27" s="175" t="s">
        <v>23</v>
      </c>
      <c r="D27" s="174"/>
      <c r="E27" s="174"/>
      <c r="F27" s="174"/>
      <c r="G27" s="12">
        <f>G22+G26</f>
        <v>948</v>
      </c>
      <c r="H27" s="1"/>
      <c r="I27" s="1"/>
      <c r="J27" s="1"/>
      <c r="K27" s="1"/>
    </row>
    <row r="28" spans="1:11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" x14ac:dyDescent="0.2">
      <c r="A29" s="177"/>
      <c r="B29" s="178"/>
      <c r="C29" s="178" t="s">
        <v>32</v>
      </c>
      <c r="D29" s="178"/>
      <c r="E29" s="178"/>
      <c r="F29" s="178"/>
      <c r="G29" s="179"/>
      <c r="H29" s="1"/>
      <c r="I29" s="1"/>
      <c r="J29" s="1"/>
      <c r="K29" s="1"/>
    </row>
    <row r="30" spans="1:11" ht="15" x14ac:dyDescent="0.2">
      <c r="A30" s="3" t="s">
        <v>4</v>
      </c>
      <c r="B30" s="3" t="s">
        <v>5</v>
      </c>
      <c r="C30" s="3" t="s">
        <v>6</v>
      </c>
      <c r="D30" s="3" t="s">
        <v>7</v>
      </c>
      <c r="E30" s="3" t="s">
        <v>8</v>
      </c>
      <c r="F30" s="3" t="s">
        <v>9</v>
      </c>
      <c r="G30" s="3" t="s">
        <v>10</v>
      </c>
      <c r="H30" s="1"/>
      <c r="I30" s="1"/>
      <c r="J30" s="1"/>
      <c r="K30" s="1"/>
    </row>
    <row r="31" spans="1:11" ht="15" x14ac:dyDescent="0.2">
      <c r="A31" s="171"/>
      <c r="B31" s="171"/>
      <c r="C31" s="172" t="s">
        <v>16</v>
      </c>
      <c r="D31" s="172"/>
      <c r="E31" s="172"/>
      <c r="F31" s="172"/>
      <c r="G31" s="172"/>
      <c r="H31" s="1"/>
      <c r="I31" s="1"/>
      <c r="J31" s="1"/>
      <c r="K31" s="1"/>
    </row>
    <row r="32" spans="1:11" ht="15" x14ac:dyDescent="0.2">
      <c r="A32" s="4">
        <v>131</v>
      </c>
      <c r="B32" s="5"/>
      <c r="C32" s="5" t="s">
        <v>33</v>
      </c>
      <c r="D32" s="4" t="s">
        <v>34</v>
      </c>
      <c r="E32" s="6">
        <v>20</v>
      </c>
      <c r="F32" s="7">
        <v>1</v>
      </c>
      <c r="G32" s="8">
        <f>E32*F32</f>
        <v>20</v>
      </c>
      <c r="H32" s="1"/>
      <c r="I32" s="1"/>
    </row>
    <row r="33" spans="1:11" ht="15" x14ac:dyDescent="0.2">
      <c r="A33" s="9"/>
      <c r="B33" s="9" t="s">
        <v>14</v>
      </c>
      <c r="C33" s="173" t="s">
        <v>16</v>
      </c>
      <c r="D33" s="174"/>
      <c r="E33" s="174"/>
      <c r="F33" s="174"/>
      <c r="G33" s="10">
        <f>SUM(G32:G32)</f>
        <v>20</v>
      </c>
      <c r="H33" s="1"/>
      <c r="I33" s="1"/>
      <c r="J33" s="1"/>
      <c r="K33" s="1"/>
    </row>
    <row r="34" spans="1:11" ht="15" x14ac:dyDescent="0.2">
      <c r="A34" s="11"/>
      <c r="B34" s="11" t="s">
        <v>14</v>
      </c>
      <c r="C34" s="175" t="s">
        <v>32</v>
      </c>
      <c r="D34" s="174"/>
      <c r="E34" s="174"/>
      <c r="F34" s="174"/>
      <c r="G34" s="12">
        <f>+G33</f>
        <v>20</v>
      </c>
      <c r="H34" s="1"/>
      <c r="I34" s="1"/>
      <c r="J34" s="1"/>
      <c r="K34" s="1"/>
    </row>
    <row r="35" spans="1:1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" x14ac:dyDescent="0.2">
      <c r="A36" s="176" t="s">
        <v>35</v>
      </c>
      <c r="B36" s="176"/>
      <c r="C36" s="176"/>
      <c r="D36" s="176"/>
      <c r="E36" s="176"/>
      <c r="F36" s="176"/>
      <c r="G36" s="13">
        <f>+G16+G27+G34</f>
        <v>1384</v>
      </c>
      <c r="H36" s="1"/>
    </row>
  </sheetData>
  <mergeCells count="32">
    <mergeCell ref="A1:B1"/>
    <mergeCell ref="C1:G1"/>
    <mergeCell ref="A2:B2"/>
    <mergeCell ref="C2:G2"/>
    <mergeCell ref="A4:B4"/>
    <mergeCell ref="C4:G4"/>
    <mergeCell ref="A9:B9"/>
    <mergeCell ref="C9:G9"/>
    <mergeCell ref="C11:F11"/>
    <mergeCell ref="A6:B6"/>
    <mergeCell ref="C6:G6"/>
    <mergeCell ref="C8:F8"/>
    <mergeCell ref="C16:F16"/>
    <mergeCell ref="A18:B18"/>
    <mergeCell ref="C18:G18"/>
    <mergeCell ref="A12:B12"/>
    <mergeCell ref="C12:G12"/>
    <mergeCell ref="C15:F15"/>
    <mergeCell ref="C27:F27"/>
    <mergeCell ref="A29:B29"/>
    <mergeCell ref="C29:G29"/>
    <mergeCell ref="A20:B20"/>
    <mergeCell ref="C20:G20"/>
    <mergeCell ref="C22:F22"/>
    <mergeCell ref="A23:B23"/>
    <mergeCell ref="C23:G23"/>
    <mergeCell ref="C26:F26"/>
    <mergeCell ref="A31:B31"/>
    <mergeCell ref="C31:G31"/>
    <mergeCell ref="C33:F33"/>
    <mergeCell ref="C34:F34"/>
    <mergeCell ref="A36:F36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Přehled položek</vt:lpstr>
      <vt:lpstr>Elektroinstalace 2 lůžka</vt:lpstr>
      <vt:lpstr>Elektroinstalace 4 lůžka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Neupauer</dc:creator>
  <cp:lastModifiedBy>Baudys</cp:lastModifiedBy>
  <cp:lastPrinted>2016-08-30T06:59:18Z</cp:lastPrinted>
  <dcterms:created xsi:type="dcterms:W3CDTF">2016-08-29T05:33:28Z</dcterms:created>
  <dcterms:modified xsi:type="dcterms:W3CDTF">2016-08-31T14:43:25Z</dcterms:modified>
</cp:coreProperties>
</file>