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Rekapitulace" sheetId="4" r:id="rId1"/>
    <sheet name="2core" sheetId="1" r:id="rId2"/>
    <sheet name="6sw" sheetId="2" r:id="rId3"/>
    <sheet name="příslušenství" sheetId="3" r:id="rId4"/>
    <sheet name="Vyhrazené plnění" sheetId="5" r:id="rId5"/>
  </sheets>
  <calcPr calcId="145621"/>
</workbook>
</file>

<file path=xl/calcChain.xml><?xml version="1.0" encoding="utf-8"?>
<calcChain xmlns="http://schemas.openxmlformats.org/spreadsheetml/2006/main">
  <c r="D12" i="4" l="1"/>
  <c r="H22" i="3"/>
  <c r="H21" i="3"/>
  <c r="H20" i="3"/>
  <c r="H19" i="3"/>
  <c r="H18" i="3"/>
  <c r="H17" i="3"/>
  <c r="L12" i="3"/>
  <c r="L11" i="3"/>
  <c r="L9" i="3"/>
  <c r="L7" i="3"/>
  <c r="C52" i="2"/>
  <c r="C59" i="1"/>
  <c r="H23" i="3" l="1"/>
</calcChain>
</file>

<file path=xl/sharedStrings.xml><?xml version="1.0" encoding="utf-8"?>
<sst xmlns="http://schemas.openxmlformats.org/spreadsheetml/2006/main" count="251" uniqueCount="116">
  <si>
    <t>2 ks CORE switche pro připojení virtuální clusteru VMWare a aplikačních serverů s LAN</t>
  </si>
  <si>
    <t>2 ks Switche budou zapojeny do stohu jako vzájemně redundantní. Stoh bude mít tyto vlastnosti:</t>
  </si>
  <si>
    <t>Požadavky na funkcionalitu</t>
  </si>
  <si>
    <t>Minimální požadavky</t>
  </si>
  <si>
    <t>Splňuje ANO/NE</t>
  </si>
  <si>
    <t>Stoh podporuje distribuované přepínání paketů</t>
  </si>
  <si>
    <t>ano</t>
  </si>
  <si>
    <t>Kterýkoli prvek ve stohu může být řídícím prvkem (1:N redundance)</t>
  </si>
  <si>
    <t xml:space="preserve">ano </t>
  </si>
  <si>
    <t>Stoh podporuje jednotnou konfiguraci (IP adresa, správa, konfigurační soubor)</t>
  </si>
  <si>
    <t>Stoh se chová jako jedno L2 zařízení z pohledu spanning tree</t>
  </si>
  <si>
    <t>Podpora seskupení portů (IEEE 802.3ad) mezi různými prvky stohu</t>
  </si>
  <si>
    <t>Kapacita stohovacího propojení</t>
  </si>
  <si>
    <t>20 Gbit/s</t>
  </si>
  <si>
    <t>V případě náhrady Switche v záruční době bude mít stoh stejné vlastnosti</t>
  </si>
  <si>
    <t>Třída zařízení</t>
  </si>
  <si>
    <t xml:space="preserve"> </t>
  </si>
  <si>
    <t>Formát zařízení</t>
  </si>
  <si>
    <t xml:space="preserve">kompaktní do racku </t>
  </si>
  <si>
    <t>Velikost zařízení 1U</t>
  </si>
  <si>
    <t>Počet metalických portů</t>
  </si>
  <si>
    <t>Počet optických portů 1/10 Gbit/s s volitelným fyzickým rozhraním, které zůstanou volné po zapojení switchů do stohu</t>
  </si>
  <si>
    <t>Celková propustnost přepínače</t>
  </si>
  <si>
    <t>170 Gbps</t>
  </si>
  <si>
    <t>Celkový paketový výkon přepínače</t>
  </si>
  <si>
    <t>130 mpps</t>
  </si>
  <si>
    <t>Podpora "jumbo rámců"</t>
  </si>
  <si>
    <t>Podpora IEEE 802.3ad</t>
  </si>
  <si>
    <t>Počet LACP skupin/linek ve skupině</t>
  </si>
  <si>
    <t>Podpora VLAN podle IEEE 802.1Q</t>
  </si>
  <si>
    <t>Protokol-based VLAN</t>
  </si>
  <si>
    <t>Private VLAN včetně primary, secondary a community VLAN</t>
  </si>
  <si>
    <t>IEEE 802.1s - Multiple spanning tree</t>
  </si>
  <si>
    <t>STP instance per VLAN s 802.1Q tagováním BPDU (např. PVST+)</t>
  </si>
  <si>
    <t>Tunelování 802.1Q v 802.1Q</t>
  </si>
  <si>
    <t>NTP pro IPv4 a IPv6 včetně MD5 autentizace</t>
  </si>
  <si>
    <t>Statické směrování IPv4 a IPv6 včetně podpory BFD</t>
  </si>
  <si>
    <t>Dynamické směrování RIPv2 a RIPng</t>
  </si>
  <si>
    <t>Hardware podpora IPv4 a IPv6 ACL</t>
  </si>
  <si>
    <t>ACL klasifikace na základě zdrojová/cílová MAC adresa, zdrojová/cílová IPv4/v6 adresa, zdrojový/cílový port, protokol</t>
  </si>
  <si>
    <t>HW ochrana proti zahlcení (broadcast/multicast/unicast) nastavitelná na % rychlost portu a množství paketů za vteřinu</t>
  </si>
  <si>
    <t>Podpora RA Guard pro IPv6</t>
  </si>
  <si>
    <t>CLI formou RJ45 serial konsole port</t>
  </si>
  <si>
    <t>Omezení přístupu k managementu (SSH, SNMP) pomocí ACL</t>
  </si>
  <si>
    <t xml:space="preserve">Vzdálená konfigurace Netconf over SSH </t>
  </si>
  <si>
    <t>Podpora skriptování v jazyce Python</t>
  </si>
  <si>
    <t>IP-SLA nebo alternativní způsob monitorování provozu a dostupnosti služeb s možnou návazností na automatické
konfigurační změny systému pro zajištění zachování dostupnosti služeb. Zařízení funguje jak IP-SLA iniciátor.</t>
  </si>
  <si>
    <t>Podpora IPv6</t>
  </si>
  <si>
    <t>Plně managementovatelný pomocí www / https</t>
  </si>
  <si>
    <t xml:space="preserve">Další požadavky </t>
  </si>
  <si>
    <t>Požadované vlastnosti CORE Switche:</t>
  </si>
  <si>
    <t>6 ks koncový switch</t>
  </si>
  <si>
    <t>Požadované vlastnosti switche:</t>
  </si>
  <si>
    <t>Počet optických portů 1/10 Gbit/s s volitelným fyzickým rozhraním</t>
  </si>
  <si>
    <t>Podpora redundantního napájecího zdroje</t>
  </si>
  <si>
    <t>ano, možno externě</t>
  </si>
  <si>
    <t>120 Gbps</t>
  </si>
  <si>
    <t>90 mpps</t>
  </si>
  <si>
    <t>Podpora PoE+ dle standardu 802.3at</t>
  </si>
  <si>
    <t>Dostupný výkon pro PoE napájení</t>
  </si>
  <si>
    <t>370 W</t>
  </si>
  <si>
    <t>10 ks SFP+ modul kompatibilní s CORE Switch i Koncovým Switchem</t>
  </si>
  <si>
    <t>20 ks SFP modul kompatibilní s CORE Switch i Koncovým Switchem</t>
  </si>
  <si>
    <t>30 ks Cat6 5m</t>
  </si>
  <si>
    <t>30 ks Cat6 3m</t>
  </si>
  <si>
    <t>5 ks Single Mode LC – LC 3m (2 × 09/125 µm)</t>
  </si>
  <si>
    <t>5 ks Single Mode LC – LC 5m (2 × 09/125 µm)</t>
  </si>
  <si>
    <t>3 ks Single Mode LC – LC 7m (2 × 09/125 µm)</t>
  </si>
  <si>
    <t>10 ks Single Mode e2000 (šikmé APC) – LC 3m (2 × 09/125 µm)</t>
  </si>
  <si>
    <t>6 ks modul SFP - Multi Mode (1,25Gb/s, 850nm) - na kabel 2 × 62,5/125 µm koncovka LC</t>
  </si>
  <si>
    <t>Moduly do Switchů</t>
  </si>
  <si>
    <t>Kabely</t>
  </si>
  <si>
    <t>6 ks SFP modul kompatibilní s CORE Switch i Koncovým Switchem</t>
  </si>
  <si>
    <t>L2/L3 switch</t>
  </si>
  <si>
    <t>48x 10/100/1000Mbit RJ45</t>
  </si>
  <si>
    <t>2x 1/10Gbit SFP/SFP+ nezávislé</t>
  </si>
  <si>
    <t>Podpora Energy Efficient Ethernet (EEE)</t>
  </si>
  <si>
    <t>128/8</t>
  </si>
  <si>
    <t>Podpora rozkládání zátěže na LACP dle L2, L3 parametrů</t>
  </si>
  <si>
    <t>ano, 4000 aktivních VLAN</t>
  </si>
  <si>
    <t>Počet záznamů v tabulce MAC adres</t>
  </si>
  <si>
    <t>Poskytnutí aktualizovanovaného software / firmware minimálně po dobu záruky zdarma.</t>
  </si>
  <si>
    <t>Modul SFP+ - Single Mode (10 Gb/s, 1310 nm, min. 10 km) - na kabel 2 × 09/125 µm koncovka LC</t>
  </si>
  <si>
    <t>Modul SFP - Single Mode (1,25 Gb/s, 1310 nm, min. 20 km) - na kabel 2 × 09/125 µm koncovka LC</t>
  </si>
  <si>
    <t>24x 10/100/1000Mbit RJ45</t>
  </si>
  <si>
    <t>4x 1/10Gbit SFP/SFP+ nezávislé</t>
  </si>
  <si>
    <t>Ovládání pomocí CLI přes SSH</t>
  </si>
  <si>
    <t>Prodávajícím naízené řešení:</t>
  </si>
  <si>
    <t>Cena za 1 ks v Kč bez DPH</t>
  </si>
  <si>
    <t>Cena celkem</t>
  </si>
  <si>
    <t>Prodávající je povinen vyplnit všechna žlutě podbarvená pole!!!</t>
  </si>
  <si>
    <t>Přesné typové označení nabízeného zařízení, vč. uvedení výrobce</t>
  </si>
  <si>
    <t>Celkem</t>
  </si>
  <si>
    <t>Specifikace</t>
  </si>
  <si>
    <t>Cena celkem v Kč bez DPH</t>
  </si>
  <si>
    <t>Příloha č. 1 - Technická specifikace</t>
  </si>
  <si>
    <t>2 ks CORE switche</t>
  </si>
  <si>
    <t>Příslušenství:</t>
  </si>
  <si>
    <t>a) moduly do switchů</t>
  </si>
  <si>
    <t>b) kabely</t>
  </si>
  <si>
    <t>Cena dodávky celkem v Kč bez DPH</t>
  </si>
  <si>
    <t>Rekapitulace ceny dodávky (uchzaeč přenese sumy z červeně podbarvených polí)</t>
  </si>
  <si>
    <t>Instalace a nastavení dle požadavků IT v místě instalace:</t>
  </si>
  <si>
    <t>* analýza současného stavu a konfigurace zahrnující prostředí VMWare vSphere, návrh nové konfigurace,</t>
  </si>
  <si>
    <t>* konfigurace dodávaných aktivních prvků, včetně úprav prostředí VMWare vSphere,</t>
  </si>
  <si>
    <t>* fyzická výměna prvků v rozvaděčích,</t>
  </si>
  <si>
    <t>* konsolidace kabeláže v rozvaděčích,</t>
  </si>
  <si>
    <t>* ověření kvality LAN, analýza statistik z nově instalovaných switchů (chybovost na portech, zatížení portů),</t>
  </si>
  <si>
    <t>* tvorba automatizovaného procesu zálohování konfigurace switchů s denní frekvencí do úložitě zadavatele,</t>
  </si>
  <si>
    <t>* praktická zkouška výpadku jednoho prvku,</t>
  </si>
  <si>
    <t>* záruka 6 měsíců na správnost a vhodnost konfigurace.</t>
  </si>
  <si>
    <t>Zaškolení 2 správců IT do správy LAN prvků v rozsahu 20 hod.</t>
  </si>
  <si>
    <t>Vyhrazené plnění</t>
  </si>
  <si>
    <t>* analýza současného stavu a konfigurace, návrh nové konfigurace,</t>
  </si>
  <si>
    <t>* konfigurace dodávaných aktivních prvků,</t>
  </si>
  <si>
    <t>* tvorba automatizovaného procesu zálohování konfigurace switchů s denní frekvencí do úložitě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</si>
</sst>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4" borderId="0" xfId="0" applyFont="1" applyFill="1"/>
    <xf numFmtId="0" fontId="5" fillId="0" borderId="0" xfId="0" applyFont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Font="1" applyBorder="1"/>
    <xf numFmtId="0" fontId="6" fillId="0" borderId="0" xfId="0" applyFont="1" applyFill="1"/>
    <xf numFmtId="0" fontId="2" fillId="0" borderId="2" xfId="0" applyFont="1" applyBorder="1"/>
    <xf numFmtId="0" fontId="2" fillId="0" borderId="10" xfId="0" applyFont="1" applyBorder="1"/>
    <xf numFmtId="0" fontId="2" fillId="4" borderId="1" xfId="0" applyFont="1" applyFill="1" applyBorder="1"/>
    <xf numFmtId="0" fontId="0" fillId="4" borderId="1" xfId="0" applyFill="1" applyBorder="1"/>
    <xf numFmtId="0" fontId="0" fillId="0" borderId="0" xfId="0"/>
    <xf numFmtId="0" fontId="7" fillId="0" borderId="0" xfId="0" applyFont="1"/>
    <xf numFmtId="0" fontId="9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2" fillId="3" borderId="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D12" sqref="D12"/>
    </sheetView>
  </sheetViews>
  <sheetFormatPr defaultRowHeight="15" x14ac:dyDescent="0.25"/>
  <cols>
    <col min="3" max="3" width="14.85546875" customWidth="1"/>
    <col min="4" max="4" width="24.28515625" customWidth="1"/>
  </cols>
  <sheetData>
    <row r="2" spans="1:6" ht="18.75" x14ac:dyDescent="0.3">
      <c r="A2" s="23" t="s">
        <v>95</v>
      </c>
      <c r="B2" s="23"/>
      <c r="C2" s="23"/>
      <c r="D2" s="23"/>
      <c r="E2" s="23"/>
      <c r="F2" s="23"/>
    </row>
    <row r="4" spans="1:6" x14ac:dyDescent="0.25">
      <c r="A4" s="36" t="s">
        <v>101</v>
      </c>
      <c r="B4" s="36"/>
      <c r="C4" s="36"/>
      <c r="D4" s="36"/>
      <c r="E4" s="36"/>
      <c r="F4" s="36"/>
    </row>
    <row r="5" spans="1:6" ht="15.75" thickBot="1" x14ac:dyDescent="0.3"/>
    <row r="6" spans="1:6" x14ac:dyDescent="0.25">
      <c r="A6" s="33"/>
      <c r="B6" s="34"/>
      <c r="C6" s="35"/>
      <c r="D6" s="15" t="s">
        <v>94</v>
      </c>
    </row>
    <row r="7" spans="1:6" x14ac:dyDescent="0.25">
      <c r="A7" s="24" t="s">
        <v>96</v>
      </c>
      <c r="B7" s="25"/>
      <c r="C7" s="25"/>
      <c r="D7" s="42"/>
    </row>
    <row r="8" spans="1:6" x14ac:dyDescent="0.25">
      <c r="A8" s="24" t="s">
        <v>51</v>
      </c>
      <c r="B8" s="25"/>
      <c r="C8" s="25"/>
      <c r="D8" s="42"/>
    </row>
    <row r="9" spans="1:6" x14ac:dyDescent="0.25">
      <c r="A9" s="28" t="s">
        <v>97</v>
      </c>
      <c r="B9" s="29"/>
      <c r="C9" s="29"/>
      <c r="D9" s="30"/>
    </row>
    <row r="10" spans="1:6" x14ac:dyDescent="0.25">
      <c r="A10" s="24" t="s">
        <v>98</v>
      </c>
      <c r="B10" s="25"/>
      <c r="C10" s="25"/>
      <c r="D10" s="42"/>
    </row>
    <row r="11" spans="1:6" ht="15.75" thickBot="1" x14ac:dyDescent="0.3">
      <c r="A11" s="26" t="s">
        <v>99</v>
      </c>
      <c r="B11" s="27"/>
      <c r="C11" s="27"/>
      <c r="D11" s="43"/>
    </row>
    <row r="12" spans="1:6" ht="15.75" thickBot="1" x14ac:dyDescent="0.3">
      <c r="A12" s="31" t="s">
        <v>100</v>
      </c>
      <c r="B12" s="32"/>
      <c r="C12" s="32"/>
      <c r="D12" s="16">
        <f>D7+D8+D10+D11</f>
        <v>0</v>
      </c>
    </row>
  </sheetData>
  <sheetProtection password="C7BD" sheet="1" objects="1" scenarios="1"/>
  <mergeCells count="9">
    <mergeCell ref="A12:C12"/>
    <mergeCell ref="A6:C6"/>
    <mergeCell ref="A4:F4"/>
    <mergeCell ref="A2:F2"/>
    <mergeCell ref="A7:C7"/>
    <mergeCell ref="A8:C8"/>
    <mergeCell ref="A10:C10"/>
    <mergeCell ref="A11:C11"/>
    <mergeCell ref="A9:D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topLeftCell="A40" zoomScaleNormal="100" workbookViewId="0">
      <selection activeCell="C59" sqref="C59"/>
    </sheetView>
  </sheetViews>
  <sheetFormatPr defaultRowHeight="15" x14ac:dyDescent="0.25"/>
  <cols>
    <col min="1" max="1" width="105.5703125" customWidth="1"/>
    <col min="2" max="2" width="28.42578125" bestFit="1" customWidth="1"/>
    <col min="3" max="3" width="19.42578125" customWidth="1"/>
    <col min="4" max="4" width="11.5703125" bestFit="1" customWidth="1"/>
  </cols>
  <sheetData>
    <row r="1" spans="1:3" ht="23.25" x14ac:dyDescent="0.35">
      <c r="A1" s="2" t="s">
        <v>0</v>
      </c>
    </row>
    <row r="2" spans="1:3" ht="23.25" x14ac:dyDescent="0.35">
      <c r="A2" s="2"/>
    </row>
    <row r="3" spans="1:3" ht="15.75" x14ac:dyDescent="0.25">
      <c r="A3" s="7" t="s">
        <v>90</v>
      </c>
    </row>
    <row r="5" spans="1:3" x14ac:dyDescent="0.25">
      <c r="A5" s="1" t="s">
        <v>1</v>
      </c>
    </row>
    <row r="6" spans="1:3" x14ac:dyDescent="0.25">
      <c r="A6" s="9" t="s">
        <v>2</v>
      </c>
      <c r="B6" s="9" t="s">
        <v>3</v>
      </c>
      <c r="C6" s="9" t="s">
        <v>4</v>
      </c>
    </row>
    <row r="7" spans="1:3" x14ac:dyDescent="0.25">
      <c r="A7" s="6" t="s">
        <v>5</v>
      </c>
      <c r="B7" s="6" t="s">
        <v>6</v>
      </c>
      <c r="C7" s="41"/>
    </row>
    <row r="8" spans="1:3" x14ac:dyDescent="0.25">
      <c r="A8" s="6" t="s">
        <v>7</v>
      </c>
      <c r="B8" s="6" t="s">
        <v>8</v>
      </c>
      <c r="C8" s="41"/>
    </row>
    <row r="9" spans="1:3" x14ac:dyDescent="0.25">
      <c r="A9" s="6" t="s">
        <v>9</v>
      </c>
      <c r="B9" s="6" t="s">
        <v>6</v>
      </c>
      <c r="C9" s="41"/>
    </row>
    <row r="10" spans="1:3" x14ac:dyDescent="0.25">
      <c r="A10" s="6" t="s">
        <v>10</v>
      </c>
      <c r="B10" s="6" t="s">
        <v>6</v>
      </c>
      <c r="C10" s="41"/>
    </row>
    <row r="11" spans="1:3" x14ac:dyDescent="0.25">
      <c r="A11" s="6" t="s">
        <v>11</v>
      </c>
      <c r="B11" s="6" t="s">
        <v>6</v>
      </c>
      <c r="C11" s="41"/>
    </row>
    <row r="12" spans="1:3" x14ac:dyDescent="0.25">
      <c r="A12" s="6" t="s">
        <v>12</v>
      </c>
      <c r="B12" s="6" t="s">
        <v>13</v>
      </c>
      <c r="C12" s="41"/>
    </row>
    <row r="13" spans="1:3" x14ac:dyDescent="0.25">
      <c r="A13" s="6" t="s">
        <v>14</v>
      </c>
      <c r="B13" s="6" t="s">
        <v>6</v>
      </c>
      <c r="C13" s="41"/>
    </row>
    <row r="15" spans="1:3" x14ac:dyDescent="0.25">
      <c r="A15" s="1" t="s">
        <v>50</v>
      </c>
    </row>
    <row r="16" spans="1:3" x14ac:dyDescent="0.25">
      <c r="A16" s="9" t="s">
        <v>2</v>
      </c>
      <c r="B16" s="9" t="s">
        <v>3</v>
      </c>
      <c r="C16" s="9" t="s">
        <v>4</v>
      </c>
    </row>
    <row r="17" spans="1:3" x14ac:dyDescent="0.25">
      <c r="A17" s="6" t="s">
        <v>15</v>
      </c>
      <c r="B17" s="6" t="s">
        <v>73</v>
      </c>
      <c r="C17" s="41" t="s">
        <v>16</v>
      </c>
    </row>
    <row r="18" spans="1:3" x14ac:dyDescent="0.25">
      <c r="A18" s="6" t="s">
        <v>17</v>
      </c>
      <c r="B18" s="6" t="s">
        <v>18</v>
      </c>
      <c r="C18" s="41" t="s">
        <v>16</v>
      </c>
    </row>
    <row r="19" spans="1:3" x14ac:dyDescent="0.25">
      <c r="A19" s="6" t="s">
        <v>19</v>
      </c>
      <c r="B19" s="6" t="s">
        <v>6</v>
      </c>
      <c r="C19" s="41" t="s">
        <v>16</v>
      </c>
    </row>
    <row r="20" spans="1:3" x14ac:dyDescent="0.25">
      <c r="A20" s="6" t="s">
        <v>20</v>
      </c>
      <c r="B20" s="6" t="s">
        <v>74</v>
      </c>
      <c r="C20" s="41" t="s">
        <v>16</v>
      </c>
    </row>
    <row r="21" spans="1:3" x14ac:dyDescent="0.25">
      <c r="A21" s="6" t="s">
        <v>21</v>
      </c>
      <c r="B21" s="6" t="s">
        <v>75</v>
      </c>
      <c r="C21" s="41"/>
    </row>
    <row r="22" spans="1:3" x14ac:dyDescent="0.25">
      <c r="A22" s="6" t="s">
        <v>22</v>
      </c>
      <c r="B22" s="6" t="s">
        <v>23</v>
      </c>
      <c r="C22" s="41" t="s">
        <v>16</v>
      </c>
    </row>
    <row r="23" spans="1:3" x14ac:dyDescent="0.25">
      <c r="A23" s="6" t="s">
        <v>24</v>
      </c>
      <c r="B23" s="6" t="s">
        <v>25</v>
      </c>
      <c r="C23" s="41" t="s">
        <v>16</v>
      </c>
    </row>
    <row r="24" spans="1:3" x14ac:dyDescent="0.25">
      <c r="A24" s="6" t="s">
        <v>76</v>
      </c>
      <c r="B24" s="6" t="s">
        <v>6</v>
      </c>
      <c r="C24" s="41"/>
    </row>
    <row r="25" spans="1:3" x14ac:dyDescent="0.25">
      <c r="A25" s="6" t="s">
        <v>26</v>
      </c>
      <c r="B25" s="6" t="s">
        <v>8</v>
      </c>
      <c r="C25" s="41" t="s">
        <v>16</v>
      </c>
    </row>
    <row r="26" spans="1:3" x14ac:dyDescent="0.25">
      <c r="A26" s="6" t="s">
        <v>27</v>
      </c>
      <c r="B26" s="6" t="s">
        <v>6</v>
      </c>
      <c r="C26" s="41" t="s">
        <v>16</v>
      </c>
    </row>
    <row r="27" spans="1:3" x14ac:dyDescent="0.25">
      <c r="A27" s="6" t="s">
        <v>28</v>
      </c>
      <c r="B27" s="6" t="s">
        <v>77</v>
      </c>
      <c r="C27" s="41"/>
    </row>
    <row r="28" spans="1:3" x14ac:dyDescent="0.25">
      <c r="A28" s="6" t="s">
        <v>78</v>
      </c>
      <c r="B28" s="6" t="s">
        <v>6</v>
      </c>
      <c r="C28" s="41" t="s">
        <v>16</v>
      </c>
    </row>
    <row r="29" spans="1:3" x14ac:dyDescent="0.25">
      <c r="A29" s="6" t="s">
        <v>29</v>
      </c>
      <c r="B29" s="6" t="s">
        <v>79</v>
      </c>
      <c r="C29" s="41"/>
    </row>
    <row r="30" spans="1:3" x14ac:dyDescent="0.25">
      <c r="A30" s="6" t="s">
        <v>80</v>
      </c>
      <c r="B30" s="10">
        <v>16000</v>
      </c>
      <c r="C30" s="41"/>
    </row>
    <row r="31" spans="1:3" x14ac:dyDescent="0.25">
      <c r="A31" s="6" t="s">
        <v>47</v>
      </c>
      <c r="B31" s="6" t="s">
        <v>6</v>
      </c>
      <c r="C31" s="41"/>
    </row>
    <row r="32" spans="1:3" x14ac:dyDescent="0.25">
      <c r="A32" s="6" t="s">
        <v>48</v>
      </c>
      <c r="B32" s="6" t="s">
        <v>6</v>
      </c>
      <c r="C32" s="41"/>
    </row>
    <row r="33" spans="1:3" x14ac:dyDescent="0.25">
      <c r="A33" s="6" t="s">
        <v>30</v>
      </c>
      <c r="B33" s="11" t="s">
        <v>6</v>
      </c>
      <c r="C33" s="41"/>
    </row>
    <row r="34" spans="1:3" x14ac:dyDescent="0.25">
      <c r="A34" s="6" t="s">
        <v>31</v>
      </c>
      <c r="B34" s="11" t="s">
        <v>6</v>
      </c>
      <c r="C34" s="41"/>
    </row>
    <row r="35" spans="1:3" x14ac:dyDescent="0.25">
      <c r="A35" s="6" t="s">
        <v>32</v>
      </c>
      <c r="B35" s="11" t="s">
        <v>6</v>
      </c>
      <c r="C35" s="41"/>
    </row>
    <row r="36" spans="1:3" x14ac:dyDescent="0.25">
      <c r="A36" s="6" t="s">
        <v>33</v>
      </c>
      <c r="B36" s="11" t="s">
        <v>6</v>
      </c>
      <c r="C36" s="41"/>
    </row>
    <row r="37" spans="1:3" x14ac:dyDescent="0.25">
      <c r="A37" s="6" t="s">
        <v>34</v>
      </c>
      <c r="B37" s="11" t="s">
        <v>6</v>
      </c>
      <c r="C37" s="41"/>
    </row>
    <row r="38" spans="1:3" x14ac:dyDescent="0.25">
      <c r="A38" s="6" t="s">
        <v>35</v>
      </c>
      <c r="B38" s="11" t="s">
        <v>6</v>
      </c>
      <c r="C38" s="41"/>
    </row>
    <row r="39" spans="1:3" x14ac:dyDescent="0.25">
      <c r="A39" s="6" t="s">
        <v>36</v>
      </c>
      <c r="B39" s="11" t="s">
        <v>6</v>
      </c>
      <c r="C39" s="41"/>
    </row>
    <row r="40" spans="1:3" x14ac:dyDescent="0.25">
      <c r="A40" s="6" t="s">
        <v>37</v>
      </c>
      <c r="B40" s="11" t="s">
        <v>6</v>
      </c>
      <c r="C40" s="41"/>
    </row>
    <row r="41" spans="1:3" x14ac:dyDescent="0.25">
      <c r="A41" s="6" t="s">
        <v>38</v>
      </c>
      <c r="B41" s="11" t="s">
        <v>6</v>
      </c>
      <c r="C41" s="41"/>
    </row>
    <row r="42" spans="1:3" x14ac:dyDescent="0.25">
      <c r="A42" s="6" t="s">
        <v>39</v>
      </c>
      <c r="B42" s="11" t="s">
        <v>6</v>
      </c>
      <c r="C42" s="41"/>
    </row>
    <row r="43" spans="1:3" x14ac:dyDescent="0.25">
      <c r="A43" s="6" t="s">
        <v>40</v>
      </c>
      <c r="B43" s="11" t="s">
        <v>6</v>
      </c>
      <c r="C43" s="41"/>
    </row>
    <row r="44" spans="1:3" x14ac:dyDescent="0.25">
      <c r="A44" s="6" t="s">
        <v>41</v>
      </c>
      <c r="B44" s="11" t="s">
        <v>6</v>
      </c>
      <c r="C44" s="41"/>
    </row>
    <row r="45" spans="1:3" x14ac:dyDescent="0.25">
      <c r="A45" s="6" t="s">
        <v>42</v>
      </c>
      <c r="B45" s="11" t="s">
        <v>8</v>
      </c>
      <c r="C45" s="41"/>
    </row>
    <row r="46" spans="1:3" x14ac:dyDescent="0.25">
      <c r="A46" s="6" t="s">
        <v>86</v>
      </c>
      <c r="B46" s="11" t="s">
        <v>8</v>
      </c>
      <c r="C46" s="41"/>
    </row>
    <row r="47" spans="1:3" x14ac:dyDescent="0.25">
      <c r="A47" s="6" t="s">
        <v>43</v>
      </c>
      <c r="B47" s="11" t="s">
        <v>6</v>
      </c>
      <c r="C47" s="41"/>
    </row>
    <row r="48" spans="1:3" x14ac:dyDescent="0.25">
      <c r="A48" s="6" t="s">
        <v>44</v>
      </c>
      <c r="B48" s="11" t="s">
        <v>6</v>
      </c>
      <c r="C48" s="41"/>
    </row>
    <row r="49" spans="1:3" x14ac:dyDescent="0.25">
      <c r="A49" s="6" t="s">
        <v>45</v>
      </c>
      <c r="B49" s="11" t="s">
        <v>6</v>
      </c>
      <c r="C49" s="41"/>
    </row>
    <row r="50" spans="1:3" ht="30" x14ac:dyDescent="0.25">
      <c r="A50" s="12" t="s">
        <v>46</v>
      </c>
      <c r="B50" s="11" t="s">
        <v>6</v>
      </c>
      <c r="C50" s="41"/>
    </row>
    <row r="51" spans="1:3" x14ac:dyDescent="0.25">
      <c r="B51" s="3"/>
    </row>
    <row r="53" spans="1:3" x14ac:dyDescent="0.25">
      <c r="A53" s="9" t="s">
        <v>49</v>
      </c>
    </row>
    <row r="54" spans="1:3" x14ac:dyDescent="0.25">
      <c r="A54" s="6" t="s">
        <v>81</v>
      </c>
    </row>
    <row r="56" spans="1:3" ht="18.75" x14ac:dyDescent="0.3">
      <c r="A56" s="8" t="s">
        <v>87</v>
      </c>
    </row>
    <row r="58" spans="1:3" x14ac:dyDescent="0.25">
      <c r="A58" s="4" t="s">
        <v>91</v>
      </c>
      <c r="B58" s="5" t="s">
        <v>88</v>
      </c>
      <c r="C58" s="5" t="s">
        <v>89</v>
      </c>
    </row>
    <row r="59" spans="1:3" x14ac:dyDescent="0.25">
      <c r="A59" s="41"/>
      <c r="B59" s="41"/>
      <c r="C59" s="18">
        <f>B59*2</f>
        <v>0</v>
      </c>
    </row>
  </sheetData>
  <sheetProtection password="C7BD" sheet="1" objects="1" scenarios="1"/>
  <pageMargins left="0.70866141732283472" right="0.70866141732283472" top="0.78740157480314965" bottom="0.78740157480314965" header="0.31496062992125984" footer="0.31496062992125984"/>
  <pageSetup paperSize="9" scale="85" fitToHeight="2" orientation="landscape" r:id="rId1"/>
  <headerFooter>
    <oddFooter>&amp;L&amp;P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opLeftCell="A28" workbookViewId="0">
      <selection activeCell="A52" sqref="A52:B52"/>
    </sheetView>
  </sheetViews>
  <sheetFormatPr defaultRowHeight="15" x14ac:dyDescent="0.25"/>
  <cols>
    <col min="1" max="1" width="105" customWidth="1"/>
    <col min="2" max="2" width="28.42578125" bestFit="1" customWidth="1"/>
    <col min="3" max="3" width="28.85546875" customWidth="1"/>
  </cols>
  <sheetData>
    <row r="1" spans="1:3" ht="23.25" x14ac:dyDescent="0.35">
      <c r="A1" s="2" t="s">
        <v>51</v>
      </c>
    </row>
    <row r="2" spans="1:3" ht="15" customHeight="1" x14ac:dyDescent="0.35">
      <c r="A2" s="2"/>
    </row>
    <row r="3" spans="1:3" ht="15.75" x14ac:dyDescent="0.25">
      <c r="A3" s="7" t="s">
        <v>90</v>
      </c>
    </row>
    <row r="4" spans="1:3" ht="15.75" x14ac:dyDescent="0.25">
      <c r="A4" s="14"/>
    </row>
    <row r="5" spans="1:3" x14ac:dyDescent="0.25">
      <c r="A5" s="1" t="s">
        <v>52</v>
      </c>
    </row>
    <row r="6" spans="1:3" x14ac:dyDescent="0.25">
      <c r="A6" s="9" t="s">
        <v>2</v>
      </c>
      <c r="B6" s="9" t="s">
        <v>3</v>
      </c>
      <c r="C6" s="9" t="s">
        <v>4</v>
      </c>
    </row>
    <row r="7" spans="1:3" x14ac:dyDescent="0.25">
      <c r="A7" s="6" t="s">
        <v>15</v>
      </c>
      <c r="B7" s="6" t="s">
        <v>73</v>
      </c>
      <c r="C7" s="41" t="s">
        <v>16</v>
      </c>
    </row>
    <row r="8" spans="1:3" x14ac:dyDescent="0.25">
      <c r="A8" s="6" t="s">
        <v>17</v>
      </c>
      <c r="B8" s="6" t="s">
        <v>18</v>
      </c>
      <c r="C8" s="41" t="s">
        <v>16</v>
      </c>
    </row>
    <row r="9" spans="1:3" x14ac:dyDescent="0.25">
      <c r="A9" s="6" t="s">
        <v>19</v>
      </c>
      <c r="B9" s="6" t="s">
        <v>6</v>
      </c>
      <c r="C9" s="41" t="s">
        <v>16</v>
      </c>
    </row>
    <row r="10" spans="1:3" x14ac:dyDescent="0.25">
      <c r="A10" s="6" t="s">
        <v>20</v>
      </c>
      <c r="B10" s="6" t="s">
        <v>84</v>
      </c>
      <c r="C10" s="41" t="s">
        <v>16</v>
      </c>
    </row>
    <row r="11" spans="1:3" x14ac:dyDescent="0.25">
      <c r="A11" s="6" t="s">
        <v>53</v>
      </c>
      <c r="B11" s="6" t="s">
        <v>85</v>
      </c>
      <c r="C11" s="41"/>
    </row>
    <row r="12" spans="1:3" x14ac:dyDescent="0.25">
      <c r="A12" s="6" t="s">
        <v>54</v>
      </c>
      <c r="B12" s="6" t="s">
        <v>55</v>
      </c>
      <c r="C12" s="41"/>
    </row>
    <row r="13" spans="1:3" x14ac:dyDescent="0.25">
      <c r="A13" s="6" t="s">
        <v>22</v>
      </c>
      <c r="B13" s="6" t="s">
        <v>56</v>
      </c>
      <c r="C13" s="41" t="s">
        <v>16</v>
      </c>
    </row>
    <row r="14" spans="1:3" x14ac:dyDescent="0.25">
      <c r="A14" s="6" t="s">
        <v>24</v>
      </c>
      <c r="B14" s="6" t="s">
        <v>57</v>
      </c>
      <c r="C14" s="41" t="s">
        <v>16</v>
      </c>
    </row>
    <row r="15" spans="1:3" x14ac:dyDescent="0.25">
      <c r="A15" s="6" t="s">
        <v>58</v>
      </c>
      <c r="B15" s="6" t="s">
        <v>6</v>
      </c>
      <c r="C15" s="41"/>
    </row>
    <row r="16" spans="1:3" x14ac:dyDescent="0.25">
      <c r="A16" s="6" t="s">
        <v>59</v>
      </c>
      <c r="B16" s="6" t="s">
        <v>60</v>
      </c>
      <c r="C16" s="41"/>
    </row>
    <row r="17" spans="1:3" x14ac:dyDescent="0.25">
      <c r="A17" s="6" t="s">
        <v>76</v>
      </c>
      <c r="B17" s="6" t="s">
        <v>6</v>
      </c>
      <c r="C17" s="41"/>
    </row>
    <row r="18" spans="1:3" x14ac:dyDescent="0.25">
      <c r="A18" s="6" t="s">
        <v>26</v>
      </c>
      <c r="B18" s="6" t="s">
        <v>8</v>
      </c>
      <c r="C18" s="41" t="s">
        <v>16</v>
      </c>
    </row>
    <row r="19" spans="1:3" x14ac:dyDescent="0.25">
      <c r="A19" s="6" t="s">
        <v>27</v>
      </c>
      <c r="B19" s="6" t="s">
        <v>6</v>
      </c>
      <c r="C19" s="41" t="s">
        <v>16</v>
      </c>
    </row>
    <row r="20" spans="1:3" x14ac:dyDescent="0.25">
      <c r="A20" s="6" t="s">
        <v>28</v>
      </c>
      <c r="B20" s="6" t="s">
        <v>77</v>
      </c>
      <c r="C20" s="41"/>
    </row>
    <row r="21" spans="1:3" x14ac:dyDescent="0.25">
      <c r="A21" s="6" t="s">
        <v>78</v>
      </c>
      <c r="B21" s="6" t="s">
        <v>6</v>
      </c>
      <c r="C21" s="41" t="s">
        <v>16</v>
      </c>
    </row>
    <row r="22" spans="1:3" x14ac:dyDescent="0.25">
      <c r="A22" s="6" t="s">
        <v>29</v>
      </c>
      <c r="B22" s="6" t="s">
        <v>79</v>
      </c>
      <c r="C22" s="41"/>
    </row>
    <row r="23" spans="1:3" x14ac:dyDescent="0.25">
      <c r="A23" s="6" t="s">
        <v>80</v>
      </c>
      <c r="B23" s="10">
        <v>16000</v>
      </c>
      <c r="C23" s="41"/>
    </row>
    <row r="24" spans="1:3" x14ac:dyDescent="0.25">
      <c r="A24" s="6" t="s">
        <v>47</v>
      </c>
      <c r="B24" s="6" t="s">
        <v>6</v>
      </c>
      <c r="C24" s="41"/>
    </row>
    <row r="25" spans="1:3" x14ac:dyDescent="0.25">
      <c r="A25" s="6" t="s">
        <v>48</v>
      </c>
      <c r="B25" s="6" t="s">
        <v>6</v>
      </c>
      <c r="C25" s="41"/>
    </row>
    <row r="26" spans="1:3" x14ac:dyDescent="0.25">
      <c r="A26" s="6" t="s">
        <v>30</v>
      </c>
      <c r="B26" s="11" t="s">
        <v>6</v>
      </c>
      <c r="C26" s="41"/>
    </row>
    <row r="27" spans="1:3" x14ac:dyDescent="0.25">
      <c r="A27" s="6" t="s">
        <v>31</v>
      </c>
      <c r="B27" s="11" t="s">
        <v>6</v>
      </c>
      <c r="C27" s="41"/>
    </row>
    <row r="28" spans="1:3" x14ac:dyDescent="0.25">
      <c r="A28" s="6" t="s">
        <v>32</v>
      </c>
      <c r="B28" s="11" t="s">
        <v>6</v>
      </c>
      <c r="C28" s="41"/>
    </row>
    <row r="29" spans="1:3" x14ac:dyDescent="0.25">
      <c r="A29" s="6" t="s">
        <v>33</v>
      </c>
      <c r="B29" s="11" t="s">
        <v>6</v>
      </c>
      <c r="C29" s="41"/>
    </row>
    <row r="30" spans="1:3" x14ac:dyDescent="0.25">
      <c r="A30" s="6" t="s">
        <v>34</v>
      </c>
      <c r="B30" s="11" t="s">
        <v>6</v>
      </c>
      <c r="C30" s="41"/>
    </row>
    <row r="31" spans="1:3" x14ac:dyDescent="0.25">
      <c r="A31" s="6" t="s">
        <v>35</v>
      </c>
      <c r="B31" s="11" t="s">
        <v>6</v>
      </c>
      <c r="C31" s="41"/>
    </row>
    <row r="32" spans="1:3" x14ac:dyDescent="0.25">
      <c r="A32" s="6" t="s">
        <v>36</v>
      </c>
      <c r="B32" s="11" t="s">
        <v>6</v>
      </c>
      <c r="C32" s="41"/>
    </row>
    <row r="33" spans="1:3" x14ac:dyDescent="0.25">
      <c r="A33" s="6" t="s">
        <v>37</v>
      </c>
      <c r="B33" s="11" t="s">
        <v>6</v>
      </c>
      <c r="C33" s="41"/>
    </row>
    <row r="34" spans="1:3" x14ac:dyDescent="0.25">
      <c r="A34" s="6" t="s">
        <v>38</v>
      </c>
      <c r="B34" s="11" t="s">
        <v>6</v>
      </c>
      <c r="C34" s="41"/>
    </row>
    <row r="35" spans="1:3" x14ac:dyDescent="0.25">
      <c r="A35" s="6" t="s">
        <v>39</v>
      </c>
      <c r="B35" s="11" t="s">
        <v>6</v>
      </c>
      <c r="C35" s="41"/>
    </row>
    <row r="36" spans="1:3" x14ac:dyDescent="0.25">
      <c r="A36" s="6" t="s">
        <v>40</v>
      </c>
      <c r="B36" s="11" t="s">
        <v>6</v>
      </c>
      <c r="C36" s="41"/>
    </row>
    <row r="37" spans="1:3" x14ac:dyDescent="0.25">
      <c r="A37" s="6" t="s">
        <v>41</v>
      </c>
      <c r="B37" s="11" t="s">
        <v>6</v>
      </c>
      <c r="C37" s="41"/>
    </row>
    <row r="38" spans="1:3" x14ac:dyDescent="0.25">
      <c r="A38" s="6" t="s">
        <v>42</v>
      </c>
      <c r="B38" s="11" t="s">
        <v>8</v>
      </c>
      <c r="C38" s="41"/>
    </row>
    <row r="39" spans="1:3" x14ac:dyDescent="0.25">
      <c r="A39" s="6" t="s">
        <v>43</v>
      </c>
      <c r="B39" s="11" t="s">
        <v>6</v>
      </c>
      <c r="C39" s="41"/>
    </row>
    <row r="40" spans="1:3" ht="30.75" customHeight="1" x14ac:dyDescent="0.25">
      <c r="A40" s="6" t="s">
        <v>44</v>
      </c>
      <c r="B40" s="11" t="s">
        <v>6</v>
      </c>
      <c r="C40" s="41"/>
    </row>
    <row r="41" spans="1:3" x14ac:dyDescent="0.25">
      <c r="A41" s="6" t="s">
        <v>45</v>
      </c>
      <c r="B41" s="11" t="s">
        <v>6</v>
      </c>
      <c r="C41" s="41"/>
    </row>
    <row r="42" spans="1:3" ht="30" x14ac:dyDescent="0.25">
      <c r="A42" s="12" t="s">
        <v>46</v>
      </c>
      <c r="B42" s="11" t="s">
        <v>6</v>
      </c>
      <c r="C42" s="41"/>
    </row>
    <row r="43" spans="1:3" x14ac:dyDescent="0.25">
      <c r="B43" s="3"/>
    </row>
    <row r="45" spans="1:3" x14ac:dyDescent="0.25">
      <c r="A45" s="9" t="s">
        <v>49</v>
      </c>
    </row>
    <row r="46" spans="1:3" x14ac:dyDescent="0.25">
      <c r="A46" s="6" t="s">
        <v>81</v>
      </c>
    </row>
    <row r="49" spans="1:3" ht="18.75" x14ac:dyDescent="0.3">
      <c r="A49" s="8" t="s">
        <v>87</v>
      </c>
    </row>
    <row r="51" spans="1:3" x14ac:dyDescent="0.25">
      <c r="A51" s="4" t="s">
        <v>91</v>
      </c>
      <c r="B51" s="5" t="s">
        <v>88</v>
      </c>
      <c r="C51" s="5" t="s">
        <v>89</v>
      </c>
    </row>
    <row r="52" spans="1:3" x14ac:dyDescent="0.25">
      <c r="A52" s="41"/>
      <c r="B52" s="41"/>
      <c r="C52" s="18">
        <f>B52*6</f>
        <v>0</v>
      </c>
    </row>
  </sheetData>
  <sheetProtection password="C7BD" sheet="1" objects="1" scenarios="1"/>
  <pageMargins left="0.70866141732283472" right="0.70866141732283472" top="0.78740157480314965" bottom="0.78740157480314965" header="0.31496062992125984" footer="0.31496062992125984"/>
  <pageSetup paperSize="9" scale="69" fitToHeight="2" orientation="landscape" r:id="rId1"/>
  <headerFoot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13" zoomScaleNormal="100" workbookViewId="0">
      <selection activeCell="A21" sqref="A21:F21"/>
    </sheetView>
  </sheetViews>
  <sheetFormatPr defaultRowHeight="15" x14ac:dyDescent="0.25"/>
  <cols>
    <col min="7" max="7" width="25" customWidth="1"/>
    <col min="8" max="8" width="23.7109375" customWidth="1"/>
    <col min="11" max="11" width="23.28515625" customWidth="1"/>
    <col min="12" max="12" width="24" customWidth="1"/>
  </cols>
  <sheetData>
    <row r="1" spans="1:12" ht="23.25" x14ac:dyDescent="0.35">
      <c r="A1" s="2" t="s">
        <v>70</v>
      </c>
    </row>
    <row r="3" spans="1:12" ht="15.75" x14ac:dyDescent="0.25">
      <c r="A3" s="37" t="s">
        <v>90</v>
      </c>
      <c r="B3" s="37"/>
      <c r="C3" s="37"/>
      <c r="D3" s="37"/>
      <c r="E3" s="37"/>
      <c r="F3" s="37"/>
      <c r="G3" s="37"/>
    </row>
    <row r="5" spans="1:12" x14ac:dyDescent="0.25">
      <c r="A5" s="29" t="s">
        <v>93</v>
      </c>
      <c r="B5" s="29"/>
      <c r="C5" s="29"/>
      <c r="D5" s="29"/>
      <c r="E5" s="29"/>
      <c r="F5" s="29"/>
      <c r="G5" s="29"/>
      <c r="H5" s="29"/>
      <c r="I5" s="29"/>
      <c r="J5" s="29"/>
      <c r="K5" s="4" t="s">
        <v>88</v>
      </c>
      <c r="L5" s="4" t="s">
        <v>94</v>
      </c>
    </row>
    <row r="6" spans="1:12" x14ac:dyDescent="0.25">
      <c r="A6" s="29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5" t="s">
        <v>82</v>
      </c>
      <c r="B7" s="25"/>
      <c r="C7" s="25"/>
      <c r="D7" s="25"/>
      <c r="E7" s="25"/>
      <c r="F7" s="25"/>
      <c r="G7" s="25"/>
      <c r="H7" s="25"/>
      <c r="I7" s="25"/>
      <c r="J7" s="25"/>
      <c r="K7" s="41"/>
      <c r="L7" s="6">
        <f>10*K7</f>
        <v>0</v>
      </c>
    </row>
    <row r="8" spans="1:12" x14ac:dyDescent="0.25">
      <c r="A8" s="29" t="s">
        <v>62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5">
      <c r="A9" s="25" t="s">
        <v>83</v>
      </c>
      <c r="B9" s="25"/>
      <c r="C9" s="25"/>
      <c r="D9" s="25"/>
      <c r="E9" s="25"/>
      <c r="F9" s="25"/>
      <c r="G9" s="25"/>
      <c r="H9" s="25"/>
      <c r="I9" s="25"/>
      <c r="J9" s="25"/>
      <c r="K9" s="41"/>
      <c r="L9" s="6">
        <f>20*K9</f>
        <v>0</v>
      </c>
    </row>
    <row r="10" spans="1:12" x14ac:dyDescent="0.25">
      <c r="A10" s="29" t="s">
        <v>72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25">
      <c r="A11" s="25" t="s">
        <v>69</v>
      </c>
      <c r="B11" s="25"/>
      <c r="C11" s="25"/>
      <c r="D11" s="25"/>
      <c r="E11" s="25"/>
      <c r="F11" s="25"/>
      <c r="G11" s="25"/>
      <c r="H11" s="25"/>
      <c r="I11" s="25"/>
      <c r="J11" s="25"/>
      <c r="K11" s="41"/>
      <c r="L11" s="6">
        <f>6*K11</f>
        <v>0</v>
      </c>
    </row>
    <row r="12" spans="1:12" x14ac:dyDescent="0.25">
      <c r="A12" s="29" t="s">
        <v>92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17">
        <f>L7+L9+L11</f>
        <v>0</v>
      </c>
    </row>
    <row r="14" spans="1:12" ht="23.25" x14ac:dyDescent="0.35">
      <c r="A14" s="2" t="s">
        <v>71</v>
      </c>
    </row>
    <row r="15" spans="1:12" ht="12.75" customHeight="1" x14ac:dyDescent="0.35">
      <c r="A15" s="2"/>
    </row>
    <row r="16" spans="1:12" ht="15" customHeight="1" x14ac:dyDescent="0.25">
      <c r="A16" s="29" t="s">
        <v>93</v>
      </c>
      <c r="B16" s="29"/>
      <c r="C16" s="29"/>
      <c r="D16" s="29"/>
      <c r="E16" s="29"/>
      <c r="F16" s="29"/>
      <c r="G16" s="4" t="s">
        <v>88</v>
      </c>
      <c r="H16" s="4" t="s">
        <v>94</v>
      </c>
    </row>
    <row r="17" spans="1:8" x14ac:dyDescent="0.25">
      <c r="A17" s="25" t="s">
        <v>63</v>
      </c>
      <c r="B17" s="25"/>
      <c r="C17" s="25"/>
      <c r="D17" s="25"/>
      <c r="E17" s="25"/>
      <c r="F17" s="25"/>
      <c r="G17" s="41"/>
      <c r="H17" s="6">
        <f>30*G17</f>
        <v>0</v>
      </c>
    </row>
    <row r="18" spans="1:8" x14ac:dyDescent="0.25">
      <c r="A18" s="25" t="s">
        <v>64</v>
      </c>
      <c r="B18" s="25"/>
      <c r="C18" s="25"/>
      <c r="D18" s="25"/>
      <c r="E18" s="25"/>
      <c r="F18" s="25"/>
      <c r="G18" s="44"/>
      <c r="H18" s="13">
        <f>30*G18</f>
        <v>0</v>
      </c>
    </row>
    <row r="19" spans="1:8" x14ac:dyDescent="0.25">
      <c r="A19" s="25" t="s">
        <v>65</v>
      </c>
      <c r="B19" s="25"/>
      <c r="C19" s="25"/>
      <c r="D19" s="25"/>
      <c r="E19" s="25"/>
      <c r="F19" s="25"/>
      <c r="G19" s="41"/>
      <c r="H19" s="6">
        <f>5*G19</f>
        <v>0</v>
      </c>
    </row>
    <row r="20" spans="1:8" x14ac:dyDescent="0.25">
      <c r="A20" s="25" t="s">
        <v>66</v>
      </c>
      <c r="B20" s="25"/>
      <c r="C20" s="25"/>
      <c r="D20" s="25"/>
      <c r="E20" s="25"/>
      <c r="F20" s="25"/>
      <c r="G20" s="41"/>
      <c r="H20" s="6">
        <f>5*G20</f>
        <v>0</v>
      </c>
    </row>
    <row r="21" spans="1:8" x14ac:dyDescent="0.25">
      <c r="A21" s="25" t="s">
        <v>67</v>
      </c>
      <c r="B21" s="25"/>
      <c r="C21" s="25"/>
      <c r="D21" s="25"/>
      <c r="E21" s="25"/>
      <c r="F21" s="25"/>
      <c r="G21" s="41"/>
      <c r="H21" s="6">
        <f>3*G21</f>
        <v>0</v>
      </c>
    </row>
    <row r="22" spans="1:8" x14ac:dyDescent="0.25">
      <c r="A22" s="25" t="s">
        <v>68</v>
      </c>
      <c r="B22" s="25"/>
      <c r="C22" s="25"/>
      <c r="D22" s="25"/>
      <c r="E22" s="25"/>
      <c r="F22" s="25"/>
      <c r="G22" s="41"/>
      <c r="H22" s="6">
        <f>10*G22</f>
        <v>0</v>
      </c>
    </row>
    <row r="23" spans="1:8" x14ac:dyDescent="0.25">
      <c r="A23" s="29" t="s">
        <v>92</v>
      </c>
      <c r="B23" s="29"/>
      <c r="C23" s="29"/>
      <c r="D23" s="29"/>
      <c r="E23" s="29"/>
      <c r="F23" s="29"/>
      <c r="G23" s="29"/>
      <c r="H23" s="17">
        <f>SUM(H17:H22)</f>
        <v>0</v>
      </c>
    </row>
  </sheetData>
  <sheetProtection password="C7BD" sheet="1" objects="1" scenarios="1"/>
  <mergeCells count="17">
    <mergeCell ref="A8:L8"/>
    <mergeCell ref="A10:L10"/>
    <mergeCell ref="A22:F22"/>
    <mergeCell ref="A16:F16"/>
    <mergeCell ref="A23:G23"/>
    <mergeCell ref="A3:G3"/>
    <mergeCell ref="A12:K12"/>
    <mergeCell ref="A17:F17"/>
    <mergeCell ref="A18:F18"/>
    <mergeCell ref="A19:F19"/>
    <mergeCell ref="A20:F20"/>
    <mergeCell ref="A21:F21"/>
    <mergeCell ref="A7:J7"/>
    <mergeCell ref="A9:J9"/>
    <mergeCell ref="A11:J11"/>
    <mergeCell ref="A5:J5"/>
    <mergeCell ref="A6:L6"/>
  </mergeCells>
  <pageMargins left="0.70866141732283472" right="0.70866141732283472" top="0.78740157480314965" bottom="0.78740157480314965" header="0.31496062992125984" footer="0.31496062992125984"/>
  <pageSetup paperSize="9" fitToHeight="2" orientation="landscape" r:id="rId1"/>
  <headerFooter>
    <oddFooter>&amp;L&amp;P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H11" sqref="H11"/>
    </sheetView>
  </sheetViews>
  <sheetFormatPr defaultRowHeight="15" x14ac:dyDescent="0.25"/>
  <sheetData>
    <row r="1" spans="1:14" s="19" customFormat="1" ht="18" x14ac:dyDescent="0.25">
      <c r="A1" s="40" t="s">
        <v>112</v>
      </c>
      <c r="B1" s="40"/>
      <c r="C1" s="40"/>
      <c r="D1" s="40"/>
      <c r="E1" s="40"/>
      <c r="F1" s="40"/>
      <c r="G1" s="40"/>
      <c r="H1" s="40"/>
      <c r="I1" s="40"/>
    </row>
    <row r="2" spans="1:14" s="19" customFormat="1" x14ac:dyDescent="0.25"/>
    <row r="3" spans="1:14" s="20" customFormat="1" ht="16.5" x14ac:dyDescent="0.3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20" customFormat="1" ht="16.5" x14ac:dyDescent="0.3"/>
    <row r="5" spans="1:14" s="20" customFormat="1" ht="16.5" x14ac:dyDescent="0.3">
      <c r="A5" s="21" t="s">
        <v>102</v>
      </c>
      <c r="B5" s="21"/>
      <c r="C5" s="21"/>
      <c r="D5" s="21"/>
      <c r="E5" s="21"/>
      <c r="F5" s="21"/>
    </row>
    <row r="6" spans="1:14" s="39" customFormat="1" ht="16.5" x14ac:dyDescent="0.3">
      <c r="A6" s="39" t="s">
        <v>103</v>
      </c>
    </row>
    <row r="7" spans="1:14" s="20" customFormat="1" ht="16.5" x14ac:dyDescent="0.3">
      <c r="A7" s="39" t="s">
        <v>104</v>
      </c>
      <c r="B7" s="39"/>
      <c r="C7" s="39"/>
      <c r="D7" s="39"/>
      <c r="E7" s="39"/>
      <c r="F7" s="39"/>
      <c r="G7" s="39"/>
      <c r="H7" s="39"/>
      <c r="I7" s="39"/>
    </row>
    <row r="8" spans="1:14" s="20" customFormat="1" ht="16.5" x14ac:dyDescent="0.3">
      <c r="A8" s="39" t="s">
        <v>105</v>
      </c>
      <c r="B8" s="39"/>
      <c r="C8" s="39"/>
      <c r="D8" s="39"/>
      <c r="E8" s="39"/>
      <c r="F8" s="39"/>
      <c r="G8" s="39"/>
      <c r="H8" s="39"/>
      <c r="I8" s="39"/>
    </row>
    <row r="9" spans="1:14" s="20" customFormat="1" ht="16.5" x14ac:dyDescent="0.3">
      <c r="A9" s="20" t="s">
        <v>106</v>
      </c>
    </row>
    <row r="10" spans="1:14" s="20" customFormat="1" ht="16.5" x14ac:dyDescent="0.3">
      <c r="A10" s="20" t="s">
        <v>107</v>
      </c>
    </row>
    <row r="11" spans="1:14" s="20" customFormat="1" ht="16.5" x14ac:dyDescent="0.3">
      <c r="A11" s="20" t="s">
        <v>108</v>
      </c>
    </row>
    <row r="12" spans="1:14" s="20" customFormat="1" ht="16.5" x14ac:dyDescent="0.3">
      <c r="A12" s="20" t="s">
        <v>109</v>
      </c>
    </row>
    <row r="13" spans="1:14" s="20" customFormat="1" ht="16.5" x14ac:dyDescent="0.3">
      <c r="A13" s="20" t="s">
        <v>110</v>
      </c>
    </row>
    <row r="14" spans="1:14" s="20" customFormat="1" ht="16.5" x14ac:dyDescent="0.3"/>
    <row r="15" spans="1:14" s="20" customFormat="1" ht="16.5" x14ac:dyDescent="0.3">
      <c r="A15" s="20" t="s">
        <v>111</v>
      </c>
    </row>
    <row r="18" spans="1:11" ht="15.75" x14ac:dyDescent="0.25">
      <c r="A18" s="22" t="s">
        <v>51</v>
      </c>
    </row>
    <row r="20" spans="1:11" ht="16.5" x14ac:dyDescent="0.3">
      <c r="A20" s="21" t="s">
        <v>102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6.5" x14ac:dyDescent="0.3">
      <c r="A21" s="20" t="s">
        <v>113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6.5" x14ac:dyDescent="0.3">
      <c r="A22" s="20" t="s">
        <v>114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6.5" x14ac:dyDescent="0.3">
      <c r="A23" s="20" t="s">
        <v>105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16.5" x14ac:dyDescent="0.3">
      <c r="A24" s="20" t="s">
        <v>106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16.5" x14ac:dyDescent="0.3">
      <c r="A25" s="20" t="s">
        <v>107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6.5" x14ac:dyDescent="0.3">
      <c r="A26" s="20" t="s">
        <v>115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8" spans="1:11" ht="16.5" x14ac:dyDescent="0.3">
      <c r="A28" s="20" t="s">
        <v>111</v>
      </c>
    </row>
  </sheetData>
  <sheetProtection password="C7BD" sheet="1" objects="1" scenarios="1"/>
  <mergeCells count="5">
    <mergeCell ref="A3:N3"/>
    <mergeCell ref="A6:XFD6"/>
    <mergeCell ref="A7:I7"/>
    <mergeCell ref="A8:I8"/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2core</vt:lpstr>
      <vt:lpstr>6sw</vt:lpstr>
      <vt:lpstr>příslušenství</vt:lpstr>
      <vt:lpstr>Vyhrazené plnění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Václav Stárka</dc:creator>
  <cp:lastModifiedBy>Ing. Bc. Petra Heczková</cp:lastModifiedBy>
  <cp:lastPrinted>2016-12-07T07:53:35Z</cp:lastPrinted>
  <dcterms:created xsi:type="dcterms:W3CDTF">2016-11-22T16:41:28Z</dcterms:created>
  <dcterms:modified xsi:type="dcterms:W3CDTF">2016-12-07T11:57:19Z</dcterms:modified>
</cp:coreProperties>
</file>