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mimo program\2017\FSpS\PD pro VZ\stavebni cast\PDF\DSJ\F.Vykaz vymer\"/>
    </mc:Choice>
  </mc:AlternateContent>
  <bookViews>
    <workbookView xWindow="840" yWindow="600" windowWidth="14835" windowHeight="66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list'!$G$2</definedName>
    <definedName name="MJ">'Krycí list'!$G$5</definedName>
    <definedName name="Mont">Rekapitulace!$H$23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Položky!$A$1:$G$527</definedName>
    <definedName name="_xlnm.Print_Area" localSheetId="1">Rekapitulace!$A$1:$I$37</definedName>
    <definedName name="PocetMJ">'Krycí list'!$G$6</definedName>
    <definedName name="Poznamka">'Krycí list'!$B$37</definedName>
    <definedName name="Projektant">'Krycí list'!$C$8</definedName>
    <definedName name="PSV">Rekapitulace!$F$23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G526" i="3" l="1"/>
  <c r="G107" i="3" l="1"/>
  <c r="BA107" i="3" s="1"/>
  <c r="BB107" i="3"/>
  <c r="BC107" i="3"/>
  <c r="BD107" i="3"/>
  <c r="BE107" i="3"/>
  <c r="D21" i="1" l="1"/>
  <c r="D20" i="1"/>
  <c r="D19" i="1"/>
  <c r="D18" i="1"/>
  <c r="D17" i="1"/>
  <c r="D16" i="1"/>
  <c r="D15" i="1"/>
  <c r="BE525" i="3"/>
  <c r="BD525" i="3"/>
  <c r="BC525" i="3"/>
  <c r="BB525" i="3"/>
  <c r="G525" i="3"/>
  <c r="BA525" i="3" s="1"/>
  <c r="BE524" i="3"/>
  <c r="BD524" i="3"/>
  <c r="BC524" i="3"/>
  <c r="BB524" i="3"/>
  <c r="G524" i="3"/>
  <c r="BA524" i="3" s="1"/>
  <c r="BE523" i="3"/>
  <c r="BD523" i="3"/>
  <c r="BC523" i="3"/>
  <c r="BB523" i="3"/>
  <c r="G523" i="3"/>
  <c r="BA523" i="3" s="1"/>
  <c r="BE522" i="3"/>
  <c r="BD522" i="3"/>
  <c r="BC522" i="3"/>
  <c r="BB522" i="3"/>
  <c r="G522" i="3"/>
  <c r="BA522" i="3" s="1"/>
  <c r="BE521" i="3"/>
  <c r="BD521" i="3"/>
  <c r="BC521" i="3"/>
  <c r="BB521" i="3"/>
  <c r="G521" i="3"/>
  <c r="BA521" i="3" s="1"/>
  <c r="BE520" i="3"/>
  <c r="BD520" i="3"/>
  <c r="BC520" i="3"/>
  <c r="BB520" i="3"/>
  <c r="G520" i="3"/>
  <c r="BA520" i="3" s="1"/>
  <c r="BE519" i="3"/>
  <c r="BD519" i="3"/>
  <c r="BC519" i="3"/>
  <c r="BB519" i="3"/>
  <c r="G519" i="3"/>
  <c r="BA519" i="3" s="1"/>
  <c r="BE518" i="3"/>
  <c r="BD518" i="3"/>
  <c r="BC518" i="3"/>
  <c r="BB518" i="3"/>
  <c r="G518" i="3"/>
  <c r="B22" i="2"/>
  <c r="A22" i="2"/>
  <c r="C527" i="3"/>
  <c r="BE515" i="3"/>
  <c r="BE516" i="3" s="1"/>
  <c r="I21" i="2" s="1"/>
  <c r="BC515" i="3"/>
  <c r="BC516" i="3" s="1"/>
  <c r="G21" i="2" s="1"/>
  <c r="BB515" i="3"/>
  <c r="BB516" i="3" s="1"/>
  <c r="F21" i="2" s="1"/>
  <c r="BA515" i="3"/>
  <c r="BA516" i="3" s="1"/>
  <c r="E21" i="2" s="1"/>
  <c r="G515" i="3"/>
  <c r="BD515" i="3" s="1"/>
  <c r="BD516" i="3" s="1"/>
  <c r="H21" i="2" s="1"/>
  <c r="B21" i="2"/>
  <c r="A21" i="2"/>
  <c r="C516" i="3"/>
  <c r="BE512" i="3"/>
  <c r="BE513" i="3" s="1"/>
  <c r="I20" i="2" s="1"/>
  <c r="BC512" i="3"/>
  <c r="BC513" i="3" s="1"/>
  <c r="G20" i="2" s="1"/>
  <c r="BB512" i="3"/>
  <c r="BB513" i="3" s="1"/>
  <c r="F20" i="2" s="1"/>
  <c r="BA512" i="3"/>
  <c r="BA513" i="3" s="1"/>
  <c r="E20" i="2" s="1"/>
  <c r="G512" i="3"/>
  <c r="BD512" i="3" s="1"/>
  <c r="BD513" i="3" s="1"/>
  <c r="H20" i="2" s="1"/>
  <c r="B20" i="2"/>
  <c r="A20" i="2"/>
  <c r="C513" i="3"/>
  <c r="BE507" i="3"/>
  <c r="BD507" i="3"/>
  <c r="BC507" i="3"/>
  <c r="BA507" i="3"/>
  <c r="G507" i="3"/>
  <c r="BB507" i="3" s="1"/>
  <c r="BE503" i="3"/>
  <c r="BD503" i="3"/>
  <c r="BC503" i="3"/>
  <c r="BA503" i="3"/>
  <c r="G503" i="3"/>
  <c r="BB503" i="3" s="1"/>
  <c r="BE495" i="3"/>
  <c r="BD495" i="3"/>
  <c r="BC495" i="3"/>
  <c r="BA495" i="3"/>
  <c r="G495" i="3"/>
  <c r="BB495" i="3" s="1"/>
  <c r="BE488" i="3"/>
  <c r="BD488" i="3"/>
  <c r="BC488" i="3"/>
  <c r="BA488" i="3"/>
  <c r="G488" i="3"/>
  <c r="BB488" i="3" s="1"/>
  <c r="B19" i="2"/>
  <c r="A19" i="2"/>
  <c r="C510" i="3"/>
  <c r="BE481" i="3"/>
  <c r="BD481" i="3"/>
  <c r="BC481" i="3"/>
  <c r="BA481" i="3"/>
  <c r="G481" i="3"/>
  <c r="BB481" i="3" s="1"/>
  <c r="BE479" i="3"/>
  <c r="BD479" i="3"/>
  <c r="BC479" i="3"/>
  <c r="BA479" i="3"/>
  <c r="G479" i="3"/>
  <c r="BB479" i="3" s="1"/>
  <c r="BE474" i="3"/>
  <c r="BD474" i="3"/>
  <c r="BC474" i="3"/>
  <c r="BA474" i="3"/>
  <c r="G474" i="3"/>
  <c r="BB474" i="3" s="1"/>
  <c r="B18" i="2"/>
  <c r="A18" i="2"/>
  <c r="C486" i="3"/>
  <c r="BE471" i="3"/>
  <c r="BD471" i="3"/>
  <c r="BC471" i="3"/>
  <c r="BA471" i="3"/>
  <c r="G471" i="3"/>
  <c r="BB471" i="3" s="1"/>
  <c r="BE463" i="3"/>
  <c r="BD463" i="3"/>
  <c r="BC463" i="3"/>
  <c r="BA463" i="3"/>
  <c r="G463" i="3"/>
  <c r="BB463" i="3" s="1"/>
  <c r="BE453" i="3"/>
  <c r="BD453" i="3"/>
  <c r="BC453" i="3"/>
  <c r="BA453" i="3"/>
  <c r="G453" i="3"/>
  <c r="BB453" i="3" s="1"/>
  <c r="BE447" i="3"/>
  <c r="BD447" i="3"/>
  <c r="BC447" i="3"/>
  <c r="BA447" i="3"/>
  <c r="G447" i="3"/>
  <c r="BB447" i="3" s="1"/>
  <c r="BE444" i="3"/>
  <c r="BD444" i="3"/>
  <c r="BC444" i="3"/>
  <c r="BA444" i="3"/>
  <c r="G444" i="3"/>
  <c r="BB444" i="3" s="1"/>
  <c r="BE442" i="3"/>
  <c r="BD442" i="3"/>
  <c r="BC442" i="3"/>
  <c r="BA442" i="3"/>
  <c r="G442" i="3"/>
  <c r="BB442" i="3" s="1"/>
  <c r="BE432" i="3"/>
  <c r="BD432" i="3"/>
  <c r="BC432" i="3"/>
  <c r="BA432" i="3"/>
  <c r="G432" i="3"/>
  <c r="BB432" i="3" s="1"/>
  <c r="BE425" i="3"/>
  <c r="BD425" i="3"/>
  <c r="BC425" i="3"/>
  <c r="BA425" i="3"/>
  <c r="G425" i="3"/>
  <c r="BB425" i="3" s="1"/>
  <c r="BE418" i="3"/>
  <c r="BD418" i="3"/>
  <c r="BC418" i="3"/>
  <c r="BA418" i="3"/>
  <c r="G418" i="3"/>
  <c r="BB418" i="3" s="1"/>
  <c r="BE410" i="3"/>
  <c r="BD410" i="3"/>
  <c r="BC410" i="3"/>
  <c r="BA410" i="3"/>
  <c r="G410" i="3"/>
  <c r="BB410" i="3" s="1"/>
  <c r="B17" i="2"/>
  <c r="A17" i="2"/>
  <c r="C472" i="3"/>
  <c r="BE407" i="3"/>
  <c r="BD407" i="3"/>
  <c r="BC407" i="3"/>
  <c r="BA407" i="3"/>
  <c r="G407" i="3"/>
  <c r="BB407" i="3" s="1"/>
  <c r="BE403" i="3"/>
  <c r="BD403" i="3"/>
  <c r="BC403" i="3"/>
  <c r="BA403" i="3"/>
  <c r="G403" i="3"/>
  <c r="BB403" i="3" s="1"/>
  <c r="BE399" i="3"/>
  <c r="BD399" i="3"/>
  <c r="BC399" i="3"/>
  <c r="BA399" i="3"/>
  <c r="G399" i="3"/>
  <c r="BB399" i="3" s="1"/>
  <c r="BE394" i="3"/>
  <c r="BD394" i="3"/>
  <c r="BC394" i="3"/>
  <c r="BA394" i="3"/>
  <c r="G394" i="3"/>
  <c r="BB394" i="3" s="1"/>
  <c r="BE380" i="3"/>
  <c r="BD380" i="3"/>
  <c r="BC380" i="3"/>
  <c r="BA380" i="3"/>
  <c r="G380" i="3"/>
  <c r="BB380" i="3" s="1"/>
  <c r="BE370" i="3"/>
  <c r="BD370" i="3"/>
  <c r="BC370" i="3"/>
  <c r="BA370" i="3"/>
  <c r="G370" i="3"/>
  <c r="BB370" i="3" s="1"/>
  <c r="B16" i="2"/>
  <c r="A16" i="2"/>
  <c r="C408" i="3"/>
  <c r="BE367" i="3"/>
  <c r="BD367" i="3"/>
  <c r="BC367" i="3"/>
  <c r="BA367" i="3"/>
  <c r="G367" i="3"/>
  <c r="BB367" i="3" s="1"/>
  <c r="BE363" i="3"/>
  <c r="BD363" i="3"/>
  <c r="BC363" i="3"/>
  <c r="BA363" i="3"/>
  <c r="G363" i="3"/>
  <c r="BB363" i="3" s="1"/>
  <c r="BE353" i="3"/>
  <c r="BD353" i="3"/>
  <c r="BC353" i="3"/>
  <c r="BA353" i="3"/>
  <c r="G353" i="3"/>
  <c r="BB353" i="3" s="1"/>
  <c r="BE348" i="3"/>
  <c r="BD348" i="3"/>
  <c r="BC348" i="3"/>
  <c r="BA348" i="3"/>
  <c r="G348" i="3"/>
  <c r="BB348" i="3" s="1"/>
  <c r="B15" i="2"/>
  <c r="A15" i="2"/>
  <c r="C368" i="3"/>
  <c r="BE338" i="3"/>
  <c r="BD338" i="3"/>
  <c r="BC338" i="3"/>
  <c r="BA338" i="3"/>
  <c r="G338" i="3"/>
  <c r="BB338" i="3" s="1"/>
  <c r="BE328" i="3"/>
  <c r="BD328" i="3"/>
  <c r="BC328" i="3"/>
  <c r="BA328" i="3"/>
  <c r="G328" i="3"/>
  <c r="BB328" i="3" s="1"/>
  <c r="BE322" i="3"/>
  <c r="BD322" i="3"/>
  <c r="BC322" i="3"/>
  <c r="BA322" i="3"/>
  <c r="G322" i="3"/>
  <c r="BB322" i="3" s="1"/>
  <c r="BE313" i="3"/>
  <c r="BD313" i="3"/>
  <c r="BC313" i="3"/>
  <c r="BA313" i="3"/>
  <c r="G313" i="3"/>
  <c r="BB313" i="3" s="1"/>
  <c r="BE303" i="3"/>
  <c r="BD303" i="3"/>
  <c r="BC303" i="3"/>
  <c r="BA303" i="3"/>
  <c r="G303" i="3"/>
  <c r="BB303" i="3" s="1"/>
  <c r="BE293" i="3"/>
  <c r="BD293" i="3"/>
  <c r="BC293" i="3"/>
  <c r="BA293" i="3"/>
  <c r="G293" i="3"/>
  <c r="BB293" i="3" s="1"/>
  <c r="BE282" i="3"/>
  <c r="BD282" i="3"/>
  <c r="BC282" i="3"/>
  <c r="BA282" i="3"/>
  <c r="G282" i="3"/>
  <c r="BB282" i="3" s="1"/>
  <c r="BE269" i="3"/>
  <c r="BD269" i="3"/>
  <c r="BC269" i="3"/>
  <c r="BA269" i="3"/>
  <c r="G269" i="3"/>
  <c r="BB269" i="3" s="1"/>
  <c r="B14" i="2"/>
  <c r="A14" i="2"/>
  <c r="C346" i="3"/>
  <c r="BE264" i="3"/>
  <c r="BD264" i="3"/>
  <c r="BC264" i="3"/>
  <c r="BA264" i="3"/>
  <c r="G264" i="3"/>
  <c r="BB264" i="3" s="1"/>
  <c r="BE261" i="3"/>
  <c r="BD261" i="3"/>
  <c r="BC261" i="3"/>
  <c r="BA261" i="3"/>
  <c r="G261" i="3"/>
  <c r="BB261" i="3" s="1"/>
  <c r="BE258" i="3"/>
  <c r="BD258" i="3"/>
  <c r="BC258" i="3"/>
  <c r="BA258" i="3"/>
  <c r="G258" i="3"/>
  <c r="BB258" i="3" s="1"/>
  <c r="BE254" i="3"/>
  <c r="BD254" i="3"/>
  <c r="BC254" i="3"/>
  <c r="BA254" i="3"/>
  <c r="G254" i="3"/>
  <c r="BB254" i="3" s="1"/>
  <c r="BE241" i="3"/>
  <c r="BD241" i="3"/>
  <c r="BC241" i="3"/>
  <c r="BA241" i="3"/>
  <c r="G241" i="3"/>
  <c r="BB241" i="3" s="1"/>
  <c r="BE223" i="3"/>
  <c r="BD223" i="3"/>
  <c r="BC223" i="3"/>
  <c r="BA223" i="3"/>
  <c r="G223" i="3"/>
  <c r="BB223" i="3" s="1"/>
  <c r="BE207" i="3"/>
  <c r="BD207" i="3"/>
  <c r="BC207" i="3"/>
  <c r="BA207" i="3"/>
  <c r="G207" i="3"/>
  <c r="BB207" i="3" s="1"/>
  <c r="B13" i="2"/>
  <c r="A13" i="2"/>
  <c r="C267" i="3"/>
  <c r="BE204" i="3"/>
  <c r="BE205" i="3" s="1"/>
  <c r="I12" i="2" s="1"/>
  <c r="BD204" i="3"/>
  <c r="BD205" i="3" s="1"/>
  <c r="H12" i="2" s="1"/>
  <c r="BC204" i="3"/>
  <c r="BC205" i="3" s="1"/>
  <c r="G12" i="2" s="1"/>
  <c r="BB204" i="3"/>
  <c r="BB205" i="3" s="1"/>
  <c r="F12" i="2" s="1"/>
  <c r="G204" i="3"/>
  <c r="BA204" i="3" s="1"/>
  <c r="BA205" i="3" s="1"/>
  <c r="E12" i="2" s="1"/>
  <c r="B12" i="2"/>
  <c r="A12" i="2"/>
  <c r="C205" i="3"/>
  <c r="BE200" i="3"/>
  <c r="BD200" i="3"/>
  <c r="BC200" i="3"/>
  <c r="BB200" i="3"/>
  <c r="G200" i="3"/>
  <c r="BA200" i="3" s="1"/>
  <c r="BE198" i="3"/>
  <c r="BD198" i="3"/>
  <c r="BC198" i="3"/>
  <c r="BB198" i="3"/>
  <c r="G198" i="3"/>
  <c r="BA198" i="3" s="1"/>
  <c r="BE194" i="3"/>
  <c r="BD194" i="3"/>
  <c r="BC194" i="3"/>
  <c r="BB194" i="3"/>
  <c r="G194" i="3"/>
  <c r="BA194" i="3" s="1"/>
  <c r="BE178" i="3"/>
  <c r="BD178" i="3"/>
  <c r="BC178" i="3"/>
  <c r="BB178" i="3"/>
  <c r="G178" i="3"/>
  <c r="BA178" i="3" s="1"/>
  <c r="BE172" i="3"/>
  <c r="BD172" i="3"/>
  <c r="BC172" i="3"/>
  <c r="BB172" i="3"/>
  <c r="G172" i="3"/>
  <c r="BA172" i="3" s="1"/>
  <c r="BE169" i="3"/>
  <c r="BD169" i="3"/>
  <c r="BC169" i="3"/>
  <c r="BB169" i="3"/>
  <c r="G169" i="3"/>
  <c r="BA169" i="3" s="1"/>
  <c r="BE166" i="3"/>
  <c r="BD166" i="3"/>
  <c r="BC166" i="3"/>
  <c r="BB166" i="3"/>
  <c r="G166" i="3"/>
  <c r="BA166" i="3" s="1"/>
  <c r="BE163" i="3"/>
  <c r="BD163" i="3"/>
  <c r="BC163" i="3"/>
  <c r="BB163" i="3"/>
  <c r="G163" i="3"/>
  <c r="BA163" i="3" s="1"/>
  <c r="BE159" i="3"/>
  <c r="BD159" i="3"/>
  <c r="BC159" i="3"/>
  <c r="BB159" i="3"/>
  <c r="G159" i="3"/>
  <c r="BA159" i="3" s="1"/>
  <c r="BE156" i="3"/>
  <c r="BD156" i="3"/>
  <c r="BC156" i="3"/>
  <c r="BB156" i="3"/>
  <c r="G156" i="3"/>
  <c r="BA156" i="3" s="1"/>
  <c r="BE153" i="3"/>
  <c r="BD153" i="3"/>
  <c r="BC153" i="3"/>
  <c r="BB153" i="3"/>
  <c r="G153" i="3"/>
  <c r="BA153" i="3" s="1"/>
  <c r="BE145" i="3"/>
  <c r="BD145" i="3"/>
  <c r="BC145" i="3"/>
  <c r="BB145" i="3"/>
  <c r="G145" i="3"/>
  <c r="BA145" i="3" s="1"/>
  <c r="BE143" i="3"/>
  <c r="BD143" i="3"/>
  <c r="BC143" i="3"/>
  <c r="BB143" i="3"/>
  <c r="G143" i="3"/>
  <c r="BA143" i="3" s="1"/>
  <c r="BE141" i="3"/>
  <c r="BD141" i="3"/>
  <c r="BC141" i="3"/>
  <c r="BB141" i="3"/>
  <c r="G141" i="3"/>
  <c r="BA141" i="3" s="1"/>
  <c r="BE138" i="3"/>
  <c r="BD138" i="3"/>
  <c r="BC138" i="3"/>
  <c r="BB138" i="3"/>
  <c r="G138" i="3"/>
  <c r="BA138" i="3" s="1"/>
  <c r="BE136" i="3"/>
  <c r="BD136" i="3"/>
  <c r="BC136" i="3"/>
  <c r="BB136" i="3"/>
  <c r="G136" i="3"/>
  <c r="BA136" i="3" s="1"/>
  <c r="BE134" i="3"/>
  <c r="BD134" i="3"/>
  <c r="BC134" i="3"/>
  <c r="BB134" i="3"/>
  <c r="G134" i="3"/>
  <c r="BA134" i="3" s="1"/>
  <c r="BE129" i="3"/>
  <c r="BD129" i="3"/>
  <c r="BC129" i="3"/>
  <c r="BB129" i="3"/>
  <c r="G129" i="3"/>
  <c r="BA129" i="3" s="1"/>
  <c r="BE124" i="3"/>
  <c r="BD124" i="3"/>
  <c r="BC124" i="3"/>
  <c r="BB124" i="3"/>
  <c r="G124" i="3"/>
  <c r="BA124" i="3" s="1"/>
  <c r="BE121" i="3"/>
  <c r="BD121" i="3"/>
  <c r="BC121" i="3"/>
  <c r="BB121" i="3"/>
  <c r="G121" i="3"/>
  <c r="BA121" i="3" s="1"/>
  <c r="BE113" i="3"/>
  <c r="BD113" i="3"/>
  <c r="BC113" i="3"/>
  <c r="BB113" i="3"/>
  <c r="G113" i="3"/>
  <c r="BA113" i="3" s="1"/>
  <c r="BE112" i="3"/>
  <c r="BD112" i="3"/>
  <c r="BC112" i="3"/>
  <c r="BB112" i="3"/>
  <c r="G112" i="3"/>
  <c r="BA112" i="3" s="1"/>
  <c r="B11" i="2"/>
  <c r="A11" i="2"/>
  <c r="C202" i="3"/>
  <c r="BE109" i="3"/>
  <c r="BD109" i="3"/>
  <c r="BC109" i="3"/>
  <c r="BB109" i="3"/>
  <c r="G109" i="3"/>
  <c r="BA109" i="3" s="1"/>
  <c r="BE108" i="3"/>
  <c r="BD108" i="3"/>
  <c r="BC108" i="3"/>
  <c r="BB108" i="3"/>
  <c r="G108" i="3"/>
  <c r="BA108" i="3" s="1"/>
  <c r="BE102" i="3"/>
  <c r="BD102" i="3"/>
  <c r="BC102" i="3"/>
  <c r="BB102" i="3"/>
  <c r="G102" i="3"/>
  <c r="B10" i="2"/>
  <c r="A10" i="2"/>
  <c r="C110" i="3"/>
  <c r="BE95" i="3"/>
  <c r="BE100" i="3" s="1"/>
  <c r="I9" i="2" s="1"/>
  <c r="BD95" i="3"/>
  <c r="BD100" i="3" s="1"/>
  <c r="H9" i="2" s="1"/>
  <c r="BC95" i="3"/>
  <c r="BC100" i="3" s="1"/>
  <c r="G9" i="2" s="1"/>
  <c r="BB95" i="3"/>
  <c r="G95" i="3"/>
  <c r="BA95" i="3" s="1"/>
  <c r="BA100" i="3" s="1"/>
  <c r="E9" i="2" s="1"/>
  <c r="B9" i="2"/>
  <c r="A9" i="2"/>
  <c r="BB100" i="3"/>
  <c r="F9" i="2" s="1"/>
  <c r="C100" i="3"/>
  <c r="BE90" i="3"/>
  <c r="BD90" i="3"/>
  <c r="BC90" i="3"/>
  <c r="BB90" i="3"/>
  <c r="G90" i="3"/>
  <c r="BA90" i="3" s="1"/>
  <c r="BE86" i="3"/>
  <c r="BD86" i="3"/>
  <c r="BC86" i="3"/>
  <c r="BB86" i="3"/>
  <c r="G86" i="3"/>
  <c r="BA86" i="3" s="1"/>
  <c r="BE84" i="3"/>
  <c r="BD84" i="3"/>
  <c r="BC84" i="3"/>
  <c r="BB84" i="3"/>
  <c r="G84" i="3"/>
  <c r="BA84" i="3" s="1"/>
  <c r="BE81" i="3"/>
  <c r="BD81" i="3"/>
  <c r="BC81" i="3"/>
  <c r="BB81" i="3"/>
  <c r="G81" i="3"/>
  <c r="BA81" i="3" s="1"/>
  <c r="BE79" i="3"/>
  <c r="BD79" i="3"/>
  <c r="BC79" i="3"/>
  <c r="BB79" i="3"/>
  <c r="G79" i="3"/>
  <c r="BA79" i="3" s="1"/>
  <c r="BE76" i="3"/>
  <c r="BD76" i="3"/>
  <c r="BC76" i="3"/>
  <c r="BB76" i="3"/>
  <c r="G76" i="3"/>
  <c r="BA76" i="3" s="1"/>
  <c r="BE67" i="3"/>
  <c r="BD67" i="3"/>
  <c r="BC67" i="3"/>
  <c r="BB67" i="3"/>
  <c r="G67" i="3"/>
  <c r="BA67" i="3" s="1"/>
  <c r="BE63" i="3"/>
  <c r="BD63" i="3"/>
  <c r="BC63" i="3"/>
  <c r="BB63" i="3"/>
  <c r="G63" i="3"/>
  <c r="BA63" i="3" s="1"/>
  <c r="BE58" i="3"/>
  <c r="BD58" i="3"/>
  <c r="BC58" i="3"/>
  <c r="BB58" i="3"/>
  <c r="G58" i="3"/>
  <c r="BA58" i="3" s="1"/>
  <c r="BE51" i="3"/>
  <c r="BD51" i="3"/>
  <c r="BC51" i="3"/>
  <c r="BB51" i="3"/>
  <c r="G51" i="3"/>
  <c r="BA51" i="3" s="1"/>
  <c r="BE48" i="3"/>
  <c r="BD48" i="3"/>
  <c r="BC48" i="3"/>
  <c r="BB48" i="3"/>
  <c r="G48" i="3"/>
  <c r="BA48" i="3" s="1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8" i="2"/>
  <c r="A8" i="2"/>
  <c r="C93" i="3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1" i="3"/>
  <c r="BD31" i="3"/>
  <c r="BC31" i="3"/>
  <c r="BB31" i="3"/>
  <c r="G31" i="3"/>
  <c r="BA31" i="3" s="1"/>
  <c r="BE28" i="3"/>
  <c r="BD28" i="3"/>
  <c r="BC28" i="3"/>
  <c r="BB28" i="3"/>
  <c r="G28" i="3"/>
  <c r="BA28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7" i="3"/>
  <c r="BD17" i="3"/>
  <c r="BC17" i="3"/>
  <c r="BB17" i="3"/>
  <c r="G17" i="3"/>
  <c r="BA17" i="3" s="1"/>
  <c r="BE14" i="3"/>
  <c r="BD14" i="3"/>
  <c r="BC14" i="3"/>
  <c r="BB14" i="3"/>
  <c r="G14" i="3"/>
  <c r="BA14" i="3" s="1"/>
  <c r="BE11" i="3"/>
  <c r="BD11" i="3"/>
  <c r="BC11" i="3"/>
  <c r="BB11" i="3"/>
  <c r="G11" i="3"/>
  <c r="BA11" i="3" s="1"/>
  <c r="BE8" i="3"/>
  <c r="BD8" i="3"/>
  <c r="BC8" i="3"/>
  <c r="BB8" i="3"/>
  <c r="G8" i="3"/>
  <c r="BA8" i="3" s="1"/>
  <c r="B7" i="2"/>
  <c r="A7" i="2"/>
  <c r="C3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527" i="3" l="1"/>
  <c r="E22" i="2" s="1"/>
  <c r="G110" i="3"/>
  <c r="BA102" i="3"/>
  <c r="BC368" i="3"/>
  <c r="G15" i="2" s="1"/>
  <c r="BD93" i="3"/>
  <c r="H8" i="2" s="1"/>
  <c r="BC346" i="3"/>
  <c r="G14" i="2" s="1"/>
  <c r="BE408" i="3"/>
  <c r="I16" i="2" s="1"/>
  <c r="BD472" i="3"/>
  <c r="H17" i="2" s="1"/>
  <c r="BB486" i="3"/>
  <c r="F18" i="2" s="1"/>
  <c r="G510" i="3"/>
  <c r="BD510" i="3"/>
  <c r="H19" i="2" s="1"/>
  <c r="BC39" i="3"/>
  <c r="G7" i="2" s="1"/>
  <c r="BE110" i="3"/>
  <c r="I10" i="2" s="1"/>
  <c r="BE202" i="3"/>
  <c r="I11" i="2" s="1"/>
  <c r="BD202" i="3"/>
  <c r="H11" i="2" s="1"/>
  <c r="BA472" i="3"/>
  <c r="E17" i="2" s="1"/>
  <c r="BE510" i="3"/>
  <c r="I19" i="2" s="1"/>
  <c r="BE527" i="3"/>
  <c r="I22" i="2" s="1"/>
  <c r="BB527" i="3"/>
  <c r="F22" i="2" s="1"/>
  <c r="BD527" i="3"/>
  <c r="H22" i="2" s="1"/>
  <c r="BE486" i="3"/>
  <c r="I18" i="2" s="1"/>
  <c r="BD408" i="3"/>
  <c r="H16" i="2" s="1"/>
  <c r="BA408" i="3"/>
  <c r="E16" i="2" s="1"/>
  <c r="BD368" i="3"/>
  <c r="H15" i="2" s="1"/>
  <c r="BE472" i="3"/>
  <c r="I17" i="2" s="1"/>
  <c r="BA368" i="3"/>
  <c r="E15" i="2" s="1"/>
  <c r="BA346" i="3"/>
  <c r="E14" i="2" s="1"/>
  <c r="G368" i="3"/>
  <c r="BE368" i="3"/>
  <c r="I15" i="2" s="1"/>
  <c r="BC472" i="3"/>
  <c r="G17" i="2" s="1"/>
  <c r="BD346" i="3"/>
  <c r="H14" i="2" s="1"/>
  <c r="BE346" i="3"/>
  <c r="I14" i="2" s="1"/>
  <c r="BC408" i="3"/>
  <c r="G16" i="2" s="1"/>
  <c r="BD486" i="3"/>
  <c r="H18" i="2" s="1"/>
  <c r="BE267" i="3"/>
  <c r="I13" i="2" s="1"/>
  <c r="BB202" i="3"/>
  <c r="F11" i="2" s="1"/>
  <c r="BA267" i="3"/>
  <c r="E13" i="2" s="1"/>
  <c r="BC267" i="3"/>
  <c r="G13" i="2" s="1"/>
  <c r="BC202" i="3"/>
  <c r="G11" i="2" s="1"/>
  <c r="BC93" i="3"/>
  <c r="G8" i="2" s="1"/>
  <c r="BC110" i="3"/>
  <c r="G10" i="2" s="1"/>
  <c r="BB93" i="3"/>
  <c r="F8" i="2" s="1"/>
  <c r="BB110" i="3"/>
  <c r="F10" i="2" s="1"/>
  <c r="BE93" i="3"/>
  <c r="I8" i="2" s="1"/>
  <c r="BD110" i="3"/>
  <c r="H10" i="2" s="1"/>
  <c r="BD39" i="3"/>
  <c r="H7" i="2" s="1"/>
  <c r="BB39" i="3"/>
  <c r="F7" i="2" s="1"/>
  <c r="BE39" i="3"/>
  <c r="I7" i="2" s="1"/>
  <c r="BA110" i="3"/>
  <c r="E10" i="2" s="1"/>
  <c r="BA486" i="3"/>
  <c r="E18" i="2" s="1"/>
  <c r="G513" i="3"/>
  <c r="G472" i="3"/>
  <c r="BC486" i="3"/>
  <c r="G18" i="2" s="1"/>
  <c r="G39" i="3"/>
  <c r="BB408" i="3"/>
  <c r="F16" i="2" s="1"/>
  <c r="G516" i="3"/>
  <c r="BA518" i="3"/>
  <c r="BA527" i="3" s="1"/>
  <c r="BA93" i="3"/>
  <c r="E8" i="2" s="1"/>
  <c r="G93" i="3"/>
  <c r="BB267" i="3"/>
  <c r="F13" i="2" s="1"/>
  <c r="G408" i="3"/>
  <c r="G486" i="3"/>
  <c r="BA510" i="3"/>
  <c r="E19" i="2" s="1"/>
  <c r="BC527" i="3"/>
  <c r="G22" i="2" s="1"/>
  <c r="BC510" i="3"/>
  <c r="G19" i="2" s="1"/>
  <c r="G100" i="3"/>
  <c r="G202" i="3"/>
  <c r="BD267" i="3"/>
  <c r="H13" i="2" s="1"/>
  <c r="BB346" i="3"/>
  <c r="F14" i="2" s="1"/>
  <c r="BB368" i="3"/>
  <c r="F15" i="2" s="1"/>
  <c r="BA39" i="3"/>
  <c r="E7" i="2" s="1"/>
  <c r="G346" i="3"/>
  <c r="BA202" i="3"/>
  <c r="E11" i="2" s="1"/>
  <c r="G205" i="3"/>
  <c r="G267" i="3"/>
  <c r="BB472" i="3"/>
  <c r="F17" i="2" s="1"/>
  <c r="BB510" i="3"/>
  <c r="F19" i="2" s="1"/>
  <c r="H23" i="2" l="1"/>
  <c r="C17" i="1" s="1"/>
  <c r="I23" i="2"/>
  <c r="C21" i="1" s="1"/>
  <c r="G23" i="2"/>
  <c r="C18" i="1" s="1"/>
  <c r="E23" i="2"/>
  <c r="C15" i="1" s="1"/>
  <c r="F23" i="2"/>
  <c r="C16" i="1" s="1"/>
  <c r="G35" i="2" l="1"/>
  <c r="I35" i="2" s="1"/>
  <c r="G30" i="2"/>
  <c r="I30" i="2" s="1"/>
  <c r="G17" i="1" s="1"/>
  <c r="G28" i="2"/>
  <c r="I28" i="2" s="1"/>
  <c r="G29" i="2"/>
  <c r="I29" i="2" s="1"/>
  <c r="G16" i="1" s="1"/>
  <c r="G31" i="2"/>
  <c r="I31" i="2" s="1"/>
  <c r="G18" i="1" s="1"/>
  <c r="G32" i="2"/>
  <c r="I32" i="2" s="1"/>
  <c r="G19" i="1" s="1"/>
  <c r="G33" i="2"/>
  <c r="I33" i="2" s="1"/>
  <c r="G20" i="1" s="1"/>
  <c r="G34" i="2"/>
  <c r="I34" i="2" s="1"/>
  <c r="G21" i="1" s="1"/>
  <c r="C19" i="1"/>
  <c r="C22" i="1" s="1"/>
  <c r="H36" i="2" l="1"/>
  <c r="G23" i="1" s="1"/>
  <c r="C23" i="1" s="1"/>
  <c r="F30" i="1" s="1"/>
  <c r="G15" i="1"/>
  <c r="G22" i="1" l="1"/>
  <c r="F31" i="1"/>
  <c r="F34" i="1" s="1"/>
</calcChain>
</file>

<file path=xl/sharedStrings.xml><?xml version="1.0" encoding="utf-8"?>
<sst xmlns="http://schemas.openxmlformats.org/spreadsheetml/2006/main" count="1260" uniqueCount="654">
  <si>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</si>
  <si>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</si>
  <si>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</si>
  <si>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</si>
  <si>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</si>
  <si>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</si>
  <si>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</si>
  <si>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</si>
  <si>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</si>
  <si>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</si>
  <si>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</si>
  <si>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</si>
  <si>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</si>
  <si>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</si>
  <si>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</si>
  <si>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</si>
  <si>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</si>
  <si>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</si>
  <si>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</si>
  <si>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</si>
  <si>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</si>
  <si>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</si>
  <si>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</si>
  <si>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</si>
  <si>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</si>
  <si>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</si>
  <si>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</si>
  <si>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</si>
  <si>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</si>
  <si>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</si>
  <si>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</si>
  <si>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</si>
  <si>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</si>
  <si>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</si>
  <si>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</si>
  <si>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</si>
  <si>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</si>
  <si>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</si>
  <si>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</si>
  <si>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</si>
  <si>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</si>
  <si>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</si>
  <si>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</si>
  <si>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</si>
  <si>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</si>
  <si>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</si>
  <si>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</si>
  <si>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</si>
  <si>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</si>
  <si>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</si>
  <si>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</si>
  <si>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</si>
  <si>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</si>
  <si>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</si>
  <si>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</si>
  <si>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</si>
  <si>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</si>
  <si>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</si>
  <si>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</si>
  <si>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</si>
  <si>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</si>
  <si>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</si>
  <si>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</si>
  <si>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</si>
  <si>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</si>
  <si>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</si>
  <si>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</si>
  <si>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</si>
  <si>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</si>
  <si>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</si>
  <si>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</si>
  <si>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</si>
  <si>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</si>
  <si>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</si>
  <si>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</si>
  <si>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</si>
  <si>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072017</t>
  </si>
  <si>
    <t>FSpS,TĚLOCVIČNA POD HRADEM-rekonstrukce šaten</t>
  </si>
  <si>
    <t>SO01</t>
  </si>
  <si>
    <t>Rekonstrukce šaten</t>
  </si>
  <si>
    <t>801.51</t>
  </si>
  <si>
    <t>m3</t>
  </si>
  <si>
    <t>01</t>
  </si>
  <si>
    <t>3</t>
  </si>
  <si>
    <t>Svislé a kompletní konstrukce</t>
  </si>
  <si>
    <t>317234410RT2</t>
  </si>
  <si>
    <t>Vyzdívka mezi nosníky cihlami pálenými na MC s použitím suché maltové směsi</t>
  </si>
  <si>
    <t>Ič 14 dl. 1,3 2 ks 1.NP:1,3*0,3*0,15</t>
  </si>
  <si>
    <t>uložení min. 200 mm:</t>
  </si>
  <si>
    <t>317314144R00</t>
  </si>
  <si>
    <t xml:space="preserve">Podbetonování zhlaví nosníků, zdivo šířky 440 mm </t>
  </si>
  <si>
    <t>kus</t>
  </si>
  <si>
    <t>Ič 14 dl. 1,3 2 ks 1.NP:2</t>
  </si>
  <si>
    <t>317941123R00</t>
  </si>
  <si>
    <t>Osazení ocelových válcovaných nosníků  č.14-22 01/Z</t>
  </si>
  <si>
    <t>t</t>
  </si>
  <si>
    <t>01/Z Ič 14 dl. 1,3 2 ks 1.NP:1,3*14,3*2*0,001</t>
  </si>
  <si>
    <t>331231126RT2</t>
  </si>
  <si>
    <t>Zdivo pilířů cihelné z CP 29 P25 na MC 10 s použitím suché maltové směsi</t>
  </si>
  <si>
    <t>pozn.02:</t>
  </si>
  <si>
    <t>pilíř pro  osaz.překladů před vyb.otvoru:0,45*0,29*(3,5+0,1)</t>
  </si>
  <si>
    <t>340239211RT2</t>
  </si>
  <si>
    <t>Zazdívka otvorů pl.4 m2,cihlami tl.zdi do 10 cm s použitím suché maltové směsi</t>
  </si>
  <si>
    <t>m2</t>
  </si>
  <si>
    <t>N01012:0,9*2,02</t>
  </si>
  <si>
    <t>342261211RS1</t>
  </si>
  <si>
    <t>Příčka sádrokarton. ocel.kce, 2x oplášť. tl.100 mm desky standard tl. 12,5 mm, izol. minerál tl. 4 cm</t>
  </si>
  <si>
    <t>1.NP :</t>
  </si>
  <si>
    <t>až pod strop v chodbě N01013a:3,55*(7,44*2)-0,8*1,97*4-1,2*1,97+3,55*(0,83+0,4)</t>
  </si>
  <si>
    <t>dtto  N01014a a 022:3,55*2,69</t>
  </si>
  <si>
    <t>dtto N01013b :3,55*(0,83+0,3)</t>
  </si>
  <si>
    <t>v 2,6 m v m.č. N01014b + 14c :2,6*(5,74+3,4+5,3*2)-0,8*1,97*2</t>
  </si>
  <si>
    <t>342264051RT1</t>
  </si>
  <si>
    <t>Podhled sádrokartonový na zavěšenou ocel. konstr. desky standard tl. 12,5 mm, bez izolace</t>
  </si>
  <si>
    <t>REZERVA:</t>
  </si>
  <si>
    <t>chodba a šatny:(13,16+35,38+11,28+17,68+42,39)*1,1</t>
  </si>
  <si>
    <t>342948111R00</t>
  </si>
  <si>
    <t xml:space="preserve">Ukotvení příček k cihel.konstr. kotvami na hmožd. </t>
  </si>
  <si>
    <t>m</t>
  </si>
  <si>
    <t>zazdívka otvoru:2*2</t>
  </si>
  <si>
    <t>pilíř:3,55</t>
  </si>
  <si>
    <t>346244381RT2</t>
  </si>
  <si>
    <t>Plentování ocelových nosníků výšky do 20 cm s použitím suché maltové směsi</t>
  </si>
  <si>
    <t>Ič 14 dl. 1,3 2 ks 1.NP:2*1,3*0,15</t>
  </si>
  <si>
    <t>13380625</t>
  </si>
  <si>
    <t>Tyč průřezu I 140, střední, jakost oceli S235 01/Z</t>
  </si>
  <si>
    <t>Ič 14 dl. 1,3 2 ks 1.NP:1,3*14,3*2*0,001*1,05</t>
  </si>
  <si>
    <t>61</t>
  </si>
  <si>
    <t>Upravy povrchů vnitřní</t>
  </si>
  <si>
    <t>602016195R00</t>
  </si>
  <si>
    <t xml:space="preserve">Penetrace hloubková stěn silikátová </t>
  </si>
  <si>
    <t>přeštukované podklady:204,7367</t>
  </si>
  <si>
    <t>610991111R00</t>
  </si>
  <si>
    <t xml:space="preserve">Zakrývání výplní vnitřních otvorů </t>
  </si>
  <si>
    <t>stávající otvory určené k repasi,:(1,6*2,7+1,6*1,97*3+0,8*1,97*3)*1,15</t>
  </si>
  <si>
    <t>is távající ostatní, aby nedoško k poškození, :(0,93*2+1,58*1,97)*1,15</t>
  </si>
  <si>
    <t>(0,65*1,17*4+0,78*1,17*2+0,85*0,97*2*2)*1,15</t>
  </si>
  <si>
    <t>radiátory:(1,6*1+0,8*1+0,9*1+0,8*1*2+1,2*1*2+0,8*1*2+0,8*2)*1,15</t>
  </si>
  <si>
    <t>610991111VVM</t>
  </si>
  <si>
    <t>Zakrývání výplní vnitřních otvorů -zakrývání stávajících kcí před zahájením staveb.prací a dtž</t>
  </si>
  <si>
    <t>podlahy v hale - stávající histor.dlažba:</t>
  </si>
  <si>
    <t>geotext.+OSB +geotextilie:33,93</t>
  </si>
  <si>
    <t>611421331RT2</t>
  </si>
  <si>
    <t>Oprava váp.omítek stropů do 30% plochy - štukových s použitím suché maltové směsi</t>
  </si>
  <si>
    <t>S2:163,4500</t>
  </si>
  <si>
    <t>praskliny zapravit tmelem, stěrkou,:</t>
  </si>
  <si>
    <t>zahození drážek,očištění -oškrábání starých maleb:</t>
  </si>
  <si>
    <t>penetrace :</t>
  </si>
  <si>
    <t>jádro 15 mm zr.1,2 mm do 30%:</t>
  </si>
  <si>
    <t>štuk zrn.0,4 mm:</t>
  </si>
  <si>
    <t>611421534VTH</t>
  </si>
  <si>
    <t xml:space="preserve">Omítka vnitřní stropů -pouze štuková </t>
  </si>
  <si>
    <t>Začátek provozního součtu</t>
  </si>
  <si>
    <t>odpočet  klasické omítky :163,45*0,3</t>
  </si>
  <si>
    <t>Konec provozního součtu</t>
  </si>
  <si>
    <t>163,45-49,035</t>
  </si>
  <si>
    <t>612409991RT2</t>
  </si>
  <si>
    <t>Začištění omítek kolem oken,dveří apod. s použitím suché maltové směsi</t>
  </si>
  <si>
    <t>po repasích, nové otvorové výplně:</t>
  </si>
  <si>
    <t>oboustranně:(0,8+1,97*2)*2*4</t>
  </si>
  <si>
    <t>(0,93+2,1*2)+(1,58+1,97*2)+(1,6+1,967*2)*2*3</t>
  </si>
  <si>
    <t>612421331RT2</t>
  </si>
  <si>
    <t>Oprava vápen.omítek stěn do 30 % pl. - štukových s použitím suché maltové směsi</t>
  </si>
  <si>
    <t>S1 lokální oprava 30%:292,4810</t>
  </si>
  <si>
    <t>jádro +štuk:</t>
  </si>
  <si>
    <t>po odbour.terac.soklech:64,7*0,15</t>
  </si>
  <si>
    <t>612425931RT2</t>
  </si>
  <si>
    <t>Omítka vápenná vnitřního ostění - štuková s použitím suché maltové směsi</t>
  </si>
  <si>
    <t>nové ostění po výměně dveří :</t>
  </si>
  <si>
    <t>do N01012:0,35*(2,05*2+0,9)</t>
  </si>
  <si>
    <t>612473182VVM</t>
  </si>
  <si>
    <t>Omítka vnitřního zdiva ze suché směsi, štuková pouze štuk</t>
  </si>
  <si>
    <t>292,481-0,3*292,481</t>
  </si>
  <si>
    <t>612473186R00</t>
  </si>
  <si>
    <t xml:space="preserve">Příplatek za zabudované rohovníky </t>
  </si>
  <si>
    <t>do N01012:2,02*2+0,9</t>
  </si>
  <si>
    <t>612474611RT1</t>
  </si>
  <si>
    <t>Omítka stěn vnitřní dvouvrstvá, vápen. štuk, ručně na pálené cihly a tvarovky</t>
  </si>
  <si>
    <t>zuazděný otvor a pilíř:0,9*2,02*2+3,55*(0,3*2+0,45)</t>
  </si>
  <si>
    <t>612481211RT8</t>
  </si>
  <si>
    <t>Montáž výztužné sítě (perlinky) do stěrky-stěny včetně výztužné sítě a stěrkového tmelu</t>
  </si>
  <si>
    <t>1.NP:</t>
  </si>
  <si>
    <t>v místě dopojení pilíře na stávající :</t>
  </si>
  <si>
    <t>zdivo:3*0,5</t>
  </si>
  <si>
    <t>615481111VNM</t>
  </si>
  <si>
    <t>Potažení válc.nosníků perlinkou a lepícím tmelem s vyrovnáním</t>
  </si>
  <si>
    <t>na vyplent.překlad z Ič 14:(1,3+0,5)*2*0,4+0,45*0,9</t>
  </si>
  <si>
    <t>94</t>
  </si>
  <si>
    <t>Lešení a stavební výtahy</t>
  </si>
  <si>
    <t>941955003R00</t>
  </si>
  <si>
    <t xml:space="preserve">Lešení lehké pomocné, výška podlahy do 2,5 m </t>
  </si>
  <si>
    <t>pro demontáže stávajících šaten:</t>
  </si>
  <si>
    <t>1,2*(15,21-0,45-0,38)</t>
  </si>
  <si>
    <t>1,2*(5,16*5)</t>
  </si>
  <si>
    <t>pro případný podhled ze SDK:131,88</t>
  </si>
  <si>
    <t>95</t>
  </si>
  <si>
    <t>Dokončovací konstrukce na pozemních stavbách</t>
  </si>
  <si>
    <t>952901111R00</t>
  </si>
  <si>
    <t>Vyčištění budov o výšce podlaží do 4 m závěrečný úklid</t>
  </si>
  <si>
    <t>1.NP:33,93+18,02+4,77+10,3+7,31</t>
  </si>
  <si>
    <t>9,94+6,1+21,76+19,71+7,78+2,13+17,13</t>
  </si>
  <si>
    <t>46,46+13,16+35,38+11,28+17,68+42,39</t>
  </si>
  <si>
    <t>19,52+9,63</t>
  </si>
  <si>
    <t>95-01</t>
  </si>
  <si>
    <t>D+M začištění všech otvorů pro vedení instalačních vedení (  EL)  začištění om.</t>
  </si>
  <si>
    <t>kompl.</t>
  </si>
  <si>
    <t>95-02</t>
  </si>
  <si>
    <t>Výpomoci pro řemesla, zazdávky, omítky a zapravení drážky stěny,strop odhad 4% ze ZRN řemesel EL</t>
  </si>
  <si>
    <t>96</t>
  </si>
  <si>
    <t>Bourání konstrukcí</t>
  </si>
  <si>
    <t>762521812VVM</t>
  </si>
  <si>
    <t xml:space="preserve">Demontáž zakrytí podlah-histor.dlažba v hale </t>
  </si>
  <si>
    <t>766662811R00</t>
  </si>
  <si>
    <t xml:space="preserve">Demontáž prahů dveří 1křídlových </t>
  </si>
  <si>
    <t>pozn.5:</t>
  </si>
  <si>
    <t>dveře v bour.zdivu :1</t>
  </si>
  <si>
    <t>pozn.6:</t>
  </si>
  <si>
    <t>demont.dveře :1</t>
  </si>
  <si>
    <t>pozn.7:</t>
  </si>
  <si>
    <t>š.800:2</t>
  </si>
  <si>
    <t>š.930:1</t>
  </si>
  <si>
    <t>766662812R00</t>
  </si>
  <si>
    <t xml:space="preserve">Demontáž prahů dveří 2křídlových </t>
  </si>
  <si>
    <t>š.1600:4</t>
  </si>
  <si>
    <t>767112812VTH</t>
  </si>
  <si>
    <t xml:space="preserve">Demontáž stěn opláštěných deskami z dřevotřísky </t>
  </si>
  <si>
    <t>pozn.3:</t>
  </si>
  <si>
    <t>tl. 100 mm:2,3*(5,16*5)</t>
  </si>
  <si>
    <t>tl. 50 mm:2,3*(1,28+2,2+2,51+2,69+2,58+2,62)</t>
  </si>
  <si>
    <t>-0,8*1,97*6</t>
  </si>
  <si>
    <t>767122811R00</t>
  </si>
  <si>
    <t xml:space="preserve">Demontáž stěn s drátěnou sítí šroubovaných </t>
  </si>
  <si>
    <t>pozn.č. 3:</t>
  </si>
  <si>
    <t>demontáž  stěn na stěnami s dřevotř.:</t>
  </si>
  <si>
    <t>tl. 100 mm:1,2*(5,16*5)</t>
  </si>
  <si>
    <t>tl. 50 mm:(1,2-0,24)*(1,28+2,2+2,51+2,69+2,58+2,62)</t>
  </si>
  <si>
    <t>776401800R00</t>
  </si>
  <si>
    <t xml:space="preserve">Demontáž soklíků nebo lišt,  z PVC </t>
  </si>
  <si>
    <t>N01014a:5*2+2,91*2-0,8</t>
  </si>
  <si>
    <t>776511810RT1</t>
  </si>
  <si>
    <t>Odstranění PVC a koberců lepených bez podložky z ploch nad 20 m2</t>
  </si>
  <si>
    <t>pozn.10:1,65*5+0,65*1,72/2+(0,7+0,17)*1,45</t>
  </si>
  <si>
    <t>962032231R00</t>
  </si>
  <si>
    <t xml:space="preserve">Bourání zdiva z cihel pálených na MVC </t>
  </si>
  <si>
    <t>pozn.1 bour.příček tl. 100 +250 mm:</t>
  </si>
  <si>
    <t>N01022:(3,5+0,1)*(1,38+1,55)*0,1+(3,5+0,1)*0,45*0,25</t>
  </si>
  <si>
    <t>965081802R00</t>
  </si>
  <si>
    <t>Bourání soklíků z dlažeb teracových, čedičových odřezané soklíky z litého teracca</t>
  </si>
  <si>
    <t>13:60,74</t>
  </si>
  <si>
    <t>965081813VTH</t>
  </si>
  <si>
    <t>Bourání dlažeb terac. tl.do 30 mm, nad 1 m2 ručně šetrným způsobem !!, dlaždice historické</t>
  </si>
  <si>
    <t>12:1,65*1,8</t>
  </si>
  <si>
    <t>968061125R00</t>
  </si>
  <si>
    <t xml:space="preserve">Vyvěšení dřevěných dveřních křídel pl. do 2 m2 </t>
  </si>
  <si>
    <t>pozn.4:</t>
  </si>
  <si>
    <t>dveře v demont. stěnách:6</t>
  </si>
  <si>
    <t>dtž v N01012:1</t>
  </si>
  <si>
    <t>křídla pro repase N6b:4</t>
  </si>
  <si>
    <t>968061126R00</t>
  </si>
  <si>
    <t xml:space="preserve">Vyvěšení dřevěných dveřních křídel pl. nad 2 m2 </t>
  </si>
  <si>
    <t>repase N6b:1</t>
  </si>
  <si>
    <t>dtto N6a:4</t>
  </si>
  <si>
    <t>968062455R00</t>
  </si>
  <si>
    <t xml:space="preserve">Vybourání dřevěných dveřních zárubní pl. do 2 m2 </t>
  </si>
  <si>
    <t>dveře v bour.zdivu :0,8*1,97</t>
  </si>
  <si>
    <t>968072455VTH</t>
  </si>
  <si>
    <t xml:space="preserve">Vybourání kovových dveřních zárubní pl. do 2 m2 </t>
  </si>
  <si>
    <t>dveře v demont. stěnách:6*0,8*1,97</t>
  </si>
  <si>
    <t>pozn.6:0,8*1,97*1</t>
  </si>
  <si>
    <t>970251100VTH</t>
  </si>
  <si>
    <t xml:space="preserve">Řezání železobetonu hl. řezu 20 mm </t>
  </si>
  <si>
    <t>pozn.11 vyb.litého teracca - vyřezáním :</t>
  </si>
  <si>
    <t>hl. 20 mm pro novou čist.zónu:0,81*2+1,51*2</t>
  </si>
  <si>
    <t>970251100VTP</t>
  </si>
  <si>
    <t xml:space="preserve">Řezání železobetonu hl. řezu 30 mm </t>
  </si>
  <si>
    <t>pozn.12 vyb.historic.dlažby - vyřezáním :</t>
  </si>
  <si>
    <t>hl. 30 mm pro novou čist.zónu:2*1,8+2*1,65</t>
  </si>
  <si>
    <t>971033651R00</t>
  </si>
  <si>
    <t xml:space="preserve">Vybourání otv. zeď cihel. pl.4 m2, tl.60 cm, MVC </t>
  </si>
  <si>
    <t>pozn.2 vybour.dveřního otvoru:</t>
  </si>
  <si>
    <t>N01012:0,9*2,05*0,45</t>
  </si>
  <si>
    <t>978011141R00</t>
  </si>
  <si>
    <t xml:space="preserve">Otlučení omítek vnitřních vápenných stropů do 30 % </t>
  </si>
  <si>
    <t>S1:</t>
  </si>
  <si>
    <t>N01001:33,93</t>
  </si>
  <si>
    <t>N01022:9,63</t>
  </si>
  <si>
    <t>N01014a,b,c:11,28+17,68+42,39</t>
  </si>
  <si>
    <t>N01013a,b:13,16+35,38</t>
  </si>
  <si>
    <t>978013141R00</t>
  </si>
  <si>
    <t xml:space="preserve">Otlučení omítek vnitřních stěn v rozsahu do 30 % </t>
  </si>
  <si>
    <t>pozn.14:</t>
  </si>
  <si>
    <t>stěny :</t>
  </si>
  <si>
    <t>N01001:3,5*(5,6*2+6,1*2)-(1,6*2,7+0,78*1,17+1,6*1,97*2+0,85*0,97)</t>
  </si>
  <si>
    <t>0,47*(1,97*2+1,6)+0,15*(0,97*2+0,85)*2+0,2*(1,17*2+0,78)</t>
  </si>
  <si>
    <t>N01013a:3,5*(1,77*2)-(1,6*1,97)+0,3*3,5*2</t>
  </si>
  <si>
    <t>N01013b:3,5*(11,87+5,99+4,19-0,6+1,955*2+1,8+2,23+0,28)</t>
  </si>
  <si>
    <t>-(1,6*1,97+0,8*1,97*3+0,93*2,1+1,5*1,97)</t>
  </si>
  <si>
    <t>0,25*(1,97*2+1,58)+3,5*(0,3+0,28)</t>
  </si>
  <si>
    <t>N01014a:3,5*(3,83+3)-(0,65*1,117*2)</t>
  </si>
  <si>
    <t>0,25*(1,17*2+0,65)*2+3,5*0,2*2</t>
  </si>
  <si>
    <t>N01006:3,5*(0,81+5,25+1,68+2,74+1,18+2,21+1,81)-0,8*1,97*2</t>
  </si>
  <si>
    <t>0,15*3,5*2</t>
  </si>
  <si>
    <t>N01022:3,5*(3+3,21)-(0,65*1,17*2+0,78*1,17)</t>
  </si>
  <si>
    <t>0,25*(1,17*2+0,65)*2+0,25*(1,17*2+0,78)</t>
  </si>
  <si>
    <t>N01012:3,5*(1,25*2+1,37*2)-(0,8*1,97*2+0,9*2,02)</t>
  </si>
  <si>
    <t>96-01</t>
  </si>
  <si>
    <t xml:space="preserve">Demontáž dvířek </t>
  </si>
  <si>
    <t>pozn.8:</t>
  </si>
  <si>
    <t>demontáž stávaj.plech.reviz.dvířek:</t>
  </si>
  <si>
    <t>včet.začištění a přípravy pro osazení nových:1</t>
  </si>
  <si>
    <t>96-02</t>
  </si>
  <si>
    <t>Odstranění stávaj.čist.zóny 700*1350 mm gum.čist.rohož v obvodov.osaz.rámu</t>
  </si>
  <si>
    <t>pozn.9:0,7*1,35</t>
  </si>
  <si>
    <t>96-03</t>
  </si>
  <si>
    <t>Odstranění stávaj.čist.zóny koberc.š 1650 mm osazená na stávaj.historic.dlažbu</t>
  </si>
  <si>
    <t>pozn.10:1</t>
  </si>
  <si>
    <t>99</t>
  </si>
  <si>
    <t>Staveništní přesun hmot</t>
  </si>
  <si>
    <t>999281111R00</t>
  </si>
  <si>
    <t xml:space="preserve">Přesun hmot pro opravy a údržbu do výšky 25 m </t>
  </si>
  <si>
    <t>766</t>
  </si>
  <si>
    <t>Konstrukce truhlářské</t>
  </si>
  <si>
    <t>766-01</t>
  </si>
  <si>
    <t>01/D+ M Hliníková interiérová prosklená stěna s proskl.1kř.dveřmi 800x2000 mm ,stěna 1550x2050mm</t>
  </si>
  <si>
    <t>podrobný popis viz výrobky PSV -Dveře:</t>
  </si>
  <si>
    <t>Dveře dosazené do SDK příčky-překlad tvořen systém.profilem:</t>
  </si>
  <si>
    <t>UA profily, ostění dveřního otvoru vyztuženo :</t>
  </si>
  <si>
    <t>systémovými SDK profily-UA profily:</t>
  </si>
  <si>
    <t>sklo čiré,jednoduché, bezpečnostní vrstvené:</t>
  </si>
  <si>
    <t>skla ve výšce 800-1000 a zároveň 1400-1600 mm od:</t>
  </si>
  <si>
    <t>podlahy opatřit prohem značek 50/50 mm:</t>
  </si>
  <si>
    <t>vzdál.od sebe max.150 mm-stříbrná fólie :</t>
  </si>
  <si>
    <t>nebo vypískované ve skle:</t>
  </si>
  <si>
    <t>Kování Klika-klika, štítek, matná nerez, doraz.těs.:</t>
  </si>
  <si>
    <t>zesílený spodní rám-okopný soklbarva bílá:</t>
  </si>
  <si>
    <t>dveřní zarážka bez samozavírače:</t>
  </si>
  <si>
    <t>zámek vložkový, šedá RAL 7037:</t>
  </si>
  <si>
    <t>1.NP pravé:1</t>
  </si>
  <si>
    <t>skutečné rozměry  je nutné před výrobou zaměřit na stavbě:</t>
  </si>
  <si>
    <t>766-02</t>
  </si>
  <si>
    <t>02/D+ M Hliníkové interiérové 1 kř.dveře aktivní křídlo š. 800 Levé, rozměr 1200 x 2000 mm</t>
  </si>
  <si>
    <t>Kování Koule-klika, štítek, matná nerez, doraz.těs.:</t>
  </si>
  <si>
    <t>zesílený spodní rám-okopný sokl,:</t>
  </si>
  <si>
    <t>pasiv.křídlo vybaveno záklopkou/zástrčí dveř.kř.:</t>
  </si>
  <si>
    <t>možnost zaaretování:</t>
  </si>
  <si>
    <t>dveře vybaveny čtečkou karet- Masaryk.univ.,samozavírač,, šedá RAL 7037:</t>
  </si>
  <si>
    <t>elektromagn.zámek (viz projekt SLP):</t>
  </si>
  <si>
    <t>1.NP Levé:1</t>
  </si>
  <si>
    <t>766-03</t>
  </si>
  <si>
    <t>03/D+ M Dveře plné vnitřní hladké 1kř. 800x1970 mm Pravé/Levé</t>
  </si>
  <si>
    <t>Dveře dřevěné, rám - masiv, výplň odlehčená DTD deska:</t>
  </si>
  <si>
    <t>Povrch Lamino-CPL(min.0,2 mm):</t>
  </si>
  <si>
    <t>Kování Klika-klika, štítek, nerez, doraz.těs.:</t>
  </si>
  <si>
    <t>RAL šedá 7037:</t>
  </si>
  <si>
    <t>zámek vložkový:</t>
  </si>
  <si>
    <t>ocel.rámová zárubeŇ pro dveře 800/1970 pro dveře:</t>
  </si>
  <si>
    <t>bez polodrážky:</t>
  </si>
  <si>
    <t>1.NP Pravé:4</t>
  </si>
  <si>
    <t>1.NP Levé:2</t>
  </si>
  <si>
    <t>typ dveří pře objednáním upřesnit s investorem:</t>
  </si>
  <si>
    <t>766-04</t>
  </si>
  <si>
    <t>04/D+ M Kování + Elektromagnetický zámek pro 1kř. 02/D</t>
  </si>
  <si>
    <t>1.NP :4</t>
  </si>
  <si>
    <t>766-05</t>
  </si>
  <si>
    <t>N6a D+ M Renovace stávajících vnitřních dveří 1,6*1,97 2 ks křídlo i zárubně</t>
  </si>
  <si>
    <t>podrobný popis viz v.č.05:</t>
  </si>
  <si>
    <t>1.NP :2</t>
  </si>
  <si>
    <t>766-06</t>
  </si>
  <si>
    <t>N6b D+ M Renovace stávajících vnitřních dveří 0,8*1,97 2 ks, 0,93*2,1-1ks křídlo i zárubně</t>
  </si>
  <si>
    <t>1.NP :3</t>
  </si>
  <si>
    <t>766-07</t>
  </si>
  <si>
    <t>N6c D+ M Renovace stávajících vnitřních oken 2 ks 0,85*0,97</t>
  </si>
  <si>
    <t>767</t>
  </si>
  <si>
    <t>Konstrukce zámečnické</t>
  </si>
  <si>
    <t>767-01</t>
  </si>
  <si>
    <t>02/Z D+M Čistící zóna vstupní haly hrubá vstupní rohož-1.čistící zóna pro očiš.hrubých</t>
  </si>
  <si>
    <t>podrobnosti viz Výrobky PSV-zámeč.výrobky:</t>
  </si>
  <si>
    <t>nečistot, základem rohože:</t>
  </si>
  <si>
    <t>AL profily š.27 mm, stříd.gum.s AL profily:</t>
  </si>
  <si>
    <t>1800 x 1650 mm, výška 27 mm:</t>
  </si>
  <si>
    <t>zatížení do 8,5 t/100 cm2:</t>
  </si>
  <si>
    <t>v úrovni podlahy osazeno do nerez. rámu:</t>
  </si>
  <si>
    <t>osaz.rám nerez L 30/30/3 celk.dl.6,9 m:</t>
  </si>
  <si>
    <t>prof.osazeny zapiuštěny připrav.staveb.otvoru:</t>
  </si>
  <si>
    <t>v podlaze dod.vč.kotev.mater.:</t>
  </si>
  <si>
    <t>1.NP:1</t>
  </si>
  <si>
    <t>skuteč.rozměry je nutné před výrobou prvků ověřit na stavbě:</t>
  </si>
  <si>
    <t>N1:</t>
  </si>
  <si>
    <t>767-02</t>
  </si>
  <si>
    <t>03/Z D+M Čistící zóna vstup ze dvora-koberec textilní rohož .čistící zóna pro očiš.hrubých</t>
  </si>
  <si>
    <t>a jemných nečistot, základem rohože:</t>
  </si>
  <si>
    <t>1790 x 810 mm, výška 13 mm:</t>
  </si>
  <si>
    <t>systém.výrobek vhodný do frekvent.provozů:</t>
  </si>
  <si>
    <t>osaz.rám nerez L 15/30/2 celk.dl.5,2 m:</t>
  </si>
  <si>
    <t>767-03</t>
  </si>
  <si>
    <t>04/Z D+M Venkovní vstupní  gumová rohož kaučuková směs odolnáklimat.změnám a vysoké</t>
  </si>
  <si>
    <t>frekvenci chodců:</t>
  </si>
  <si>
    <t>výstupky na rubu umožňují odtok vody zpod rohože:</t>
  </si>
  <si>
    <t>otvory do průměru 14 mm:</t>
  </si>
  <si>
    <t>700 900 mm výška 12,5 mm:</t>
  </si>
  <si>
    <t>volně uloženo:</t>
  </si>
  <si>
    <t>767-05</t>
  </si>
  <si>
    <t>05/ Z D+M Přechodová dveřní lišta pro dveře šířky  800 mm</t>
  </si>
  <si>
    <t>dopřesnění viz výrobky PSV - zámečnické výrobky:</t>
  </si>
  <si>
    <t>nerezová přechod.lišta š. 40 mm, obloučková:</t>
  </si>
  <si>
    <t>přechod stávaj.keram.dl., /PVC, narážecí:</t>
  </si>
  <si>
    <t>v místě dveřních otvorů , pro výšk.rozdíl 0-14 mm:</t>
  </si>
  <si>
    <t>1.NP pro dveře š. 800 mm:10</t>
  </si>
  <si>
    <t>1.NP pro dveře š. 1200 mm:1</t>
  </si>
  <si>
    <t>konrét.lišta bude před objed.vyvzork.a odsouhl.s investorem:</t>
  </si>
  <si>
    <t>skutečné rozměry ověřit na stavbě:</t>
  </si>
  <si>
    <t>N4a:</t>
  </si>
  <si>
    <t>767-06</t>
  </si>
  <si>
    <t>06/ Z D+M Dveřní prahy - dřevěný dveřní mater.buk pro stávaj.dveře,  šířky  60 mm, v 20 mm,</t>
  </si>
  <si>
    <t>vrtané,připev.vruty,povrch.úprava dle provozu lak:</t>
  </si>
  <si>
    <t>1.NP pro dveře š. 1600 mm:3</t>
  </si>
  <si>
    <t>1.NP pro dveře š. 930 mm:1</t>
  </si>
  <si>
    <t>1.NP pro dveře š. 1600 mm exteriér ( venkovní odolnost:1</t>
  </si>
  <si>
    <t>proti vlhkosti a mrazu) :</t>
  </si>
  <si>
    <t>konrét.práh bude před objed.vyvzork.a odsouhl.s investorem:</t>
  </si>
  <si>
    <t>767-07</t>
  </si>
  <si>
    <t>07/ Z D+M Revizní dvířka otevírání levá strana protipožární, odolnost EW 30 DP1, 300 x 300 mm</t>
  </si>
  <si>
    <t>zámek vložkový, osadit do stávající instalač.šachty:</t>
  </si>
  <si>
    <t>vhodná do vlhkého prostředí:</t>
  </si>
  <si>
    <t>RAL 9016 ( bílá):</t>
  </si>
  <si>
    <t>767-08</t>
  </si>
  <si>
    <t>08/ Z D+M Vyztužení SDK příček pomocí rámu z uzavř.jakl.profilů 50/50/2, sloupky 50/50/2,</t>
  </si>
  <si>
    <t>kg</t>
  </si>
  <si>
    <t>horní příčel Jakl 80/50/2:</t>
  </si>
  <si>
    <t>sloupky kotveny přes roznáš.plech P6x50-80:</t>
  </si>
  <si>
    <t>zakotv.každého sloupku přes chem.kotvy  do betonu d 10:</t>
  </si>
  <si>
    <t>hloubka kotvy:</t>
  </si>
  <si>
    <t>mezi ztužuj.profily vloženy SDK profily UW a CW š. 50:</t>
  </si>
  <si>
    <t>k horní přikotvn dveřní UA profil, ostatní deatily dle systému:</t>
  </si>
  <si>
    <t>1.NP:193</t>
  </si>
  <si>
    <t>soubor</t>
  </si>
  <si>
    <t>podrobnosti viz pozn.N10 v.č.05:</t>
  </si>
  <si>
    <t>popř.dle přání investora :1</t>
  </si>
  <si>
    <t>únikové šipky - únikové cesty a východy  :</t>
  </si>
  <si>
    <t>tabulky přizp.stávajícímu designu investora:</t>
  </si>
  <si>
    <t>inform.tabule s logem a nápisem Fakulta sport.studií MU:</t>
  </si>
  <si>
    <t>Centrum univerzitního sportu:</t>
  </si>
  <si>
    <t>konkrétní podoba bude vyvzorkována a odsouhlasena s investorem:</t>
  </si>
  <si>
    <t>773</t>
  </si>
  <si>
    <t>Podlahy teracové</t>
  </si>
  <si>
    <t>773991001R00</t>
  </si>
  <si>
    <t>Broušení teracových podlah - očištění stávajících návalky po vybour.příčkách</t>
  </si>
  <si>
    <t>pozn.13:</t>
  </si>
  <si>
    <t>N01013:15,21*0,5</t>
  </si>
  <si>
    <t>bývalé šatny:5,2*5*0,5</t>
  </si>
  <si>
    <t>1,93*0,5+1,38*0,5+0,5*0,5</t>
  </si>
  <si>
    <t>773994000R00</t>
  </si>
  <si>
    <t>Řezání spár v teracové podlaze tl. do 3 cm nařez.soklíku pod úhlem</t>
  </si>
  <si>
    <t>N01013:15,21-0,8*2-0,78-1,6*2</t>
  </si>
  <si>
    <t>1,55+0,1+5,51</t>
  </si>
  <si>
    <t>1,68+0,52+0,16*2+0,71+0,1*2+1,73+0,37</t>
  </si>
  <si>
    <t>0,1+2,51+0,1+2,69+0,1+0,45+0,3*2+1,5+0,63</t>
  </si>
  <si>
    <t>0,1+0,41+0,15*2+0,52+0,12+1,27+0,3</t>
  </si>
  <si>
    <t>3,32+0,29*2+0,51+1,33+0,45+4,55+1,955</t>
  </si>
  <si>
    <t>1,8+1,955+2,23-0,8-0,93-1,58</t>
  </si>
  <si>
    <t>1,81-0,92+0,95*2+0,15+0,55+5,25+2,21+1,2-0,8</t>
  </si>
  <si>
    <t>773-01</t>
  </si>
  <si>
    <t>Očištění stávaj.teracc.podlah,odmaštění, omytí sodovou vodou</t>
  </si>
  <si>
    <t>46,46</t>
  </si>
  <si>
    <t>15,25+11,87</t>
  </si>
  <si>
    <t>12,95+13,88+13,31+13,29+9,94+2,37</t>
  </si>
  <si>
    <t>998773201R00</t>
  </si>
  <si>
    <t xml:space="preserve">Přesun hmot pro podlahy teracové, výšky do 6 m </t>
  </si>
  <si>
    <t>776</t>
  </si>
  <si>
    <t>Podlahy povlakové</t>
  </si>
  <si>
    <t>776421100RT1</t>
  </si>
  <si>
    <t>Lepení podlahových soklíků z PVC a vinylu pouze lepení - soklík ve specifikaci</t>
  </si>
  <si>
    <t>P1.1:</t>
  </si>
  <si>
    <t>v 100 mm fabion ve stejné barvě:</t>
  </si>
  <si>
    <t>N01013a:(7,44*2+1,77*2-0,8*4-1,32-1,72)</t>
  </si>
  <si>
    <t>13 b:(11,87+5,99)*2+(1,955+2,23*2)-(1,51+0,8*5+1,06+1,32+1,6+0,93)</t>
  </si>
  <si>
    <t>14 a:(3,83*2+3*2+0,2*2)-0,8</t>
  </si>
  <si>
    <t>14 b:(5,2*2+3,4*2)-0,8*2</t>
  </si>
  <si>
    <t>14 c:(5,5+0,3*2+0,2*2+2+5,74*2+0,45*2+5,3*2)-0,8*3</t>
  </si>
  <si>
    <t>N01022:3,21*2+3*2-0,8</t>
  </si>
  <si>
    <t>N01006:5,25*2+2,21*2+0,15*2+0,82*2-0,8*2</t>
  </si>
  <si>
    <t>776521100VTH</t>
  </si>
  <si>
    <t>Lepení povlak.podlah z pásů PVC na Chemopren pouze lepení - lino ve specifikaci</t>
  </si>
  <si>
    <t>přírodní PVC:</t>
  </si>
  <si>
    <t>protiskluz min.R9:</t>
  </si>
  <si>
    <t>celk.hmotnost 2800g/m2:</t>
  </si>
  <si>
    <t>PUR ochrana povrchu:</t>
  </si>
  <si>
    <t>index testu zátěže  kolečk.židlí EN 425:</t>
  </si>
  <si>
    <t>barevnost viz. Materiál.specif. - specif.výrobku:</t>
  </si>
  <si>
    <t>konkrétní  PVC bude před objednáním:</t>
  </si>
  <si>
    <t>vyvzorkováno a odsouhlaseno investorem:</t>
  </si>
  <si>
    <t>N7:</t>
  </si>
  <si>
    <t>N01013a,13b,14a,14b,14c:(13,16+35,38+11,28+17,68+42,39)</t>
  </si>
  <si>
    <t>N01006:9,94</t>
  </si>
  <si>
    <t>776572100RT1</t>
  </si>
  <si>
    <t>Lepení povlakových podlah z pásů textilních pouze položení - koberec ve specifikaci</t>
  </si>
  <si>
    <t>P1.2:</t>
  </si>
  <si>
    <t>podrobnosti viz  Materiál.specif. - specif.výrobku:</t>
  </si>
  <si>
    <t>N2:6,1*5,6</t>
  </si>
  <si>
    <t>N2a :9,94</t>
  </si>
  <si>
    <t>28410101</t>
  </si>
  <si>
    <t>Přírodní PVC  tl. 2,0 mm š. 2 m</t>
  </si>
  <si>
    <t>plochy  ztratné 15 %:139,46*1,15</t>
  </si>
  <si>
    <t>sokl ztratné 30 %:128,7*0,1*1,3</t>
  </si>
  <si>
    <t>69742401.A</t>
  </si>
  <si>
    <t>Koberec - čisticí zóna  výška 13,5 mm váha 2800 g/m2, tř.zátěže 33, černý</t>
  </si>
  <si>
    <t>34,16*1,15</t>
  </si>
  <si>
    <t>9,94*1,15</t>
  </si>
  <si>
    <t>998776201R00</t>
  </si>
  <si>
    <t xml:space="preserve">Přesun hmot pro podlahy povlakové, výšky do 6 m </t>
  </si>
  <si>
    <t>777</t>
  </si>
  <si>
    <t>Podlahy ze syntetických hmot</t>
  </si>
  <si>
    <t>713191221VTH</t>
  </si>
  <si>
    <t>Dilatační pásek podél stěn výšky 100 mm vč.dodávky Mirelon tl. 10 mm</t>
  </si>
  <si>
    <t>izolovat prostupující konstrukce obalením potrubí, prvků před litím stěrky !!:</t>
  </si>
  <si>
    <t>obvody stěn:6,98+0,3*2+0,16*4+16,01+0,3*4+3,32+0,3*2+0,51</t>
  </si>
  <si>
    <t>1,38+5,02+1,955+1,8+(1,955+2,23+0,28)</t>
  </si>
  <si>
    <t>0,81+3,96+0,9+0,32+0,3+1,31+0,92+5,98+1,82+2,07</t>
  </si>
  <si>
    <t>1,72+3,12</t>
  </si>
  <si>
    <t>obvod sloupů:2*Pi*0,15/2*2</t>
  </si>
  <si>
    <t>ostatní prostupy odhad :3</t>
  </si>
  <si>
    <t>777551460VT4</t>
  </si>
  <si>
    <t>Podlaha samonivel.stěrka tl. 5 mm, střed provoz podklad - keramika nebo kámen</t>
  </si>
  <si>
    <t>P1:</t>
  </si>
  <si>
    <t>pozn.13:9,94+46,46+15,25+11,87+12,95+13,88+13,31+13,29+2,37</t>
  </si>
  <si>
    <t>na obroušený, obrokovaný a napenetrovaný podklad s LOD pískem:</t>
  </si>
  <si>
    <t>podrobnosti viz Materiálová specifikace:</t>
  </si>
  <si>
    <t>jednosložková na bázi cementu a modif.:</t>
  </si>
  <si>
    <t>přísad:</t>
  </si>
  <si>
    <t>777551499R00</t>
  </si>
  <si>
    <t xml:space="preserve">Příplatek za další 1mm tl. samonivel.stěrky </t>
  </si>
  <si>
    <t>777611991VTH</t>
  </si>
  <si>
    <t>Penetrace  epox.univerz.pryskyř. bezrozpouštědlová penetrační  a stěrková dvousložk.hmota</t>
  </si>
  <si>
    <t>mechanická kotva  pro nivelaci:</t>
  </si>
  <si>
    <t>odolná vůči vodě, alkíliím , zředěným kyselinám, solným roztokům:</t>
  </si>
  <si>
    <t>miner.olejům, mazivům a pohonným hmotám:</t>
  </si>
  <si>
    <t>podklad vlhkost menší než 5%:</t>
  </si>
  <si>
    <t>se zásypem křemičit.pískem:</t>
  </si>
  <si>
    <t>0,4 -3 kg/m2 ( 1/3 písku možno recyklovat):</t>
  </si>
  <si>
    <t>781111131R00</t>
  </si>
  <si>
    <t xml:space="preserve">Vyplnění dilatačních spár tmelem </t>
  </si>
  <si>
    <t>P1:5*7+2,23+1,8</t>
  </si>
  <si>
    <t>777-01</t>
  </si>
  <si>
    <t xml:space="preserve">Brokování podlah před vylitím samonivel.stěrek </t>
  </si>
  <si>
    <t>777-02</t>
  </si>
  <si>
    <t xml:space="preserve">Reprofilace schodu venkovní vstup ze dvora </t>
  </si>
  <si>
    <t>N3a - viz popis prací v.č.05:1,75*(0,4+0,2)</t>
  </si>
  <si>
    <t>předpokl.tl. 10 mm vysprávk.beton na očiš.povrch:</t>
  </si>
  <si>
    <t>opatřit po opravě hydrofob.nátěrem:</t>
  </si>
  <si>
    <t>finální nátěr  na beton vodou ředitel.:</t>
  </si>
  <si>
    <t>akrylát.disperze barva šedá:</t>
  </si>
  <si>
    <t>777-03</t>
  </si>
  <si>
    <t xml:space="preserve">Sešití stávajících podlah </t>
  </si>
  <si>
    <t>bm</t>
  </si>
  <si>
    <t>podrobnosti viz výkres č. 5 podlahy:</t>
  </si>
  <si>
    <t>sponky d 6/70 mmcca  100 ks:</t>
  </si>
  <si>
    <t>bm:7,14*4+1,8</t>
  </si>
  <si>
    <t>cena obsahuje proříznutí trhliny:</t>
  </si>
  <si>
    <t>kolmé vyřezání pro osazení sponek:</t>
  </si>
  <si>
    <t>vysátí, :</t>
  </si>
  <si>
    <t>0,7kg pryskyř. na 10 bm :</t>
  </si>
  <si>
    <t>0,14 kg na 1 bm sešité spáry:</t>
  </si>
  <si>
    <t>6 sponek na 1 bm:</t>
  </si>
  <si>
    <t>246335191</t>
  </si>
  <si>
    <t>Tmel spárovací  šedý</t>
  </si>
  <si>
    <t>pro výplň dilatačních spár:</t>
  </si>
  <si>
    <t xml:space="preserve"> spotřeba  ml na 6 m spáry tl. 10/10 mm :39,03/6</t>
  </si>
  <si>
    <t>7</t>
  </si>
  <si>
    <t>998777102R00</t>
  </si>
  <si>
    <t xml:space="preserve">Přesun hmot pro podlahy syntetické, výšky do 12 m </t>
  </si>
  <si>
    <t>783</t>
  </si>
  <si>
    <t>Nátěry</t>
  </si>
  <si>
    <t>783122110VNM</t>
  </si>
  <si>
    <t>N5b  Nátěr syntetický radiátory stávající včetně mříží přil. rozvodů, barva bílá,nátěr vodou ředit.</t>
  </si>
  <si>
    <t>nátěrem pro nový/renovační nátěr:12+1</t>
  </si>
  <si>
    <t>těles a teplovodního topení ( odolnost proti:</t>
  </si>
  <si>
    <t>vysokým teplotám):</t>
  </si>
  <si>
    <t>povrch předem odmastit, obrousit ocel.kartáči ):</t>
  </si>
  <si>
    <t>783-01</t>
  </si>
  <si>
    <t>Nátěr sloupu interiér d 150 mm v 3,5 m včet.obroušení, pomoc.lešení, pata i hlavice</t>
  </si>
  <si>
    <t>3,5*2*Pi*0,15/2</t>
  </si>
  <si>
    <t>783-02</t>
  </si>
  <si>
    <t>N5c  Nátěr syntetický stávajících rozvodů TZB vytáp./voda , barva bílá,nátěr vodou ředit. odhad</t>
  </si>
  <si>
    <t>nátěrem pro renovační nátěr:1</t>
  </si>
  <si>
    <t>teplovodního topení/vodovodního ( odolnost proti:</t>
  </si>
  <si>
    <t>784</t>
  </si>
  <si>
    <t>Malby</t>
  </si>
  <si>
    <t>784111701VVM</t>
  </si>
  <si>
    <t>Penetrace podkladu nátěrem  sádrokarton 1 x</t>
  </si>
  <si>
    <t>SDK podhled:131,88</t>
  </si>
  <si>
    <t>SDK příčky:3,5*(7,44*4+2,69)-(0,8*1,97*3*2+1,55*2,05*2+1,32*2,05*2)</t>
  </si>
  <si>
    <t>3,5*(0,83+0,35)</t>
  </si>
  <si>
    <t>N01014 b, c:2,6*(5,2*2+5,3+3,5+3,4+5,74)</t>
  </si>
  <si>
    <t>2,6*(11,87-0,83)</t>
  </si>
  <si>
    <t>-(0,8*1,97*2*2)</t>
  </si>
  <si>
    <t>784191101R00</t>
  </si>
  <si>
    <t>Penetrace podkladu univerzální na opravené přeštukované omítky</t>
  </si>
  <si>
    <t>pouze štuk stěny:204,74</t>
  </si>
  <si>
    <t>omítnuté stěny:</t>
  </si>
  <si>
    <t>S1 lokální oprava 30%:292,4810*0,3</t>
  </si>
  <si>
    <t>zazděný otvor a pilíř:0,9*2,02*2+3,55*(0,3*2+0,45)</t>
  </si>
  <si>
    <t>nové om.stropy:163,45*0,3</t>
  </si>
  <si>
    <t>stropy přeštukované:114,415</t>
  </si>
  <si>
    <t>784195212R00</t>
  </si>
  <si>
    <t xml:space="preserve">Malba stěny, strop, bílá, bez penetrace, 2 x </t>
  </si>
  <si>
    <t>SDK strop rezerva:131,88</t>
  </si>
  <si>
    <t>SDK příčky:192,57</t>
  </si>
  <si>
    <t>omítané povrchy:473</t>
  </si>
  <si>
    <t>784402801R00</t>
  </si>
  <si>
    <t>Odstranění malby oškrábáním v místnosti H do 3,8 m stěny a strop pro přeštukování</t>
  </si>
  <si>
    <t>pouze pro stěny přeštukované:204,74</t>
  </si>
  <si>
    <t>pouze pro stropy přeštukované:114,415</t>
  </si>
  <si>
    <t>M21</t>
  </si>
  <si>
    <t>Elektromontáže</t>
  </si>
  <si>
    <t>M21-01</t>
  </si>
  <si>
    <t xml:space="preserve">D 1.4.a Elektroinst.silnopr.viz samostatný rozpoč </t>
  </si>
  <si>
    <t>M22</t>
  </si>
  <si>
    <t>Montáž sdělovací a zabezp. techniky</t>
  </si>
  <si>
    <t>M22-01</t>
  </si>
  <si>
    <t xml:space="preserve">D 1.4.b Elektroinst.slabopr.viz samostatný rozpoč 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</si>
  <si>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</si>
  <si>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</si>
  <si>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</si>
  <si>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</si>
  <si>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</si>
  <si>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</si>
  <si>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</si>
  <si>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</si>
  <si>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</si>
  <si>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</si>
  <si>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</si>
  <si>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</si>
  <si>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</si>
  <si>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</si>
  <si>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</si>
  <si>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</si>
  <si>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</si>
  <si>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</si>
  <si>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</si>
  <si>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</si>
  <si>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</si>
  <si>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</si>
  <si>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</si>
  <si>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</si>
  <si>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</si>
  <si>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</si>
  <si>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Masarykova univerzita</t>
  </si>
  <si>
    <t>INTAR projekty stavby technologie</t>
  </si>
  <si>
    <t>95-00</t>
  </si>
  <si>
    <t>D+M hasicích přístrojů</t>
  </si>
  <si>
    <t>767-09,10</t>
  </si>
  <si>
    <t>09/ Z, 10/ Z    D+M Soubor - informační systém - piktogramy; Informační tabule s logem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</si>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</sst>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1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9" fontId="19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0" borderId="40" xfId="1" applyNumberFormat="1" applyFont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F59" sqref="F5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01</v>
      </c>
      <c r="D2" s="5" t="str">
        <f>Rekapitulace!G2</f>
        <v>Rekonstrukce šaten</v>
      </c>
      <c r="E2" s="6"/>
      <c r="F2" s="7" t="s">
        <v>2</v>
      </c>
      <c r="G2" s="8" t="s">
        <v>80</v>
      </c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7</v>
      </c>
      <c r="G5" s="14" t="s">
        <v>81</v>
      </c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7" t="s">
        <v>647</v>
      </c>
      <c r="D8" s="207"/>
      <c r="E8" s="208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7" t="str">
        <f>Projektant</f>
        <v>INTAR projekty stavby technologie</v>
      </c>
      <c r="D9" s="207"/>
      <c r="E9" s="208"/>
      <c r="F9" s="13"/>
      <c r="G9" s="34"/>
      <c r="H9" s="35"/>
    </row>
    <row r="10" spans="1:57" x14ac:dyDescent="0.2">
      <c r="A10" s="29" t="s">
        <v>15</v>
      </c>
      <c r="B10" s="13"/>
      <c r="C10" s="207" t="s">
        <v>646</v>
      </c>
      <c r="D10" s="207"/>
      <c r="E10" s="207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7"/>
      <c r="D11" s="207"/>
      <c r="E11" s="207"/>
      <c r="F11" s="39" t="s">
        <v>17</v>
      </c>
      <c r="G11" s="40">
        <v>72017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9"/>
      <c r="D12" s="209"/>
      <c r="E12" s="209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Rekapitulace!A28</f>
        <v>Ztížené výrobní podmínky</v>
      </c>
      <c r="E15" s="58"/>
      <c r="F15" s="59"/>
      <c r="G15" s="56">
        <f>Rekapitulace!I28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Rekapitulace!A29</f>
        <v>Oborová přirážka</v>
      </c>
      <c r="E16" s="60"/>
      <c r="F16" s="61"/>
      <c r="G16" s="56">
        <f>Rekapitulace!I29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Rekapitulace!A30</f>
        <v>Přesun stavebních kapacit</v>
      </c>
      <c r="E17" s="60"/>
      <c r="F17" s="61"/>
      <c r="G17" s="56">
        <f>Rekapitulace!I30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Rekapitulace!A31</f>
        <v>Mimostaveništní doprava</v>
      </c>
      <c r="E18" s="60"/>
      <c r="F18" s="61"/>
      <c r="G18" s="56">
        <f>Rekapitulace!I31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Rekapitulace!A32</f>
        <v>Zařízení staveniště</v>
      </c>
      <c r="E19" s="60"/>
      <c r="F19" s="61"/>
      <c r="G19" s="56">
        <f>Rekapitulace!I32</f>
        <v>0</v>
      </c>
    </row>
    <row r="20" spans="1:7" ht="15.95" customHeight="1" x14ac:dyDescent="0.2">
      <c r="A20" s="64"/>
      <c r="B20" s="55"/>
      <c r="C20" s="56"/>
      <c r="D20" s="9" t="str">
        <f>Rekapitulace!A33</f>
        <v>Provoz investora</v>
      </c>
      <c r="E20" s="60"/>
      <c r="F20" s="61"/>
      <c r="G20" s="56">
        <f>Rekapitulace!I33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Rekapitulace!A34</f>
        <v>Kompletační činnost (IČD)</v>
      </c>
      <c r="E21" s="60"/>
      <c r="F21" s="61"/>
      <c r="G21" s="56">
        <f>Rekapitulace!I34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0" t="s">
        <v>34</v>
      </c>
      <c r="B23" s="211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2">
        <f>C23-F32</f>
        <v>0</v>
      </c>
      <c r="G30" s="213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2">
        <f>ROUND(PRODUCT(F30,C31/100),0)</f>
        <v>0</v>
      </c>
      <c r="G31" s="213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2">
        <v>0</v>
      </c>
      <c r="G32" s="213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2">
        <f>ROUND(PRODUCT(F32,C33/100),0)</f>
        <v>0</v>
      </c>
      <c r="G33" s="213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14">
        <f>ROUND(SUM(F30:F33),0)</f>
        <v>0</v>
      </c>
      <c r="G34" s="215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 x14ac:dyDescent="0.2">
      <c r="A38" s="96"/>
      <c r="B38" s="206"/>
      <c r="C38" s="206"/>
      <c r="D38" s="206"/>
      <c r="E38" s="206"/>
      <c r="F38" s="206"/>
      <c r="G38" s="206"/>
      <c r="H38" t="s">
        <v>6</v>
      </c>
    </row>
    <row r="39" spans="1:8" x14ac:dyDescent="0.2">
      <c r="A39" s="96"/>
      <c r="B39" s="206"/>
      <c r="C39" s="206"/>
      <c r="D39" s="206"/>
      <c r="E39" s="206"/>
      <c r="F39" s="206"/>
      <c r="G39" s="206"/>
      <c r="H39" t="s">
        <v>6</v>
      </c>
    </row>
    <row r="40" spans="1:8" x14ac:dyDescent="0.2">
      <c r="A40" s="96"/>
      <c r="B40" s="206"/>
      <c r="C40" s="206"/>
      <c r="D40" s="206"/>
      <c r="E40" s="206"/>
      <c r="F40" s="206"/>
      <c r="G40" s="206"/>
      <c r="H40" t="s">
        <v>6</v>
      </c>
    </row>
    <row r="41" spans="1:8" x14ac:dyDescent="0.2">
      <c r="A41" s="96"/>
      <c r="B41" s="206"/>
      <c r="C41" s="206"/>
      <c r="D41" s="206"/>
      <c r="E41" s="206"/>
      <c r="F41" s="206"/>
      <c r="G41" s="206"/>
      <c r="H41" t="s">
        <v>6</v>
      </c>
    </row>
    <row r="42" spans="1:8" x14ac:dyDescent="0.2">
      <c r="A42" s="96"/>
      <c r="B42" s="206"/>
      <c r="C42" s="206"/>
      <c r="D42" s="206"/>
      <c r="E42" s="206"/>
      <c r="F42" s="206"/>
      <c r="G42" s="206"/>
      <c r="H42" t="s">
        <v>6</v>
      </c>
    </row>
    <row r="43" spans="1:8" x14ac:dyDescent="0.2">
      <c r="A43" s="96"/>
      <c r="B43" s="206"/>
      <c r="C43" s="206"/>
      <c r="D43" s="206"/>
      <c r="E43" s="206"/>
      <c r="F43" s="206"/>
      <c r="G43" s="206"/>
      <c r="H43" t="s">
        <v>6</v>
      </c>
    </row>
    <row r="44" spans="1:8" x14ac:dyDescent="0.2">
      <c r="A44" s="96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 x14ac:dyDescent="0.2">
      <c r="A45" s="96"/>
      <c r="B45" s="206"/>
      <c r="C45" s="206"/>
      <c r="D45" s="206"/>
      <c r="E45" s="206"/>
      <c r="F45" s="206"/>
      <c r="G45" s="206"/>
      <c r="H45" t="s">
        <v>6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7"/>
  <sheetViews>
    <sheetView workbookViewId="0">
      <selection activeCell="E23" sqref="E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6" t="s">
        <v>49</v>
      </c>
      <c r="B1" s="217"/>
      <c r="C1" s="97" t="str">
        <f>CONCATENATE(cislostavby," ",nazevstavby)</f>
        <v>072017 FSpS,TĚLOCVIČNA POD HRADEM-rekonstrukce šaten</v>
      </c>
      <c r="D1" s="98"/>
      <c r="E1" s="99"/>
      <c r="F1" s="98"/>
      <c r="G1" s="100" t="s">
        <v>50</v>
      </c>
      <c r="H1" s="101" t="s">
        <v>82</v>
      </c>
      <c r="I1" s="102"/>
    </row>
    <row r="2" spans="1:9" ht="13.5" thickBot="1" x14ac:dyDescent="0.25">
      <c r="A2" s="218" t="s">
        <v>51</v>
      </c>
      <c r="B2" s="219"/>
      <c r="C2" s="103" t="str">
        <f>CONCATENATE(cisloobjektu," ",nazevobjektu)</f>
        <v>SO01 Rekonstrukce šaten</v>
      </c>
      <c r="D2" s="104"/>
      <c r="E2" s="105"/>
      <c r="F2" s="104"/>
      <c r="G2" s="220" t="s">
        <v>79</v>
      </c>
      <c r="H2" s="221"/>
      <c r="I2" s="22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200" t="str">
        <f>Položky!B7</f>
        <v>3</v>
      </c>
      <c r="B7" s="115" t="str">
        <f>Položky!C7</f>
        <v>Svislé a kompletní konstrukce</v>
      </c>
      <c r="C7" s="66"/>
      <c r="D7" s="116"/>
      <c r="E7" s="201">
        <f>Položky!BA39</f>
        <v>0</v>
      </c>
      <c r="F7" s="202">
        <f>Položky!BB39</f>
        <v>0</v>
      </c>
      <c r="G7" s="202">
        <f>Položky!BC39</f>
        <v>0</v>
      </c>
      <c r="H7" s="202">
        <f>Položky!BD39</f>
        <v>0</v>
      </c>
      <c r="I7" s="203">
        <f>Položky!BE39</f>
        <v>0</v>
      </c>
    </row>
    <row r="8" spans="1:9" s="35" customFormat="1" x14ac:dyDescent="0.2">
      <c r="A8" s="200" t="str">
        <f>Položky!B40</f>
        <v>61</v>
      </c>
      <c r="B8" s="115" t="str">
        <f>Položky!C40</f>
        <v>Upravy povrchů vnitřní</v>
      </c>
      <c r="C8" s="66"/>
      <c r="D8" s="116"/>
      <c r="E8" s="201">
        <f>Položky!BA93</f>
        <v>0</v>
      </c>
      <c r="F8" s="202">
        <f>Položky!BB93</f>
        <v>0</v>
      </c>
      <c r="G8" s="202">
        <f>Položky!BC93</f>
        <v>0</v>
      </c>
      <c r="H8" s="202">
        <f>Položky!BD93</f>
        <v>0</v>
      </c>
      <c r="I8" s="203">
        <f>Položky!BE93</f>
        <v>0</v>
      </c>
    </row>
    <row r="9" spans="1:9" s="35" customFormat="1" x14ac:dyDescent="0.2">
      <c r="A9" s="200" t="str">
        <f>Položky!B94</f>
        <v>94</v>
      </c>
      <c r="B9" s="115" t="str">
        <f>Položky!C94</f>
        <v>Lešení a stavební výtahy</v>
      </c>
      <c r="C9" s="66"/>
      <c r="D9" s="116"/>
      <c r="E9" s="201">
        <f>Položky!BA100</f>
        <v>0</v>
      </c>
      <c r="F9" s="202">
        <f>Položky!BB100</f>
        <v>0</v>
      </c>
      <c r="G9" s="202">
        <f>Položky!BC100</f>
        <v>0</v>
      </c>
      <c r="H9" s="202">
        <f>Položky!BD100</f>
        <v>0</v>
      </c>
      <c r="I9" s="203">
        <f>Položky!BE100</f>
        <v>0</v>
      </c>
    </row>
    <row r="10" spans="1:9" s="35" customFormat="1" x14ac:dyDescent="0.2">
      <c r="A10" s="200" t="str">
        <f>Položky!B101</f>
        <v>95</v>
      </c>
      <c r="B10" s="115" t="str">
        <f>Položky!C101</f>
        <v>Dokončovací konstrukce na pozemních stavbách</v>
      </c>
      <c r="C10" s="66"/>
      <c r="D10" s="116"/>
      <c r="E10" s="201">
        <f>Položky!BA110</f>
        <v>0</v>
      </c>
      <c r="F10" s="202">
        <f>Položky!BB110</f>
        <v>0</v>
      </c>
      <c r="G10" s="202">
        <f>Položky!BC110</f>
        <v>0</v>
      </c>
      <c r="H10" s="202">
        <f>Položky!BD110</f>
        <v>0</v>
      </c>
      <c r="I10" s="203">
        <f>Položky!BE110</f>
        <v>0</v>
      </c>
    </row>
    <row r="11" spans="1:9" s="35" customFormat="1" x14ac:dyDescent="0.2">
      <c r="A11" s="200" t="str">
        <f>Položky!B111</f>
        <v>96</v>
      </c>
      <c r="B11" s="115" t="str">
        <f>Položky!C111</f>
        <v>Bourání konstrukcí</v>
      </c>
      <c r="C11" s="66"/>
      <c r="D11" s="116"/>
      <c r="E11" s="201">
        <f>Položky!BA202</f>
        <v>0</v>
      </c>
      <c r="F11" s="202">
        <f>Položky!BB202</f>
        <v>0</v>
      </c>
      <c r="G11" s="202">
        <f>Položky!BC202</f>
        <v>0</v>
      </c>
      <c r="H11" s="202">
        <f>Položky!BD202</f>
        <v>0</v>
      </c>
      <c r="I11" s="203">
        <f>Položky!BE202</f>
        <v>0</v>
      </c>
    </row>
    <row r="12" spans="1:9" s="35" customFormat="1" x14ac:dyDescent="0.2">
      <c r="A12" s="200" t="str">
        <f>Položky!B203</f>
        <v>99</v>
      </c>
      <c r="B12" s="115" t="str">
        <f>Položky!C203</f>
        <v>Staveništní přesun hmot</v>
      </c>
      <c r="C12" s="66"/>
      <c r="D12" s="116"/>
      <c r="E12" s="201">
        <f>Položky!BA205</f>
        <v>0</v>
      </c>
      <c r="F12" s="202">
        <f>Položky!BB205</f>
        <v>0</v>
      </c>
      <c r="G12" s="202">
        <f>Položky!BC205</f>
        <v>0</v>
      </c>
      <c r="H12" s="202">
        <f>Položky!BD205</f>
        <v>0</v>
      </c>
      <c r="I12" s="203">
        <f>Položky!BE205</f>
        <v>0</v>
      </c>
    </row>
    <row r="13" spans="1:9" s="35" customFormat="1" x14ac:dyDescent="0.2">
      <c r="A13" s="200" t="str">
        <f>Položky!B206</f>
        <v>766</v>
      </c>
      <c r="B13" s="115" t="str">
        <f>Položky!C206</f>
        <v>Konstrukce truhlářské</v>
      </c>
      <c r="C13" s="66"/>
      <c r="D13" s="116"/>
      <c r="E13" s="201">
        <f>Položky!BA267</f>
        <v>0</v>
      </c>
      <c r="F13" s="202">
        <f>Položky!BB267</f>
        <v>0</v>
      </c>
      <c r="G13" s="202">
        <f>Položky!BC267</f>
        <v>0</v>
      </c>
      <c r="H13" s="202">
        <f>Položky!BD267</f>
        <v>0</v>
      </c>
      <c r="I13" s="203">
        <f>Položky!BE267</f>
        <v>0</v>
      </c>
    </row>
    <row r="14" spans="1:9" s="35" customFormat="1" x14ac:dyDescent="0.2">
      <c r="A14" s="200" t="str">
        <f>Položky!B268</f>
        <v>767</v>
      </c>
      <c r="B14" s="115" t="str">
        <f>Položky!C268</f>
        <v>Konstrukce zámečnické</v>
      </c>
      <c r="C14" s="66"/>
      <c r="D14" s="116"/>
      <c r="E14" s="201">
        <f>Položky!BA346</f>
        <v>0</v>
      </c>
      <c r="F14" s="202">
        <f>Položky!BB346</f>
        <v>0</v>
      </c>
      <c r="G14" s="202">
        <f>Položky!BC346</f>
        <v>0</v>
      </c>
      <c r="H14" s="202">
        <f>Položky!BD346</f>
        <v>0</v>
      </c>
      <c r="I14" s="203">
        <f>Položky!BE346</f>
        <v>0</v>
      </c>
    </row>
    <row r="15" spans="1:9" s="35" customFormat="1" x14ac:dyDescent="0.2">
      <c r="A15" s="200" t="str">
        <f>Položky!B347</f>
        <v>773</v>
      </c>
      <c r="B15" s="115" t="str">
        <f>Položky!C347</f>
        <v>Podlahy teracové</v>
      </c>
      <c r="C15" s="66"/>
      <c r="D15" s="116"/>
      <c r="E15" s="201">
        <f>Položky!BA368</f>
        <v>0</v>
      </c>
      <c r="F15" s="202">
        <f>Položky!BB368</f>
        <v>0</v>
      </c>
      <c r="G15" s="202">
        <f>Položky!BC368</f>
        <v>0</v>
      </c>
      <c r="H15" s="202">
        <f>Položky!BD368</f>
        <v>0</v>
      </c>
      <c r="I15" s="203">
        <f>Položky!BE368</f>
        <v>0</v>
      </c>
    </row>
    <row r="16" spans="1:9" s="35" customFormat="1" x14ac:dyDescent="0.2">
      <c r="A16" s="200" t="str">
        <f>Položky!B369</f>
        <v>776</v>
      </c>
      <c r="B16" s="115" t="str">
        <f>Položky!C369</f>
        <v>Podlahy povlakové</v>
      </c>
      <c r="C16" s="66"/>
      <c r="D16" s="116"/>
      <c r="E16" s="201">
        <f>Položky!BA408</f>
        <v>0</v>
      </c>
      <c r="F16" s="202">
        <f>Položky!BB408</f>
        <v>0</v>
      </c>
      <c r="G16" s="202">
        <f>Položky!BC408</f>
        <v>0</v>
      </c>
      <c r="H16" s="202">
        <f>Položky!BD408</f>
        <v>0</v>
      </c>
      <c r="I16" s="203">
        <f>Položky!BE408</f>
        <v>0</v>
      </c>
    </row>
    <row r="17" spans="1:57" s="35" customFormat="1" x14ac:dyDescent="0.2">
      <c r="A17" s="200" t="str">
        <f>Položky!B409</f>
        <v>777</v>
      </c>
      <c r="B17" s="115" t="str">
        <f>Položky!C409</f>
        <v>Podlahy ze syntetických hmot</v>
      </c>
      <c r="C17" s="66"/>
      <c r="D17" s="116"/>
      <c r="E17" s="201">
        <f>Položky!BA472</f>
        <v>0</v>
      </c>
      <c r="F17" s="202">
        <f>Položky!BB472</f>
        <v>0</v>
      </c>
      <c r="G17" s="202">
        <f>Položky!BC472</f>
        <v>0</v>
      </c>
      <c r="H17" s="202">
        <f>Položky!BD472</f>
        <v>0</v>
      </c>
      <c r="I17" s="203">
        <f>Položky!BE472</f>
        <v>0</v>
      </c>
    </row>
    <row r="18" spans="1:57" s="35" customFormat="1" x14ac:dyDescent="0.2">
      <c r="A18" s="200" t="str">
        <f>Položky!B473</f>
        <v>783</v>
      </c>
      <c r="B18" s="115" t="str">
        <f>Položky!C473</f>
        <v>Nátěry</v>
      </c>
      <c r="C18" s="66"/>
      <c r="D18" s="116"/>
      <c r="E18" s="201">
        <f>Položky!BA486</f>
        <v>0</v>
      </c>
      <c r="F18" s="202">
        <f>Položky!BB486</f>
        <v>0</v>
      </c>
      <c r="G18" s="202">
        <f>Položky!BC486</f>
        <v>0</v>
      </c>
      <c r="H18" s="202">
        <f>Položky!BD486</f>
        <v>0</v>
      </c>
      <c r="I18" s="203">
        <f>Položky!BE486</f>
        <v>0</v>
      </c>
    </row>
    <row r="19" spans="1:57" s="35" customFormat="1" x14ac:dyDescent="0.2">
      <c r="A19" s="200" t="str">
        <f>Položky!B487</f>
        <v>784</v>
      </c>
      <c r="B19" s="115" t="str">
        <f>Položky!C487</f>
        <v>Malby</v>
      </c>
      <c r="C19" s="66"/>
      <c r="D19" s="116"/>
      <c r="E19" s="201">
        <f>Položky!BA510</f>
        <v>0</v>
      </c>
      <c r="F19" s="202">
        <f>Položky!BB510</f>
        <v>0</v>
      </c>
      <c r="G19" s="202">
        <f>Položky!BC510</f>
        <v>0</v>
      </c>
      <c r="H19" s="202">
        <f>Položky!BD510</f>
        <v>0</v>
      </c>
      <c r="I19" s="203">
        <f>Položky!BE510</f>
        <v>0</v>
      </c>
    </row>
    <row r="20" spans="1:57" s="35" customFormat="1" x14ac:dyDescent="0.2">
      <c r="A20" s="200" t="str">
        <f>Položky!B511</f>
        <v>M21</v>
      </c>
      <c r="B20" s="115" t="str">
        <f>Položky!C511</f>
        <v>Elektromontáže</v>
      </c>
      <c r="C20" s="66"/>
      <c r="D20" s="116"/>
      <c r="E20" s="201">
        <f>Položky!BA513</f>
        <v>0</v>
      </c>
      <c r="F20" s="202">
        <f>Položky!BB513</f>
        <v>0</v>
      </c>
      <c r="G20" s="202">
        <f>Položky!BC513</f>
        <v>0</v>
      </c>
      <c r="H20" s="202">
        <f>Položky!BD513</f>
        <v>0</v>
      </c>
      <c r="I20" s="203">
        <f>Položky!BE513</f>
        <v>0</v>
      </c>
    </row>
    <row r="21" spans="1:57" s="35" customFormat="1" x14ac:dyDescent="0.2">
      <c r="A21" s="200" t="str">
        <f>Položky!B514</f>
        <v>M22</v>
      </c>
      <c r="B21" s="115" t="str">
        <f>Položky!C514</f>
        <v>Montáž sdělovací a zabezp. techniky</v>
      </c>
      <c r="C21" s="66"/>
      <c r="D21" s="116"/>
      <c r="E21" s="201">
        <f>Položky!BA516</f>
        <v>0</v>
      </c>
      <c r="F21" s="202">
        <f>Položky!BB516</f>
        <v>0</v>
      </c>
      <c r="G21" s="202">
        <f>Položky!BC516</f>
        <v>0</v>
      </c>
      <c r="H21" s="202">
        <f>Položky!BD516</f>
        <v>0</v>
      </c>
      <c r="I21" s="203">
        <f>Položky!BE516</f>
        <v>0</v>
      </c>
    </row>
    <row r="22" spans="1:57" s="35" customFormat="1" ht="13.5" thickBot="1" x14ac:dyDescent="0.25">
      <c r="A22" s="200" t="str">
        <f>Položky!B517</f>
        <v>D96</v>
      </c>
      <c r="B22" s="115" t="str">
        <f>Položky!C517</f>
        <v>Přesuny suti a vybouraných hmot</v>
      </c>
      <c r="C22" s="66"/>
      <c r="D22" s="116"/>
      <c r="E22" s="201">
        <f>Položky!G527</f>
        <v>0</v>
      </c>
      <c r="F22" s="202">
        <f>Položky!BB527</f>
        <v>0</v>
      </c>
      <c r="G22" s="202">
        <f>Položky!BC527</f>
        <v>0</v>
      </c>
      <c r="H22" s="202">
        <f>Položky!BD527</f>
        <v>0</v>
      </c>
      <c r="I22" s="203">
        <f>Položky!BE527</f>
        <v>0</v>
      </c>
    </row>
    <row r="23" spans="1:57" s="123" customFormat="1" ht="13.5" thickBot="1" x14ac:dyDescent="0.25">
      <c r="A23" s="117"/>
      <c r="B23" s="118" t="s">
        <v>58</v>
      </c>
      <c r="C23" s="118"/>
      <c r="D23" s="119"/>
      <c r="E23" s="120">
        <f>SUM(E7:E22)</f>
        <v>0</v>
      </c>
      <c r="F23" s="121">
        <f>SUM(F7:F22)</f>
        <v>0</v>
      </c>
      <c r="G23" s="121">
        <f>SUM(G7:G22)</f>
        <v>0</v>
      </c>
      <c r="H23" s="121">
        <f>SUM(H7:H22)</f>
        <v>0</v>
      </c>
      <c r="I23" s="122">
        <f>SUM(I7:I22)</f>
        <v>0</v>
      </c>
    </row>
    <row r="24" spans="1:57" x14ac:dyDescent="0.2">
      <c r="A24" s="66"/>
      <c r="B24" s="66"/>
      <c r="C24" s="66"/>
      <c r="D24" s="66"/>
      <c r="E24" s="66"/>
      <c r="F24" s="66"/>
      <c r="G24" s="66"/>
      <c r="H24" s="66"/>
      <c r="I24" s="66"/>
    </row>
    <row r="25" spans="1:57" ht="19.5" customHeight="1" x14ac:dyDescent="0.25">
      <c r="A25" s="107" t="s">
        <v>59</v>
      </c>
      <c r="B25" s="107"/>
      <c r="C25" s="107"/>
      <c r="D25" s="107"/>
      <c r="E25" s="107"/>
      <c r="F25" s="107"/>
      <c r="G25" s="124"/>
      <c r="H25" s="107"/>
      <c r="I25" s="107"/>
      <c r="BA25" s="41"/>
      <c r="BB25" s="41"/>
      <c r="BC25" s="41"/>
      <c r="BD25" s="41"/>
      <c r="BE25" s="41"/>
    </row>
    <row r="26" spans="1:57" ht="13.5" thickBot="1" x14ac:dyDescent="0.25">
      <c r="A26" s="77"/>
      <c r="B26" s="77"/>
      <c r="C26" s="77"/>
      <c r="D26" s="77"/>
      <c r="E26" s="77"/>
      <c r="F26" s="77"/>
      <c r="G26" s="77"/>
      <c r="H26" s="77"/>
      <c r="I26" s="77"/>
    </row>
    <row r="27" spans="1:57" x14ac:dyDescent="0.2">
      <c r="A27" s="71" t="s">
        <v>60</v>
      </c>
      <c r="B27" s="72"/>
      <c r="C27" s="72"/>
      <c r="D27" s="125"/>
      <c r="E27" s="126" t="s">
        <v>61</v>
      </c>
      <c r="F27" s="127" t="s">
        <v>62</v>
      </c>
      <c r="G27" s="128" t="s">
        <v>63</v>
      </c>
      <c r="H27" s="129"/>
      <c r="I27" s="130" t="s">
        <v>61</v>
      </c>
    </row>
    <row r="28" spans="1:57" x14ac:dyDescent="0.2">
      <c r="A28" s="64" t="s">
        <v>638</v>
      </c>
      <c r="B28" s="55"/>
      <c r="C28" s="55"/>
      <c r="D28" s="131"/>
      <c r="E28" s="132">
        <v>0</v>
      </c>
      <c r="F28" s="133">
        <v>0.5</v>
      </c>
      <c r="G28" s="134">
        <f t="shared" ref="G28:G35" si="0">CHOOSE(BA28+1,HSV+PSV,HSV+PSV+Mont,HSV+PSV+Dodavka+Mont,HSV,PSV,Mont,Dodavka,Mont+Dodavka,0)</f>
        <v>0</v>
      </c>
      <c r="H28" s="135"/>
      <c r="I28" s="136">
        <f t="shared" ref="I28:I35" si="1">E28+F28*G28/100</f>
        <v>0</v>
      </c>
      <c r="BA28">
        <v>0</v>
      </c>
    </row>
    <row r="29" spans="1:57" x14ac:dyDescent="0.2">
      <c r="A29" s="64" t="s">
        <v>639</v>
      </c>
      <c r="B29" s="55"/>
      <c r="C29" s="55"/>
      <c r="D29" s="131"/>
      <c r="E29" s="132">
        <v>0</v>
      </c>
      <c r="F29" s="133">
        <v>0</v>
      </c>
      <c r="G29" s="134">
        <f t="shared" si="0"/>
        <v>0</v>
      </c>
      <c r="H29" s="135"/>
      <c r="I29" s="136">
        <f t="shared" si="1"/>
        <v>0</v>
      </c>
      <c r="BA29">
        <v>0</v>
      </c>
    </row>
    <row r="30" spans="1:57" x14ac:dyDescent="0.2">
      <c r="A30" s="64" t="s">
        <v>640</v>
      </c>
      <c r="B30" s="55"/>
      <c r="C30" s="55"/>
      <c r="D30" s="131"/>
      <c r="E30" s="132">
        <v>0</v>
      </c>
      <c r="F30" s="133">
        <v>0</v>
      </c>
      <c r="G30" s="134">
        <f t="shared" si="0"/>
        <v>0</v>
      </c>
      <c r="H30" s="135"/>
      <c r="I30" s="136">
        <f t="shared" si="1"/>
        <v>0</v>
      </c>
      <c r="BA30">
        <v>0</v>
      </c>
    </row>
    <row r="31" spans="1:57" x14ac:dyDescent="0.2">
      <c r="A31" s="64" t="s">
        <v>641</v>
      </c>
      <c r="B31" s="55"/>
      <c r="C31" s="55"/>
      <c r="D31" s="131"/>
      <c r="E31" s="132">
        <v>0</v>
      </c>
      <c r="F31" s="133">
        <v>0</v>
      </c>
      <c r="G31" s="134">
        <f t="shared" si="0"/>
        <v>0</v>
      </c>
      <c r="H31" s="135"/>
      <c r="I31" s="136">
        <f t="shared" si="1"/>
        <v>0</v>
      </c>
      <c r="BA31">
        <v>0</v>
      </c>
    </row>
    <row r="32" spans="1:57" x14ac:dyDescent="0.2">
      <c r="A32" s="64" t="s">
        <v>642</v>
      </c>
      <c r="B32" s="55"/>
      <c r="C32" s="55"/>
      <c r="D32" s="131"/>
      <c r="E32" s="132">
        <v>0</v>
      </c>
      <c r="F32" s="133">
        <v>2.5</v>
      </c>
      <c r="G32" s="134">
        <f t="shared" si="0"/>
        <v>0</v>
      </c>
      <c r="H32" s="135"/>
      <c r="I32" s="136">
        <f t="shared" si="1"/>
        <v>0</v>
      </c>
      <c r="BA32">
        <v>1</v>
      </c>
    </row>
    <row r="33" spans="1:53" x14ac:dyDescent="0.2">
      <c r="A33" s="64" t="s">
        <v>643</v>
      </c>
      <c r="B33" s="55"/>
      <c r="C33" s="55"/>
      <c r="D33" s="131"/>
      <c r="E33" s="132">
        <v>0</v>
      </c>
      <c r="F33" s="133">
        <v>0</v>
      </c>
      <c r="G33" s="134">
        <f t="shared" si="0"/>
        <v>0</v>
      </c>
      <c r="H33" s="135"/>
      <c r="I33" s="136">
        <f t="shared" si="1"/>
        <v>0</v>
      </c>
      <c r="BA33">
        <v>1</v>
      </c>
    </row>
    <row r="34" spans="1:53" x14ac:dyDescent="0.2">
      <c r="A34" s="64" t="s">
        <v>644</v>
      </c>
      <c r="B34" s="55"/>
      <c r="C34" s="55"/>
      <c r="D34" s="131"/>
      <c r="E34" s="132">
        <v>0</v>
      </c>
      <c r="F34" s="133">
        <v>3.5</v>
      </c>
      <c r="G34" s="134">
        <f t="shared" si="0"/>
        <v>0</v>
      </c>
      <c r="H34" s="135"/>
      <c r="I34" s="136">
        <f t="shared" si="1"/>
        <v>0</v>
      </c>
      <c r="BA34">
        <v>2</v>
      </c>
    </row>
    <row r="35" spans="1:53" x14ac:dyDescent="0.2">
      <c r="A35" s="64" t="s">
        <v>645</v>
      </c>
      <c r="B35" s="55"/>
      <c r="C35" s="55"/>
      <c r="D35" s="131"/>
      <c r="E35" s="132">
        <v>0</v>
      </c>
      <c r="F35" s="133">
        <v>0</v>
      </c>
      <c r="G35" s="134">
        <f t="shared" si="0"/>
        <v>0</v>
      </c>
      <c r="H35" s="135"/>
      <c r="I35" s="136">
        <f t="shared" si="1"/>
        <v>0</v>
      </c>
      <c r="BA35">
        <v>2</v>
      </c>
    </row>
    <row r="36" spans="1:53" ht="13.5" thickBot="1" x14ac:dyDescent="0.25">
      <c r="A36" s="137"/>
      <c r="B36" s="138" t="s">
        <v>64</v>
      </c>
      <c r="C36" s="139"/>
      <c r="D36" s="140"/>
      <c r="E36" s="141"/>
      <c r="F36" s="142"/>
      <c r="G36" s="142"/>
      <c r="H36" s="223">
        <f>SUM(I28:I35)</f>
        <v>0</v>
      </c>
      <c r="I36" s="224"/>
    </row>
    <row r="38" spans="1:53" x14ac:dyDescent="0.2">
      <c r="B38" s="123"/>
      <c r="F38" s="143"/>
      <c r="G38" s="144"/>
      <c r="H38" s="144"/>
      <c r="I38" s="145"/>
    </row>
    <row r="39" spans="1:53" x14ac:dyDescent="0.2">
      <c r="F39" s="143"/>
      <c r="G39" s="144"/>
      <c r="H39" s="144"/>
      <c r="I39" s="145"/>
    </row>
    <row r="40" spans="1:53" x14ac:dyDescent="0.2">
      <c r="F40" s="143"/>
      <c r="G40" s="144"/>
      <c r="H40" s="144"/>
      <c r="I40" s="145"/>
    </row>
    <row r="41" spans="1:53" x14ac:dyDescent="0.2">
      <c r="F41" s="143"/>
      <c r="G41" s="144"/>
      <c r="H41" s="144"/>
      <c r="I41" s="145"/>
    </row>
    <row r="42" spans="1:53" x14ac:dyDescent="0.2">
      <c r="F42" s="143"/>
      <c r="G42" s="144"/>
      <c r="H42" s="144"/>
      <c r="I42" s="145"/>
    </row>
    <row r="43" spans="1:53" x14ac:dyDescent="0.2">
      <c r="F43" s="143"/>
      <c r="G43" s="144"/>
      <c r="H43" s="144"/>
      <c r="I43" s="145"/>
    </row>
    <row r="44" spans="1:53" x14ac:dyDescent="0.2">
      <c r="F44" s="143"/>
      <c r="G44" s="144"/>
      <c r="H44" s="144"/>
      <c r="I44" s="145"/>
    </row>
    <row r="45" spans="1:53" x14ac:dyDescent="0.2">
      <c r="F45" s="143"/>
      <c r="G45" s="144"/>
      <c r="H45" s="144"/>
      <c r="I45" s="145"/>
    </row>
    <row r="46" spans="1:53" x14ac:dyDescent="0.2">
      <c r="F46" s="143"/>
      <c r="G46" s="144"/>
      <c r="H46" s="144"/>
      <c r="I46" s="145"/>
    </row>
    <row r="47" spans="1:53" x14ac:dyDescent="0.2">
      <c r="F47" s="143"/>
      <c r="G47" s="144"/>
      <c r="H47" s="144"/>
      <c r="I47" s="145"/>
    </row>
    <row r="48" spans="1:53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</sheetData>
  <mergeCells count="4">
    <mergeCell ref="A1:B1"/>
    <mergeCell ref="A2:B2"/>
    <mergeCell ref="G2:I2"/>
    <mergeCell ref="H36:I3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600"/>
  <sheetViews>
    <sheetView showGridLines="0" showZeros="0" topLeftCell="A490" zoomScaleNormal="100" workbookViewId="0">
      <selection activeCell="F518" sqref="F518:F526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8" t="s">
        <v>65</v>
      </c>
      <c r="B1" s="228"/>
      <c r="C1" s="228"/>
      <c r="D1" s="228"/>
      <c r="E1" s="228"/>
      <c r="F1" s="228"/>
      <c r="G1" s="228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49</v>
      </c>
      <c r="B3" s="217"/>
      <c r="C3" s="97" t="str">
        <f>CONCATENATE(cislostavby," ",nazevstavby)</f>
        <v>072017 FSpS,TĚLOCVIČNA POD HRADEM-rekonstrukce šaten</v>
      </c>
      <c r="D3" s="151"/>
      <c r="E3" s="152" t="s">
        <v>66</v>
      </c>
      <c r="F3" s="153" t="str">
        <f>Rekapitulace!H1</f>
        <v>01</v>
      </c>
      <c r="G3" s="154"/>
    </row>
    <row r="4" spans="1:104" ht="13.5" thickBot="1" x14ac:dyDescent="0.25">
      <c r="A4" s="229" t="s">
        <v>51</v>
      </c>
      <c r="B4" s="219"/>
      <c r="C4" s="103" t="str">
        <f>CONCATENATE(cisloobjektu," ",nazevobjektu)</f>
        <v>SO01 Rekonstrukce šaten</v>
      </c>
      <c r="D4" s="155"/>
      <c r="E4" s="230" t="str">
        <f>Rekapitulace!G2</f>
        <v>Rekonstrukce šaten</v>
      </c>
      <c r="F4" s="231"/>
      <c r="G4" s="232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83</v>
      </c>
      <c r="C7" s="165" t="s">
        <v>84</v>
      </c>
      <c r="D7" s="166"/>
      <c r="E7" s="167"/>
      <c r="F7" s="167"/>
      <c r="G7" s="168"/>
      <c r="H7" s="169"/>
      <c r="I7" s="169"/>
      <c r="O7" s="170">
        <v>1</v>
      </c>
    </row>
    <row r="8" spans="1:104" ht="22.5" x14ac:dyDescent="0.2">
      <c r="A8" s="171">
        <v>1</v>
      </c>
      <c r="B8" s="172" t="s">
        <v>85</v>
      </c>
      <c r="C8" s="173" t="s">
        <v>86</v>
      </c>
      <c r="D8" s="174" t="s">
        <v>81</v>
      </c>
      <c r="E8" s="175">
        <v>5.8500000000000003E-2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1.796</v>
      </c>
    </row>
    <row r="9" spans="1:104" x14ac:dyDescent="0.2">
      <c r="A9" s="178"/>
      <c r="B9" s="180"/>
      <c r="C9" s="225" t="s">
        <v>87</v>
      </c>
      <c r="D9" s="226"/>
      <c r="E9" s="181">
        <v>5.8500000000000003E-2</v>
      </c>
      <c r="F9" s="182"/>
      <c r="G9" s="183"/>
      <c r="M9" s="179" t="s">
        <v>87</v>
      </c>
      <c r="O9" s="170"/>
    </row>
    <row r="10" spans="1:104" x14ac:dyDescent="0.2">
      <c r="A10" s="178"/>
      <c r="B10" s="180"/>
      <c r="C10" s="225" t="s">
        <v>88</v>
      </c>
      <c r="D10" s="226"/>
      <c r="E10" s="181">
        <v>0</v>
      </c>
      <c r="F10" s="182"/>
      <c r="G10" s="183"/>
      <c r="M10" s="179" t="s">
        <v>88</v>
      </c>
      <c r="O10" s="170"/>
    </row>
    <row r="11" spans="1:104" x14ac:dyDescent="0.2">
      <c r="A11" s="171">
        <v>2</v>
      </c>
      <c r="B11" s="172" t="s">
        <v>89</v>
      </c>
      <c r="C11" s="173" t="s">
        <v>90</v>
      </c>
      <c r="D11" s="174" t="s">
        <v>91</v>
      </c>
      <c r="E11" s="175">
        <v>2</v>
      </c>
      <c r="F11" s="175"/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9.2399999999999999E-3</v>
      </c>
    </row>
    <row r="12" spans="1:104" x14ac:dyDescent="0.2">
      <c r="A12" s="178"/>
      <c r="B12" s="180"/>
      <c r="C12" s="225" t="s">
        <v>92</v>
      </c>
      <c r="D12" s="226"/>
      <c r="E12" s="181">
        <v>2</v>
      </c>
      <c r="F12" s="182"/>
      <c r="G12" s="183"/>
      <c r="M12" s="179" t="s">
        <v>92</v>
      </c>
      <c r="O12" s="170"/>
    </row>
    <row r="13" spans="1:104" x14ac:dyDescent="0.2">
      <c r="A13" s="178"/>
      <c r="B13" s="180"/>
      <c r="C13" s="225" t="s">
        <v>88</v>
      </c>
      <c r="D13" s="226"/>
      <c r="E13" s="181">
        <v>0</v>
      </c>
      <c r="F13" s="182"/>
      <c r="G13" s="183"/>
      <c r="M13" s="179" t="s">
        <v>88</v>
      </c>
      <c r="O13" s="170"/>
    </row>
    <row r="14" spans="1:104" x14ac:dyDescent="0.2">
      <c r="A14" s="171">
        <v>3</v>
      </c>
      <c r="B14" s="172" t="s">
        <v>93</v>
      </c>
      <c r="C14" s="173" t="s">
        <v>94</v>
      </c>
      <c r="D14" s="174" t="s">
        <v>95</v>
      </c>
      <c r="E14" s="175">
        <v>3.7199999999999997E-2</v>
      </c>
      <c r="F14" s="175"/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1.7090000000000001E-2</v>
      </c>
    </row>
    <row r="15" spans="1:104" x14ac:dyDescent="0.2">
      <c r="A15" s="178"/>
      <c r="B15" s="180"/>
      <c r="C15" s="225" t="s">
        <v>96</v>
      </c>
      <c r="D15" s="226"/>
      <c r="E15" s="181">
        <v>3.7199999999999997E-2</v>
      </c>
      <c r="F15" s="182"/>
      <c r="G15" s="183"/>
      <c r="M15" s="179" t="s">
        <v>96</v>
      </c>
      <c r="O15" s="170"/>
    </row>
    <row r="16" spans="1:104" x14ac:dyDescent="0.2">
      <c r="A16" s="178"/>
      <c r="B16" s="180"/>
      <c r="C16" s="225" t="s">
        <v>88</v>
      </c>
      <c r="D16" s="226"/>
      <c r="E16" s="181">
        <v>0</v>
      </c>
      <c r="F16" s="182"/>
      <c r="G16" s="183"/>
      <c r="M16" s="179" t="s">
        <v>88</v>
      </c>
      <c r="O16" s="170"/>
    </row>
    <row r="17" spans="1:104" ht="22.5" x14ac:dyDescent="0.2">
      <c r="A17" s="171">
        <v>4</v>
      </c>
      <c r="B17" s="172" t="s">
        <v>97</v>
      </c>
      <c r="C17" s="173" t="s">
        <v>98</v>
      </c>
      <c r="D17" s="174" t="s">
        <v>81</v>
      </c>
      <c r="E17" s="175">
        <v>0.4698</v>
      </c>
      <c r="F17" s="175"/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1.7435</v>
      </c>
    </row>
    <row r="18" spans="1:104" x14ac:dyDescent="0.2">
      <c r="A18" s="178"/>
      <c r="B18" s="180"/>
      <c r="C18" s="225" t="s">
        <v>99</v>
      </c>
      <c r="D18" s="226"/>
      <c r="E18" s="181">
        <v>0</v>
      </c>
      <c r="F18" s="182"/>
      <c r="G18" s="183"/>
      <c r="M18" s="179" t="s">
        <v>99</v>
      </c>
      <c r="O18" s="170"/>
    </row>
    <row r="19" spans="1:104" x14ac:dyDescent="0.2">
      <c r="A19" s="178"/>
      <c r="B19" s="180"/>
      <c r="C19" s="225" t="s">
        <v>100</v>
      </c>
      <c r="D19" s="226"/>
      <c r="E19" s="181">
        <v>0.4698</v>
      </c>
      <c r="F19" s="182"/>
      <c r="G19" s="183"/>
      <c r="M19" s="179" t="s">
        <v>100</v>
      </c>
      <c r="O19" s="170"/>
    </row>
    <row r="20" spans="1:104" ht="22.5" x14ac:dyDescent="0.2">
      <c r="A20" s="171">
        <v>5</v>
      </c>
      <c r="B20" s="172" t="s">
        <v>101</v>
      </c>
      <c r="C20" s="173" t="s">
        <v>102</v>
      </c>
      <c r="D20" s="174" t="s">
        <v>103</v>
      </c>
      <c r="E20" s="175">
        <v>1.8180000000000001</v>
      </c>
      <c r="F20" s="175"/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0.12645000000000001</v>
      </c>
    </row>
    <row r="21" spans="1:104" x14ac:dyDescent="0.2">
      <c r="A21" s="178"/>
      <c r="B21" s="180"/>
      <c r="C21" s="225" t="s">
        <v>104</v>
      </c>
      <c r="D21" s="226"/>
      <c r="E21" s="181">
        <v>1.8180000000000001</v>
      </c>
      <c r="F21" s="182"/>
      <c r="G21" s="183"/>
      <c r="M21" s="179" t="s">
        <v>104</v>
      </c>
      <c r="O21" s="170"/>
    </row>
    <row r="22" spans="1:104" ht="22.5" x14ac:dyDescent="0.2">
      <c r="A22" s="171">
        <v>6</v>
      </c>
      <c r="B22" s="172" t="s">
        <v>105</v>
      </c>
      <c r="C22" s="173" t="s">
        <v>106</v>
      </c>
      <c r="D22" s="174" t="s">
        <v>103</v>
      </c>
      <c r="E22" s="175">
        <v>110.2555</v>
      </c>
      <c r="F22" s="175"/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4.6120000000000001E-2</v>
      </c>
    </row>
    <row r="23" spans="1:104" x14ac:dyDescent="0.2">
      <c r="A23" s="178"/>
      <c r="B23" s="180"/>
      <c r="C23" s="225" t="s">
        <v>107</v>
      </c>
      <c r="D23" s="226"/>
      <c r="E23" s="181">
        <v>0</v>
      </c>
      <c r="F23" s="182"/>
      <c r="G23" s="183"/>
      <c r="M23" s="179" t="s">
        <v>107</v>
      </c>
      <c r="O23" s="170"/>
    </row>
    <row r="24" spans="1:104" ht="22.5" x14ac:dyDescent="0.2">
      <c r="A24" s="178"/>
      <c r="B24" s="180"/>
      <c r="C24" s="225" t="s">
        <v>108</v>
      </c>
      <c r="D24" s="226"/>
      <c r="E24" s="181">
        <v>48.522500000000001</v>
      </c>
      <c r="F24" s="182"/>
      <c r="G24" s="183"/>
      <c r="M24" s="179" t="s">
        <v>108</v>
      </c>
      <c r="O24" s="170"/>
    </row>
    <row r="25" spans="1:104" x14ac:dyDescent="0.2">
      <c r="A25" s="178"/>
      <c r="B25" s="180"/>
      <c r="C25" s="225" t="s">
        <v>109</v>
      </c>
      <c r="D25" s="226"/>
      <c r="E25" s="181">
        <v>9.5495000000000001</v>
      </c>
      <c r="F25" s="182"/>
      <c r="G25" s="183"/>
      <c r="M25" s="179" t="s">
        <v>109</v>
      </c>
      <c r="O25" s="170"/>
    </row>
    <row r="26" spans="1:104" x14ac:dyDescent="0.2">
      <c r="A26" s="178"/>
      <c r="B26" s="180"/>
      <c r="C26" s="225" t="s">
        <v>110</v>
      </c>
      <c r="D26" s="226"/>
      <c r="E26" s="181">
        <v>4.0114999999999998</v>
      </c>
      <c r="F26" s="182"/>
      <c r="G26" s="183"/>
      <c r="M26" s="179" t="s">
        <v>110</v>
      </c>
      <c r="O26" s="170"/>
    </row>
    <row r="27" spans="1:104" ht="22.5" x14ac:dyDescent="0.2">
      <c r="A27" s="178"/>
      <c r="B27" s="180"/>
      <c r="C27" s="225" t="s">
        <v>111</v>
      </c>
      <c r="D27" s="226"/>
      <c r="E27" s="181">
        <v>48.171999999999997</v>
      </c>
      <c r="F27" s="182"/>
      <c r="G27" s="183"/>
      <c r="M27" s="179" t="s">
        <v>111</v>
      </c>
      <c r="O27" s="170"/>
    </row>
    <row r="28" spans="1:104" ht="22.5" x14ac:dyDescent="0.2">
      <c r="A28" s="171">
        <v>7</v>
      </c>
      <c r="B28" s="172" t="s">
        <v>112</v>
      </c>
      <c r="C28" s="173" t="s">
        <v>113</v>
      </c>
      <c r="D28" s="174" t="s">
        <v>103</v>
      </c>
      <c r="E28" s="175">
        <v>131.87899999999999</v>
      </c>
      <c r="F28" s="175"/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1.8599999999999998E-2</v>
      </c>
    </row>
    <row r="29" spans="1:104" x14ac:dyDescent="0.2">
      <c r="A29" s="178"/>
      <c r="B29" s="180"/>
      <c r="C29" s="225" t="s">
        <v>114</v>
      </c>
      <c r="D29" s="226"/>
      <c r="E29" s="181">
        <v>0</v>
      </c>
      <c r="F29" s="182"/>
      <c r="G29" s="183"/>
      <c r="M29" s="179" t="s">
        <v>114</v>
      </c>
      <c r="O29" s="170"/>
    </row>
    <row r="30" spans="1:104" x14ac:dyDescent="0.2">
      <c r="A30" s="178"/>
      <c r="B30" s="180"/>
      <c r="C30" s="225" t="s">
        <v>115</v>
      </c>
      <c r="D30" s="226"/>
      <c r="E30" s="181">
        <v>131.87899999999999</v>
      </c>
      <c r="F30" s="182"/>
      <c r="G30" s="183"/>
      <c r="M30" s="179" t="s">
        <v>115</v>
      </c>
      <c r="O30" s="170"/>
    </row>
    <row r="31" spans="1:104" x14ac:dyDescent="0.2">
      <c r="A31" s="171">
        <v>8</v>
      </c>
      <c r="B31" s="172" t="s">
        <v>116</v>
      </c>
      <c r="C31" s="173" t="s">
        <v>117</v>
      </c>
      <c r="D31" s="174" t="s">
        <v>118</v>
      </c>
      <c r="E31" s="175">
        <v>7.55</v>
      </c>
      <c r="F31" s="175"/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1.0200000000000001E-3</v>
      </c>
    </row>
    <row r="32" spans="1:104" x14ac:dyDescent="0.2">
      <c r="A32" s="178"/>
      <c r="B32" s="180"/>
      <c r="C32" s="225" t="s">
        <v>119</v>
      </c>
      <c r="D32" s="226"/>
      <c r="E32" s="181">
        <v>4</v>
      </c>
      <c r="F32" s="182"/>
      <c r="G32" s="183"/>
      <c r="M32" s="179" t="s">
        <v>119</v>
      </c>
      <c r="O32" s="170"/>
    </row>
    <row r="33" spans="1:104" x14ac:dyDescent="0.2">
      <c r="A33" s="178"/>
      <c r="B33" s="180"/>
      <c r="C33" s="225" t="s">
        <v>120</v>
      </c>
      <c r="D33" s="226"/>
      <c r="E33" s="181">
        <v>3.55</v>
      </c>
      <c r="F33" s="182"/>
      <c r="G33" s="183"/>
      <c r="M33" s="179" t="s">
        <v>120</v>
      </c>
      <c r="O33" s="170"/>
    </row>
    <row r="34" spans="1:104" ht="22.5" x14ac:dyDescent="0.2">
      <c r="A34" s="171">
        <v>9</v>
      </c>
      <c r="B34" s="172" t="s">
        <v>121</v>
      </c>
      <c r="C34" s="173" t="s">
        <v>122</v>
      </c>
      <c r="D34" s="174" t="s">
        <v>103</v>
      </c>
      <c r="E34" s="175">
        <v>0.39</v>
      </c>
      <c r="F34" s="175"/>
      <c r="G34" s="176">
        <f>E34*F34</f>
        <v>0</v>
      </c>
      <c r="O34" s="170">
        <v>2</v>
      </c>
      <c r="AA34" s="146">
        <v>1</v>
      </c>
      <c r="AB34" s="146">
        <v>0</v>
      </c>
      <c r="AC34" s="146">
        <v>0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0</v>
      </c>
      <c r="CZ34" s="146">
        <v>0.1656</v>
      </c>
    </row>
    <row r="35" spans="1:104" x14ac:dyDescent="0.2">
      <c r="A35" s="178"/>
      <c r="B35" s="180"/>
      <c r="C35" s="225" t="s">
        <v>123</v>
      </c>
      <c r="D35" s="226"/>
      <c r="E35" s="181">
        <v>0.39</v>
      </c>
      <c r="F35" s="182"/>
      <c r="G35" s="183"/>
      <c r="M35" s="179" t="s">
        <v>123</v>
      </c>
      <c r="O35" s="170"/>
    </row>
    <row r="36" spans="1:104" x14ac:dyDescent="0.2">
      <c r="A36" s="171">
        <v>10</v>
      </c>
      <c r="B36" s="172" t="s">
        <v>124</v>
      </c>
      <c r="C36" s="173" t="s">
        <v>125</v>
      </c>
      <c r="D36" s="174" t="s">
        <v>95</v>
      </c>
      <c r="E36" s="175">
        <v>3.9E-2</v>
      </c>
      <c r="F36" s="175"/>
      <c r="G36" s="176">
        <f>E36*F36</f>
        <v>0</v>
      </c>
      <c r="O36" s="170">
        <v>2</v>
      </c>
      <c r="AA36" s="146">
        <v>3</v>
      </c>
      <c r="AB36" s="146">
        <v>1</v>
      </c>
      <c r="AC36" s="146">
        <v>13380625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3</v>
      </c>
      <c r="CB36" s="177">
        <v>1</v>
      </c>
      <c r="CZ36" s="146">
        <v>1</v>
      </c>
    </row>
    <row r="37" spans="1:104" x14ac:dyDescent="0.2">
      <c r="A37" s="178"/>
      <c r="B37" s="180"/>
      <c r="C37" s="225" t="s">
        <v>126</v>
      </c>
      <c r="D37" s="226"/>
      <c r="E37" s="181">
        <v>3.9E-2</v>
      </c>
      <c r="F37" s="182"/>
      <c r="G37" s="183"/>
      <c r="M37" s="179" t="s">
        <v>126</v>
      </c>
      <c r="O37" s="170"/>
    </row>
    <row r="38" spans="1:104" x14ac:dyDescent="0.2">
      <c r="A38" s="178"/>
      <c r="B38" s="180"/>
      <c r="C38" s="225" t="s">
        <v>88</v>
      </c>
      <c r="D38" s="226"/>
      <c r="E38" s="181">
        <v>0</v>
      </c>
      <c r="F38" s="182"/>
      <c r="G38" s="183"/>
      <c r="M38" s="179" t="s">
        <v>88</v>
      </c>
      <c r="O38" s="170"/>
    </row>
    <row r="39" spans="1:104" x14ac:dyDescent="0.2">
      <c r="A39" s="184"/>
      <c r="B39" s="185" t="s">
        <v>75</v>
      </c>
      <c r="C39" s="186" t="str">
        <f>CONCATENATE(B7," ",C7)</f>
        <v>3 Svislé a kompletní konstrukce</v>
      </c>
      <c r="D39" s="187"/>
      <c r="E39" s="188"/>
      <c r="F39" s="189"/>
      <c r="G39" s="190">
        <f>SUM(G7:G38)</f>
        <v>0</v>
      </c>
      <c r="O39" s="170">
        <v>4</v>
      </c>
      <c r="BA39" s="191">
        <f>SUM(BA7:BA38)</f>
        <v>0</v>
      </c>
      <c r="BB39" s="191">
        <f>SUM(BB7:BB38)</f>
        <v>0</v>
      </c>
      <c r="BC39" s="191">
        <f>SUM(BC7:BC38)</f>
        <v>0</v>
      </c>
      <c r="BD39" s="191">
        <f>SUM(BD7:BD38)</f>
        <v>0</v>
      </c>
      <c r="BE39" s="191">
        <f>SUM(BE7:BE38)</f>
        <v>0</v>
      </c>
    </row>
    <row r="40" spans="1:104" x14ac:dyDescent="0.2">
      <c r="A40" s="163" t="s">
        <v>74</v>
      </c>
      <c r="B40" s="164" t="s">
        <v>127</v>
      </c>
      <c r="C40" s="165" t="s">
        <v>128</v>
      </c>
      <c r="D40" s="166"/>
      <c r="E40" s="167"/>
      <c r="F40" s="167"/>
      <c r="G40" s="168"/>
      <c r="H40" s="169"/>
      <c r="I40" s="169"/>
      <c r="O40" s="170">
        <v>1</v>
      </c>
    </row>
    <row r="41" spans="1:104" x14ac:dyDescent="0.2">
      <c r="A41" s="171">
        <v>11</v>
      </c>
      <c r="B41" s="172" t="s">
        <v>129</v>
      </c>
      <c r="C41" s="173" t="s">
        <v>130</v>
      </c>
      <c r="D41" s="174" t="s">
        <v>103</v>
      </c>
      <c r="E41" s="175">
        <v>204.73670000000001</v>
      </c>
      <c r="F41" s="175"/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3.2000000000000003E-4</v>
      </c>
    </row>
    <row r="42" spans="1:104" x14ac:dyDescent="0.2">
      <c r="A42" s="178"/>
      <c r="B42" s="180"/>
      <c r="C42" s="225" t="s">
        <v>131</v>
      </c>
      <c r="D42" s="226"/>
      <c r="E42" s="181">
        <v>204.73670000000001</v>
      </c>
      <c r="F42" s="182"/>
      <c r="G42" s="183"/>
      <c r="M42" s="179" t="s">
        <v>131</v>
      </c>
      <c r="O42" s="170"/>
    </row>
    <row r="43" spans="1:104" x14ac:dyDescent="0.2">
      <c r="A43" s="171">
        <v>12</v>
      </c>
      <c r="B43" s="172" t="s">
        <v>132</v>
      </c>
      <c r="C43" s="173" t="s">
        <v>133</v>
      </c>
      <c r="D43" s="174" t="s">
        <v>103</v>
      </c>
      <c r="E43" s="175">
        <v>48.463099999999997</v>
      </c>
      <c r="F43" s="175"/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4.0000000000000003E-5</v>
      </c>
    </row>
    <row r="44" spans="1:104" ht="22.5" x14ac:dyDescent="0.2">
      <c r="A44" s="178"/>
      <c r="B44" s="180"/>
      <c r="C44" s="225" t="s">
        <v>134</v>
      </c>
      <c r="D44" s="226"/>
      <c r="E44" s="181">
        <v>21.279599999999999</v>
      </c>
      <c r="F44" s="182"/>
      <c r="G44" s="183"/>
      <c r="M44" s="179" t="s">
        <v>134</v>
      </c>
      <c r="O44" s="170"/>
    </row>
    <row r="45" spans="1:104" ht="22.5" x14ac:dyDescent="0.2">
      <c r="A45" s="178"/>
      <c r="B45" s="180"/>
      <c r="C45" s="225" t="s">
        <v>135</v>
      </c>
      <c r="D45" s="226"/>
      <c r="E45" s="181">
        <v>5.7184999999999997</v>
      </c>
      <c r="F45" s="182"/>
      <c r="G45" s="183"/>
      <c r="M45" s="179" t="s">
        <v>135</v>
      </c>
      <c r="O45" s="170"/>
    </row>
    <row r="46" spans="1:104" x14ac:dyDescent="0.2">
      <c r="A46" s="178"/>
      <c r="B46" s="180"/>
      <c r="C46" s="225" t="s">
        <v>136</v>
      </c>
      <c r="D46" s="226"/>
      <c r="E46" s="181">
        <v>9.39</v>
      </c>
      <c r="F46" s="182"/>
      <c r="G46" s="183"/>
      <c r="M46" s="179" t="s">
        <v>136</v>
      </c>
      <c r="O46" s="170"/>
    </row>
    <row r="47" spans="1:104" ht="22.5" x14ac:dyDescent="0.2">
      <c r="A47" s="178"/>
      <c r="B47" s="180"/>
      <c r="C47" s="225" t="s">
        <v>137</v>
      </c>
      <c r="D47" s="226"/>
      <c r="E47" s="181">
        <v>12.074999999999999</v>
      </c>
      <c r="F47" s="182"/>
      <c r="G47" s="183"/>
      <c r="M47" s="179" t="s">
        <v>137</v>
      </c>
      <c r="O47" s="170"/>
    </row>
    <row r="48" spans="1:104" ht="22.5" x14ac:dyDescent="0.2">
      <c r="A48" s="171">
        <v>13</v>
      </c>
      <c r="B48" s="172" t="s">
        <v>138</v>
      </c>
      <c r="C48" s="173" t="s">
        <v>139</v>
      </c>
      <c r="D48" s="174" t="s">
        <v>103</v>
      </c>
      <c r="E48" s="175">
        <v>33.93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4.0000000000000003E-5</v>
      </c>
    </row>
    <row r="49" spans="1:104" x14ac:dyDescent="0.2">
      <c r="A49" s="178"/>
      <c r="B49" s="180"/>
      <c r="C49" s="225" t="s">
        <v>140</v>
      </c>
      <c r="D49" s="226"/>
      <c r="E49" s="181">
        <v>0</v>
      </c>
      <c r="F49" s="182"/>
      <c r="G49" s="183"/>
      <c r="M49" s="179" t="s">
        <v>140</v>
      </c>
      <c r="O49" s="170"/>
    </row>
    <row r="50" spans="1:104" x14ac:dyDescent="0.2">
      <c r="A50" s="178"/>
      <c r="B50" s="180"/>
      <c r="C50" s="225" t="s">
        <v>141</v>
      </c>
      <c r="D50" s="226"/>
      <c r="E50" s="181">
        <v>33.93</v>
      </c>
      <c r="F50" s="182"/>
      <c r="G50" s="183"/>
      <c r="M50" s="179" t="s">
        <v>141</v>
      </c>
      <c r="O50" s="170"/>
    </row>
    <row r="51" spans="1:104" ht="22.5" x14ac:dyDescent="0.2">
      <c r="A51" s="171">
        <v>14</v>
      </c>
      <c r="B51" s="172" t="s">
        <v>142</v>
      </c>
      <c r="C51" s="173" t="s">
        <v>143</v>
      </c>
      <c r="D51" s="174" t="s">
        <v>103</v>
      </c>
      <c r="E51" s="175">
        <v>163.44999999999999</v>
      </c>
      <c r="F51" s="175"/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1.184E-2</v>
      </c>
    </row>
    <row r="52" spans="1:104" x14ac:dyDescent="0.2">
      <c r="A52" s="178"/>
      <c r="B52" s="180"/>
      <c r="C52" s="225" t="s">
        <v>144</v>
      </c>
      <c r="D52" s="226"/>
      <c r="E52" s="181">
        <v>163.44999999999999</v>
      </c>
      <c r="F52" s="182"/>
      <c r="G52" s="183"/>
      <c r="M52" s="179" t="s">
        <v>144</v>
      </c>
      <c r="O52" s="170"/>
    </row>
    <row r="53" spans="1:104" x14ac:dyDescent="0.2">
      <c r="A53" s="178"/>
      <c r="B53" s="180"/>
      <c r="C53" s="225" t="s">
        <v>145</v>
      </c>
      <c r="D53" s="226"/>
      <c r="E53" s="181">
        <v>0</v>
      </c>
      <c r="F53" s="182"/>
      <c r="G53" s="183"/>
      <c r="M53" s="179" t="s">
        <v>145</v>
      </c>
      <c r="O53" s="170"/>
    </row>
    <row r="54" spans="1:104" x14ac:dyDescent="0.2">
      <c r="A54" s="178"/>
      <c r="B54" s="180"/>
      <c r="C54" s="225" t="s">
        <v>146</v>
      </c>
      <c r="D54" s="226"/>
      <c r="E54" s="181">
        <v>0</v>
      </c>
      <c r="F54" s="182"/>
      <c r="G54" s="183"/>
      <c r="M54" s="179" t="s">
        <v>146</v>
      </c>
      <c r="O54" s="170"/>
    </row>
    <row r="55" spans="1:104" x14ac:dyDescent="0.2">
      <c r="A55" s="178"/>
      <c r="B55" s="180"/>
      <c r="C55" s="225" t="s">
        <v>147</v>
      </c>
      <c r="D55" s="226"/>
      <c r="E55" s="181">
        <v>0</v>
      </c>
      <c r="F55" s="182"/>
      <c r="G55" s="183"/>
      <c r="M55" s="179" t="s">
        <v>147</v>
      </c>
      <c r="O55" s="170"/>
    </row>
    <row r="56" spans="1:104" x14ac:dyDescent="0.2">
      <c r="A56" s="178"/>
      <c r="B56" s="180"/>
      <c r="C56" s="225" t="s">
        <v>148</v>
      </c>
      <c r="D56" s="226"/>
      <c r="E56" s="181">
        <v>0</v>
      </c>
      <c r="F56" s="182"/>
      <c r="G56" s="183"/>
      <c r="M56" s="179" t="s">
        <v>148</v>
      </c>
      <c r="O56" s="170"/>
    </row>
    <row r="57" spans="1:104" x14ac:dyDescent="0.2">
      <c r="A57" s="178"/>
      <c r="B57" s="180"/>
      <c r="C57" s="225" t="s">
        <v>149</v>
      </c>
      <c r="D57" s="226"/>
      <c r="E57" s="181">
        <v>0</v>
      </c>
      <c r="F57" s="182"/>
      <c r="G57" s="183"/>
      <c r="M57" s="179" t="s">
        <v>149</v>
      </c>
      <c r="O57" s="170"/>
    </row>
    <row r="58" spans="1:104" x14ac:dyDescent="0.2">
      <c r="A58" s="171">
        <v>15</v>
      </c>
      <c r="B58" s="172" t="s">
        <v>150</v>
      </c>
      <c r="C58" s="173" t="s">
        <v>151</v>
      </c>
      <c r="D58" s="174" t="s">
        <v>103</v>
      </c>
      <c r="E58" s="175">
        <v>114.41500000000001</v>
      </c>
      <c r="F58" s="175"/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5.8479999999999997E-2</v>
      </c>
    </row>
    <row r="59" spans="1:104" x14ac:dyDescent="0.2">
      <c r="A59" s="178"/>
      <c r="B59" s="180"/>
      <c r="C59" s="227" t="s">
        <v>152</v>
      </c>
      <c r="D59" s="226"/>
      <c r="E59" s="204">
        <v>0</v>
      </c>
      <c r="F59" s="182"/>
      <c r="G59" s="183"/>
      <c r="M59" s="179" t="s">
        <v>152</v>
      </c>
      <c r="O59" s="170"/>
    </row>
    <row r="60" spans="1:104" x14ac:dyDescent="0.2">
      <c r="A60" s="178"/>
      <c r="B60" s="180"/>
      <c r="C60" s="227" t="s">
        <v>153</v>
      </c>
      <c r="D60" s="226"/>
      <c r="E60" s="204">
        <v>49.034999999999997</v>
      </c>
      <c r="F60" s="182"/>
      <c r="G60" s="183"/>
      <c r="M60" s="179" t="s">
        <v>153</v>
      </c>
      <c r="O60" s="170"/>
    </row>
    <row r="61" spans="1:104" x14ac:dyDescent="0.2">
      <c r="A61" s="178"/>
      <c r="B61" s="180"/>
      <c r="C61" s="227" t="s">
        <v>154</v>
      </c>
      <c r="D61" s="226"/>
      <c r="E61" s="204">
        <v>49.034999999999997</v>
      </c>
      <c r="F61" s="182"/>
      <c r="G61" s="183"/>
      <c r="M61" s="179" t="s">
        <v>154</v>
      </c>
      <c r="O61" s="170"/>
    </row>
    <row r="62" spans="1:104" x14ac:dyDescent="0.2">
      <c r="A62" s="178"/>
      <c r="B62" s="180"/>
      <c r="C62" s="225" t="s">
        <v>155</v>
      </c>
      <c r="D62" s="226"/>
      <c r="E62" s="181">
        <v>114.41500000000001</v>
      </c>
      <c r="F62" s="182"/>
      <c r="G62" s="183"/>
      <c r="M62" s="179" t="s">
        <v>155</v>
      </c>
      <c r="O62" s="170"/>
    </row>
    <row r="63" spans="1:104" ht="22.5" x14ac:dyDescent="0.2">
      <c r="A63" s="171">
        <v>16</v>
      </c>
      <c r="B63" s="172" t="s">
        <v>156</v>
      </c>
      <c r="C63" s="173" t="s">
        <v>157</v>
      </c>
      <c r="D63" s="174" t="s">
        <v>118</v>
      </c>
      <c r="E63" s="175">
        <v>81.774000000000001</v>
      </c>
      <c r="F63" s="175"/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2.3800000000000002E-3</v>
      </c>
    </row>
    <row r="64" spans="1:104" x14ac:dyDescent="0.2">
      <c r="A64" s="178"/>
      <c r="B64" s="180"/>
      <c r="C64" s="225" t="s">
        <v>158</v>
      </c>
      <c r="D64" s="226"/>
      <c r="E64" s="181">
        <v>0</v>
      </c>
      <c r="F64" s="182"/>
      <c r="G64" s="183"/>
      <c r="M64" s="179" t="s">
        <v>158</v>
      </c>
      <c r="O64" s="170"/>
    </row>
    <row r="65" spans="1:104" x14ac:dyDescent="0.2">
      <c r="A65" s="178"/>
      <c r="B65" s="180"/>
      <c r="C65" s="225" t="s">
        <v>159</v>
      </c>
      <c r="D65" s="226"/>
      <c r="E65" s="181">
        <v>37.92</v>
      </c>
      <c r="F65" s="182"/>
      <c r="G65" s="183"/>
      <c r="M65" s="179" t="s">
        <v>159</v>
      </c>
      <c r="O65" s="170"/>
    </row>
    <row r="66" spans="1:104" x14ac:dyDescent="0.2">
      <c r="A66" s="178"/>
      <c r="B66" s="180"/>
      <c r="C66" s="225" t="s">
        <v>160</v>
      </c>
      <c r="D66" s="226"/>
      <c r="E66" s="181">
        <v>43.853999999999999</v>
      </c>
      <c r="F66" s="182"/>
      <c r="G66" s="183"/>
      <c r="M66" s="179" t="s">
        <v>160</v>
      </c>
      <c r="O66" s="170"/>
    </row>
    <row r="67" spans="1:104" ht="22.5" x14ac:dyDescent="0.2">
      <c r="A67" s="171">
        <v>17</v>
      </c>
      <c r="B67" s="172" t="s">
        <v>161</v>
      </c>
      <c r="C67" s="173" t="s">
        <v>162</v>
      </c>
      <c r="D67" s="174" t="s">
        <v>103</v>
      </c>
      <c r="E67" s="175">
        <v>302.18599999999998</v>
      </c>
      <c r="F67" s="175"/>
      <c r="G67" s="176">
        <f>E67*F67</f>
        <v>0</v>
      </c>
      <c r="O67" s="170">
        <v>2</v>
      </c>
      <c r="AA67" s="146">
        <v>1</v>
      </c>
      <c r="AB67" s="146">
        <v>0</v>
      </c>
      <c r="AC67" s="146">
        <v>0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</v>
      </c>
      <c r="CB67" s="177">
        <v>0</v>
      </c>
      <c r="CZ67" s="146">
        <v>1.038E-2</v>
      </c>
    </row>
    <row r="68" spans="1:104" x14ac:dyDescent="0.2">
      <c r="A68" s="178"/>
      <c r="B68" s="180"/>
      <c r="C68" s="225" t="s">
        <v>163</v>
      </c>
      <c r="D68" s="226"/>
      <c r="E68" s="181">
        <v>292.48099999999999</v>
      </c>
      <c r="F68" s="182"/>
      <c r="G68" s="183"/>
      <c r="M68" s="179" t="s">
        <v>163</v>
      </c>
      <c r="O68" s="170"/>
    </row>
    <row r="69" spans="1:104" x14ac:dyDescent="0.2">
      <c r="A69" s="178"/>
      <c r="B69" s="180"/>
      <c r="C69" s="225" t="s">
        <v>164</v>
      </c>
      <c r="D69" s="226"/>
      <c r="E69" s="181">
        <v>0</v>
      </c>
      <c r="F69" s="182"/>
      <c r="G69" s="183"/>
      <c r="M69" s="179" t="s">
        <v>164</v>
      </c>
      <c r="O69" s="170"/>
    </row>
    <row r="70" spans="1:104" x14ac:dyDescent="0.2">
      <c r="A70" s="178"/>
      <c r="B70" s="180"/>
      <c r="C70" s="225" t="s">
        <v>165</v>
      </c>
      <c r="D70" s="226"/>
      <c r="E70" s="181">
        <v>9.7050000000000001</v>
      </c>
      <c r="F70" s="182"/>
      <c r="G70" s="183"/>
      <c r="M70" s="179" t="s">
        <v>165</v>
      </c>
      <c r="O70" s="170"/>
    </row>
    <row r="71" spans="1:104" x14ac:dyDescent="0.2">
      <c r="A71" s="178"/>
      <c r="B71" s="180"/>
      <c r="C71" s="225" t="s">
        <v>145</v>
      </c>
      <c r="D71" s="226"/>
      <c r="E71" s="181">
        <v>0</v>
      </c>
      <c r="F71" s="182"/>
      <c r="G71" s="183"/>
      <c r="M71" s="179" t="s">
        <v>145</v>
      </c>
      <c r="O71" s="170"/>
    </row>
    <row r="72" spans="1:104" x14ac:dyDescent="0.2">
      <c r="A72" s="178"/>
      <c r="B72" s="180"/>
      <c r="C72" s="225" t="s">
        <v>146</v>
      </c>
      <c r="D72" s="226"/>
      <c r="E72" s="181">
        <v>0</v>
      </c>
      <c r="F72" s="182"/>
      <c r="G72" s="183"/>
      <c r="M72" s="179" t="s">
        <v>146</v>
      </c>
      <c r="O72" s="170"/>
    </row>
    <row r="73" spans="1:104" x14ac:dyDescent="0.2">
      <c r="A73" s="178"/>
      <c r="B73" s="180"/>
      <c r="C73" s="225" t="s">
        <v>147</v>
      </c>
      <c r="D73" s="226"/>
      <c r="E73" s="181">
        <v>0</v>
      </c>
      <c r="F73" s="182"/>
      <c r="G73" s="183"/>
      <c r="M73" s="179" t="s">
        <v>147</v>
      </c>
      <c r="O73" s="170"/>
    </row>
    <row r="74" spans="1:104" x14ac:dyDescent="0.2">
      <c r="A74" s="178"/>
      <c r="B74" s="180"/>
      <c r="C74" s="225" t="s">
        <v>148</v>
      </c>
      <c r="D74" s="226"/>
      <c r="E74" s="181">
        <v>0</v>
      </c>
      <c r="F74" s="182"/>
      <c r="G74" s="183"/>
      <c r="M74" s="179" t="s">
        <v>148</v>
      </c>
      <c r="O74" s="170"/>
    </row>
    <row r="75" spans="1:104" x14ac:dyDescent="0.2">
      <c r="A75" s="178"/>
      <c r="B75" s="180"/>
      <c r="C75" s="225" t="s">
        <v>149</v>
      </c>
      <c r="D75" s="226"/>
      <c r="E75" s="181">
        <v>0</v>
      </c>
      <c r="F75" s="182"/>
      <c r="G75" s="183"/>
      <c r="M75" s="179" t="s">
        <v>149</v>
      </c>
      <c r="O75" s="170"/>
    </row>
    <row r="76" spans="1:104" ht="22.5" x14ac:dyDescent="0.2">
      <c r="A76" s="171">
        <v>18</v>
      </c>
      <c r="B76" s="172" t="s">
        <v>166</v>
      </c>
      <c r="C76" s="173" t="s">
        <v>167</v>
      </c>
      <c r="D76" s="174" t="s">
        <v>103</v>
      </c>
      <c r="E76" s="175">
        <v>1.75</v>
      </c>
      <c r="F76" s="175"/>
      <c r="G76" s="176">
        <f>E76*F76</f>
        <v>0</v>
      </c>
      <c r="O76" s="170">
        <v>2</v>
      </c>
      <c r="AA76" s="146">
        <v>1</v>
      </c>
      <c r="AB76" s="146">
        <v>1</v>
      </c>
      <c r="AC76" s="146">
        <v>1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</v>
      </c>
      <c r="CB76" s="177">
        <v>1</v>
      </c>
      <c r="CZ76" s="146">
        <v>3.4909999999999997E-2</v>
      </c>
    </row>
    <row r="77" spans="1:104" x14ac:dyDescent="0.2">
      <c r="A77" s="178"/>
      <c r="B77" s="180"/>
      <c r="C77" s="225" t="s">
        <v>168</v>
      </c>
      <c r="D77" s="226"/>
      <c r="E77" s="181">
        <v>0</v>
      </c>
      <c r="F77" s="182"/>
      <c r="G77" s="183"/>
      <c r="M77" s="179" t="s">
        <v>168</v>
      </c>
      <c r="O77" s="170"/>
    </row>
    <row r="78" spans="1:104" x14ac:dyDescent="0.2">
      <c r="A78" s="178"/>
      <c r="B78" s="180"/>
      <c r="C78" s="225" t="s">
        <v>169</v>
      </c>
      <c r="D78" s="226"/>
      <c r="E78" s="181">
        <v>1.75</v>
      </c>
      <c r="F78" s="182"/>
      <c r="G78" s="183"/>
      <c r="M78" s="179" t="s">
        <v>169</v>
      </c>
      <c r="O78" s="170"/>
    </row>
    <row r="79" spans="1:104" ht="22.5" x14ac:dyDescent="0.2">
      <c r="A79" s="171">
        <v>19</v>
      </c>
      <c r="B79" s="172" t="s">
        <v>170</v>
      </c>
      <c r="C79" s="173" t="s">
        <v>171</v>
      </c>
      <c r="D79" s="174" t="s">
        <v>103</v>
      </c>
      <c r="E79" s="175">
        <v>204.73670000000001</v>
      </c>
      <c r="F79" s="175"/>
      <c r="G79" s="176">
        <f>E79*F79</f>
        <v>0</v>
      </c>
      <c r="O79" s="170">
        <v>2</v>
      </c>
      <c r="AA79" s="146">
        <v>1</v>
      </c>
      <c r="AB79" s="146">
        <v>1</v>
      </c>
      <c r="AC79" s="146">
        <v>1</v>
      </c>
      <c r="AZ79" s="146">
        <v>1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1</v>
      </c>
      <c r="CZ79" s="146">
        <v>2.7980000000000001E-2</v>
      </c>
    </row>
    <row r="80" spans="1:104" x14ac:dyDescent="0.2">
      <c r="A80" s="178"/>
      <c r="B80" s="180"/>
      <c r="C80" s="225" t="s">
        <v>172</v>
      </c>
      <c r="D80" s="226"/>
      <c r="E80" s="181">
        <v>204.73670000000001</v>
      </c>
      <c r="F80" s="182"/>
      <c r="G80" s="183"/>
      <c r="M80" s="179" t="s">
        <v>172</v>
      </c>
      <c r="O80" s="170"/>
    </row>
    <row r="81" spans="1:104" x14ac:dyDescent="0.2">
      <c r="A81" s="171">
        <v>20</v>
      </c>
      <c r="B81" s="172" t="s">
        <v>173</v>
      </c>
      <c r="C81" s="173" t="s">
        <v>174</v>
      </c>
      <c r="D81" s="174" t="s">
        <v>118</v>
      </c>
      <c r="E81" s="175">
        <v>4.9400000000000004</v>
      </c>
      <c r="F81" s="175"/>
      <c r="G81" s="176">
        <f>E81*F81</f>
        <v>0</v>
      </c>
      <c r="O81" s="170">
        <v>2</v>
      </c>
      <c r="AA81" s="146">
        <v>1</v>
      </c>
      <c r="AB81" s="146">
        <v>0</v>
      </c>
      <c r="AC81" s="146">
        <v>0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0</v>
      </c>
      <c r="CZ81" s="146">
        <v>4.6000000000000001E-4</v>
      </c>
    </row>
    <row r="82" spans="1:104" x14ac:dyDescent="0.2">
      <c r="A82" s="178"/>
      <c r="B82" s="180"/>
      <c r="C82" s="225" t="s">
        <v>168</v>
      </c>
      <c r="D82" s="226"/>
      <c r="E82" s="181">
        <v>0</v>
      </c>
      <c r="F82" s="182"/>
      <c r="G82" s="183"/>
      <c r="M82" s="179" t="s">
        <v>168</v>
      </c>
      <c r="O82" s="170"/>
    </row>
    <row r="83" spans="1:104" x14ac:dyDescent="0.2">
      <c r="A83" s="178"/>
      <c r="B83" s="180"/>
      <c r="C83" s="225" t="s">
        <v>175</v>
      </c>
      <c r="D83" s="226"/>
      <c r="E83" s="181">
        <v>4.9400000000000004</v>
      </c>
      <c r="F83" s="182"/>
      <c r="G83" s="183"/>
      <c r="M83" s="179" t="s">
        <v>175</v>
      </c>
      <c r="O83" s="170"/>
    </row>
    <row r="84" spans="1:104" ht="22.5" x14ac:dyDescent="0.2">
      <c r="A84" s="171">
        <v>21</v>
      </c>
      <c r="B84" s="172" t="s">
        <v>176</v>
      </c>
      <c r="C84" s="173" t="s">
        <v>177</v>
      </c>
      <c r="D84" s="174" t="s">
        <v>103</v>
      </c>
      <c r="E84" s="175">
        <v>7.3635000000000002</v>
      </c>
      <c r="F84" s="175"/>
      <c r="G84" s="176">
        <f>E84*F84</f>
        <v>0</v>
      </c>
      <c r="O84" s="170">
        <v>2</v>
      </c>
      <c r="AA84" s="146">
        <v>1</v>
      </c>
      <c r="AB84" s="146">
        <v>1</v>
      </c>
      <c r="AC84" s="146">
        <v>1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1</v>
      </c>
      <c r="CZ84" s="146">
        <v>3.2030000000000003E-2</v>
      </c>
    </row>
    <row r="85" spans="1:104" x14ac:dyDescent="0.2">
      <c r="A85" s="178"/>
      <c r="B85" s="180"/>
      <c r="C85" s="225" t="s">
        <v>178</v>
      </c>
      <c r="D85" s="226"/>
      <c r="E85" s="181">
        <v>7.3635000000000002</v>
      </c>
      <c r="F85" s="182"/>
      <c r="G85" s="183"/>
      <c r="M85" s="179" t="s">
        <v>178</v>
      </c>
      <c r="O85" s="170"/>
    </row>
    <row r="86" spans="1:104" ht="22.5" x14ac:dyDescent="0.2">
      <c r="A86" s="171">
        <v>22</v>
      </c>
      <c r="B86" s="172" t="s">
        <v>179</v>
      </c>
      <c r="C86" s="173" t="s">
        <v>180</v>
      </c>
      <c r="D86" s="174" t="s">
        <v>103</v>
      </c>
      <c r="E86" s="175">
        <v>1.5</v>
      </c>
      <c r="F86" s="175"/>
      <c r="G86" s="176">
        <f>E86*F86</f>
        <v>0</v>
      </c>
      <c r="O86" s="170">
        <v>2</v>
      </c>
      <c r="AA86" s="146">
        <v>1</v>
      </c>
      <c r="AB86" s="146">
        <v>1</v>
      </c>
      <c r="AC86" s="146">
        <v>1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1</v>
      </c>
      <c r="CZ86" s="146">
        <v>3.6099999999999999E-3</v>
      </c>
    </row>
    <row r="87" spans="1:104" x14ac:dyDescent="0.2">
      <c r="A87" s="178"/>
      <c r="B87" s="180"/>
      <c r="C87" s="225" t="s">
        <v>181</v>
      </c>
      <c r="D87" s="226"/>
      <c r="E87" s="181">
        <v>0</v>
      </c>
      <c r="F87" s="182"/>
      <c r="G87" s="183"/>
      <c r="M87" s="179" t="s">
        <v>181</v>
      </c>
      <c r="O87" s="170"/>
    </row>
    <row r="88" spans="1:104" x14ac:dyDescent="0.2">
      <c r="A88" s="178"/>
      <c r="B88" s="180"/>
      <c r="C88" s="225" t="s">
        <v>182</v>
      </c>
      <c r="D88" s="226"/>
      <c r="E88" s="181">
        <v>0</v>
      </c>
      <c r="F88" s="182"/>
      <c r="G88" s="183"/>
      <c r="M88" s="179" t="s">
        <v>182</v>
      </c>
      <c r="O88" s="170"/>
    </row>
    <row r="89" spans="1:104" x14ac:dyDescent="0.2">
      <c r="A89" s="178"/>
      <c r="B89" s="180"/>
      <c r="C89" s="225" t="s">
        <v>183</v>
      </c>
      <c r="D89" s="226"/>
      <c r="E89" s="181">
        <v>1.5</v>
      </c>
      <c r="F89" s="182"/>
      <c r="G89" s="183"/>
      <c r="M89" s="179" t="s">
        <v>183</v>
      </c>
      <c r="O89" s="170"/>
    </row>
    <row r="90" spans="1:104" ht="22.5" x14ac:dyDescent="0.2">
      <c r="A90" s="171">
        <v>23</v>
      </c>
      <c r="B90" s="172" t="s">
        <v>184</v>
      </c>
      <c r="C90" s="173" t="s">
        <v>185</v>
      </c>
      <c r="D90" s="174" t="s">
        <v>103</v>
      </c>
      <c r="E90" s="175">
        <v>1.845</v>
      </c>
      <c r="F90" s="175"/>
      <c r="G90" s="176">
        <f>E90*F90</f>
        <v>0</v>
      </c>
      <c r="O90" s="170">
        <v>2</v>
      </c>
      <c r="AA90" s="146">
        <v>1</v>
      </c>
      <c r="AB90" s="146">
        <v>1</v>
      </c>
      <c r="AC90" s="146">
        <v>1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1</v>
      </c>
      <c r="CB90" s="177">
        <v>1</v>
      </c>
      <c r="CZ90" s="146">
        <v>4.777E-2</v>
      </c>
    </row>
    <row r="91" spans="1:104" x14ac:dyDescent="0.2">
      <c r="A91" s="178"/>
      <c r="B91" s="180"/>
      <c r="C91" s="225" t="s">
        <v>181</v>
      </c>
      <c r="D91" s="226"/>
      <c r="E91" s="181">
        <v>0</v>
      </c>
      <c r="F91" s="182"/>
      <c r="G91" s="183"/>
      <c r="M91" s="179" t="s">
        <v>181</v>
      </c>
      <c r="O91" s="170"/>
    </row>
    <row r="92" spans="1:104" x14ac:dyDescent="0.2">
      <c r="A92" s="178"/>
      <c r="B92" s="180"/>
      <c r="C92" s="225" t="s">
        <v>186</v>
      </c>
      <c r="D92" s="226"/>
      <c r="E92" s="181">
        <v>1.845</v>
      </c>
      <c r="F92" s="182"/>
      <c r="G92" s="183"/>
      <c r="M92" s="179" t="s">
        <v>186</v>
      </c>
      <c r="O92" s="170"/>
    </row>
    <row r="93" spans="1:104" x14ac:dyDescent="0.2">
      <c r="A93" s="184"/>
      <c r="B93" s="185" t="s">
        <v>75</v>
      </c>
      <c r="C93" s="186" t="str">
        <f>CONCATENATE(B40," ",C40)</f>
        <v>61 Upravy povrchů vnitřní</v>
      </c>
      <c r="D93" s="187"/>
      <c r="E93" s="188"/>
      <c r="F93" s="189"/>
      <c r="G93" s="190">
        <f>SUM(G40:G92)</f>
        <v>0</v>
      </c>
      <c r="O93" s="170">
        <v>4</v>
      </c>
      <c r="BA93" s="191">
        <f>SUM(BA40:BA92)</f>
        <v>0</v>
      </c>
      <c r="BB93" s="191">
        <f>SUM(BB40:BB92)</f>
        <v>0</v>
      </c>
      <c r="BC93" s="191">
        <f>SUM(BC40:BC92)</f>
        <v>0</v>
      </c>
      <c r="BD93" s="191">
        <f>SUM(BD40:BD92)</f>
        <v>0</v>
      </c>
      <c r="BE93" s="191">
        <f>SUM(BE40:BE92)</f>
        <v>0</v>
      </c>
    </row>
    <row r="94" spans="1:104" x14ac:dyDescent="0.2">
      <c r="A94" s="163" t="s">
        <v>74</v>
      </c>
      <c r="B94" s="164" t="s">
        <v>187</v>
      </c>
      <c r="C94" s="165" t="s">
        <v>188</v>
      </c>
      <c r="D94" s="166"/>
      <c r="E94" s="167"/>
      <c r="F94" s="167"/>
      <c r="G94" s="168"/>
      <c r="H94" s="169"/>
      <c r="I94" s="169"/>
      <c r="O94" s="170">
        <v>1</v>
      </c>
    </row>
    <row r="95" spans="1:104" x14ac:dyDescent="0.2">
      <c r="A95" s="171">
        <v>24</v>
      </c>
      <c r="B95" s="172" t="s">
        <v>189</v>
      </c>
      <c r="C95" s="173" t="s">
        <v>190</v>
      </c>
      <c r="D95" s="174" t="s">
        <v>103</v>
      </c>
      <c r="E95" s="175">
        <v>180.096</v>
      </c>
      <c r="F95" s="175"/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5.9199999999999999E-3</v>
      </c>
    </row>
    <row r="96" spans="1:104" x14ac:dyDescent="0.2">
      <c r="A96" s="178"/>
      <c r="B96" s="180"/>
      <c r="C96" s="225" t="s">
        <v>191</v>
      </c>
      <c r="D96" s="226"/>
      <c r="E96" s="181">
        <v>0</v>
      </c>
      <c r="F96" s="182"/>
      <c r="G96" s="183"/>
      <c r="M96" s="179" t="s">
        <v>191</v>
      </c>
      <c r="O96" s="170"/>
    </row>
    <row r="97" spans="1:104" x14ac:dyDescent="0.2">
      <c r="A97" s="178"/>
      <c r="B97" s="180"/>
      <c r="C97" s="225" t="s">
        <v>192</v>
      </c>
      <c r="D97" s="226"/>
      <c r="E97" s="181">
        <v>17.256</v>
      </c>
      <c r="F97" s="182"/>
      <c r="G97" s="183"/>
      <c r="M97" s="179" t="s">
        <v>192</v>
      </c>
      <c r="O97" s="170"/>
    </row>
    <row r="98" spans="1:104" x14ac:dyDescent="0.2">
      <c r="A98" s="178"/>
      <c r="B98" s="180"/>
      <c r="C98" s="225" t="s">
        <v>193</v>
      </c>
      <c r="D98" s="226"/>
      <c r="E98" s="181">
        <v>30.96</v>
      </c>
      <c r="F98" s="182"/>
      <c r="G98" s="183"/>
      <c r="M98" s="179" t="s">
        <v>193</v>
      </c>
      <c r="O98" s="170"/>
    </row>
    <row r="99" spans="1:104" x14ac:dyDescent="0.2">
      <c r="A99" s="178"/>
      <c r="B99" s="180"/>
      <c r="C99" s="225" t="s">
        <v>194</v>
      </c>
      <c r="D99" s="226"/>
      <c r="E99" s="181">
        <v>131.88</v>
      </c>
      <c r="F99" s="182"/>
      <c r="G99" s="183"/>
      <c r="M99" s="179" t="s">
        <v>194</v>
      </c>
      <c r="O99" s="170"/>
    </row>
    <row r="100" spans="1:104" x14ac:dyDescent="0.2">
      <c r="A100" s="184"/>
      <c r="B100" s="185" t="s">
        <v>75</v>
      </c>
      <c r="C100" s="186" t="str">
        <f>CONCATENATE(B94," ",C94)</f>
        <v>94 Lešení a stavební výtahy</v>
      </c>
      <c r="D100" s="187"/>
      <c r="E100" s="188"/>
      <c r="F100" s="189"/>
      <c r="G100" s="190">
        <f>SUM(G94:G99)</f>
        <v>0</v>
      </c>
      <c r="O100" s="170">
        <v>4</v>
      </c>
      <c r="BA100" s="191">
        <f>SUM(BA94:BA99)</f>
        <v>0</v>
      </c>
      <c r="BB100" s="191">
        <f>SUM(BB94:BB99)</f>
        <v>0</v>
      </c>
      <c r="BC100" s="191">
        <f>SUM(BC94:BC99)</f>
        <v>0</v>
      </c>
      <c r="BD100" s="191">
        <f>SUM(BD94:BD99)</f>
        <v>0</v>
      </c>
      <c r="BE100" s="191">
        <f>SUM(BE94:BE99)</f>
        <v>0</v>
      </c>
    </row>
    <row r="101" spans="1:104" x14ac:dyDescent="0.2">
      <c r="A101" s="163" t="s">
        <v>74</v>
      </c>
      <c r="B101" s="164" t="s">
        <v>195</v>
      </c>
      <c r="C101" s="165" t="s">
        <v>196</v>
      </c>
      <c r="D101" s="166"/>
      <c r="E101" s="167"/>
      <c r="F101" s="167"/>
      <c r="G101" s="168"/>
      <c r="H101" s="169"/>
      <c r="I101" s="169"/>
      <c r="O101" s="170">
        <v>1</v>
      </c>
    </row>
    <row r="102" spans="1:104" ht="22.5" x14ac:dyDescent="0.2">
      <c r="A102" s="171">
        <v>25</v>
      </c>
      <c r="B102" s="172" t="s">
        <v>197</v>
      </c>
      <c r="C102" s="173" t="s">
        <v>198</v>
      </c>
      <c r="D102" s="174" t="s">
        <v>103</v>
      </c>
      <c r="E102" s="175">
        <v>354.38</v>
      </c>
      <c r="F102" s="175"/>
      <c r="G102" s="176">
        <f>E102*F102</f>
        <v>0</v>
      </c>
      <c r="O102" s="170">
        <v>2</v>
      </c>
      <c r="AA102" s="146">
        <v>1</v>
      </c>
      <c r="AB102" s="146">
        <v>1</v>
      </c>
      <c r="AC102" s="146">
        <v>1</v>
      </c>
      <c r="AZ102" s="146">
        <v>1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1</v>
      </c>
      <c r="CZ102" s="146">
        <v>4.0000000000000003E-5</v>
      </c>
    </row>
    <row r="103" spans="1:104" x14ac:dyDescent="0.2">
      <c r="A103" s="178"/>
      <c r="B103" s="180"/>
      <c r="C103" s="225" t="s">
        <v>199</v>
      </c>
      <c r="D103" s="226"/>
      <c r="E103" s="181">
        <v>74.33</v>
      </c>
      <c r="F103" s="182"/>
      <c r="G103" s="183"/>
      <c r="M103" s="179" t="s">
        <v>199</v>
      </c>
      <c r="O103" s="170"/>
    </row>
    <row r="104" spans="1:104" x14ac:dyDescent="0.2">
      <c r="A104" s="178"/>
      <c r="B104" s="180"/>
      <c r="C104" s="225" t="s">
        <v>200</v>
      </c>
      <c r="D104" s="226"/>
      <c r="E104" s="181">
        <v>84.55</v>
      </c>
      <c r="F104" s="182"/>
      <c r="G104" s="183"/>
      <c r="M104" s="179" t="s">
        <v>200</v>
      </c>
      <c r="O104" s="170"/>
    </row>
    <row r="105" spans="1:104" x14ac:dyDescent="0.2">
      <c r="A105" s="178"/>
      <c r="B105" s="180"/>
      <c r="C105" s="225" t="s">
        <v>201</v>
      </c>
      <c r="D105" s="226"/>
      <c r="E105" s="181">
        <v>166.35</v>
      </c>
      <c r="F105" s="182"/>
      <c r="G105" s="183"/>
      <c r="M105" s="179" t="s">
        <v>201</v>
      </c>
      <c r="O105" s="170"/>
    </row>
    <row r="106" spans="1:104" x14ac:dyDescent="0.2">
      <c r="A106" s="178"/>
      <c r="B106" s="180"/>
      <c r="C106" s="225" t="s">
        <v>202</v>
      </c>
      <c r="D106" s="226"/>
      <c r="E106" s="181">
        <v>29.15</v>
      </c>
      <c r="F106" s="182"/>
      <c r="G106" s="183"/>
      <c r="M106" s="179" t="s">
        <v>202</v>
      </c>
      <c r="O106" s="170"/>
    </row>
    <row r="107" spans="1:104" ht="26.25" customHeight="1" x14ac:dyDescent="0.2">
      <c r="A107" s="171">
        <v>25</v>
      </c>
      <c r="B107" s="172" t="s">
        <v>648</v>
      </c>
      <c r="C107" s="173" t="s">
        <v>649</v>
      </c>
      <c r="D107" s="174" t="s">
        <v>205</v>
      </c>
      <c r="E107" s="175">
        <v>2</v>
      </c>
      <c r="F107" s="175"/>
      <c r="G107" s="176">
        <f>E107*F107</f>
        <v>0</v>
      </c>
      <c r="O107" s="170">
        <v>2</v>
      </c>
      <c r="AA107" s="146">
        <v>12</v>
      </c>
      <c r="AB107" s="146">
        <v>0</v>
      </c>
      <c r="AC107" s="146">
        <v>105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12</v>
      </c>
      <c r="CB107" s="177">
        <v>0</v>
      </c>
      <c r="CZ107" s="146">
        <v>0</v>
      </c>
    </row>
    <row r="108" spans="1:104" ht="26.25" customHeight="1" x14ac:dyDescent="0.2">
      <c r="A108" s="171">
        <v>26</v>
      </c>
      <c r="B108" s="172" t="s">
        <v>203</v>
      </c>
      <c r="C108" s="173" t="s">
        <v>204</v>
      </c>
      <c r="D108" s="174" t="s">
        <v>205</v>
      </c>
      <c r="E108" s="175">
        <v>1</v>
      </c>
      <c r="F108" s="175"/>
      <c r="G108" s="176">
        <f>E108*F108</f>
        <v>0</v>
      </c>
      <c r="O108" s="170">
        <v>2</v>
      </c>
      <c r="AA108" s="146">
        <v>12</v>
      </c>
      <c r="AB108" s="146">
        <v>0</v>
      </c>
      <c r="AC108" s="146">
        <v>105</v>
      </c>
      <c r="AZ108" s="146">
        <v>1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12</v>
      </c>
      <c r="CB108" s="177">
        <v>0</v>
      </c>
      <c r="CZ108" s="146">
        <v>0</v>
      </c>
    </row>
    <row r="109" spans="1:104" ht="22.5" x14ac:dyDescent="0.2">
      <c r="A109" s="171">
        <v>27</v>
      </c>
      <c r="B109" s="172" t="s">
        <v>206</v>
      </c>
      <c r="C109" s="173" t="s">
        <v>207</v>
      </c>
      <c r="D109" s="174" t="s">
        <v>205</v>
      </c>
      <c r="E109" s="175">
        <v>1</v>
      </c>
      <c r="F109" s="175"/>
      <c r="G109" s="176">
        <f>E109*F109</f>
        <v>0</v>
      </c>
      <c r="O109" s="170">
        <v>2</v>
      </c>
      <c r="AA109" s="146">
        <v>12</v>
      </c>
      <c r="AB109" s="146">
        <v>0</v>
      </c>
      <c r="AC109" s="146">
        <v>106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12</v>
      </c>
      <c r="CB109" s="177">
        <v>0</v>
      </c>
      <c r="CZ109" s="146">
        <v>0</v>
      </c>
    </row>
    <row r="110" spans="1:104" x14ac:dyDescent="0.2">
      <c r="A110" s="184"/>
      <c r="B110" s="185" t="s">
        <v>75</v>
      </c>
      <c r="C110" s="186" t="str">
        <f>CONCATENATE(B101," ",C101)</f>
        <v>95 Dokončovací konstrukce na pozemních stavbách</v>
      </c>
      <c r="D110" s="187"/>
      <c r="E110" s="188"/>
      <c r="F110" s="189"/>
      <c r="G110" s="190">
        <f>SUM(G101:G109)</f>
        <v>0</v>
      </c>
      <c r="O110" s="170">
        <v>4</v>
      </c>
      <c r="BA110" s="191">
        <f>SUM(BA101:BA109)</f>
        <v>0</v>
      </c>
      <c r="BB110" s="191">
        <f>SUM(BB101:BB109)</f>
        <v>0</v>
      </c>
      <c r="BC110" s="191">
        <f>SUM(BC101:BC109)</f>
        <v>0</v>
      </c>
      <c r="BD110" s="191">
        <f>SUM(BD101:BD109)</f>
        <v>0</v>
      </c>
      <c r="BE110" s="191">
        <f>SUM(BE101:BE109)</f>
        <v>0</v>
      </c>
    </row>
    <row r="111" spans="1:104" x14ac:dyDescent="0.2">
      <c r="A111" s="163" t="s">
        <v>74</v>
      </c>
      <c r="B111" s="164" t="s">
        <v>208</v>
      </c>
      <c r="C111" s="165" t="s">
        <v>209</v>
      </c>
      <c r="D111" s="166"/>
      <c r="E111" s="167"/>
      <c r="F111" s="167"/>
      <c r="G111" s="168"/>
      <c r="H111" s="169"/>
      <c r="I111" s="169"/>
      <c r="O111" s="170">
        <v>1</v>
      </c>
    </row>
    <row r="112" spans="1:104" x14ac:dyDescent="0.2">
      <c r="A112" s="171">
        <v>28</v>
      </c>
      <c r="B112" s="172" t="s">
        <v>210</v>
      </c>
      <c r="C112" s="173" t="s">
        <v>211</v>
      </c>
      <c r="D112" s="174" t="s">
        <v>103</v>
      </c>
      <c r="E112" s="175">
        <v>33.93</v>
      </c>
      <c r="F112" s="175"/>
      <c r="G112" s="176">
        <f>E112*F112</f>
        <v>0</v>
      </c>
      <c r="O112" s="170">
        <v>2</v>
      </c>
      <c r="AA112" s="146">
        <v>1</v>
      </c>
      <c r="AB112" s="146">
        <v>7</v>
      </c>
      <c r="AC112" s="146">
        <v>7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7</v>
      </c>
      <c r="CZ112" s="146">
        <v>0</v>
      </c>
    </row>
    <row r="113" spans="1:104" x14ac:dyDescent="0.2">
      <c r="A113" s="171">
        <v>29</v>
      </c>
      <c r="B113" s="172" t="s">
        <v>212</v>
      </c>
      <c r="C113" s="173" t="s">
        <v>213</v>
      </c>
      <c r="D113" s="174" t="s">
        <v>91</v>
      </c>
      <c r="E113" s="175">
        <v>5</v>
      </c>
      <c r="F113" s="175"/>
      <c r="G113" s="176">
        <f>E113*F113</f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1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7</v>
      </c>
      <c r="CZ113" s="146">
        <v>0</v>
      </c>
    </row>
    <row r="114" spans="1:104" x14ac:dyDescent="0.2">
      <c r="A114" s="178"/>
      <c r="B114" s="180"/>
      <c r="C114" s="225" t="s">
        <v>214</v>
      </c>
      <c r="D114" s="226"/>
      <c r="E114" s="181">
        <v>0</v>
      </c>
      <c r="F114" s="182"/>
      <c r="G114" s="183"/>
      <c r="M114" s="179" t="s">
        <v>214</v>
      </c>
      <c r="O114" s="170"/>
    </row>
    <row r="115" spans="1:104" x14ac:dyDescent="0.2">
      <c r="A115" s="178"/>
      <c r="B115" s="180"/>
      <c r="C115" s="225" t="s">
        <v>215</v>
      </c>
      <c r="D115" s="226"/>
      <c r="E115" s="181">
        <v>1</v>
      </c>
      <c r="F115" s="182"/>
      <c r="G115" s="183"/>
      <c r="M115" s="179" t="s">
        <v>215</v>
      </c>
      <c r="O115" s="170"/>
    </row>
    <row r="116" spans="1:104" x14ac:dyDescent="0.2">
      <c r="A116" s="178"/>
      <c r="B116" s="180"/>
      <c r="C116" s="225" t="s">
        <v>216</v>
      </c>
      <c r="D116" s="226"/>
      <c r="E116" s="181">
        <v>0</v>
      </c>
      <c r="F116" s="182"/>
      <c r="G116" s="183"/>
      <c r="M116" s="179" t="s">
        <v>216</v>
      </c>
      <c r="O116" s="170"/>
    </row>
    <row r="117" spans="1:104" x14ac:dyDescent="0.2">
      <c r="A117" s="178"/>
      <c r="B117" s="180"/>
      <c r="C117" s="225" t="s">
        <v>217</v>
      </c>
      <c r="D117" s="226"/>
      <c r="E117" s="181">
        <v>1</v>
      </c>
      <c r="F117" s="182"/>
      <c r="G117" s="183"/>
      <c r="M117" s="179" t="s">
        <v>217</v>
      </c>
      <c r="O117" s="170"/>
    </row>
    <row r="118" spans="1:104" x14ac:dyDescent="0.2">
      <c r="A118" s="178"/>
      <c r="B118" s="180"/>
      <c r="C118" s="225" t="s">
        <v>218</v>
      </c>
      <c r="D118" s="226"/>
      <c r="E118" s="181">
        <v>0</v>
      </c>
      <c r="F118" s="182"/>
      <c r="G118" s="183"/>
      <c r="M118" s="179" t="s">
        <v>218</v>
      </c>
      <c r="O118" s="170"/>
    </row>
    <row r="119" spans="1:104" x14ac:dyDescent="0.2">
      <c r="A119" s="178"/>
      <c r="B119" s="180"/>
      <c r="C119" s="225" t="s">
        <v>219</v>
      </c>
      <c r="D119" s="226"/>
      <c r="E119" s="181">
        <v>2</v>
      </c>
      <c r="F119" s="182"/>
      <c r="G119" s="183"/>
      <c r="M119" s="179" t="s">
        <v>219</v>
      </c>
      <c r="O119" s="170"/>
    </row>
    <row r="120" spans="1:104" x14ac:dyDescent="0.2">
      <c r="A120" s="178"/>
      <c r="B120" s="180"/>
      <c r="C120" s="225" t="s">
        <v>220</v>
      </c>
      <c r="D120" s="226"/>
      <c r="E120" s="181">
        <v>1</v>
      </c>
      <c r="F120" s="182"/>
      <c r="G120" s="183"/>
      <c r="M120" s="179" t="s">
        <v>220</v>
      </c>
      <c r="O120" s="170"/>
    </row>
    <row r="121" spans="1:104" x14ac:dyDescent="0.2">
      <c r="A121" s="171">
        <v>30</v>
      </c>
      <c r="B121" s="172" t="s">
        <v>221</v>
      </c>
      <c r="C121" s="173" t="s">
        <v>222</v>
      </c>
      <c r="D121" s="174" t="s">
        <v>91</v>
      </c>
      <c r="E121" s="175">
        <v>4</v>
      </c>
      <c r="F121" s="175"/>
      <c r="G121" s="176">
        <f>E121*F121</f>
        <v>0</v>
      </c>
      <c r="O121" s="170">
        <v>2</v>
      </c>
      <c r="AA121" s="146">
        <v>1</v>
      </c>
      <c r="AB121" s="146">
        <v>7</v>
      </c>
      <c r="AC121" s="146">
        <v>7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7</v>
      </c>
      <c r="CZ121" s="146">
        <v>0</v>
      </c>
    </row>
    <row r="122" spans="1:104" x14ac:dyDescent="0.2">
      <c r="A122" s="178"/>
      <c r="B122" s="180"/>
      <c r="C122" s="225" t="s">
        <v>218</v>
      </c>
      <c r="D122" s="226"/>
      <c r="E122" s="181">
        <v>0</v>
      </c>
      <c r="F122" s="182"/>
      <c r="G122" s="183"/>
      <c r="M122" s="179" t="s">
        <v>218</v>
      </c>
      <c r="O122" s="170"/>
    </row>
    <row r="123" spans="1:104" x14ac:dyDescent="0.2">
      <c r="A123" s="178"/>
      <c r="B123" s="180"/>
      <c r="C123" s="225" t="s">
        <v>223</v>
      </c>
      <c r="D123" s="226"/>
      <c r="E123" s="181">
        <v>4</v>
      </c>
      <c r="F123" s="182"/>
      <c r="G123" s="183"/>
      <c r="M123" s="179" t="s">
        <v>223</v>
      </c>
      <c r="O123" s="170"/>
    </row>
    <row r="124" spans="1:104" x14ac:dyDescent="0.2">
      <c r="A124" s="171">
        <v>31</v>
      </c>
      <c r="B124" s="172" t="s">
        <v>224</v>
      </c>
      <c r="C124" s="173" t="s">
        <v>225</v>
      </c>
      <c r="D124" s="174" t="s">
        <v>103</v>
      </c>
      <c r="E124" s="175">
        <v>81.808000000000007</v>
      </c>
      <c r="F124" s="175"/>
      <c r="G124" s="176">
        <f>E124*F124</f>
        <v>0</v>
      </c>
      <c r="O124" s="170">
        <v>2</v>
      </c>
      <c r="AA124" s="146">
        <v>1</v>
      </c>
      <c r="AB124" s="146">
        <v>7</v>
      </c>
      <c r="AC124" s="146">
        <v>7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</v>
      </c>
      <c r="CB124" s="177">
        <v>7</v>
      </c>
      <c r="CZ124" s="146">
        <v>0</v>
      </c>
    </row>
    <row r="125" spans="1:104" x14ac:dyDescent="0.2">
      <c r="A125" s="178"/>
      <c r="B125" s="180"/>
      <c r="C125" s="225" t="s">
        <v>226</v>
      </c>
      <c r="D125" s="226"/>
      <c r="E125" s="181">
        <v>0</v>
      </c>
      <c r="F125" s="182"/>
      <c r="G125" s="183"/>
      <c r="M125" s="179" t="s">
        <v>226</v>
      </c>
      <c r="O125" s="170"/>
    </row>
    <row r="126" spans="1:104" x14ac:dyDescent="0.2">
      <c r="A126" s="178"/>
      <c r="B126" s="180"/>
      <c r="C126" s="225" t="s">
        <v>227</v>
      </c>
      <c r="D126" s="226"/>
      <c r="E126" s="181">
        <v>59.34</v>
      </c>
      <c r="F126" s="182"/>
      <c r="G126" s="183"/>
      <c r="M126" s="179" t="s">
        <v>227</v>
      </c>
      <c r="O126" s="170"/>
    </row>
    <row r="127" spans="1:104" x14ac:dyDescent="0.2">
      <c r="A127" s="178"/>
      <c r="B127" s="180"/>
      <c r="C127" s="225" t="s">
        <v>228</v>
      </c>
      <c r="D127" s="226"/>
      <c r="E127" s="181">
        <v>31.923999999999999</v>
      </c>
      <c r="F127" s="182"/>
      <c r="G127" s="183"/>
      <c r="M127" s="179" t="s">
        <v>228</v>
      </c>
      <c r="O127" s="170"/>
    </row>
    <row r="128" spans="1:104" x14ac:dyDescent="0.2">
      <c r="A128" s="178"/>
      <c r="B128" s="180"/>
      <c r="C128" s="225" t="s">
        <v>229</v>
      </c>
      <c r="D128" s="226"/>
      <c r="E128" s="181">
        <v>-9.4559999999999995</v>
      </c>
      <c r="F128" s="182"/>
      <c r="G128" s="183"/>
      <c r="M128" s="179" t="s">
        <v>229</v>
      </c>
      <c r="O128" s="170"/>
    </row>
    <row r="129" spans="1:104" x14ac:dyDescent="0.2">
      <c r="A129" s="171">
        <v>32</v>
      </c>
      <c r="B129" s="172" t="s">
        <v>230</v>
      </c>
      <c r="C129" s="173" t="s">
        <v>231</v>
      </c>
      <c r="D129" s="174" t="s">
        <v>103</v>
      </c>
      <c r="E129" s="175">
        <v>44.284799999999997</v>
      </c>
      <c r="F129" s="175"/>
      <c r="G129" s="176">
        <f>E129*F129</f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1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0</v>
      </c>
    </row>
    <row r="130" spans="1:104" x14ac:dyDescent="0.2">
      <c r="A130" s="178"/>
      <c r="B130" s="180"/>
      <c r="C130" s="225" t="s">
        <v>232</v>
      </c>
      <c r="D130" s="226"/>
      <c r="E130" s="181">
        <v>0</v>
      </c>
      <c r="F130" s="182"/>
      <c r="G130" s="183"/>
      <c r="M130" s="179" t="s">
        <v>232</v>
      </c>
      <c r="O130" s="170"/>
    </row>
    <row r="131" spans="1:104" x14ac:dyDescent="0.2">
      <c r="A131" s="178"/>
      <c r="B131" s="180"/>
      <c r="C131" s="225" t="s">
        <v>233</v>
      </c>
      <c r="D131" s="226"/>
      <c r="E131" s="181">
        <v>0</v>
      </c>
      <c r="F131" s="182"/>
      <c r="G131" s="183"/>
      <c r="M131" s="179" t="s">
        <v>233</v>
      </c>
      <c r="O131" s="170"/>
    </row>
    <row r="132" spans="1:104" x14ac:dyDescent="0.2">
      <c r="A132" s="178"/>
      <c r="B132" s="180"/>
      <c r="C132" s="225" t="s">
        <v>234</v>
      </c>
      <c r="D132" s="226"/>
      <c r="E132" s="181">
        <v>30.96</v>
      </c>
      <c r="F132" s="182"/>
      <c r="G132" s="183"/>
      <c r="M132" s="179" t="s">
        <v>234</v>
      </c>
      <c r="O132" s="170"/>
    </row>
    <row r="133" spans="1:104" x14ac:dyDescent="0.2">
      <c r="A133" s="178"/>
      <c r="B133" s="180"/>
      <c r="C133" s="225" t="s">
        <v>235</v>
      </c>
      <c r="D133" s="226"/>
      <c r="E133" s="181">
        <v>13.3248</v>
      </c>
      <c r="F133" s="182"/>
      <c r="G133" s="183"/>
      <c r="M133" s="179" t="s">
        <v>235</v>
      </c>
      <c r="O133" s="170"/>
    </row>
    <row r="134" spans="1:104" x14ac:dyDescent="0.2">
      <c r="A134" s="171">
        <v>33</v>
      </c>
      <c r="B134" s="172" t="s">
        <v>236</v>
      </c>
      <c r="C134" s="173" t="s">
        <v>237</v>
      </c>
      <c r="D134" s="174" t="s">
        <v>118</v>
      </c>
      <c r="E134" s="175">
        <v>15.02</v>
      </c>
      <c r="F134" s="175"/>
      <c r="G134" s="176">
        <f>E134*F134</f>
        <v>0</v>
      </c>
      <c r="O134" s="170">
        <v>2</v>
      </c>
      <c r="AA134" s="146">
        <v>1</v>
      </c>
      <c r="AB134" s="146">
        <v>7</v>
      </c>
      <c r="AC134" s="146">
        <v>7</v>
      </c>
      <c r="AZ134" s="146">
        <v>1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1</v>
      </c>
      <c r="CB134" s="177">
        <v>7</v>
      </c>
      <c r="CZ134" s="146">
        <v>0</v>
      </c>
    </row>
    <row r="135" spans="1:104" x14ac:dyDescent="0.2">
      <c r="A135" s="178"/>
      <c r="B135" s="180"/>
      <c r="C135" s="225" t="s">
        <v>238</v>
      </c>
      <c r="D135" s="226"/>
      <c r="E135" s="181">
        <v>15.02</v>
      </c>
      <c r="F135" s="182"/>
      <c r="G135" s="183"/>
      <c r="M135" s="179" t="s">
        <v>238</v>
      </c>
      <c r="O135" s="170"/>
    </row>
    <row r="136" spans="1:104" ht="22.5" x14ac:dyDescent="0.2">
      <c r="A136" s="171">
        <v>34</v>
      </c>
      <c r="B136" s="172" t="s">
        <v>239</v>
      </c>
      <c r="C136" s="173" t="s">
        <v>240</v>
      </c>
      <c r="D136" s="174" t="s">
        <v>103</v>
      </c>
      <c r="E136" s="175">
        <v>10.070499999999999</v>
      </c>
      <c r="F136" s="175"/>
      <c r="G136" s="176">
        <f>E136*F136</f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1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</v>
      </c>
      <c r="CB136" s="177">
        <v>7</v>
      </c>
      <c r="CZ136" s="146">
        <v>0</v>
      </c>
    </row>
    <row r="137" spans="1:104" x14ac:dyDescent="0.2">
      <c r="A137" s="178"/>
      <c r="B137" s="180"/>
      <c r="C137" s="225" t="s">
        <v>241</v>
      </c>
      <c r="D137" s="226"/>
      <c r="E137" s="181">
        <v>10.070499999999999</v>
      </c>
      <c r="F137" s="182"/>
      <c r="G137" s="183"/>
      <c r="M137" s="179" t="s">
        <v>241</v>
      </c>
      <c r="O137" s="170"/>
    </row>
    <row r="138" spans="1:104" x14ac:dyDescent="0.2">
      <c r="A138" s="171">
        <v>35</v>
      </c>
      <c r="B138" s="172" t="s">
        <v>242</v>
      </c>
      <c r="C138" s="173" t="s">
        <v>243</v>
      </c>
      <c r="D138" s="174" t="s">
        <v>81</v>
      </c>
      <c r="E138" s="175">
        <v>1.4598</v>
      </c>
      <c r="F138" s="175"/>
      <c r="G138" s="176">
        <f>E138*F138</f>
        <v>0</v>
      </c>
      <c r="O138" s="170">
        <v>2</v>
      </c>
      <c r="AA138" s="146">
        <v>1</v>
      </c>
      <c r="AB138" s="146">
        <v>1</v>
      </c>
      <c r="AC138" s="146">
        <v>1</v>
      </c>
      <c r="AZ138" s="146">
        <v>1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1</v>
      </c>
      <c r="CZ138" s="146">
        <v>1.2800000000000001E-3</v>
      </c>
    </row>
    <row r="139" spans="1:104" x14ac:dyDescent="0.2">
      <c r="A139" s="178"/>
      <c r="B139" s="180"/>
      <c r="C139" s="225" t="s">
        <v>244</v>
      </c>
      <c r="D139" s="226"/>
      <c r="E139" s="181">
        <v>0</v>
      </c>
      <c r="F139" s="182"/>
      <c r="G139" s="183"/>
      <c r="M139" s="179" t="s">
        <v>244</v>
      </c>
      <c r="O139" s="170"/>
    </row>
    <row r="140" spans="1:104" x14ac:dyDescent="0.2">
      <c r="A140" s="178"/>
      <c r="B140" s="180"/>
      <c r="C140" s="225" t="s">
        <v>245</v>
      </c>
      <c r="D140" s="226"/>
      <c r="E140" s="181">
        <v>1.4598</v>
      </c>
      <c r="F140" s="182"/>
      <c r="G140" s="183"/>
      <c r="M140" s="179" t="s">
        <v>245</v>
      </c>
      <c r="O140" s="170"/>
    </row>
    <row r="141" spans="1:104" ht="22.5" x14ac:dyDescent="0.2">
      <c r="A141" s="171">
        <v>36</v>
      </c>
      <c r="B141" s="172" t="s">
        <v>246</v>
      </c>
      <c r="C141" s="173" t="s">
        <v>247</v>
      </c>
      <c r="D141" s="174" t="s">
        <v>118</v>
      </c>
      <c r="E141" s="175">
        <v>60.74</v>
      </c>
      <c r="F141" s="175"/>
      <c r="G141" s="176">
        <f>E141*F141</f>
        <v>0</v>
      </c>
      <c r="O141" s="170">
        <v>2</v>
      </c>
      <c r="AA141" s="146">
        <v>1</v>
      </c>
      <c r="AB141" s="146">
        <v>1</v>
      </c>
      <c r="AC141" s="146">
        <v>1</v>
      </c>
      <c r="AZ141" s="146">
        <v>1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1</v>
      </c>
      <c r="CB141" s="177">
        <v>1</v>
      </c>
      <c r="CZ141" s="146">
        <v>0</v>
      </c>
    </row>
    <row r="142" spans="1:104" x14ac:dyDescent="0.2">
      <c r="A142" s="178"/>
      <c r="B142" s="180"/>
      <c r="C142" s="225" t="s">
        <v>248</v>
      </c>
      <c r="D142" s="226"/>
      <c r="E142" s="181">
        <v>60.74</v>
      </c>
      <c r="F142" s="182"/>
      <c r="G142" s="183"/>
      <c r="M142" s="179" t="s">
        <v>248</v>
      </c>
      <c r="O142" s="170"/>
    </row>
    <row r="143" spans="1:104" ht="22.5" x14ac:dyDescent="0.2">
      <c r="A143" s="171">
        <v>37</v>
      </c>
      <c r="B143" s="172" t="s">
        <v>249</v>
      </c>
      <c r="C143" s="173" t="s">
        <v>250</v>
      </c>
      <c r="D143" s="174" t="s">
        <v>103</v>
      </c>
      <c r="E143" s="175">
        <v>2.97</v>
      </c>
      <c r="F143" s="175"/>
      <c r="G143" s="176">
        <f>E143*F143</f>
        <v>0</v>
      </c>
      <c r="O143" s="170">
        <v>2</v>
      </c>
      <c r="AA143" s="146">
        <v>1</v>
      </c>
      <c r="AB143" s="146">
        <v>1</v>
      </c>
      <c r="AC143" s="146">
        <v>1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1</v>
      </c>
      <c r="CB143" s="177">
        <v>1</v>
      </c>
      <c r="CZ143" s="146">
        <v>0</v>
      </c>
    </row>
    <row r="144" spans="1:104" x14ac:dyDescent="0.2">
      <c r="A144" s="178"/>
      <c r="B144" s="180"/>
      <c r="C144" s="225" t="s">
        <v>251</v>
      </c>
      <c r="D144" s="226"/>
      <c r="E144" s="181">
        <v>2.97</v>
      </c>
      <c r="F144" s="182"/>
      <c r="G144" s="183"/>
      <c r="M144" s="179" t="s">
        <v>251</v>
      </c>
      <c r="O144" s="170"/>
    </row>
    <row r="145" spans="1:104" x14ac:dyDescent="0.2">
      <c r="A145" s="171">
        <v>38</v>
      </c>
      <c r="B145" s="172" t="s">
        <v>252</v>
      </c>
      <c r="C145" s="173" t="s">
        <v>253</v>
      </c>
      <c r="D145" s="174" t="s">
        <v>91</v>
      </c>
      <c r="E145" s="175">
        <v>12</v>
      </c>
      <c r="F145" s="175"/>
      <c r="G145" s="176">
        <f>E145*F145</f>
        <v>0</v>
      </c>
      <c r="O145" s="170">
        <v>2</v>
      </c>
      <c r="AA145" s="146">
        <v>1</v>
      </c>
      <c r="AB145" s="146">
        <v>1</v>
      </c>
      <c r="AC145" s="146">
        <v>1</v>
      </c>
      <c r="AZ145" s="146">
        <v>1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</v>
      </c>
      <c r="CB145" s="177">
        <v>1</v>
      </c>
      <c r="CZ145" s="146">
        <v>0</v>
      </c>
    </row>
    <row r="146" spans="1:104" x14ac:dyDescent="0.2">
      <c r="A146" s="178"/>
      <c r="B146" s="180"/>
      <c r="C146" s="225" t="s">
        <v>254</v>
      </c>
      <c r="D146" s="226"/>
      <c r="E146" s="181">
        <v>0</v>
      </c>
      <c r="F146" s="182"/>
      <c r="G146" s="183"/>
      <c r="M146" s="179" t="s">
        <v>254</v>
      </c>
      <c r="O146" s="170"/>
    </row>
    <row r="147" spans="1:104" x14ac:dyDescent="0.2">
      <c r="A147" s="178"/>
      <c r="B147" s="180"/>
      <c r="C147" s="225" t="s">
        <v>255</v>
      </c>
      <c r="D147" s="226"/>
      <c r="E147" s="181">
        <v>6</v>
      </c>
      <c r="F147" s="182"/>
      <c r="G147" s="183"/>
      <c r="M147" s="179" t="s">
        <v>255</v>
      </c>
      <c r="O147" s="170"/>
    </row>
    <row r="148" spans="1:104" x14ac:dyDescent="0.2">
      <c r="A148" s="178"/>
      <c r="B148" s="180"/>
      <c r="C148" s="225" t="s">
        <v>214</v>
      </c>
      <c r="D148" s="226"/>
      <c r="E148" s="181">
        <v>0</v>
      </c>
      <c r="F148" s="182"/>
      <c r="G148" s="183"/>
      <c r="M148" s="179" t="s">
        <v>214</v>
      </c>
      <c r="O148" s="170"/>
    </row>
    <row r="149" spans="1:104" x14ac:dyDescent="0.2">
      <c r="A149" s="178"/>
      <c r="B149" s="180"/>
      <c r="C149" s="225" t="s">
        <v>215</v>
      </c>
      <c r="D149" s="226"/>
      <c r="E149" s="181">
        <v>1</v>
      </c>
      <c r="F149" s="182"/>
      <c r="G149" s="183"/>
      <c r="M149" s="179" t="s">
        <v>215</v>
      </c>
      <c r="O149" s="170"/>
    </row>
    <row r="150" spans="1:104" x14ac:dyDescent="0.2">
      <c r="A150" s="178"/>
      <c r="B150" s="180"/>
      <c r="C150" s="225" t="s">
        <v>216</v>
      </c>
      <c r="D150" s="226"/>
      <c r="E150" s="181">
        <v>0</v>
      </c>
      <c r="F150" s="182"/>
      <c r="G150" s="183"/>
      <c r="M150" s="179" t="s">
        <v>216</v>
      </c>
      <c r="O150" s="170"/>
    </row>
    <row r="151" spans="1:104" x14ac:dyDescent="0.2">
      <c r="A151" s="178"/>
      <c r="B151" s="180"/>
      <c r="C151" s="225" t="s">
        <v>256</v>
      </c>
      <c r="D151" s="226"/>
      <c r="E151" s="181">
        <v>1</v>
      </c>
      <c r="F151" s="182"/>
      <c r="G151" s="183"/>
      <c r="M151" s="179" t="s">
        <v>256</v>
      </c>
      <c r="O151" s="170"/>
    </row>
    <row r="152" spans="1:104" x14ac:dyDescent="0.2">
      <c r="A152" s="178"/>
      <c r="B152" s="180"/>
      <c r="C152" s="225" t="s">
        <v>257</v>
      </c>
      <c r="D152" s="226"/>
      <c r="E152" s="181">
        <v>4</v>
      </c>
      <c r="F152" s="182"/>
      <c r="G152" s="183"/>
      <c r="M152" s="179" t="s">
        <v>257</v>
      </c>
      <c r="O152" s="170"/>
    </row>
    <row r="153" spans="1:104" x14ac:dyDescent="0.2">
      <c r="A153" s="171">
        <v>39</v>
      </c>
      <c r="B153" s="172" t="s">
        <v>258</v>
      </c>
      <c r="C153" s="173" t="s">
        <v>259</v>
      </c>
      <c r="D153" s="174" t="s">
        <v>91</v>
      </c>
      <c r="E153" s="175">
        <v>5</v>
      </c>
      <c r="F153" s="175"/>
      <c r="G153" s="176">
        <f>E153*F153</f>
        <v>0</v>
      </c>
      <c r="O153" s="170">
        <v>2</v>
      </c>
      <c r="AA153" s="146">
        <v>1</v>
      </c>
      <c r="AB153" s="146">
        <v>1</v>
      </c>
      <c r="AC153" s="146">
        <v>1</v>
      </c>
      <c r="AZ153" s="146">
        <v>1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1</v>
      </c>
      <c r="CB153" s="177">
        <v>1</v>
      </c>
      <c r="CZ153" s="146">
        <v>0</v>
      </c>
    </row>
    <row r="154" spans="1:104" x14ac:dyDescent="0.2">
      <c r="A154" s="178"/>
      <c r="B154" s="180"/>
      <c r="C154" s="225" t="s">
        <v>260</v>
      </c>
      <c r="D154" s="226"/>
      <c r="E154" s="181">
        <v>1</v>
      </c>
      <c r="F154" s="182"/>
      <c r="G154" s="183"/>
      <c r="M154" s="179" t="s">
        <v>260</v>
      </c>
      <c r="O154" s="170"/>
    </row>
    <row r="155" spans="1:104" x14ac:dyDescent="0.2">
      <c r="A155" s="178"/>
      <c r="B155" s="180"/>
      <c r="C155" s="225" t="s">
        <v>261</v>
      </c>
      <c r="D155" s="226"/>
      <c r="E155" s="181">
        <v>4</v>
      </c>
      <c r="F155" s="182"/>
      <c r="G155" s="183"/>
      <c r="M155" s="179" t="s">
        <v>261</v>
      </c>
      <c r="O155" s="170"/>
    </row>
    <row r="156" spans="1:104" x14ac:dyDescent="0.2">
      <c r="A156" s="171">
        <v>40</v>
      </c>
      <c r="B156" s="172" t="s">
        <v>262</v>
      </c>
      <c r="C156" s="173" t="s">
        <v>263</v>
      </c>
      <c r="D156" s="174" t="s">
        <v>103</v>
      </c>
      <c r="E156" s="175">
        <v>1.5760000000000001</v>
      </c>
      <c r="F156" s="175"/>
      <c r="G156" s="176">
        <f>E156*F156</f>
        <v>0</v>
      </c>
      <c r="O156" s="170">
        <v>2</v>
      </c>
      <c r="AA156" s="146">
        <v>1</v>
      </c>
      <c r="AB156" s="146">
        <v>1</v>
      </c>
      <c r="AC156" s="146">
        <v>1</v>
      </c>
      <c r="AZ156" s="146">
        <v>1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7">
        <v>1</v>
      </c>
      <c r="CB156" s="177">
        <v>1</v>
      </c>
      <c r="CZ156" s="146">
        <v>1.17E-3</v>
      </c>
    </row>
    <row r="157" spans="1:104" x14ac:dyDescent="0.2">
      <c r="A157" s="178"/>
      <c r="B157" s="180"/>
      <c r="C157" s="225" t="s">
        <v>214</v>
      </c>
      <c r="D157" s="226"/>
      <c r="E157" s="181">
        <v>0</v>
      </c>
      <c r="F157" s="182"/>
      <c r="G157" s="183"/>
      <c r="M157" s="179" t="s">
        <v>214</v>
      </c>
      <c r="O157" s="170"/>
    </row>
    <row r="158" spans="1:104" x14ac:dyDescent="0.2">
      <c r="A158" s="178"/>
      <c r="B158" s="180"/>
      <c r="C158" s="225" t="s">
        <v>264</v>
      </c>
      <c r="D158" s="226"/>
      <c r="E158" s="181">
        <v>1.5760000000000001</v>
      </c>
      <c r="F158" s="182"/>
      <c r="G158" s="183"/>
      <c r="M158" s="179" t="s">
        <v>264</v>
      </c>
      <c r="O158" s="170"/>
    </row>
    <row r="159" spans="1:104" x14ac:dyDescent="0.2">
      <c r="A159" s="171">
        <v>41</v>
      </c>
      <c r="B159" s="172" t="s">
        <v>265</v>
      </c>
      <c r="C159" s="173" t="s">
        <v>266</v>
      </c>
      <c r="D159" s="174" t="s">
        <v>103</v>
      </c>
      <c r="E159" s="175">
        <v>11.032</v>
      </c>
      <c r="F159" s="175"/>
      <c r="G159" s="176">
        <f>E159*F159</f>
        <v>0</v>
      </c>
      <c r="O159" s="170">
        <v>2</v>
      </c>
      <c r="AA159" s="146">
        <v>1</v>
      </c>
      <c r="AB159" s="146">
        <v>1</v>
      </c>
      <c r="AC159" s="146">
        <v>1</v>
      </c>
      <c r="AZ159" s="146">
        <v>1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</v>
      </c>
      <c r="CB159" s="177">
        <v>1</v>
      </c>
      <c r="CZ159" s="146">
        <v>1.17E-3</v>
      </c>
    </row>
    <row r="160" spans="1:104" x14ac:dyDescent="0.2">
      <c r="A160" s="178"/>
      <c r="B160" s="180"/>
      <c r="C160" s="225" t="s">
        <v>254</v>
      </c>
      <c r="D160" s="226"/>
      <c r="E160" s="181">
        <v>0</v>
      </c>
      <c r="F160" s="182"/>
      <c r="G160" s="183"/>
      <c r="M160" s="179" t="s">
        <v>254</v>
      </c>
      <c r="O160" s="170"/>
    </row>
    <row r="161" spans="1:104" x14ac:dyDescent="0.2">
      <c r="A161" s="178"/>
      <c r="B161" s="180"/>
      <c r="C161" s="225" t="s">
        <v>267</v>
      </c>
      <c r="D161" s="226"/>
      <c r="E161" s="181">
        <v>9.4559999999999995</v>
      </c>
      <c r="F161" s="182"/>
      <c r="G161" s="183"/>
      <c r="M161" s="179" t="s">
        <v>267</v>
      </c>
      <c r="O161" s="170"/>
    </row>
    <row r="162" spans="1:104" x14ac:dyDescent="0.2">
      <c r="A162" s="178"/>
      <c r="B162" s="180"/>
      <c r="C162" s="225" t="s">
        <v>268</v>
      </c>
      <c r="D162" s="226"/>
      <c r="E162" s="181">
        <v>1.5760000000000001</v>
      </c>
      <c r="F162" s="182"/>
      <c r="G162" s="183"/>
      <c r="M162" s="179" t="s">
        <v>268</v>
      </c>
      <c r="O162" s="170"/>
    </row>
    <row r="163" spans="1:104" x14ac:dyDescent="0.2">
      <c r="A163" s="171">
        <v>42</v>
      </c>
      <c r="B163" s="172" t="s">
        <v>269</v>
      </c>
      <c r="C163" s="173" t="s">
        <v>270</v>
      </c>
      <c r="D163" s="174" t="s">
        <v>118</v>
      </c>
      <c r="E163" s="175">
        <v>4.6399999999999997</v>
      </c>
      <c r="F163" s="175"/>
      <c r="G163" s="176">
        <f>E163*F163</f>
        <v>0</v>
      </c>
      <c r="O163" s="170">
        <v>2</v>
      </c>
      <c r="AA163" s="146">
        <v>1</v>
      </c>
      <c r="AB163" s="146">
        <v>1</v>
      </c>
      <c r="AC163" s="146">
        <v>1</v>
      </c>
      <c r="AZ163" s="146">
        <v>1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A163" s="177">
        <v>1</v>
      </c>
      <c r="CB163" s="177">
        <v>1</v>
      </c>
      <c r="CZ163" s="146">
        <v>0</v>
      </c>
    </row>
    <row r="164" spans="1:104" x14ac:dyDescent="0.2">
      <c r="A164" s="178"/>
      <c r="B164" s="180"/>
      <c r="C164" s="225" t="s">
        <v>271</v>
      </c>
      <c r="D164" s="226"/>
      <c r="E164" s="181">
        <v>0</v>
      </c>
      <c r="F164" s="182"/>
      <c r="G164" s="183"/>
      <c r="M164" s="179" t="s">
        <v>271</v>
      </c>
      <c r="O164" s="170"/>
    </row>
    <row r="165" spans="1:104" x14ac:dyDescent="0.2">
      <c r="A165" s="178"/>
      <c r="B165" s="180"/>
      <c r="C165" s="225" t="s">
        <v>272</v>
      </c>
      <c r="D165" s="226"/>
      <c r="E165" s="181">
        <v>4.6399999999999997</v>
      </c>
      <c r="F165" s="182"/>
      <c r="G165" s="183"/>
      <c r="M165" s="179" t="s">
        <v>272</v>
      </c>
      <c r="O165" s="170"/>
    </row>
    <row r="166" spans="1:104" x14ac:dyDescent="0.2">
      <c r="A166" s="171">
        <v>43</v>
      </c>
      <c r="B166" s="172" t="s">
        <v>273</v>
      </c>
      <c r="C166" s="173" t="s">
        <v>274</v>
      </c>
      <c r="D166" s="174" t="s">
        <v>118</v>
      </c>
      <c r="E166" s="175">
        <v>6.9</v>
      </c>
      <c r="F166" s="175"/>
      <c r="G166" s="176">
        <f>E166*F166</f>
        <v>0</v>
      </c>
      <c r="O166" s="170">
        <v>2</v>
      </c>
      <c r="AA166" s="146">
        <v>1</v>
      </c>
      <c r="AB166" s="146">
        <v>1</v>
      </c>
      <c r="AC166" s="146">
        <v>1</v>
      </c>
      <c r="AZ166" s="146">
        <v>1</v>
      </c>
      <c r="BA166" s="146">
        <f>IF(AZ166=1,G166,0)</f>
        <v>0</v>
      </c>
      <c r="BB166" s="146">
        <f>IF(AZ166=2,G166,0)</f>
        <v>0</v>
      </c>
      <c r="BC166" s="146">
        <f>IF(AZ166=3,G166,0)</f>
        <v>0</v>
      </c>
      <c r="BD166" s="146">
        <f>IF(AZ166=4,G166,0)</f>
        <v>0</v>
      </c>
      <c r="BE166" s="146">
        <f>IF(AZ166=5,G166,0)</f>
        <v>0</v>
      </c>
      <c r="CA166" s="177">
        <v>1</v>
      </c>
      <c r="CB166" s="177">
        <v>1</v>
      </c>
      <c r="CZ166" s="146">
        <v>0</v>
      </c>
    </row>
    <row r="167" spans="1:104" x14ac:dyDescent="0.2">
      <c r="A167" s="178"/>
      <c r="B167" s="180"/>
      <c r="C167" s="225" t="s">
        <v>275</v>
      </c>
      <c r="D167" s="226"/>
      <c r="E167" s="181">
        <v>0</v>
      </c>
      <c r="F167" s="182"/>
      <c r="G167" s="183"/>
      <c r="M167" s="179" t="s">
        <v>275</v>
      </c>
      <c r="O167" s="170"/>
    </row>
    <row r="168" spans="1:104" x14ac:dyDescent="0.2">
      <c r="A168" s="178"/>
      <c r="B168" s="180"/>
      <c r="C168" s="225" t="s">
        <v>276</v>
      </c>
      <c r="D168" s="226"/>
      <c r="E168" s="181">
        <v>6.9</v>
      </c>
      <c r="F168" s="182"/>
      <c r="G168" s="183"/>
      <c r="M168" s="179" t="s">
        <v>276</v>
      </c>
      <c r="O168" s="170"/>
    </row>
    <row r="169" spans="1:104" x14ac:dyDescent="0.2">
      <c r="A169" s="171">
        <v>44</v>
      </c>
      <c r="B169" s="172" t="s">
        <v>277</v>
      </c>
      <c r="C169" s="173" t="s">
        <v>278</v>
      </c>
      <c r="D169" s="174" t="s">
        <v>81</v>
      </c>
      <c r="E169" s="175">
        <v>0.83030000000000004</v>
      </c>
      <c r="F169" s="175"/>
      <c r="G169" s="176">
        <f>E169*F169</f>
        <v>0</v>
      </c>
      <c r="O169" s="170">
        <v>2</v>
      </c>
      <c r="AA169" s="146">
        <v>1</v>
      </c>
      <c r="AB169" s="146">
        <v>1</v>
      </c>
      <c r="AC169" s="146">
        <v>1</v>
      </c>
      <c r="AZ169" s="146">
        <v>1</v>
      </c>
      <c r="BA169" s="146">
        <f>IF(AZ169=1,G169,0)</f>
        <v>0</v>
      </c>
      <c r="BB169" s="146">
        <f>IF(AZ169=2,G169,0)</f>
        <v>0</v>
      </c>
      <c r="BC169" s="146">
        <f>IF(AZ169=3,G169,0)</f>
        <v>0</v>
      </c>
      <c r="BD169" s="146">
        <f>IF(AZ169=4,G169,0)</f>
        <v>0</v>
      </c>
      <c r="BE169" s="146">
        <f>IF(AZ169=5,G169,0)</f>
        <v>0</v>
      </c>
      <c r="CA169" s="177">
        <v>1</v>
      </c>
      <c r="CB169" s="177">
        <v>1</v>
      </c>
      <c r="CZ169" s="146">
        <v>1.82E-3</v>
      </c>
    </row>
    <row r="170" spans="1:104" x14ac:dyDescent="0.2">
      <c r="A170" s="178"/>
      <c r="B170" s="180"/>
      <c r="C170" s="225" t="s">
        <v>279</v>
      </c>
      <c r="D170" s="226"/>
      <c r="E170" s="181">
        <v>0</v>
      </c>
      <c r="F170" s="182"/>
      <c r="G170" s="183"/>
      <c r="M170" s="179" t="s">
        <v>279</v>
      </c>
      <c r="O170" s="170"/>
    </row>
    <row r="171" spans="1:104" x14ac:dyDescent="0.2">
      <c r="A171" s="178"/>
      <c r="B171" s="180"/>
      <c r="C171" s="225" t="s">
        <v>280</v>
      </c>
      <c r="D171" s="226"/>
      <c r="E171" s="181">
        <v>0.83030000000000004</v>
      </c>
      <c r="F171" s="182"/>
      <c r="G171" s="183"/>
      <c r="M171" s="179" t="s">
        <v>280</v>
      </c>
      <c r="O171" s="170"/>
    </row>
    <row r="172" spans="1:104" x14ac:dyDescent="0.2">
      <c r="A172" s="171">
        <v>45</v>
      </c>
      <c r="B172" s="172" t="s">
        <v>281</v>
      </c>
      <c r="C172" s="173" t="s">
        <v>282</v>
      </c>
      <c r="D172" s="174" t="s">
        <v>103</v>
      </c>
      <c r="E172" s="175">
        <v>163.44999999999999</v>
      </c>
      <c r="F172" s="175"/>
      <c r="G172" s="176">
        <f>E172*F172</f>
        <v>0</v>
      </c>
      <c r="O172" s="170">
        <v>2</v>
      </c>
      <c r="AA172" s="146">
        <v>1</v>
      </c>
      <c r="AB172" s="146">
        <v>1</v>
      </c>
      <c r="AC172" s="146">
        <v>1</v>
      </c>
      <c r="AZ172" s="146">
        <v>1</v>
      </c>
      <c r="BA172" s="146">
        <f>IF(AZ172=1,G172,0)</f>
        <v>0</v>
      </c>
      <c r="BB172" s="146">
        <f>IF(AZ172=2,G172,0)</f>
        <v>0</v>
      </c>
      <c r="BC172" s="146">
        <f>IF(AZ172=3,G172,0)</f>
        <v>0</v>
      </c>
      <c r="BD172" s="146">
        <f>IF(AZ172=4,G172,0)</f>
        <v>0</v>
      </c>
      <c r="BE172" s="146">
        <f>IF(AZ172=5,G172,0)</f>
        <v>0</v>
      </c>
      <c r="CA172" s="177">
        <v>1</v>
      </c>
      <c r="CB172" s="177">
        <v>1</v>
      </c>
      <c r="CZ172" s="146">
        <v>0</v>
      </c>
    </row>
    <row r="173" spans="1:104" x14ac:dyDescent="0.2">
      <c r="A173" s="178"/>
      <c r="B173" s="180"/>
      <c r="C173" s="225" t="s">
        <v>283</v>
      </c>
      <c r="D173" s="226"/>
      <c r="E173" s="181">
        <v>0</v>
      </c>
      <c r="F173" s="182"/>
      <c r="G173" s="183"/>
      <c r="M173" s="179" t="s">
        <v>283</v>
      </c>
      <c r="O173" s="170"/>
    </row>
    <row r="174" spans="1:104" x14ac:dyDescent="0.2">
      <c r="A174" s="178"/>
      <c r="B174" s="180"/>
      <c r="C174" s="225" t="s">
        <v>284</v>
      </c>
      <c r="D174" s="226"/>
      <c r="E174" s="181">
        <v>33.93</v>
      </c>
      <c r="F174" s="182"/>
      <c r="G174" s="183"/>
      <c r="M174" s="179" t="s">
        <v>284</v>
      </c>
      <c r="O174" s="170"/>
    </row>
    <row r="175" spans="1:104" x14ac:dyDescent="0.2">
      <c r="A175" s="178"/>
      <c r="B175" s="180"/>
      <c r="C175" s="225" t="s">
        <v>285</v>
      </c>
      <c r="D175" s="226"/>
      <c r="E175" s="181">
        <v>9.6300000000000008</v>
      </c>
      <c r="F175" s="182"/>
      <c r="G175" s="183"/>
      <c r="M175" s="179" t="s">
        <v>285</v>
      </c>
      <c r="O175" s="170"/>
    </row>
    <row r="176" spans="1:104" x14ac:dyDescent="0.2">
      <c r="A176" s="178"/>
      <c r="B176" s="180"/>
      <c r="C176" s="225" t="s">
        <v>286</v>
      </c>
      <c r="D176" s="226"/>
      <c r="E176" s="181">
        <v>71.349999999999994</v>
      </c>
      <c r="F176" s="182"/>
      <c r="G176" s="183"/>
      <c r="M176" s="179" t="s">
        <v>286</v>
      </c>
      <c r="O176" s="170"/>
    </row>
    <row r="177" spans="1:104" x14ac:dyDescent="0.2">
      <c r="A177" s="178"/>
      <c r="B177" s="180"/>
      <c r="C177" s="225" t="s">
        <v>287</v>
      </c>
      <c r="D177" s="226"/>
      <c r="E177" s="181">
        <v>48.54</v>
      </c>
      <c r="F177" s="182"/>
      <c r="G177" s="183"/>
      <c r="M177" s="179" t="s">
        <v>287</v>
      </c>
      <c r="O177" s="170"/>
    </row>
    <row r="178" spans="1:104" x14ac:dyDescent="0.2">
      <c r="A178" s="171">
        <v>46</v>
      </c>
      <c r="B178" s="172" t="s">
        <v>288</v>
      </c>
      <c r="C178" s="173" t="s">
        <v>289</v>
      </c>
      <c r="D178" s="174" t="s">
        <v>103</v>
      </c>
      <c r="E178" s="175">
        <v>292.48099999999999</v>
      </c>
      <c r="F178" s="175"/>
      <c r="G178" s="176">
        <f>E178*F178</f>
        <v>0</v>
      </c>
      <c r="O178" s="170">
        <v>2</v>
      </c>
      <c r="AA178" s="146">
        <v>1</v>
      </c>
      <c r="AB178" s="146">
        <v>1</v>
      </c>
      <c r="AC178" s="146">
        <v>1</v>
      </c>
      <c r="AZ178" s="146">
        <v>1</v>
      </c>
      <c r="BA178" s="146">
        <f>IF(AZ178=1,G178,0)</f>
        <v>0</v>
      </c>
      <c r="BB178" s="146">
        <f>IF(AZ178=2,G178,0)</f>
        <v>0</v>
      </c>
      <c r="BC178" s="146">
        <f>IF(AZ178=3,G178,0)</f>
        <v>0</v>
      </c>
      <c r="BD178" s="146">
        <f>IF(AZ178=4,G178,0)</f>
        <v>0</v>
      </c>
      <c r="BE178" s="146">
        <f>IF(AZ178=5,G178,0)</f>
        <v>0</v>
      </c>
      <c r="CA178" s="177">
        <v>1</v>
      </c>
      <c r="CB178" s="177">
        <v>1</v>
      </c>
      <c r="CZ178" s="146">
        <v>0</v>
      </c>
    </row>
    <row r="179" spans="1:104" x14ac:dyDescent="0.2">
      <c r="A179" s="178"/>
      <c r="B179" s="180"/>
      <c r="C179" s="225" t="s">
        <v>290</v>
      </c>
      <c r="D179" s="226"/>
      <c r="E179" s="181">
        <v>0</v>
      </c>
      <c r="F179" s="182"/>
      <c r="G179" s="183"/>
      <c r="M179" s="179" t="s">
        <v>290</v>
      </c>
      <c r="O179" s="170"/>
    </row>
    <row r="180" spans="1:104" x14ac:dyDescent="0.2">
      <c r="A180" s="178"/>
      <c r="B180" s="180"/>
      <c r="C180" s="225" t="s">
        <v>291</v>
      </c>
      <c r="D180" s="226"/>
      <c r="E180" s="181">
        <v>0</v>
      </c>
      <c r="F180" s="182"/>
      <c r="G180" s="183"/>
      <c r="M180" s="179" t="s">
        <v>291</v>
      </c>
      <c r="O180" s="170"/>
    </row>
    <row r="181" spans="1:104" ht="22.5" x14ac:dyDescent="0.2">
      <c r="A181" s="178"/>
      <c r="B181" s="180"/>
      <c r="C181" s="225" t="s">
        <v>292</v>
      </c>
      <c r="D181" s="226"/>
      <c r="E181" s="181">
        <v>69.538899999999998</v>
      </c>
      <c r="F181" s="182"/>
      <c r="G181" s="183"/>
      <c r="M181" s="179" t="s">
        <v>292</v>
      </c>
      <c r="O181" s="170"/>
    </row>
    <row r="182" spans="1:104" x14ac:dyDescent="0.2">
      <c r="A182" s="178"/>
      <c r="B182" s="180"/>
      <c r="C182" s="225" t="s">
        <v>293</v>
      </c>
      <c r="D182" s="226"/>
      <c r="E182" s="181">
        <v>4.0648</v>
      </c>
      <c r="F182" s="182"/>
      <c r="G182" s="183"/>
      <c r="M182" s="179" t="s">
        <v>293</v>
      </c>
      <c r="O182" s="170"/>
    </row>
    <row r="183" spans="1:104" x14ac:dyDescent="0.2">
      <c r="A183" s="178"/>
      <c r="B183" s="180"/>
      <c r="C183" s="225" t="s">
        <v>294</v>
      </c>
      <c r="D183" s="226"/>
      <c r="E183" s="181">
        <v>11.337999999999999</v>
      </c>
      <c r="F183" s="182"/>
      <c r="G183" s="183"/>
      <c r="M183" s="179" t="s">
        <v>294</v>
      </c>
      <c r="O183" s="170"/>
    </row>
    <row r="184" spans="1:104" x14ac:dyDescent="0.2">
      <c r="A184" s="178"/>
      <c r="B184" s="180"/>
      <c r="C184" s="225" t="s">
        <v>295</v>
      </c>
      <c r="D184" s="226"/>
      <c r="E184" s="181">
        <v>103.845</v>
      </c>
      <c r="F184" s="182"/>
      <c r="G184" s="183"/>
      <c r="M184" s="179" t="s">
        <v>295</v>
      </c>
      <c r="O184" s="170"/>
    </row>
    <row r="185" spans="1:104" x14ac:dyDescent="0.2">
      <c r="A185" s="178"/>
      <c r="B185" s="180"/>
      <c r="C185" s="225" t="s">
        <v>296</v>
      </c>
      <c r="D185" s="226"/>
      <c r="E185" s="181">
        <v>-12.788</v>
      </c>
      <c r="F185" s="182"/>
      <c r="G185" s="183"/>
      <c r="M185" s="179" t="s">
        <v>296</v>
      </c>
      <c r="O185" s="170"/>
    </row>
    <row r="186" spans="1:104" x14ac:dyDescent="0.2">
      <c r="A186" s="178"/>
      <c r="B186" s="180"/>
      <c r="C186" s="225" t="s">
        <v>297</v>
      </c>
      <c r="D186" s="226"/>
      <c r="E186" s="181">
        <v>3.41</v>
      </c>
      <c r="F186" s="182"/>
      <c r="G186" s="183"/>
      <c r="M186" s="179" t="s">
        <v>297</v>
      </c>
      <c r="O186" s="170"/>
    </row>
    <row r="187" spans="1:104" x14ac:dyDescent="0.2">
      <c r="A187" s="178"/>
      <c r="B187" s="180"/>
      <c r="C187" s="225" t="s">
        <v>298</v>
      </c>
      <c r="D187" s="226"/>
      <c r="E187" s="181">
        <v>22.4529</v>
      </c>
      <c r="F187" s="182"/>
      <c r="G187" s="183"/>
      <c r="M187" s="179" t="s">
        <v>298</v>
      </c>
      <c r="O187" s="170"/>
    </row>
    <row r="188" spans="1:104" x14ac:dyDescent="0.2">
      <c r="A188" s="178"/>
      <c r="B188" s="180"/>
      <c r="C188" s="225" t="s">
        <v>299</v>
      </c>
      <c r="D188" s="226"/>
      <c r="E188" s="181">
        <v>2.895</v>
      </c>
      <c r="F188" s="182"/>
      <c r="G188" s="183"/>
      <c r="M188" s="179" t="s">
        <v>299</v>
      </c>
      <c r="O188" s="170"/>
    </row>
    <row r="189" spans="1:104" ht="22.5" x14ac:dyDescent="0.2">
      <c r="A189" s="178"/>
      <c r="B189" s="180"/>
      <c r="C189" s="225" t="s">
        <v>300</v>
      </c>
      <c r="D189" s="226"/>
      <c r="E189" s="181">
        <v>51.728000000000002</v>
      </c>
      <c r="F189" s="182"/>
      <c r="G189" s="183"/>
      <c r="M189" s="179" t="s">
        <v>300</v>
      </c>
      <c r="O189" s="170"/>
    </row>
    <row r="190" spans="1:104" x14ac:dyDescent="0.2">
      <c r="A190" s="178"/>
      <c r="B190" s="180"/>
      <c r="C190" s="225" t="s">
        <v>301</v>
      </c>
      <c r="D190" s="226"/>
      <c r="E190" s="181">
        <v>1.05</v>
      </c>
      <c r="F190" s="182"/>
      <c r="G190" s="183"/>
      <c r="M190" s="179" t="s">
        <v>301</v>
      </c>
      <c r="O190" s="170"/>
    </row>
    <row r="191" spans="1:104" x14ac:dyDescent="0.2">
      <c r="A191" s="178"/>
      <c r="B191" s="180"/>
      <c r="C191" s="225" t="s">
        <v>302</v>
      </c>
      <c r="D191" s="226"/>
      <c r="E191" s="181">
        <v>19.301400000000001</v>
      </c>
      <c r="F191" s="182"/>
      <c r="G191" s="183"/>
      <c r="M191" s="179" t="s">
        <v>302</v>
      </c>
      <c r="O191" s="170"/>
    </row>
    <row r="192" spans="1:104" x14ac:dyDescent="0.2">
      <c r="A192" s="178"/>
      <c r="B192" s="180"/>
      <c r="C192" s="225" t="s">
        <v>303</v>
      </c>
      <c r="D192" s="226"/>
      <c r="E192" s="181">
        <v>2.2749999999999999</v>
      </c>
      <c r="F192" s="182"/>
      <c r="G192" s="183"/>
      <c r="M192" s="179" t="s">
        <v>303</v>
      </c>
      <c r="O192" s="170"/>
    </row>
    <row r="193" spans="1:104" x14ac:dyDescent="0.2">
      <c r="A193" s="178"/>
      <c r="B193" s="180"/>
      <c r="C193" s="225" t="s">
        <v>304</v>
      </c>
      <c r="D193" s="226"/>
      <c r="E193" s="181">
        <v>13.37</v>
      </c>
      <c r="F193" s="182"/>
      <c r="G193" s="183"/>
      <c r="M193" s="179" t="s">
        <v>304</v>
      </c>
      <c r="O193" s="170"/>
    </row>
    <row r="194" spans="1:104" x14ac:dyDescent="0.2">
      <c r="A194" s="171">
        <v>47</v>
      </c>
      <c r="B194" s="172" t="s">
        <v>305</v>
      </c>
      <c r="C194" s="173" t="s">
        <v>306</v>
      </c>
      <c r="D194" s="174" t="s">
        <v>91</v>
      </c>
      <c r="E194" s="175">
        <v>1</v>
      </c>
      <c r="F194" s="175"/>
      <c r="G194" s="176">
        <f>E194*F194</f>
        <v>0</v>
      </c>
      <c r="O194" s="170">
        <v>2</v>
      </c>
      <c r="AA194" s="146">
        <v>12</v>
      </c>
      <c r="AB194" s="146">
        <v>0</v>
      </c>
      <c r="AC194" s="146">
        <v>58</v>
      </c>
      <c r="AZ194" s="146">
        <v>1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7">
        <v>12</v>
      </c>
      <c r="CB194" s="177">
        <v>0</v>
      </c>
      <c r="CZ194" s="146">
        <v>5.0000000000000002E-5</v>
      </c>
    </row>
    <row r="195" spans="1:104" x14ac:dyDescent="0.2">
      <c r="A195" s="178"/>
      <c r="B195" s="180"/>
      <c r="C195" s="225" t="s">
        <v>307</v>
      </c>
      <c r="D195" s="226"/>
      <c r="E195" s="181">
        <v>0</v>
      </c>
      <c r="F195" s="182"/>
      <c r="G195" s="183"/>
      <c r="M195" s="179" t="s">
        <v>307</v>
      </c>
      <c r="O195" s="170"/>
    </row>
    <row r="196" spans="1:104" x14ac:dyDescent="0.2">
      <c r="A196" s="178"/>
      <c r="B196" s="180"/>
      <c r="C196" s="225" t="s">
        <v>308</v>
      </c>
      <c r="D196" s="226"/>
      <c r="E196" s="181">
        <v>0</v>
      </c>
      <c r="F196" s="182"/>
      <c r="G196" s="183"/>
      <c r="M196" s="179" t="s">
        <v>308</v>
      </c>
      <c r="O196" s="170"/>
    </row>
    <row r="197" spans="1:104" x14ac:dyDescent="0.2">
      <c r="A197" s="178"/>
      <c r="B197" s="180"/>
      <c r="C197" s="225" t="s">
        <v>309</v>
      </c>
      <c r="D197" s="226"/>
      <c r="E197" s="181">
        <v>1</v>
      </c>
      <c r="F197" s="182"/>
      <c r="G197" s="183"/>
      <c r="M197" s="179" t="s">
        <v>309</v>
      </c>
      <c r="O197" s="170"/>
    </row>
    <row r="198" spans="1:104" ht="22.5" x14ac:dyDescent="0.2">
      <c r="A198" s="171">
        <v>48</v>
      </c>
      <c r="B198" s="172" t="s">
        <v>310</v>
      </c>
      <c r="C198" s="173" t="s">
        <v>311</v>
      </c>
      <c r="D198" s="174" t="s">
        <v>103</v>
      </c>
      <c r="E198" s="175">
        <v>0.94499999999999995</v>
      </c>
      <c r="F198" s="175"/>
      <c r="G198" s="176">
        <f>E198*F198</f>
        <v>0</v>
      </c>
      <c r="O198" s="170">
        <v>2</v>
      </c>
      <c r="AA198" s="146">
        <v>12</v>
      </c>
      <c r="AB198" s="146">
        <v>0</v>
      </c>
      <c r="AC198" s="146">
        <v>1</v>
      </c>
      <c r="AZ198" s="146">
        <v>1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12</v>
      </c>
      <c r="CB198" s="177">
        <v>0</v>
      </c>
      <c r="CZ198" s="146">
        <v>0</v>
      </c>
    </row>
    <row r="199" spans="1:104" x14ac:dyDescent="0.2">
      <c r="A199" s="178"/>
      <c r="B199" s="180"/>
      <c r="C199" s="225" t="s">
        <v>312</v>
      </c>
      <c r="D199" s="226"/>
      <c r="E199" s="181">
        <v>0.94499999999999995</v>
      </c>
      <c r="F199" s="182"/>
      <c r="G199" s="183"/>
      <c r="M199" s="179" t="s">
        <v>312</v>
      </c>
      <c r="O199" s="170"/>
    </row>
    <row r="200" spans="1:104" ht="22.5" x14ac:dyDescent="0.2">
      <c r="A200" s="171">
        <v>49</v>
      </c>
      <c r="B200" s="172" t="s">
        <v>313</v>
      </c>
      <c r="C200" s="173" t="s">
        <v>314</v>
      </c>
      <c r="D200" s="174" t="s">
        <v>91</v>
      </c>
      <c r="E200" s="175">
        <v>1</v>
      </c>
      <c r="F200" s="175"/>
      <c r="G200" s="176">
        <f>E200*F200</f>
        <v>0</v>
      </c>
      <c r="O200" s="170">
        <v>2</v>
      </c>
      <c r="AA200" s="146">
        <v>12</v>
      </c>
      <c r="AB200" s="146">
        <v>0</v>
      </c>
      <c r="AC200" s="146">
        <v>62</v>
      </c>
      <c r="AZ200" s="146">
        <v>1</v>
      </c>
      <c r="BA200" s="146">
        <f>IF(AZ200=1,G200,0)</f>
        <v>0</v>
      </c>
      <c r="BB200" s="146">
        <f>IF(AZ200=2,G200,0)</f>
        <v>0</v>
      </c>
      <c r="BC200" s="146">
        <f>IF(AZ200=3,G200,0)</f>
        <v>0</v>
      </c>
      <c r="BD200" s="146">
        <f>IF(AZ200=4,G200,0)</f>
        <v>0</v>
      </c>
      <c r="BE200" s="146">
        <f>IF(AZ200=5,G200,0)</f>
        <v>0</v>
      </c>
      <c r="CA200" s="177">
        <v>12</v>
      </c>
      <c r="CB200" s="177">
        <v>0</v>
      </c>
      <c r="CZ200" s="146">
        <v>0</v>
      </c>
    </row>
    <row r="201" spans="1:104" x14ac:dyDescent="0.2">
      <c r="A201" s="178"/>
      <c r="B201" s="180"/>
      <c r="C201" s="225" t="s">
        <v>315</v>
      </c>
      <c r="D201" s="226"/>
      <c r="E201" s="181">
        <v>1</v>
      </c>
      <c r="F201" s="182"/>
      <c r="G201" s="183"/>
      <c r="M201" s="179" t="s">
        <v>315</v>
      </c>
      <c r="O201" s="170"/>
    </row>
    <row r="202" spans="1:104" x14ac:dyDescent="0.2">
      <c r="A202" s="184"/>
      <c r="B202" s="185" t="s">
        <v>75</v>
      </c>
      <c r="C202" s="186" t="str">
        <f>CONCATENATE(B111," ",C111)</f>
        <v>96 Bourání konstrukcí</v>
      </c>
      <c r="D202" s="187"/>
      <c r="E202" s="188"/>
      <c r="F202" s="189"/>
      <c r="G202" s="190">
        <f>SUM(G111:G201)</f>
        <v>0</v>
      </c>
      <c r="O202" s="170">
        <v>4</v>
      </c>
      <c r="BA202" s="191">
        <f>SUM(BA111:BA201)</f>
        <v>0</v>
      </c>
      <c r="BB202" s="191">
        <f>SUM(BB111:BB201)</f>
        <v>0</v>
      </c>
      <c r="BC202" s="191">
        <f>SUM(BC111:BC201)</f>
        <v>0</v>
      </c>
      <c r="BD202" s="191">
        <f>SUM(BD111:BD201)</f>
        <v>0</v>
      </c>
      <c r="BE202" s="191">
        <f>SUM(BE111:BE201)</f>
        <v>0</v>
      </c>
    </row>
    <row r="203" spans="1:104" x14ac:dyDescent="0.2">
      <c r="A203" s="163" t="s">
        <v>74</v>
      </c>
      <c r="B203" s="164" t="s">
        <v>316</v>
      </c>
      <c r="C203" s="165" t="s">
        <v>317</v>
      </c>
      <c r="D203" s="166"/>
      <c r="E203" s="167"/>
      <c r="F203" s="167"/>
      <c r="G203" s="168"/>
      <c r="H203" s="169"/>
      <c r="I203" s="169"/>
      <c r="O203" s="170">
        <v>1</v>
      </c>
    </row>
    <row r="204" spans="1:104" x14ac:dyDescent="0.2">
      <c r="A204" s="171">
        <v>50</v>
      </c>
      <c r="B204" s="172" t="s">
        <v>318</v>
      </c>
      <c r="C204" s="173" t="s">
        <v>319</v>
      </c>
      <c r="D204" s="174" t="s">
        <v>95</v>
      </c>
      <c r="E204" s="175">
        <v>28.068569567000001</v>
      </c>
      <c r="F204" s="175"/>
      <c r="G204" s="176">
        <f>E204*F204</f>
        <v>0</v>
      </c>
      <c r="O204" s="170">
        <v>2</v>
      </c>
      <c r="AA204" s="146">
        <v>7</v>
      </c>
      <c r="AB204" s="146">
        <v>1</v>
      </c>
      <c r="AC204" s="146">
        <v>2</v>
      </c>
      <c r="AZ204" s="146">
        <v>1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7</v>
      </c>
      <c r="CB204" s="177">
        <v>1</v>
      </c>
      <c r="CZ204" s="146">
        <v>0</v>
      </c>
    </row>
    <row r="205" spans="1:104" x14ac:dyDescent="0.2">
      <c r="A205" s="184"/>
      <c r="B205" s="185" t="s">
        <v>75</v>
      </c>
      <c r="C205" s="186" t="str">
        <f>CONCATENATE(B203," ",C203)</f>
        <v>99 Staveništní přesun hmot</v>
      </c>
      <c r="D205" s="187"/>
      <c r="E205" s="188"/>
      <c r="F205" s="189"/>
      <c r="G205" s="190">
        <f>SUM(G203:G204)</f>
        <v>0</v>
      </c>
      <c r="O205" s="170">
        <v>4</v>
      </c>
      <c r="BA205" s="191">
        <f>SUM(BA203:BA204)</f>
        <v>0</v>
      </c>
      <c r="BB205" s="191">
        <f>SUM(BB203:BB204)</f>
        <v>0</v>
      </c>
      <c r="BC205" s="191">
        <f>SUM(BC203:BC204)</f>
        <v>0</v>
      </c>
      <c r="BD205" s="191">
        <f>SUM(BD203:BD204)</f>
        <v>0</v>
      </c>
      <c r="BE205" s="191">
        <f>SUM(BE203:BE204)</f>
        <v>0</v>
      </c>
    </row>
    <row r="206" spans="1:104" x14ac:dyDescent="0.2">
      <c r="A206" s="163" t="s">
        <v>74</v>
      </c>
      <c r="B206" s="164" t="s">
        <v>320</v>
      </c>
      <c r="C206" s="165" t="s">
        <v>321</v>
      </c>
      <c r="D206" s="166"/>
      <c r="E206" s="167"/>
      <c r="F206" s="167"/>
      <c r="G206" s="168"/>
      <c r="H206" s="169"/>
      <c r="I206" s="169"/>
      <c r="O206" s="170">
        <v>1</v>
      </c>
    </row>
    <row r="207" spans="1:104" ht="22.5" x14ac:dyDescent="0.2">
      <c r="A207" s="171">
        <v>51</v>
      </c>
      <c r="B207" s="172" t="s">
        <v>322</v>
      </c>
      <c r="C207" s="173" t="s">
        <v>323</v>
      </c>
      <c r="D207" s="174" t="s">
        <v>91</v>
      </c>
      <c r="E207" s="175">
        <v>1</v>
      </c>
      <c r="F207" s="175"/>
      <c r="G207" s="176">
        <f>E207*F207</f>
        <v>0</v>
      </c>
      <c r="O207" s="170">
        <v>2</v>
      </c>
      <c r="AA207" s="146">
        <v>12</v>
      </c>
      <c r="AB207" s="146">
        <v>0</v>
      </c>
      <c r="AC207" s="146">
        <v>41</v>
      </c>
      <c r="AZ207" s="146">
        <v>2</v>
      </c>
      <c r="BA207" s="146">
        <f>IF(AZ207=1,G207,0)</f>
        <v>0</v>
      </c>
      <c r="BB207" s="146">
        <f>IF(AZ207=2,G207,0)</f>
        <v>0</v>
      </c>
      <c r="BC207" s="146">
        <f>IF(AZ207=3,G207,0)</f>
        <v>0</v>
      </c>
      <c r="BD207" s="146">
        <f>IF(AZ207=4,G207,0)</f>
        <v>0</v>
      </c>
      <c r="BE207" s="146">
        <f>IF(AZ207=5,G207,0)</f>
        <v>0</v>
      </c>
      <c r="CA207" s="177">
        <v>12</v>
      </c>
      <c r="CB207" s="177">
        <v>0</v>
      </c>
      <c r="CZ207" s="146">
        <v>1.55E-2</v>
      </c>
    </row>
    <row r="208" spans="1:104" x14ac:dyDescent="0.2">
      <c r="A208" s="178"/>
      <c r="B208" s="180"/>
      <c r="C208" s="225" t="s">
        <v>324</v>
      </c>
      <c r="D208" s="226"/>
      <c r="E208" s="181">
        <v>0</v>
      </c>
      <c r="F208" s="182"/>
      <c r="G208" s="183"/>
      <c r="M208" s="179" t="s">
        <v>324</v>
      </c>
      <c r="O208" s="170"/>
    </row>
    <row r="209" spans="1:104" ht="22.5" x14ac:dyDescent="0.2">
      <c r="A209" s="178"/>
      <c r="B209" s="180"/>
      <c r="C209" s="225" t="s">
        <v>325</v>
      </c>
      <c r="D209" s="226"/>
      <c r="E209" s="181">
        <v>0</v>
      </c>
      <c r="F209" s="182"/>
      <c r="G209" s="183"/>
      <c r="M209" s="179" t="s">
        <v>325</v>
      </c>
      <c r="O209" s="170"/>
    </row>
    <row r="210" spans="1:104" x14ac:dyDescent="0.2">
      <c r="A210" s="178"/>
      <c r="B210" s="180"/>
      <c r="C210" s="225" t="s">
        <v>326</v>
      </c>
      <c r="D210" s="226"/>
      <c r="E210" s="181">
        <v>0</v>
      </c>
      <c r="F210" s="182"/>
      <c r="G210" s="183"/>
      <c r="M210" s="179" t="s">
        <v>326</v>
      </c>
      <c r="O210" s="170"/>
    </row>
    <row r="211" spans="1:104" x14ac:dyDescent="0.2">
      <c r="A211" s="178"/>
      <c r="B211" s="180"/>
      <c r="C211" s="225" t="s">
        <v>327</v>
      </c>
      <c r="D211" s="226"/>
      <c r="E211" s="181">
        <v>0</v>
      </c>
      <c r="F211" s="182"/>
      <c r="G211" s="183"/>
      <c r="M211" s="179" t="s">
        <v>327</v>
      </c>
      <c r="O211" s="170"/>
    </row>
    <row r="212" spans="1:104" x14ac:dyDescent="0.2">
      <c r="A212" s="178"/>
      <c r="B212" s="180"/>
      <c r="C212" s="225" t="s">
        <v>328</v>
      </c>
      <c r="D212" s="226"/>
      <c r="E212" s="181">
        <v>0</v>
      </c>
      <c r="F212" s="182"/>
      <c r="G212" s="183"/>
      <c r="M212" s="179" t="s">
        <v>328</v>
      </c>
      <c r="O212" s="170"/>
    </row>
    <row r="213" spans="1:104" x14ac:dyDescent="0.2">
      <c r="A213" s="178"/>
      <c r="B213" s="180"/>
      <c r="C213" s="225" t="s">
        <v>329</v>
      </c>
      <c r="D213" s="226"/>
      <c r="E213" s="181">
        <v>0</v>
      </c>
      <c r="F213" s="182"/>
      <c r="G213" s="183"/>
      <c r="M213" s="179" t="s">
        <v>329</v>
      </c>
      <c r="O213" s="170"/>
    </row>
    <row r="214" spans="1:104" x14ac:dyDescent="0.2">
      <c r="A214" s="178"/>
      <c r="B214" s="180"/>
      <c r="C214" s="225" t="s">
        <v>330</v>
      </c>
      <c r="D214" s="226"/>
      <c r="E214" s="181">
        <v>0</v>
      </c>
      <c r="F214" s="182"/>
      <c r="G214" s="183"/>
      <c r="M214" s="179" t="s">
        <v>330</v>
      </c>
      <c r="O214" s="170"/>
    </row>
    <row r="215" spans="1:104" x14ac:dyDescent="0.2">
      <c r="A215" s="178"/>
      <c r="B215" s="180"/>
      <c r="C215" s="225" t="s">
        <v>331</v>
      </c>
      <c r="D215" s="226"/>
      <c r="E215" s="181">
        <v>0</v>
      </c>
      <c r="F215" s="182"/>
      <c r="G215" s="183"/>
      <c r="M215" s="179" t="s">
        <v>331</v>
      </c>
      <c r="O215" s="170"/>
    </row>
    <row r="216" spans="1:104" x14ac:dyDescent="0.2">
      <c r="A216" s="178"/>
      <c r="B216" s="180"/>
      <c r="C216" s="225" t="s">
        <v>332</v>
      </c>
      <c r="D216" s="226"/>
      <c r="E216" s="181">
        <v>0</v>
      </c>
      <c r="F216" s="182"/>
      <c r="G216" s="183"/>
      <c r="M216" s="179" t="s">
        <v>332</v>
      </c>
      <c r="O216" s="170"/>
    </row>
    <row r="217" spans="1:104" x14ac:dyDescent="0.2">
      <c r="A217" s="178"/>
      <c r="B217" s="180"/>
      <c r="C217" s="225" t="s">
        <v>333</v>
      </c>
      <c r="D217" s="226"/>
      <c r="E217" s="181">
        <v>0</v>
      </c>
      <c r="F217" s="182"/>
      <c r="G217" s="183"/>
      <c r="M217" s="179" t="s">
        <v>333</v>
      </c>
      <c r="O217" s="170"/>
    </row>
    <row r="218" spans="1:104" x14ac:dyDescent="0.2">
      <c r="A218" s="178"/>
      <c r="B218" s="180"/>
      <c r="C218" s="225" t="s">
        <v>334</v>
      </c>
      <c r="D218" s="226"/>
      <c r="E218" s="181">
        <v>0</v>
      </c>
      <c r="F218" s="182"/>
      <c r="G218" s="183"/>
      <c r="M218" s="179" t="s">
        <v>334</v>
      </c>
      <c r="O218" s="170"/>
    </row>
    <row r="219" spans="1:104" x14ac:dyDescent="0.2">
      <c r="A219" s="178"/>
      <c r="B219" s="180"/>
      <c r="C219" s="225" t="s">
        <v>335</v>
      </c>
      <c r="D219" s="226"/>
      <c r="E219" s="181">
        <v>0</v>
      </c>
      <c r="F219" s="182"/>
      <c r="G219" s="183"/>
      <c r="M219" s="179" t="s">
        <v>335</v>
      </c>
      <c r="O219" s="170"/>
    </row>
    <row r="220" spans="1:104" x14ac:dyDescent="0.2">
      <c r="A220" s="178"/>
      <c r="B220" s="180"/>
      <c r="C220" s="225" t="s">
        <v>336</v>
      </c>
      <c r="D220" s="226"/>
      <c r="E220" s="181">
        <v>0</v>
      </c>
      <c r="F220" s="182"/>
      <c r="G220" s="183"/>
      <c r="M220" s="179" t="s">
        <v>336</v>
      </c>
      <c r="O220" s="170"/>
    </row>
    <row r="221" spans="1:104" x14ac:dyDescent="0.2">
      <c r="A221" s="178"/>
      <c r="B221" s="180"/>
      <c r="C221" s="225" t="s">
        <v>337</v>
      </c>
      <c r="D221" s="226"/>
      <c r="E221" s="181">
        <v>1</v>
      </c>
      <c r="F221" s="182"/>
      <c r="G221" s="183"/>
      <c r="M221" s="179" t="s">
        <v>337</v>
      </c>
      <c r="O221" s="170"/>
    </row>
    <row r="222" spans="1:104" x14ac:dyDescent="0.2">
      <c r="A222" s="178"/>
      <c r="B222" s="180"/>
      <c r="C222" s="225" t="s">
        <v>338</v>
      </c>
      <c r="D222" s="226"/>
      <c r="E222" s="181">
        <v>0</v>
      </c>
      <c r="F222" s="182"/>
      <c r="G222" s="183"/>
      <c r="M222" s="179" t="s">
        <v>338</v>
      </c>
      <c r="O222" s="170"/>
    </row>
    <row r="223" spans="1:104" ht="22.5" x14ac:dyDescent="0.2">
      <c r="A223" s="171">
        <v>52</v>
      </c>
      <c r="B223" s="172" t="s">
        <v>339</v>
      </c>
      <c r="C223" s="173" t="s">
        <v>340</v>
      </c>
      <c r="D223" s="174" t="s">
        <v>91</v>
      </c>
      <c r="E223" s="175">
        <v>1</v>
      </c>
      <c r="F223" s="175"/>
      <c r="G223" s="176">
        <f>E223*F223</f>
        <v>0</v>
      </c>
      <c r="O223" s="170">
        <v>2</v>
      </c>
      <c r="AA223" s="146">
        <v>12</v>
      </c>
      <c r="AB223" s="146">
        <v>0</v>
      </c>
      <c r="AC223" s="146">
        <v>42</v>
      </c>
      <c r="AZ223" s="146">
        <v>2</v>
      </c>
      <c r="BA223" s="146">
        <f>IF(AZ223=1,G223,0)</f>
        <v>0</v>
      </c>
      <c r="BB223" s="146">
        <f>IF(AZ223=2,G223,0)</f>
        <v>0</v>
      </c>
      <c r="BC223" s="146">
        <f>IF(AZ223=3,G223,0)</f>
        <v>0</v>
      </c>
      <c r="BD223" s="146">
        <f>IF(AZ223=4,G223,0)</f>
        <v>0</v>
      </c>
      <c r="BE223" s="146">
        <f>IF(AZ223=5,G223,0)</f>
        <v>0</v>
      </c>
      <c r="CA223" s="177">
        <v>12</v>
      </c>
      <c r="CB223" s="177">
        <v>0</v>
      </c>
      <c r="CZ223" s="146">
        <v>1.55E-2</v>
      </c>
    </row>
    <row r="224" spans="1:104" x14ac:dyDescent="0.2">
      <c r="A224" s="178"/>
      <c r="B224" s="180"/>
      <c r="C224" s="225" t="s">
        <v>324</v>
      </c>
      <c r="D224" s="226"/>
      <c r="E224" s="181">
        <v>0</v>
      </c>
      <c r="F224" s="182"/>
      <c r="G224" s="183"/>
      <c r="M224" s="179" t="s">
        <v>324</v>
      </c>
      <c r="O224" s="170"/>
    </row>
    <row r="225" spans="1:15" ht="22.5" x14ac:dyDescent="0.2">
      <c r="A225" s="178"/>
      <c r="B225" s="180"/>
      <c r="C225" s="225" t="s">
        <v>325</v>
      </c>
      <c r="D225" s="226"/>
      <c r="E225" s="181">
        <v>0</v>
      </c>
      <c r="F225" s="182"/>
      <c r="G225" s="183"/>
      <c r="M225" s="179" t="s">
        <v>325</v>
      </c>
      <c r="O225" s="170"/>
    </row>
    <row r="226" spans="1:15" x14ac:dyDescent="0.2">
      <c r="A226" s="178"/>
      <c r="B226" s="180"/>
      <c r="C226" s="225" t="s">
        <v>326</v>
      </c>
      <c r="D226" s="226"/>
      <c r="E226" s="181">
        <v>0</v>
      </c>
      <c r="F226" s="182"/>
      <c r="G226" s="183"/>
      <c r="M226" s="179" t="s">
        <v>326</v>
      </c>
      <c r="O226" s="170"/>
    </row>
    <row r="227" spans="1:15" x14ac:dyDescent="0.2">
      <c r="A227" s="178"/>
      <c r="B227" s="180"/>
      <c r="C227" s="225" t="s">
        <v>327</v>
      </c>
      <c r="D227" s="226"/>
      <c r="E227" s="181">
        <v>0</v>
      </c>
      <c r="F227" s="182"/>
      <c r="G227" s="183"/>
      <c r="M227" s="179" t="s">
        <v>327</v>
      </c>
      <c r="O227" s="170"/>
    </row>
    <row r="228" spans="1:15" x14ac:dyDescent="0.2">
      <c r="A228" s="178"/>
      <c r="B228" s="180"/>
      <c r="C228" s="225" t="s">
        <v>328</v>
      </c>
      <c r="D228" s="226"/>
      <c r="E228" s="181">
        <v>0</v>
      </c>
      <c r="F228" s="182"/>
      <c r="G228" s="183"/>
      <c r="M228" s="179" t="s">
        <v>328</v>
      </c>
      <c r="O228" s="170"/>
    </row>
    <row r="229" spans="1:15" x14ac:dyDescent="0.2">
      <c r="A229" s="178"/>
      <c r="B229" s="180"/>
      <c r="C229" s="225" t="s">
        <v>329</v>
      </c>
      <c r="D229" s="226"/>
      <c r="E229" s="181">
        <v>0</v>
      </c>
      <c r="F229" s="182"/>
      <c r="G229" s="183"/>
      <c r="M229" s="179" t="s">
        <v>329</v>
      </c>
      <c r="O229" s="170"/>
    </row>
    <row r="230" spans="1:15" x14ac:dyDescent="0.2">
      <c r="A230" s="178"/>
      <c r="B230" s="180"/>
      <c r="C230" s="225" t="s">
        <v>330</v>
      </c>
      <c r="D230" s="226"/>
      <c r="E230" s="181">
        <v>0</v>
      </c>
      <c r="F230" s="182"/>
      <c r="G230" s="183"/>
      <c r="M230" s="179" t="s">
        <v>330</v>
      </c>
      <c r="O230" s="170"/>
    </row>
    <row r="231" spans="1:15" x14ac:dyDescent="0.2">
      <c r="A231" s="178"/>
      <c r="B231" s="180"/>
      <c r="C231" s="225" t="s">
        <v>331</v>
      </c>
      <c r="D231" s="226"/>
      <c r="E231" s="181">
        <v>0</v>
      </c>
      <c r="F231" s="182"/>
      <c r="G231" s="183"/>
      <c r="M231" s="179" t="s">
        <v>331</v>
      </c>
      <c r="O231" s="170"/>
    </row>
    <row r="232" spans="1:15" x14ac:dyDescent="0.2">
      <c r="A232" s="178"/>
      <c r="B232" s="180"/>
      <c r="C232" s="225" t="s">
        <v>332</v>
      </c>
      <c r="D232" s="226"/>
      <c r="E232" s="181">
        <v>0</v>
      </c>
      <c r="F232" s="182"/>
      <c r="G232" s="183"/>
      <c r="M232" s="179" t="s">
        <v>332</v>
      </c>
      <c r="O232" s="170"/>
    </row>
    <row r="233" spans="1:15" x14ac:dyDescent="0.2">
      <c r="A233" s="178"/>
      <c r="B233" s="180"/>
      <c r="C233" s="225" t="s">
        <v>341</v>
      </c>
      <c r="D233" s="226"/>
      <c r="E233" s="181">
        <v>0</v>
      </c>
      <c r="F233" s="182"/>
      <c r="G233" s="183"/>
      <c r="M233" s="179" t="s">
        <v>341</v>
      </c>
      <c r="O233" s="170"/>
    </row>
    <row r="234" spans="1:15" x14ac:dyDescent="0.2">
      <c r="A234" s="178"/>
      <c r="B234" s="180"/>
      <c r="C234" s="225" t="s">
        <v>342</v>
      </c>
      <c r="D234" s="226"/>
      <c r="E234" s="181">
        <v>0</v>
      </c>
      <c r="F234" s="182"/>
      <c r="G234" s="183"/>
      <c r="M234" s="179" t="s">
        <v>342</v>
      </c>
      <c r="O234" s="170"/>
    </row>
    <row r="235" spans="1:15" x14ac:dyDescent="0.2">
      <c r="A235" s="178"/>
      <c r="B235" s="180"/>
      <c r="C235" s="225" t="s">
        <v>343</v>
      </c>
      <c r="D235" s="226"/>
      <c r="E235" s="181">
        <v>0</v>
      </c>
      <c r="F235" s="182"/>
      <c r="G235" s="183"/>
      <c r="M235" s="179" t="s">
        <v>343</v>
      </c>
      <c r="O235" s="170"/>
    </row>
    <row r="236" spans="1:15" x14ac:dyDescent="0.2">
      <c r="A236" s="178"/>
      <c r="B236" s="180"/>
      <c r="C236" s="225" t="s">
        <v>344</v>
      </c>
      <c r="D236" s="226"/>
      <c r="E236" s="181">
        <v>0</v>
      </c>
      <c r="F236" s="182"/>
      <c r="G236" s="183"/>
      <c r="M236" s="179" t="s">
        <v>344</v>
      </c>
      <c r="O236" s="170"/>
    </row>
    <row r="237" spans="1:15" ht="22.5" x14ac:dyDescent="0.2">
      <c r="A237" s="178"/>
      <c r="B237" s="180"/>
      <c r="C237" s="225" t="s">
        <v>345</v>
      </c>
      <c r="D237" s="226"/>
      <c r="E237" s="181">
        <v>0</v>
      </c>
      <c r="F237" s="182"/>
      <c r="G237" s="183"/>
      <c r="M237" s="179" t="s">
        <v>345</v>
      </c>
      <c r="O237" s="170"/>
    </row>
    <row r="238" spans="1:15" x14ac:dyDescent="0.2">
      <c r="A238" s="178"/>
      <c r="B238" s="180"/>
      <c r="C238" s="225" t="s">
        <v>346</v>
      </c>
      <c r="D238" s="226"/>
      <c r="E238" s="181">
        <v>0</v>
      </c>
      <c r="F238" s="182"/>
      <c r="G238" s="183"/>
      <c r="M238" s="179" t="s">
        <v>346</v>
      </c>
      <c r="O238" s="170"/>
    </row>
    <row r="239" spans="1:15" x14ac:dyDescent="0.2">
      <c r="A239" s="178"/>
      <c r="B239" s="180"/>
      <c r="C239" s="225" t="s">
        <v>347</v>
      </c>
      <c r="D239" s="226"/>
      <c r="E239" s="181">
        <v>1</v>
      </c>
      <c r="F239" s="182"/>
      <c r="G239" s="183"/>
      <c r="M239" s="179" t="s">
        <v>347</v>
      </c>
      <c r="O239" s="170"/>
    </row>
    <row r="240" spans="1:15" x14ac:dyDescent="0.2">
      <c r="A240" s="178"/>
      <c r="B240" s="180"/>
      <c r="C240" s="225" t="s">
        <v>338</v>
      </c>
      <c r="D240" s="226"/>
      <c r="E240" s="181">
        <v>0</v>
      </c>
      <c r="F240" s="182"/>
      <c r="G240" s="183"/>
      <c r="M240" s="179" t="s">
        <v>338</v>
      </c>
      <c r="O240" s="170"/>
    </row>
    <row r="241" spans="1:104" ht="22.5" x14ac:dyDescent="0.2">
      <c r="A241" s="171">
        <v>53</v>
      </c>
      <c r="B241" s="172" t="s">
        <v>348</v>
      </c>
      <c r="C241" s="173" t="s">
        <v>349</v>
      </c>
      <c r="D241" s="174" t="s">
        <v>91</v>
      </c>
      <c r="E241" s="175">
        <v>6</v>
      </c>
      <c r="F241" s="175"/>
      <c r="G241" s="176">
        <f>E241*F241</f>
        <v>0</v>
      </c>
      <c r="O241" s="170">
        <v>2</v>
      </c>
      <c r="AA241" s="146">
        <v>12</v>
      </c>
      <c r="AB241" s="146">
        <v>0</v>
      </c>
      <c r="AC241" s="146">
        <v>43</v>
      </c>
      <c r="AZ241" s="146">
        <v>2</v>
      </c>
      <c r="BA241" s="146">
        <f>IF(AZ241=1,G241,0)</f>
        <v>0</v>
      </c>
      <c r="BB241" s="146">
        <f>IF(AZ241=2,G241,0)</f>
        <v>0</v>
      </c>
      <c r="BC241" s="146">
        <f>IF(AZ241=3,G241,0)</f>
        <v>0</v>
      </c>
      <c r="BD241" s="146">
        <f>IF(AZ241=4,G241,0)</f>
        <v>0</v>
      </c>
      <c r="BE241" s="146">
        <f>IF(AZ241=5,G241,0)</f>
        <v>0</v>
      </c>
      <c r="CA241" s="177">
        <v>12</v>
      </c>
      <c r="CB241" s="177">
        <v>0</v>
      </c>
      <c r="CZ241" s="146">
        <v>1.55E-2</v>
      </c>
    </row>
    <row r="242" spans="1:104" x14ac:dyDescent="0.2">
      <c r="A242" s="178"/>
      <c r="B242" s="180"/>
      <c r="C242" s="225" t="s">
        <v>324</v>
      </c>
      <c r="D242" s="226"/>
      <c r="E242" s="181">
        <v>0</v>
      </c>
      <c r="F242" s="182"/>
      <c r="G242" s="183"/>
      <c r="M242" s="179" t="s">
        <v>324</v>
      </c>
      <c r="O242" s="170"/>
    </row>
    <row r="243" spans="1:104" x14ac:dyDescent="0.2">
      <c r="A243" s="178"/>
      <c r="B243" s="180"/>
      <c r="C243" s="225" t="s">
        <v>350</v>
      </c>
      <c r="D243" s="226"/>
      <c r="E243" s="181">
        <v>0</v>
      </c>
      <c r="F243" s="182"/>
      <c r="G243" s="183"/>
      <c r="M243" s="179" t="s">
        <v>350</v>
      </c>
      <c r="O243" s="170"/>
    </row>
    <row r="244" spans="1:104" x14ac:dyDescent="0.2">
      <c r="A244" s="178"/>
      <c r="B244" s="180"/>
      <c r="C244" s="225" t="s">
        <v>351</v>
      </c>
      <c r="D244" s="226"/>
      <c r="E244" s="181">
        <v>0</v>
      </c>
      <c r="F244" s="182"/>
      <c r="G244" s="183"/>
      <c r="M244" s="179" t="s">
        <v>351</v>
      </c>
      <c r="O244" s="170"/>
    </row>
    <row r="245" spans="1:104" x14ac:dyDescent="0.2">
      <c r="A245" s="178"/>
      <c r="B245" s="180"/>
      <c r="C245" s="225" t="s">
        <v>352</v>
      </c>
      <c r="D245" s="226"/>
      <c r="E245" s="181">
        <v>0</v>
      </c>
      <c r="F245" s="182"/>
      <c r="G245" s="183"/>
      <c r="M245" s="179" t="s">
        <v>352</v>
      </c>
      <c r="O245" s="170"/>
    </row>
    <row r="246" spans="1:104" x14ac:dyDescent="0.2">
      <c r="A246" s="178"/>
      <c r="B246" s="180"/>
      <c r="C246" s="225" t="s">
        <v>353</v>
      </c>
      <c r="D246" s="226"/>
      <c r="E246" s="181">
        <v>0</v>
      </c>
      <c r="F246" s="182"/>
      <c r="G246" s="183"/>
      <c r="M246" s="179" t="s">
        <v>353</v>
      </c>
      <c r="O246" s="170"/>
    </row>
    <row r="247" spans="1:104" x14ac:dyDescent="0.2">
      <c r="A247" s="178"/>
      <c r="B247" s="180"/>
      <c r="C247" s="225" t="s">
        <v>354</v>
      </c>
      <c r="D247" s="226"/>
      <c r="E247" s="181">
        <v>0</v>
      </c>
      <c r="F247" s="182"/>
      <c r="G247" s="183"/>
      <c r="M247" s="179" t="s">
        <v>354</v>
      </c>
      <c r="O247" s="170"/>
    </row>
    <row r="248" spans="1:104" x14ac:dyDescent="0.2">
      <c r="A248" s="178"/>
      <c r="B248" s="180"/>
      <c r="C248" s="225" t="s">
        <v>355</v>
      </c>
      <c r="D248" s="226"/>
      <c r="E248" s="181">
        <v>0</v>
      </c>
      <c r="F248" s="182"/>
      <c r="G248" s="183"/>
      <c r="M248" s="179" t="s">
        <v>355</v>
      </c>
      <c r="O248" s="170"/>
    </row>
    <row r="249" spans="1:104" x14ac:dyDescent="0.2">
      <c r="A249" s="178"/>
      <c r="B249" s="180"/>
      <c r="C249" s="225" t="s">
        <v>356</v>
      </c>
      <c r="D249" s="226"/>
      <c r="E249" s="181">
        <v>0</v>
      </c>
      <c r="F249" s="182"/>
      <c r="G249" s="183"/>
      <c r="M249" s="179" t="s">
        <v>356</v>
      </c>
      <c r="O249" s="170"/>
    </row>
    <row r="250" spans="1:104" x14ac:dyDescent="0.2">
      <c r="A250" s="178"/>
      <c r="B250" s="180"/>
      <c r="C250" s="225" t="s">
        <v>357</v>
      </c>
      <c r="D250" s="226"/>
      <c r="E250" s="181">
        <v>4</v>
      </c>
      <c r="F250" s="182"/>
      <c r="G250" s="183"/>
      <c r="M250" s="179" t="s">
        <v>357</v>
      </c>
      <c r="O250" s="170"/>
    </row>
    <row r="251" spans="1:104" x14ac:dyDescent="0.2">
      <c r="A251" s="178"/>
      <c r="B251" s="180"/>
      <c r="C251" s="225" t="s">
        <v>358</v>
      </c>
      <c r="D251" s="226"/>
      <c r="E251" s="181">
        <v>2</v>
      </c>
      <c r="F251" s="182"/>
      <c r="G251" s="183"/>
      <c r="M251" s="179" t="s">
        <v>358</v>
      </c>
      <c r="O251" s="170"/>
    </row>
    <row r="252" spans="1:104" x14ac:dyDescent="0.2">
      <c r="A252" s="178"/>
      <c r="B252" s="180"/>
      <c r="C252" s="225" t="s">
        <v>338</v>
      </c>
      <c r="D252" s="226"/>
      <c r="E252" s="181">
        <v>0</v>
      </c>
      <c r="F252" s="182"/>
      <c r="G252" s="183"/>
      <c r="M252" s="179" t="s">
        <v>338</v>
      </c>
      <c r="O252" s="170"/>
    </row>
    <row r="253" spans="1:104" x14ac:dyDescent="0.2">
      <c r="A253" s="178"/>
      <c r="B253" s="180"/>
      <c r="C253" s="225" t="s">
        <v>359</v>
      </c>
      <c r="D253" s="226"/>
      <c r="E253" s="181">
        <v>0</v>
      </c>
      <c r="F253" s="182"/>
      <c r="G253" s="183"/>
      <c r="M253" s="179" t="s">
        <v>359</v>
      </c>
      <c r="O253" s="170"/>
    </row>
    <row r="254" spans="1:104" ht="22.5" x14ac:dyDescent="0.2">
      <c r="A254" s="171">
        <v>54</v>
      </c>
      <c r="B254" s="172" t="s">
        <v>360</v>
      </c>
      <c r="C254" s="173" t="s">
        <v>361</v>
      </c>
      <c r="D254" s="174" t="s">
        <v>91</v>
      </c>
      <c r="E254" s="175">
        <v>4</v>
      </c>
      <c r="F254" s="175"/>
      <c r="G254" s="176">
        <f>E254*F254</f>
        <v>0</v>
      </c>
      <c r="O254" s="170">
        <v>2</v>
      </c>
      <c r="AA254" s="146">
        <v>12</v>
      </c>
      <c r="AB254" s="146">
        <v>0</v>
      </c>
      <c r="AC254" s="146">
        <v>44</v>
      </c>
      <c r="AZ254" s="146">
        <v>2</v>
      </c>
      <c r="BA254" s="146">
        <f>IF(AZ254=1,G254,0)</f>
        <v>0</v>
      </c>
      <c r="BB254" s="146">
        <f>IF(AZ254=2,G254,0)</f>
        <v>0</v>
      </c>
      <c r="BC254" s="146">
        <f>IF(AZ254=3,G254,0)</f>
        <v>0</v>
      </c>
      <c r="BD254" s="146">
        <f>IF(AZ254=4,G254,0)</f>
        <v>0</v>
      </c>
      <c r="BE254" s="146">
        <f>IF(AZ254=5,G254,0)</f>
        <v>0</v>
      </c>
      <c r="CA254" s="177">
        <v>12</v>
      </c>
      <c r="CB254" s="177">
        <v>0</v>
      </c>
      <c r="CZ254" s="146">
        <v>1.55E-2</v>
      </c>
    </row>
    <row r="255" spans="1:104" x14ac:dyDescent="0.2">
      <c r="A255" s="178"/>
      <c r="B255" s="180"/>
      <c r="C255" s="225" t="s">
        <v>324</v>
      </c>
      <c r="D255" s="226"/>
      <c r="E255" s="181">
        <v>0</v>
      </c>
      <c r="F255" s="182"/>
      <c r="G255" s="183"/>
      <c r="M255" s="179" t="s">
        <v>324</v>
      </c>
      <c r="O255" s="170"/>
    </row>
    <row r="256" spans="1:104" x14ac:dyDescent="0.2">
      <c r="A256" s="178"/>
      <c r="B256" s="180"/>
      <c r="C256" s="225" t="s">
        <v>362</v>
      </c>
      <c r="D256" s="226"/>
      <c r="E256" s="181">
        <v>4</v>
      </c>
      <c r="F256" s="182"/>
      <c r="G256" s="183"/>
      <c r="M256" s="179" t="s">
        <v>362</v>
      </c>
      <c r="O256" s="170"/>
    </row>
    <row r="257" spans="1:104" x14ac:dyDescent="0.2">
      <c r="A257" s="178"/>
      <c r="B257" s="180"/>
      <c r="C257" s="225" t="s">
        <v>338</v>
      </c>
      <c r="D257" s="226"/>
      <c r="E257" s="181">
        <v>0</v>
      </c>
      <c r="F257" s="182"/>
      <c r="G257" s="183"/>
      <c r="M257" s="179" t="s">
        <v>338</v>
      </c>
      <c r="O257" s="170"/>
    </row>
    <row r="258" spans="1:104" ht="22.5" x14ac:dyDescent="0.2">
      <c r="A258" s="171">
        <v>55</v>
      </c>
      <c r="B258" s="172" t="s">
        <v>363</v>
      </c>
      <c r="C258" s="173" t="s">
        <v>364</v>
      </c>
      <c r="D258" s="174" t="s">
        <v>91</v>
      </c>
      <c r="E258" s="175">
        <v>2</v>
      </c>
      <c r="F258" s="175"/>
      <c r="G258" s="176">
        <f>E258*F258</f>
        <v>0</v>
      </c>
      <c r="O258" s="170">
        <v>2</v>
      </c>
      <c r="AA258" s="146">
        <v>12</v>
      </c>
      <c r="AB258" s="146">
        <v>0</v>
      </c>
      <c r="AC258" s="146">
        <v>86</v>
      </c>
      <c r="AZ258" s="146">
        <v>2</v>
      </c>
      <c r="BA258" s="146">
        <f>IF(AZ258=1,G258,0)</f>
        <v>0</v>
      </c>
      <c r="BB258" s="146">
        <f>IF(AZ258=2,G258,0)</f>
        <v>0</v>
      </c>
      <c r="BC258" s="146">
        <f>IF(AZ258=3,G258,0)</f>
        <v>0</v>
      </c>
      <c r="BD258" s="146">
        <f>IF(AZ258=4,G258,0)</f>
        <v>0</v>
      </c>
      <c r="BE258" s="146">
        <f>IF(AZ258=5,G258,0)</f>
        <v>0</v>
      </c>
      <c r="CA258" s="177">
        <v>12</v>
      </c>
      <c r="CB258" s="177">
        <v>0</v>
      </c>
      <c r="CZ258" s="146">
        <v>1.55E-2</v>
      </c>
    </row>
    <row r="259" spans="1:104" x14ac:dyDescent="0.2">
      <c r="A259" s="178"/>
      <c r="B259" s="180"/>
      <c r="C259" s="225" t="s">
        <v>365</v>
      </c>
      <c r="D259" s="226"/>
      <c r="E259" s="181">
        <v>0</v>
      </c>
      <c r="F259" s="182"/>
      <c r="G259" s="183"/>
      <c r="M259" s="179" t="s">
        <v>365</v>
      </c>
      <c r="O259" s="170"/>
    </row>
    <row r="260" spans="1:104" x14ac:dyDescent="0.2">
      <c r="A260" s="178"/>
      <c r="B260" s="180"/>
      <c r="C260" s="225" t="s">
        <v>366</v>
      </c>
      <c r="D260" s="226"/>
      <c r="E260" s="181">
        <v>2</v>
      </c>
      <c r="F260" s="182"/>
      <c r="G260" s="183"/>
      <c r="M260" s="179" t="s">
        <v>366</v>
      </c>
      <c r="O260" s="170"/>
    </row>
    <row r="261" spans="1:104" ht="22.5" x14ac:dyDescent="0.2">
      <c r="A261" s="171">
        <v>56</v>
      </c>
      <c r="B261" s="172" t="s">
        <v>367</v>
      </c>
      <c r="C261" s="173" t="s">
        <v>368</v>
      </c>
      <c r="D261" s="174" t="s">
        <v>91</v>
      </c>
      <c r="E261" s="175">
        <v>3</v>
      </c>
      <c r="F261" s="175"/>
      <c r="G261" s="176">
        <f>E261*F261</f>
        <v>0</v>
      </c>
      <c r="O261" s="170">
        <v>2</v>
      </c>
      <c r="AA261" s="146">
        <v>12</v>
      </c>
      <c r="AB261" s="146">
        <v>0</v>
      </c>
      <c r="AC261" s="146">
        <v>87</v>
      </c>
      <c r="AZ261" s="146">
        <v>2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7">
        <v>12</v>
      </c>
      <c r="CB261" s="177">
        <v>0</v>
      </c>
      <c r="CZ261" s="146">
        <v>1.55E-2</v>
      </c>
    </row>
    <row r="262" spans="1:104" x14ac:dyDescent="0.2">
      <c r="A262" s="178"/>
      <c r="B262" s="180"/>
      <c r="C262" s="225" t="s">
        <v>365</v>
      </c>
      <c r="D262" s="226"/>
      <c r="E262" s="181">
        <v>0</v>
      </c>
      <c r="F262" s="182"/>
      <c r="G262" s="183"/>
      <c r="M262" s="179" t="s">
        <v>365</v>
      </c>
      <c r="O262" s="170"/>
    </row>
    <row r="263" spans="1:104" x14ac:dyDescent="0.2">
      <c r="A263" s="178"/>
      <c r="B263" s="180"/>
      <c r="C263" s="225" t="s">
        <v>369</v>
      </c>
      <c r="D263" s="226"/>
      <c r="E263" s="181">
        <v>3</v>
      </c>
      <c r="F263" s="182"/>
      <c r="G263" s="183"/>
      <c r="M263" s="179" t="s">
        <v>369</v>
      </c>
      <c r="O263" s="170"/>
    </row>
    <row r="264" spans="1:104" ht="22.5" x14ac:dyDescent="0.2">
      <c r="A264" s="171">
        <v>57</v>
      </c>
      <c r="B264" s="172" t="s">
        <v>370</v>
      </c>
      <c r="C264" s="173" t="s">
        <v>371</v>
      </c>
      <c r="D264" s="174" t="s">
        <v>91</v>
      </c>
      <c r="E264" s="175">
        <v>2</v>
      </c>
      <c r="F264" s="175"/>
      <c r="G264" s="176">
        <f>E264*F264</f>
        <v>0</v>
      </c>
      <c r="O264" s="170">
        <v>2</v>
      </c>
      <c r="AA264" s="146">
        <v>12</v>
      </c>
      <c r="AB264" s="146">
        <v>0</v>
      </c>
      <c r="AC264" s="146">
        <v>88</v>
      </c>
      <c r="AZ264" s="146">
        <v>2</v>
      </c>
      <c r="BA264" s="146">
        <f>IF(AZ264=1,G264,0)</f>
        <v>0</v>
      </c>
      <c r="BB264" s="146">
        <f>IF(AZ264=2,G264,0)</f>
        <v>0</v>
      </c>
      <c r="BC264" s="146">
        <f>IF(AZ264=3,G264,0)</f>
        <v>0</v>
      </c>
      <c r="BD264" s="146">
        <f>IF(AZ264=4,G264,0)</f>
        <v>0</v>
      </c>
      <c r="BE264" s="146">
        <f>IF(AZ264=5,G264,0)</f>
        <v>0</v>
      </c>
      <c r="CA264" s="177">
        <v>12</v>
      </c>
      <c r="CB264" s="177">
        <v>0</v>
      </c>
      <c r="CZ264" s="146">
        <v>1.55E-2</v>
      </c>
    </row>
    <row r="265" spans="1:104" x14ac:dyDescent="0.2">
      <c r="A265" s="178"/>
      <c r="B265" s="180"/>
      <c r="C265" s="225" t="s">
        <v>365</v>
      </c>
      <c r="D265" s="226"/>
      <c r="E265" s="181">
        <v>0</v>
      </c>
      <c r="F265" s="182"/>
      <c r="G265" s="183"/>
      <c r="M265" s="179" t="s">
        <v>365</v>
      </c>
      <c r="O265" s="170"/>
    </row>
    <row r="266" spans="1:104" x14ac:dyDescent="0.2">
      <c r="A266" s="178"/>
      <c r="B266" s="180"/>
      <c r="C266" s="225" t="s">
        <v>366</v>
      </c>
      <c r="D266" s="226"/>
      <c r="E266" s="181">
        <v>2</v>
      </c>
      <c r="F266" s="182"/>
      <c r="G266" s="183"/>
      <c r="M266" s="179" t="s">
        <v>366</v>
      </c>
      <c r="O266" s="170"/>
    </row>
    <row r="267" spans="1:104" x14ac:dyDescent="0.2">
      <c r="A267" s="184"/>
      <c r="B267" s="185" t="s">
        <v>75</v>
      </c>
      <c r="C267" s="186" t="str">
        <f>CONCATENATE(B206," ",C206)</f>
        <v>766 Konstrukce truhlářské</v>
      </c>
      <c r="D267" s="187"/>
      <c r="E267" s="188"/>
      <c r="F267" s="189"/>
      <c r="G267" s="190">
        <f>SUM(G206:G266)</f>
        <v>0</v>
      </c>
      <c r="O267" s="170">
        <v>4</v>
      </c>
      <c r="BA267" s="191">
        <f>SUM(BA206:BA266)</f>
        <v>0</v>
      </c>
      <c r="BB267" s="191">
        <f>SUM(BB206:BB266)</f>
        <v>0</v>
      </c>
      <c r="BC267" s="191">
        <f>SUM(BC206:BC266)</f>
        <v>0</v>
      </c>
      <c r="BD267" s="191">
        <f>SUM(BD206:BD266)</f>
        <v>0</v>
      </c>
      <c r="BE267" s="191">
        <f>SUM(BE206:BE266)</f>
        <v>0</v>
      </c>
    </row>
    <row r="268" spans="1:104" x14ac:dyDescent="0.2">
      <c r="A268" s="163" t="s">
        <v>74</v>
      </c>
      <c r="B268" s="164" t="s">
        <v>372</v>
      </c>
      <c r="C268" s="165" t="s">
        <v>373</v>
      </c>
      <c r="D268" s="166"/>
      <c r="E268" s="167"/>
      <c r="F268" s="167"/>
      <c r="G268" s="168"/>
      <c r="H268" s="169"/>
      <c r="I268" s="169"/>
      <c r="O268" s="170">
        <v>1</v>
      </c>
    </row>
    <row r="269" spans="1:104" ht="22.5" x14ac:dyDescent="0.2">
      <c r="A269" s="171">
        <v>58</v>
      </c>
      <c r="B269" s="172" t="s">
        <v>374</v>
      </c>
      <c r="C269" s="173" t="s">
        <v>375</v>
      </c>
      <c r="D269" s="174" t="s">
        <v>91</v>
      </c>
      <c r="E269" s="175">
        <v>1</v>
      </c>
      <c r="F269" s="175"/>
      <c r="G269" s="176">
        <f>E269*F269</f>
        <v>0</v>
      </c>
      <c r="O269" s="170">
        <v>2</v>
      </c>
      <c r="AA269" s="146">
        <v>12</v>
      </c>
      <c r="AB269" s="146">
        <v>0</v>
      </c>
      <c r="AC269" s="146">
        <v>47</v>
      </c>
      <c r="AZ269" s="146">
        <v>2</v>
      </c>
      <c r="BA269" s="146">
        <f>IF(AZ269=1,G269,0)</f>
        <v>0</v>
      </c>
      <c r="BB269" s="146">
        <f>IF(AZ269=2,G269,0)</f>
        <v>0</v>
      </c>
      <c r="BC269" s="146">
        <f>IF(AZ269=3,G269,0)</f>
        <v>0</v>
      </c>
      <c r="BD269" s="146">
        <f>IF(AZ269=4,G269,0)</f>
        <v>0</v>
      </c>
      <c r="BE269" s="146">
        <f>IF(AZ269=5,G269,0)</f>
        <v>0</v>
      </c>
      <c r="CA269" s="177">
        <v>12</v>
      </c>
      <c r="CB269" s="177">
        <v>0</v>
      </c>
      <c r="CZ269" s="146">
        <v>0</v>
      </c>
    </row>
    <row r="270" spans="1:104" x14ac:dyDescent="0.2">
      <c r="A270" s="178"/>
      <c r="B270" s="180"/>
      <c r="C270" s="225" t="s">
        <v>376</v>
      </c>
      <c r="D270" s="226"/>
      <c r="E270" s="181">
        <v>0</v>
      </c>
      <c r="F270" s="182"/>
      <c r="G270" s="183"/>
      <c r="M270" s="179" t="s">
        <v>376</v>
      </c>
      <c r="O270" s="170"/>
    </row>
    <row r="271" spans="1:104" x14ac:dyDescent="0.2">
      <c r="A271" s="178"/>
      <c r="B271" s="180"/>
      <c r="C271" s="225" t="s">
        <v>377</v>
      </c>
      <c r="D271" s="226"/>
      <c r="E271" s="181">
        <v>0</v>
      </c>
      <c r="F271" s="182"/>
      <c r="G271" s="183"/>
      <c r="M271" s="179" t="s">
        <v>377</v>
      </c>
      <c r="O271" s="170"/>
    </row>
    <row r="272" spans="1:104" x14ac:dyDescent="0.2">
      <c r="A272" s="178"/>
      <c r="B272" s="180"/>
      <c r="C272" s="225" t="s">
        <v>378</v>
      </c>
      <c r="D272" s="226"/>
      <c r="E272" s="181">
        <v>0</v>
      </c>
      <c r="F272" s="182"/>
      <c r="G272" s="183"/>
      <c r="M272" s="179" t="s">
        <v>378</v>
      </c>
      <c r="O272" s="170"/>
    </row>
    <row r="273" spans="1:104" x14ac:dyDescent="0.2">
      <c r="A273" s="178"/>
      <c r="B273" s="180"/>
      <c r="C273" s="225" t="s">
        <v>379</v>
      </c>
      <c r="D273" s="226"/>
      <c r="E273" s="181">
        <v>0</v>
      </c>
      <c r="F273" s="182"/>
      <c r="G273" s="183"/>
      <c r="M273" s="179" t="s">
        <v>379</v>
      </c>
      <c r="O273" s="170"/>
    </row>
    <row r="274" spans="1:104" x14ac:dyDescent="0.2">
      <c r="A274" s="178"/>
      <c r="B274" s="180"/>
      <c r="C274" s="225" t="s">
        <v>380</v>
      </c>
      <c r="D274" s="226"/>
      <c r="E274" s="181">
        <v>0</v>
      </c>
      <c r="F274" s="182"/>
      <c r="G274" s="183"/>
      <c r="M274" s="179" t="s">
        <v>380</v>
      </c>
      <c r="O274" s="170"/>
    </row>
    <row r="275" spans="1:104" x14ac:dyDescent="0.2">
      <c r="A275" s="178"/>
      <c r="B275" s="180"/>
      <c r="C275" s="225" t="s">
        <v>381</v>
      </c>
      <c r="D275" s="226"/>
      <c r="E275" s="181">
        <v>0</v>
      </c>
      <c r="F275" s="182"/>
      <c r="G275" s="183"/>
      <c r="M275" s="179" t="s">
        <v>381</v>
      </c>
      <c r="O275" s="170"/>
    </row>
    <row r="276" spans="1:104" x14ac:dyDescent="0.2">
      <c r="A276" s="178"/>
      <c r="B276" s="180"/>
      <c r="C276" s="225" t="s">
        <v>382</v>
      </c>
      <c r="D276" s="226"/>
      <c r="E276" s="181">
        <v>0</v>
      </c>
      <c r="F276" s="182"/>
      <c r="G276" s="183"/>
      <c r="M276" s="179" t="s">
        <v>382</v>
      </c>
      <c r="O276" s="170"/>
    </row>
    <row r="277" spans="1:104" x14ac:dyDescent="0.2">
      <c r="A277" s="178"/>
      <c r="B277" s="180"/>
      <c r="C277" s="225" t="s">
        <v>383</v>
      </c>
      <c r="D277" s="226"/>
      <c r="E277" s="181">
        <v>0</v>
      </c>
      <c r="F277" s="182"/>
      <c r="G277" s="183"/>
      <c r="M277" s="179" t="s">
        <v>383</v>
      </c>
      <c r="O277" s="170"/>
    </row>
    <row r="278" spans="1:104" x14ac:dyDescent="0.2">
      <c r="A278" s="178"/>
      <c r="B278" s="180"/>
      <c r="C278" s="225" t="s">
        <v>384</v>
      </c>
      <c r="D278" s="226"/>
      <c r="E278" s="181">
        <v>0</v>
      </c>
      <c r="F278" s="182"/>
      <c r="G278" s="183"/>
      <c r="M278" s="179" t="s">
        <v>384</v>
      </c>
      <c r="O278" s="170"/>
    </row>
    <row r="279" spans="1:104" x14ac:dyDescent="0.2">
      <c r="A279" s="178"/>
      <c r="B279" s="180"/>
      <c r="C279" s="225" t="s">
        <v>385</v>
      </c>
      <c r="D279" s="226"/>
      <c r="E279" s="181">
        <v>1</v>
      </c>
      <c r="F279" s="182"/>
      <c r="G279" s="183"/>
      <c r="M279" s="179" t="s">
        <v>385</v>
      </c>
      <c r="O279" s="170"/>
    </row>
    <row r="280" spans="1:104" x14ac:dyDescent="0.2">
      <c r="A280" s="178"/>
      <c r="B280" s="180"/>
      <c r="C280" s="225" t="s">
        <v>386</v>
      </c>
      <c r="D280" s="226"/>
      <c r="E280" s="181">
        <v>0</v>
      </c>
      <c r="F280" s="182"/>
      <c r="G280" s="183"/>
      <c r="M280" s="179" t="s">
        <v>386</v>
      </c>
      <c r="O280" s="170"/>
    </row>
    <row r="281" spans="1:104" x14ac:dyDescent="0.2">
      <c r="A281" s="178"/>
      <c r="B281" s="180"/>
      <c r="C281" s="225" t="s">
        <v>387</v>
      </c>
      <c r="D281" s="226"/>
      <c r="E281" s="181">
        <v>0</v>
      </c>
      <c r="F281" s="182"/>
      <c r="G281" s="183"/>
      <c r="M281" s="179" t="s">
        <v>387</v>
      </c>
      <c r="O281" s="170"/>
    </row>
    <row r="282" spans="1:104" ht="22.5" x14ac:dyDescent="0.2">
      <c r="A282" s="171">
        <v>59</v>
      </c>
      <c r="B282" s="172" t="s">
        <v>388</v>
      </c>
      <c r="C282" s="173" t="s">
        <v>389</v>
      </c>
      <c r="D282" s="174" t="s">
        <v>91</v>
      </c>
      <c r="E282" s="175">
        <v>1</v>
      </c>
      <c r="F282" s="175"/>
      <c r="G282" s="176">
        <f>E282*F282</f>
        <v>0</v>
      </c>
      <c r="O282" s="170">
        <v>2</v>
      </c>
      <c r="AA282" s="146">
        <v>12</v>
      </c>
      <c r="AB282" s="146">
        <v>0</v>
      </c>
      <c r="AC282" s="146">
        <v>48</v>
      </c>
      <c r="AZ282" s="146">
        <v>2</v>
      </c>
      <c r="BA282" s="146">
        <f>IF(AZ282=1,G282,0)</f>
        <v>0</v>
      </c>
      <c r="BB282" s="146">
        <f>IF(AZ282=2,G282,0)</f>
        <v>0</v>
      </c>
      <c r="BC282" s="146">
        <f>IF(AZ282=3,G282,0)</f>
        <v>0</v>
      </c>
      <c r="BD282" s="146">
        <f>IF(AZ282=4,G282,0)</f>
        <v>0</v>
      </c>
      <c r="BE282" s="146">
        <f>IF(AZ282=5,G282,0)</f>
        <v>0</v>
      </c>
      <c r="CA282" s="177">
        <v>12</v>
      </c>
      <c r="CB282" s="177">
        <v>0</v>
      </c>
      <c r="CZ282" s="146">
        <v>0</v>
      </c>
    </row>
    <row r="283" spans="1:104" x14ac:dyDescent="0.2">
      <c r="A283" s="178"/>
      <c r="B283" s="180"/>
      <c r="C283" s="225" t="s">
        <v>376</v>
      </c>
      <c r="D283" s="226"/>
      <c r="E283" s="181">
        <v>0</v>
      </c>
      <c r="F283" s="182"/>
      <c r="G283" s="183"/>
      <c r="M283" s="179" t="s">
        <v>376</v>
      </c>
      <c r="O283" s="170"/>
    </row>
    <row r="284" spans="1:104" x14ac:dyDescent="0.2">
      <c r="A284" s="178"/>
      <c r="B284" s="180"/>
      <c r="C284" s="225" t="s">
        <v>390</v>
      </c>
      <c r="D284" s="226"/>
      <c r="E284" s="181">
        <v>0</v>
      </c>
      <c r="F284" s="182"/>
      <c r="G284" s="183"/>
      <c r="M284" s="179" t="s">
        <v>390</v>
      </c>
      <c r="O284" s="170"/>
    </row>
    <row r="285" spans="1:104" x14ac:dyDescent="0.2">
      <c r="A285" s="178"/>
      <c r="B285" s="180"/>
      <c r="C285" s="225" t="s">
        <v>391</v>
      </c>
      <c r="D285" s="226"/>
      <c r="E285" s="181">
        <v>0</v>
      </c>
      <c r="F285" s="182"/>
      <c r="G285" s="183"/>
      <c r="M285" s="179" t="s">
        <v>391</v>
      </c>
      <c r="O285" s="170"/>
    </row>
    <row r="286" spans="1:104" x14ac:dyDescent="0.2">
      <c r="A286" s="178"/>
      <c r="B286" s="180"/>
      <c r="C286" s="225" t="s">
        <v>392</v>
      </c>
      <c r="D286" s="226"/>
      <c r="E286" s="181">
        <v>0</v>
      </c>
      <c r="F286" s="182"/>
      <c r="G286" s="183"/>
      <c r="M286" s="179" t="s">
        <v>392</v>
      </c>
      <c r="O286" s="170"/>
    </row>
    <row r="287" spans="1:104" x14ac:dyDescent="0.2">
      <c r="A287" s="178"/>
      <c r="B287" s="180"/>
      <c r="C287" s="225" t="s">
        <v>381</v>
      </c>
      <c r="D287" s="226"/>
      <c r="E287" s="181">
        <v>0</v>
      </c>
      <c r="F287" s="182"/>
      <c r="G287" s="183"/>
      <c r="M287" s="179" t="s">
        <v>381</v>
      </c>
      <c r="O287" s="170"/>
    </row>
    <row r="288" spans="1:104" x14ac:dyDescent="0.2">
      <c r="A288" s="178"/>
      <c r="B288" s="180"/>
      <c r="C288" s="225" t="s">
        <v>393</v>
      </c>
      <c r="D288" s="226"/>
      <c r="E288" s="181">
        <v>0</v>
      </c>
      <c r="F288" s="182"/>
      <c r="G288" s="183"/>
      <c r="M288" s="179" t="s">
        <v>393</v>
      </c>
      <c r="O288" s="170"/>
    </row>
    <row r="289" spans="1:104" x14ac:dyDescent="0.2">
      <c r="A289" s="178"/>
      <c r="B289" s="180"/>
      <c r="C289" s="225" t="s">
        <v>383</v>
      </c>
      <c r="D289" s="226"/>
      <c r="E289" s="181">
        <v>0</v>
      </c>
      <c r="F289" s="182"/>
      <c r="G289" s="183"/>
      <c r="M289" s="179" t="s">
        <v>383</v>
      </c>
      <c r="O289" s="170"/>
    </row>
    <row r="290" spans="1:104" x14ac:dyDescent="0.2">
      <c r="A290" s="178"/>
      <c r="B290" s="180"/>
      <c r="C290" s="225" t="s">
        <v>384</v>
      </c>
      <c r="D290" s="226"/>
      <c r="E290" s="181">
        <v>0</v>
      </c>
      <c r="F290" s="182"/>
      <c r="G290" s="183"/>
      <c r="M290" s="179" t="s">
        <v>384</v>
      </c>
      <c r="O290" s="170"/>
    </row>
    <row r="291" spans="1:104" x14ac:dyDescent="0.2">
      <c r="A291" s="178"/>
      <c r="B291" s="180"/>
      <c r="C291" s="225" t="s">
        <v>385</v>
      </c>
      <c r="D291" s="226"/>
      <c r="E291" s="181">
        <v>1</v>
      </c>
      <c r="F291" s="182"/>
      <c r="G291" s="183"/>
      <c r="M291" s="179" t="s">
        <v>385</v>
      </c>
      <c r="O291" s="170"/>
    </row>
    <row r="292" spans="1:104" x14ac:dyDescent="0.2">
      <c r="A292" s="178"/>
      <c r="B292" s="180"/>
      <c r="C292" s="225" t="s">
        <v>386</v>
      </c>
      <c r="D292" s="226"/>
      <c r="E292" s="181">
        <v>0</v>
      </c>
      <c r="F292" s="182"/>
      <c r="G292" s="183"/>
      <c r="M292" s="179" t="s">
        <v>386</v>
      </c>
      <c r="O292" s="170"/>
    </row>
    <row r="293" spans="1:104" ht="22.5" x14ac:dyDescent="0.2">
      <c r="A293" s="171">
        <v>60</v>
      </c>
      <c r="B293" s="172" t="s">
        <v>394</v>
      </c>
      <c r="C293" s="173" t="s">
        <v>395</v>
      </c>
      <c r="D293" s="174" t="s">
        <v>91</v>
      </c>
      <c r="E293" s="175">
        <v>1</v>
      </c>
      <c r="F293" s="175"/>
      <c r="G293" s="176">
        <f>E293*F293</f>
        <v>0</v>
      </c>
      <c r="O293" s="170">
        <v>2</v>
      </c>
      <c r="AA293" s="146">
        <v>12</v>
      </c>
      <c r="AB293" s="146">
        <v>0</v>
      </c>
      <c r="AC293" s="146">
        <v>49</v>
      </c>
      <c r="AZ293" s="146">
        <v>2</v>
      </c>
      <c r="BA293" s="146">
        <f>IF(AZ293=1,G293,0)</f>
        <v>0</v>
      </c>
      <c r="BB293" s="146">
        <f>IF(AZ293=2,G293,0)</f>
        <v>0</v>
      </c>
      <c r="BC293" s="146">
        <f>IF(AZ293=3,G293,0)</f>
        <v>0</v>
      </c>
      <c r="BD293" s="146">
        <f>IF(AZ293=4,G293,0)</f>
        <v>0</v>
      </c>
      <c r="BE293" s="146">
        <f>IF(AZ293=5,G293,0)</f>
        <v>0</v>
      </c>
      <c r="CA293" s="177">
        <v>12</v>
      </c>
      <c r="CB293" s="177">
        <v>0</v>
      </c>
      <c r="CZ293" s="146">
        <v>0</v>
      </c>
    </row>
    <row r="294" spans="1:104" x14ac:dyDescent="0.2">
      <c r="A294" s="178"/>
      <c r="B294" s="180"/>
      <c r="C294" s="225" t="s">
        <v>376</v>
      </c>
      <c r="D294" s="226"/>
      <c r="E294" s="181">
        <v>0</v>
      </c>
      <c r="F294" s="182"/>
      <c r="G294" s="183"/>
      <c r="M294" s="179" t="s">
        <v>376</v>
      </c>
      <c r="O294" s="170"/>
    </row>
    <row r="295" spans="1:104" x14ac:dyDescent="0.2">
      <c r="A295" s="178"/>
      <c r="B295" s="180"/>
      <c r="C295" s="225" t="s">
        <v>396</v>
      </c>
      <c r="D295" s="226"/>
      <c r="E295" s="181">
        <v>0</v>
      </c>
      <c r="F295" s="182"/>
      <c r="G295" s="183"/>
      <c r="M295" s="179" t="s">
        <v>396</v>
      </c>
      <c r="O295" s="170"/>
    </row>
    <row r="296" spans="1:104" x14ac:dyDescent="0.2">
      <c r="A296" s="178"/>
      <c r="B296" s="180"/>
      <c r="C296" s="225" t="s">
        <v>397</v>
      </c>
      <c r="D296" s="226"/>
      <c r="E296" s="181">
        <v>0</v>
      </c>
      <c r="F296" s="182"/>
      <c r="G296" s="183"/>
      <c r="M296" s="179" t="s">
        <v>397</v>
      </c>
      <c r="O296" s="170"/>
    </row>
    <row r="297" spans="1:104" x14ac:dyDescent="0.2">
      <c r="A297" s="178"/>
      <c r="B297" s="180"/>
      <c r="C297" s="225" t="s">
        <v>398</v>
      </c>
      <c r="D297" s="226"/>
      <c r="E297" s="181">
        <v>0</v>
      </c>
      <c r="F297" s="182"/>
      <c r="G297" s="183"/>
      <c r="M297" s="179" t="s">
        <v>398</v>
      </c>
      <c r="O297" s="170"/>
    </row>
    <row r="298" spans="1:104" x14ac:dyDescent="0.2">
      <c r="A298" s="178"/>
      <c r="B298" s="180"/>
      <c r="C298" s="225" t="s">
        <v>399</v>
      </c>
      <c r="D298" s="226"/>
      <c r="E298" s="181">
        <v>0</v>
      </c>
      <c r="F298" s="182"/>
      <c r="G298" s="183"/>
      <c r="M298" s="179" t="s">
        <v>399</v>
      </c>
      <c r="O298" s="170"/>
    </row>
    <row r="299" spans="1:104" x14ac:dyDescent="0.2">
      <c r="A299" s="178"/>
      <c r="B299" s="180"/>
      <c r="C299" s="225" t="s">
        <v>392</v>
      </c>
      <c r="D299" s="226"/>
      <c r="E299" s="181">
        <v>0</v>
      </c>
      <c r="F299" s="182"/>
      <c r="G299" s="183"/>
      <c r="M299" s="179" t="s">
        <v>392</v>
      </c>
      <c r="O299" s="170"/>
    </row>
    <row r="300" spans="1:104" x14ac:dyDescent="0.2">
      <c r="A300" s="178"/>
      <c r="B300" s="180"/>
      <c r="C300" s="225" t="s">
        <v>400</v>
      </c>
      <c r="D300" s="226"/>
      <c r="E300" s="181">
        <v>0</v>
      </c>
      <c r="F300" s="182"/>
      <c r="G300" s="183"/>
      <c r="M300" s="179" t="s">
        <v>400</v>
      </c>
      <c r="O300" s="170"/>
    </row>
    <row r="301" spans="1:104" x14ac:dyDescent="0.2">
      <c r="A301" s="178"/>
      <c r="B301" s="180"/>
      <c r="C301" s="225" t="s">
        <v>385</v>
      </c>
      <c r="D301" s="226"/>
      <c r="E301" s="181">
        <v>1</v>
      </c>
      <c r="F301" s="182"/>
      <c r="G301" s="183"/>
      <c r="M301" s="179" t="s">
        <v>385</v>
      </c>
      <c r="O301" s="170"/>
    </row>
    <row r="302" spans="1:104" x14ac:dyDescent="0.2">
      <c r="A302" s="178"/>
      <c r="B302" s="180"/>
      <c r="C302" s="225" t="s">
        <v>386</v>
      </c>
      <c r="D302" s="226"/>
      <c r="E302" s="181">
        <v>0</v>
      </c>
      <c r="F302" s="182"/>
      <c r="G302" s="183"/>
      <c r="M302" s="179" t="s">
        <v>386</v>
      </c>
      <c r="O302" s="170"/>
    </row>
    <row r="303" spans="1:104" ht="22.5" x14ac:dyDescent="0.2">
      <c r="A303" s="171">
        <v>61</v>
      </c>
      <c r="B303" s="172" t="s">
        <v>401</v>
      </c>
      <c r="C303" s="173" t="s">
        <v>402</v>
      </c>
      <c r="D303" s="174" t="s">
        <v>91</v>
      </c>
      <c r="E303" s="175">
        <v>11</v>
      </c>
      <c r="F303" s="175"/>
      <c r="G303" s="176">
        <f>E303*F303</f>
        <v>0</v>
      </c>
      <c r="O303" s="170">
        <v>2</v>
      </c>
      <c r="AA303" s="146">
        <v>12</v>
      </c>
      <c r="AB303" s="146">
        <v>0</v>
      </c>
      <c r="AC303" s="146">
        <v>52</v>
      </c>
      <c r="AZ303" s="146">
        <v>2</v>
      </c>
      <c r="BA303" s="146">
        <f>IF(AZ303=1,G303,0)</f>
        <v>0</v>
      </c>
      <c r="BB303" s="146">
        <f>IF(AZ303=2,G303,0)</f>
        <v>0</v>
      </c>
      <c r="BC303" s="146">
        <f>IF(AZ303=3,G303,0)</f>
        <v>0</v>
      </c>
      <c r="BD303" s="146">
        <f>IF(AZ303=4,G303,0)</f>
        <v>0</v>
      </c>
      <c r="BE303" s="146">
        <f>IF(AZ303=5,G303,0)</f>
        <v>0</v>
      </c>
      <c r="CA303" s="177">
        <v>12</v>
      </c>
      <c r="CB303" s="177">
        <v>0</v>
      </c>
      <c r="CZ303" s="146">
        <v>0</v>
      </c>
    </row>
    <row r="304" spans="1:104" x14ac:dyDescent="0.2">
      <c r="A304" s="178"/>
      <c r="B304" s="180"/>
      <c r="C304" s="225" t="s">
        <v>403</v>
      </c>
      <c r="D304" s="226"/>
      <c r="E304" s="181">
        <v>0</v>
      </c>
      <c r="F304" s="182"/>
      <c r="G304" s="183"/>
      <c r="M304" s="179" t="s">
        <v>403</v>
      </c>
      <c r="O304" s="170"/>
    </row>
    <row r="305" spans="1:104" x14ac:dyDescent="0.2">
      <c r="A305" s="178"/>
      <c r="B305" s="180"/>
      <c r="C305" s="225" t="s">
        <v>404</v>
      </c>
      <c r="D305" s="226"/>
      <c r="E305" s="181">
        <v>0</v>
      </c>
      <c r="F305" s="182"/>
      <c r="G305" s="183"/>
      <c r="M305" s="179" t="s">
        <v>404</v>
      </c>
      <c r="O305" s="170"/>
    </row>
    <row r="306" spans="1:104" x14ac:dyDescent="0.2">
      <c r="A306" s="178"/>
      <c r="B306" s="180"/>
      <c r="C306" s="225" t="s">
        <v>405</v>
      </c>
      <c r="D306" s="226"/>
      <c r="E306" s="181">
        <v>0</v>
      </c>
      <c r="F306" s="182"/>
      <c r="G306" s="183"/>
      <c r="M306" s="179" t="s">
        <v>405</v>
      </c>
      <c r="O306" s="170"/>
    </row>
    <row r="307" spans="1:104" x14ac:dyDescent="0.2">
      <c r="A307" s="178"/>
      <c r="B307" s="180"/>
      <c r="C307" s="225" t="s">
        <v>406</v>
      </c>
      <c r="D307" s="226"/>
      <c r="E307" s="181">
        <v>0</v>
      </c>
      <c r="F307" s="182"/>
      <c r="G307" s="183"/>
      <c r="M307" s="179" t="s">
        <v>406</v>
      </c>
      <c r="O307" s="170"/>
    </row>
    <row r="308" spans="1:104" x14ac:dyDescent="0.2">
      <c r="A308" s="178"/>
      <c r="B308" s="180"/>
      <c r="C308" s="225" t="s">
        <v>407</v>
      </c>
      <c r="D308" s="226"/>
      <c r="E308" s="181">
        <v>10</v>
      </c>
      <c r="F308" s="182"/>
      <c r="G308" s="183"/>
      <c r="M308" s="179" t="s">
        <v>407</v>
      </c>
      <c r="O308" s="170"/>
    </row>
    <row r="309" spans="1:104" x14ac:dyDescent="0.2">
      <c r="A309" s="178"/>
      <c r="B309" s="180"/>
      <c r="C309" s="225" t="s">
        <v>408</v>
      </c>
      <c r="D309" s="226"/>
      <c r="E309" s="181">
        <v>1</v>
      </c>
      <c r="F309" s="182"/>
      <c r="G309" s="183"/>
      <c r="M309" s="179" t="s">
        <v>408</v>
      </c>
      <c r="O309" s="170"/>
    </row>
    <row r="310" spans="1:104" x14ac:dyDescent="0.2">
      <c r="A310" s="178"/>
      <c r="B310" s="180"/>
      <c r="C310" s="225" t="s">
        <v>409</v>
      </c>
      <c r="D310" s="226"/>
      <c r="E310" s="181">
        <v>0</v>
      </c>
      <c r="F310" s="182"/>
      <c r="G310" s="183"/>
      <c r="M310" s="179" t="s">
        <v>409</v>
      </c>
      <c r="O310" s="170"/>
    </row>
    <row r="311" spans="1:104" x14ac:dyDescent="0.2">
      <c r="A311" s="178"/>
      <c r="B311" s="180"/>
      <c r="C311" s="225" t="s">
        <v>410</v>
      </c>
      <c r="D311" s="226"/>
      <c r="E311" s="181">
        <v>0</v>
      </c>
      <c r="F311" s="182"/>
      <c r="G311" s="183"/>
      <c r="M311" s="179" t="s">
        <v>410</v>
      </c>
      <c r="O311" s="170"/>
    </row>
    <row r="312" spans="1:104" x14ac:dyDescent="0.2">
      <c r="A312" s="178"/>
      <c r="B312" s="180"/>
      <c r="C312" s="225" t="s">
        <v>411</v>
      </c>
      <c r="D312" s="226"/>
      <c r="E312" s="181">
        <v>0</v>
      </c>
      <c r="F312" s="182"/>
      <c r="G312" s="183"/>
      <c r="M312" s="179" t="s">
        <v>411</v>
      </c>
      <c r="O312" s="170"/>
    </row>
    <row r="313" spans="1:104" ht="22.5" x14ac:dyDescent="0.2">
      <c r="A313" s="171">
        <v>62</v>
      </c>
      <c r="B313" s="172" t="s">
        <v>412</v>
      </c>
      <c r="C313" s="173" t="s">
        <v>413</v>
      </c>
      <c r="D313" s="174" t="s">
        <v>91</v>
      </c>
      <c r="E313" s="175">
        <v>5</v>
      </c>
      <c r="F313" s="175"/>
      <c r="G313" s="176">
        <f>E313*F313</f>
        <v>0</v>
      </c>
      <c r="O313" s="170">
        <v>2</v>
      </c>
      <c r="AA313" s="146">
        <v>12</v>
      </c>
      <c r="AB313" s="146">
        <v>0</v>
      </c>
      <c r="AC313" s="146">
        <v>53</v>
      </c>
      <c r="AZ313" s="146">
        <v>2</v>
      </c>
      <c r="BA313" s="146">
        <f>IF(AZ313=1,G313,0)</f>
        <v>0</v>
      </c>
      <c r="BB313" s="146">
        <f>IF(AZ313=2,G313,0)</f>
        <v>0</v>
      </c>
      <c r="BC313" s="146">
        <f>IF(AZ313=3,G313,0)</f>
        <v>0</v>
      </c>
      <c r="BD313" s="146">
        <f>IF(AZ313=4,G313,0)</f>
        <v>0</v>
      </c>
      <c r="BE313" s="146">
        <f>IF(AZ313=5,G313,0)</f>
        <v>0</v>
      </c>
      <c r="CA313" s="177">
        <v>12</v>
      </c>
      <c r="CB313" s="177">
        <v>0</v>
      </c>
      <c r="CZ313" s="146">
        <v>0</v>
      </c>
    </row>
    <row r="314" spans="1:104" x14ac:dyDescent="0.2">
      <c r="A314" s="178"/>
      <c r="B314" s="180"/>
      <c r="C314" s="225" t="s">
        <v>403</v>
      </c>
      <c r="D314" s="226"/>
      <c r="E314" s="181">
        <v>0</v>
      </c>
      <c r="F314" s="182"/>
      <c r="G314" s="183"/>
      <c r="M314" s="179" t="s">
        <v>403</v>
      </c>
      <c r="O314" s="170"/>
    </row>
    <row r="315" spans="1:104" x14ac:dyDescent="0.2">
      <c r="A315" s="178"/>
      <c r="B315" s="180"/>
      <c r="C315" s="225" t="s">
        <v>414</v>
      </c>
      <c r="D315" s="226"/>
      <c r="E315" s="181">
        <v>0</v>
      </c>
      <c r="F315" s="182"/>
      <c r="G315" s="183"/>
      <c r="M315" s="179" t="s">
        <v>414</v>
      </c>
      <c r="O315" s="170"/>
    </row>
    <row r="316" spans="1:104" x14ac:dyDescent="0.2">
      <c r="A316" s="178"/>
      <c r="B316" s="180"/>
      <c r="C316" s="225" t="s">
        <v>415</v>
      </c>
      <c r="D316" s="226"/>
      <c r="E316" s="181">
        <v>3</v>
      </c>
      <c r="F316" s="182"/>
      <c r="G316" s="183"/>
      <c r="M316" s="179" t="s">
        <v>415</v>
      </c>
      <c r="O316" s="170"/>
    </row>
    <row r="317" spans="1:104" x14ac:dyDescent="0.2">
      <c r="A317" s="178"/>
      <c r="B317" s="180"/>
      <c r="C317" s="225" t="s">
        <v>416</v>
      </c>
      <c r="D317" s="226"/>
      <c r="E317" s="181">
        <v>1</v>
      </c>
      <c r="F317" s="182"/>
      <c r="G317" s="183"/>
      <c r="M317" s="179" t="s">
        <v>416</v>
      </c>
      <c r="O317" s="170"/>
    </row>
    <row r="318" spans="1:104" x14ac:dyDescent="0.2">
      <c r="A318" s="178"/>
      <c r="B318" s="180"/>
      <c r="C318" s="225" t="s">
        <v>417</v>
      </c>
      <c r="D318" s="226"/>
      <c r="E318" s="181">
        <v>1</v>
      </c>
      <c r="F318" s="182"/>
      <c r="G318" s="183"/>
      <c r="M318" s="179" t="s">
        <v>417</v>
      </c>
      <c r="O318" s="170"/>
    </row>
    <row r="319" spans="1:104" x14ac:dyDescent="0.2">
      <c r="A319" s="178"/>
      <c r="B319" s="180"/>
      <c r="C319" s="225" t="s">
        <v>418</v>
      </c>
      <c r="D319" s="226"/>
      <c r="E319" s="181">
        <v>0</v>
      </c>
      <c r="F319" s="182"/>
      <c r="G319" s="183"/>
      <c r="M319" s="179" t="s">
        <v>418</v>
      </c>
      <c r="O319" s="170"/>
    </row>
    <row r="320" spans="1:104" x14ac:dyDescent="0.2">
      <c r="A320" s="178"/>
      <c r="B320" s="180"/>
      <c r="C320" s="225" t="s">
        <v>419</v>
      </c>
      <c r="D320" s="226"/>
      <c r="E320" s="181">
        <v>0</v>
      </c>
      <c r="F320" s="182"/>
      <c r="G320" s="183"/>
      <c r="M320" s="179" t="s">
        <v>419</v>
      </c>
      <c r="O320" s="170"/>
    </row>
    <row r="321" spans="1:104" x14ac:dyDescent="0.2">
      <c r="A321" s="178"/>
      <c r="B321" s="180"/>
      <c r="C321" s="225" t="s">
        <v>410</v>
      </c>
      <c r="D321" s="226"/>
      <c r="E321" s="181">
        <v>0</v>
      </c>
      <c r="F321" s="182"/>
      <c r="G321" s="183"/>
      <c r="M321" s="179" t="s">
        <v>410</v>
      </c>
      <c r="O321" s="170"/>
    </row>
    <row r="322" spans="1:104" ht="22.5" x14ac:dyDescent="0.2">
      <c r="A322" s="171">
        <v>63</v>
      </c>
      <c r="B322" s="172" t="s">
        <v>420</v>
      </c>
      <c r="C322" s="173" t="s">
        <v>421</v>
      </c>
      <c r="D322" s="174" t="s">
        <v>91</v>
      </c>
      <c r="E322" s="175">
        <v>1</v>
      </c>
      <c r="F322" s="175"/>
      <c r="G322" s="176">
        <f>E322*F322</f>
        <v>0</v>
      </c>
      <c r="O322" s="170">
        <v>2</v>
      </c>
      <c r="AA322" s="146">
        <v>12</v>
      </c>
      <c r="AB322" s="146">
        <v>0</v>
      </c>
      <c r="AC322" s="146">
        <v>51</v>
      </c>
      <c r="AZ322" s="146">
        <v>2</v>
      </c>
      <c r="BA322" s="146">
        <f>IF(AZ322=1,G322,0)</f>
        <v>0</v>
      </c>
      <c r="BB322" s="146">
        <f>IF(AZ322=2,G322,0)</f>
        <v>0</v>
      </c>
      <c r="BC322" s="146">
        <f>IF(AZ322=3,G322,0)</f>
        <v>0</v>
      </c>
      <c r="BD322" s="146">
        <f>IF(AZ322=4,G322,0)</f>
        <v>0</v>
      </c>
      <c r="BE322" s="146">
        <f>IF(AZ322=5,G322,0)</f>
        <v>0</v>
      </c>
      <c r="CA322" s="177">
        <v>12</v>
      </c>
      <c r="CB322" s="177">
        <v>0</v>
      </c>
      <c r="CZ322" s="146">
        <v>0</v>
      </c>
    </row>
    <row r="323" spans="1:104" x14ac:dyDescent="0.2">
      <c r="A323" s="178"/>
      <c r="B323" s="180"/>
      <c r="C323" s="225" t="s">
        <v>422</v>
      </c>
      <c r="D323" s="226"/>
      <c r="E323" s="181">
        <v>0</v>
      </c>
      <c r="F323" s="182"/>
      <c r="G323" s="183"/>
      <c r="M323" s="179" t="s">
        <v>422</v>
      </c>
      <c r="O323" s="170"/>
    </row>
    <row r="324" spans="1:104" x14ac:dyDescent="0.2">
      <c r="A324" s="178"/>
      <c r="B324" s="180"/>
      <c r="C324" s="225" t="s">
        <v>423</v>
      </c>
      <c r="D324" s="226"/>
      <c r="E324" s="181">
        <v>0</v>
      </c>
      <c r="F324" s="182"/>
      <c r="G324" s="183"/>
      <c r="M324" s="179" t="s">
        <v>423</v>
      </c>
      <c r="O324" s="170"/>
    </row>
    <row r="325" spans="1:104" x14ac:dyDescent="0.2">
      <c r="A325" s="178"/>
      <c r="B325" s="180"/>
      <c r="C325" s="225" t="s">
        <v>424</v>
      </c>
      <c r="D325" s="226"/>
      <c r="E325" s="181">
        <v>0</v>
      </c>
      <c r="F325" s="182"/>
      <c r="G325" s="183"/>
      <c r="M325" s="179" t="s">
        <v>424</v>
      </c>
      <c r="O325" s="170"/>
    </row>
    <row r="326" spans="1:104" x14ac:dyDescent="0.2">
      <c r="A326" s="178"/>
      <c r="B326" s="180"/>
      <c r="C326" s="225" t="s">
        <v>385</v>
      </c>
      <c r="D326" s="226"/>
      <c r="E326" s="181">
        <v>1</v>
      </c>
      <c r="F326" s="182"/>
      <c r="G326" s="183"/>
      <c r="M326" s="179" t="s">
        <v>385</v>
      </c>
      <c r="O326" s="170"/>
    </row>
    <row r="327" spans="1:104" x14ac:dyDescent="0.2">
      <c r="A327" s="178"/>
      <c r="B327" s="180"/>
      <c r="C327" s="225" t="s">
        <v>386</v>
      </c>
      <c r="D327" s="226"/>
      <c r="E327" s="181">
        <v>0</v>
      </c>
      <c r="F327" s="182"/>
      <c r="G327" s="183"/>
      <c r="M327" s="179" t="s">
        <v>386</v>
      </c>
      <c r="O327" s="170"/>
    </row>
    <row r="328" spans="1:104" ht="22.5" x14ac:dyDescent="0.2">
      <c r="A328" s="171">
        <v>64</v>
      </c>
      <c r="B328" s="172" t="s">
        <v>425</v>
      </c>
      <c r="C328" s="173" t="s">
        <v>426</v>
      </c>
      <c r="D328" s="174" t="s">
        <v>427</v>
      </c>
      <c r="E328" s="175">
        <v>193</v>
      </c>
      <c r="F328" s="175"/>
      <c r="G328" s="176">
        <f>E328*F328</f>
        <v>0</v>
      </c>
      <c r="O328" s="170">
        <v>2</v>
      </c>
      <c r="AA328" s="146">
        <v>12</v>
      </c>
      <c r="AB328" s="146">
        <v>0</v>
      </c>
      <c r="AC328" s="146">
        <v>54</v>
      </c>
      <c r="AZ328" s="146">
        <v>2</v>
      </c>
      <c r="BA328" s="146">
        <f>IF(AZ328=1,G328,0)</f>
        <v>0</v>
      </c>
      <c r="BB328" s="146">
        <f>IF(AZ328=2,G328,0)</f>
        <v>0</v>
      </c>
      <c r="BC328" s="146">
        <f>IF(AZ328=3,G328,0)</f>
        <v>0</v>
      </c>
      <c r="BD328" s="146">
        <f>IF(AZ328=4,G328,0)</f>
        <v>0</v>
      </c>
      <c r="BE328" s="146">
        <f>IF(AZ328=5,G328,0)</f>
        <v>0</v>
      </c>
      <c r="CA328" s="177">
        <v>12</v>
      </c>
      <c r="CB328" s="177">
        <v>0</v>
      </c>
      <c r="CZ328" s="146">
        <v>0</v>
      </c>
    </row>
    <row r="329" spans="1:104" x14ac:dyDescent="0.2">
      <c r="A329" s="178"/>
      <c r="B329" s="180"/>
      <c r="C329" s="225" t="s">
        <v>376</v>
      </c>
      <c r="D329" s="226"/>
      <c r="E329" s="181">
        <v>0</v>
      </c>
      <c r="F329" s="182"/>
      <c r="G329" s="183"/>
      <c r="M329" s="179" t="s">
        <v>376</v>
      </c>
      <c r="O329" s="170"/>
    </row>
    <row r="330" spans="1:104" x14ac:dyDescent="0.2">
      <c r="A330" s="178"/>
      <c r="B330" s="180"/>
      <c r="C330" s="225" t="s">
        <v>428</v>
      </c>
      <c r="D330" s="226"/>
      <c r="E330" s="181">
        <v>0</v>
      </c>
      <c r="F330" s="182"/>
      <c r="G330" s="183"/>
      <c r="M330" s="179" t="s">
        <v>428</v>
      </c>
      <c r="O330" s="170"/>
    </row>
    <row r="331" spans="1:104" x14ac:dyDescent="0.2">
      <c r="A331" s="178"/>
      <c r="B331" s="180"/>
      <c r="C331" s="225" t="s">
        <v>429</v>
      </c>
      <c r="D331" s="226"/>
      <c r="E331" s="181">
        <v>0</v>
      </c>
      <c r="F331" s="182"/>
      <c r="G331" s="183"/>
      <c r="M331" s="179" t="s">
        <v>429</v>
      </c>
      <c r="O331" s="170"/>
    </row>
    <row r="332" spans="1:104" x14ac:dyDescent="0.2">
      <c r="A332" s="178"/>
      <c r="B332" s="180"/>
      <c r="C332" s="225" t="s">
        <v>430</v>
      </c>
      <c r="D332" s="226"/>
      <c r="E332" s="181">
        <v>0</v>
      </c>
      <c r="F332" s="182"/>
      <c r="G332" s="183"/>
      <c r="M332" s="179" t="s">
        <v>430</v>
      </c>
      <c r="O332" s="170"/>
    </row>
    <row r="333" spans="1:104" x14ac:dyDescent="0.2">
      <c r="A333" s="178"/>
      <c r="B333" s="180"/>
      <c r="C333" s="225" t="s">
        <v>431</v>
      </c>
      <c r="D333" s="226"/>
      <c r="E333" s="181">
        <v>0</v>
      </c>
      <c r="F333" s="182"/>
      <c r="G333" s="183"/>
      <c r="M333" s="179" t="s">
        <v>431</v>
      </c>
      <c r="O333" s="170"/>
    </row>
    <row r="334" spans="1:104" x14ac:dyDescent="0.2">
      <c r="A334" s="178"/>
      <c r="B334" s="180"/>
      <c r="C334" s="225" t="s">
        <v>432</v>
      </c>
      <c r="D334" s="226"/>
      <c r="E334" s="181">
        <v>0</v>
      </c>
      <c r="F334" s="182"/>
      <c r="G334" s="183"/>
      <c r="M334" s="179" t="s">
        <v>432</v>
      </c>
      <c r="O334" s="170"/>
    </row>
    <row r="335" spans="1:104" x14ac:dyDescent="0.2">
      <c r="A335" s="178"/>
      <c r="B335" s="180"/>
      <c r="C335" s="225" t="s">
        <v>433</v>
      </c>
      <c r="D335" s="226"/>
      <c r="E335" s="181">
        <v>0</v>
      </c>
      <c r="F335" s="182"/>
      <c r="G335" s="183"/>
      <c r="M335" s="179" t="s">
        <v>433</v>
      </c>
      <c r="O335" s="170"/>
    </row>
    <row r="336" spans="1:104" x14ac:dyDescent="0.2">
      <c r="A336" s="178"/>
      <c r="B336" s="180"/>
      <c r="C336" s="225" t="s">
        <v>434</v>
      </c>
      <c r="D336" s="226"/>
      <c r="E336" s="181">
        <v>193</v>
      </c>
      <c r="F336" s="182"/>
      <c r="G336" s="183"/>
      <c r="M336" s="179" t="s">
        <v>434</v>
      </c>
      <c r="O336" s="170"/>
    </row>
    <row r="337" spans="1:104" x14ac:dyDescent="0.2">
      <c r="A337" s="178"/>
      <c r="B337" s="180"/>
      <c r="C337" s="225" t="s">
        <v>386</v>
      </c>
      <c r="D337" s="226"/>
      <c r="E337" s="181">
        <v>0</v>
      </c>
      <c r="F337" s="182"/>
      <c r="G337" s="183"/>
      <c r="M337" s="179" t="s">
        <v>386</v>
      </c>
      <c r="O337" s="170"/>
    </row>
    <row r="338" spans="1:104" ht="22.5" x14ac:dyDescent="0.2">
      <c r="A338" s="171">
        <v>65</v>
      </c>
      <c r="B338" s="172" t="s">
        <v>650</v>
      </c>
      <c r="C338" s="173" t="s">
        <v>651</v>
      </c>
      <c r="D338" s="174" t="s">
        <v>435</v>
      </c>
      <c r="E338" s="175">
        <v>1</v>
      </c>
      <c r="F338" s="175"/>
      <c r="G338" s="176">
        <f>E338*F338</f>
        <v>0</v>
      </c>
      <c r="O338" s="170">
        <v>2</v>
      </c>
      <c r="AA338" s="146">
        <v>12</v>
      </c>
      <c r="AB338" s="146">
        <v>0</v>
      </c>
      <c r="AC338" s="146">
        <v>55</v>
      </c>
      <c r="AZ338" s="146">
        <v>2</v>
      </c>
      <c r="BA338" s="146">
        <f>IF(AZ338=1,G338,0)</f>
        <v>0</v>
      </c>
      <c r="BB338" s="146">
        <f>IF(AZ338=2,G338,0)</f>
        <v>0</v>
      </c>
      <c r="BC338" s="146">
        <f>IF(AZ338=3,G338,0)</f>
        <v>0</v>
      </c>
      <c r="BD338" s="146">
        <f>IF(AZ338=4,G338,0)</f>
        <v>0</v>
      </c>
      <c r="BE338" s="146">
        <f>IF(AZ338=5,G338,0)</f>
        <v>0</v>
      </c>
      <c r="CA338" s="177">
        <v>12</v>
      </c>
      <c r="CB338" s="177">
        <v>0</v>
      </c>
      <c r="CZ338" s="146">
        <v>0</v>
      </c>
    </row>
    <row r="339" spans="1:104" x14ac:dyDescent="0.2">
      <c r="A339" s="178"/>
      <c r="B339" s="180"/>
      <c r="C339" s="225" t="s">
        <v>436</v>
      </c>
      <c r="D339" s="226"/>
      <c r="E339" s="181">
        <v>0</v>
      </c>
      <c r="F339" s="182"/>
      <c r="G339" s="183"/>
      <c r="M339" s="179" t="s">
        <v>436</v>
      </c>
      <c r="O339" s="170"/>
    </row>
    <row r="340" spans="1:104" x14ac:dyDescent="0.2">
      <c r="A340" s="178"/>
      <c r="B340" s="180"/>
      <c r="C340" s="225" t="s">
        <v>437</v>
      </c>
      <c r="D340" s="226"/>
      <c r="E340" s="181">
        <v>1</v>
      </c>
      <c r="F340" s="182"/>
      <c r="G340" s="183"/>
      <c r="M340" s="179" t="s">
        <v>437</v>
      </c>
      <c r="O340" s="170"/>
    </row>
    <row r="341" spans="1:104" x14ac:dyDescent="0.2">
      <c r="A341" s="178"/>
      <c r="B341" s="180"/>
      <c r="C341" s="225" t="s">
        <v>438</v>
      </c>
      <c r="D341" s="226"/>
      <c r="E341" s="181">
        <v>0</v>
      </c>
      <c r="F341" s="182"/>
      <c r="G341" s="183"/>
      <c r="M341" s="179" t="s">
        <v>438</v>
      </c>
      <c r="O341" s="170"/>
    </row>
    <row r="342" spans="1:104" x14ac:dyDescent="0.2">
      <c r="A342" s="178"/>
      <c r="B342" s="180"/>
      <c r="C342" s="225" t="s">
        <v>439</v>
      </c>
      <c r="D342" s="226"/>
      <c r="E342" s="181">
        <v>0</v>
      </c>
      <c r="F342" s="182"/>
      <c r="G342" s="183"/>
      <c r="M342" s="179" t="s">
        <v>439</v>
      </c>
      <c r="O342" s="170"/>
    </row>
    <row r="343" spans="1:104" x14ac:dyDescent="0.2">
      <c r="A343" s="178"/>
      <c r="B343" s="180"/>
      <c r="C343" s="225" t="s">
        <v>440</v>
      </c>
      <c r="D343" s="226"/>
      <c r="E343" s="181">
        <v>0</v>
      </c>
      <c r="F343" s="182"/>
      <c r="G343" s="183"/>
      <c r="M343" s="179" t="s">
        <v>440</v>
      </c>
      <c r="O343" s="170"/>
    </row>
    <row r="344" spans="1:104" x14ac:dyDescent="0.2">
      <c r="A344" s="178"/>
      <c r="B344" s="180"/>
      <c r="C344" s="225" t="s">
        <v>441</v>
      </c>
      <c r="D344" s="226"/>
      <c r="E344" s="181">
        <v>0</v>
      </c>
      <c r="F344" s="182"/>
      <c r="G344" s="183"/>
      <c r="M344" s="179" t="s">
        <v>441</v>
      </c>
      <c r="O344" s="170"/>
    </row>
    <row r="345" spans="1:104" ht="22.5" x14ac:dyDescent="0.2">
      <c r="A345" s="178"/>
      <c r="B345" s="180"/>
      <c r="C345" s="225" t="s">
        <v>442</v>
      </c>
      <c r="D345" s="226"/>
      <c r="E345" s="181">
        <v>0</v>
      </c>
      <c r="F345" s="182"/>
      <c r="G345" s="183"/>
      <c r="M345" s="179" t="s">
        <v>442</v>
      </c>
      <c r="O345" s="170"/>
    </row>
    <row r="346" spans="1:104" x14ac:dyDescent="0.2">
      <c r="A346" s="184"/>
      <c r="B346" s="185" t="s">
        <v>75</v>
      </c>
      <c r="C346" s="186" t="str">
        <f>CONCATENATE(B268," ",C268)</f>
        <v>767 Konstrukce zámečnické</v>
      </c>
      <c r="D346" s="187"/>
      <c r="E346" s="188"/>
      <c r="F346" s="189"/>
      <c r="G346" s="190">
        <f>SUM(G268:G345)</f>
        <v>0</v>
      </c>
      <c r="O346" s="170">
        <v>4</v>
      </c>
      <c r="BA346" s="191">
        <f>SUM(BA268:BA345)</f>
        <v>0</v>
      </c>
      <c r="BB346" s="191">
        <f>SUM(BB268:BB345)</f>
        <v>0</v>
      </c>
      <c r="BC346" s="191">
        <f>SUM(BC268:BC345)</f>
        <v>0</v>
      </c>
      <c r="BD346" s="191">
        <f>SUM(BD268:BD345)</f>
        <v>0</v>
      </c>
      <c r="BE346" s="191">
        <f>SUM(BE268:BE345)</f>
        <v>0</v>
      </c>
    </row>
    <row r="347" spans="1:104" x14ac:dyDescent="0.2">
      <c r="A347" s="163" t="s">
        <v>74</v>
      </c>
      <c r="B347" s="164" t="s">
        <v>443</v>
      </c>
      <c r="C347" s="165" t="s">
        <v>444</v>
      </c>
      <c r="D347" s="166"/>
      <c r="E347" s="167"/>
      <c r="F347" s="167"/>
      <c r="G347" s="168"/>
      <c r="H347" s="169"/>
      <c r="I347" s="169"/>
      <c r="O347" s="170">
        <v>1</v>
      </c>
    </row>
    <row r="348" spans="1:104" ht="22.5" x14ac:dyDescent="0.2">
      <c r="A348" s="171">
        <v>66</v>
      </c>
      <c r="B348" s="172" t="s">
        <v>445</v>
      </c>
      <c r="C348" s="173" t="s">
        <v>446</v>
      </c>
      <c r="D348" s="174" t="s">
        <v>103</v>
      </c>
      <c r="E348" s="175">
        <v>22.51</v>
      </c>
      <c r="F348" s="175"/>
      <c r="G348" s="176">
        <f>E348*F348</f>
        <v>0</v>
      </c>
      <c r="O348" s="170">
        <v>2</v>
      </c>
      <c r="AA348" s="146">
        <v>1</v>
      </c>
      <c r="AB348" s="146">
        <v>7</v>
      </c>
      <c r="AC348" s="146">
        <v>7</v>
      </c>
      <c r="AZ348" s="146">
        <v>2</v>
      </c>
      <c r="BA348" s="146">
        <f>IF(AZ348=1,G348,0)</f>
        <v>0</v>
      </c>
      <c r="BB348" s="146">
        <f>IF(AZ348=2,G348,0)</f>
        <v>0</v>
      </c>
      <c r="BC348" s="146">
        <f>IF(AZ348=3,G348,0)</f>
        <v>0</v>
      </c>
      <c r="BD348" s="146">
        <f>IF(AZ348=4,G348,0)</f>
        <v>0</v>
      </c>
      <c r="BE348" s="146">
        <f>IF(AZ348=5,G348,0)</f>
        <v>0</v>
      </c>
      <c r="CA348" s="177">
        <v>1</v>
      </c>
      <c r="CB348" s="177">
        <v>7</v>
      </c>
      <c r="CZ348" s="146">
        <v>0</v>
      </c>
    </row>
    <row r="349" spans="1:104" x14ac:dyDescent="0.2">
      <c r="A349" s="178"/>
      <c r="B349" s="180"/>
      <c r="C349" s="225" t="s">
        <v>447</v>
      </c>
      <c r="D349" s="226"/>
      <c r="E349" s="181">
        <v>0</v>
      </c>
      <c r="F349" s="182"/>
      <c r="G349" s="183"/>
      <c r="M349" s="179" t="s">
        <v>447</v>
      </c>
      <c r="O349" s="170"/>
    </row>
    <row r="350" spans="1:104" x14ac:dyDescent="0.2">
      <c r="A350" s="178"/>
      <c r="B350" s="180"/>
      <c r="C350" s="225" t="s">
        <v>448</v>
      </c>
      <c r="D350" s="226"/>
      <c r="E350" s="181">
        <v>7.6050000000000004</v>
      </c>
      <c r="F350" s="182"/>
      <c r="G350" s="183"/>
      <c r="M350" s="179" t="s">
        <v>448</v>
      </c>
      <c r="O350" s="170"/>
    </row>
    <row r="351" spans="1:104" x14ac:dyDescent="0.2">
      <c r="A351" s="178"/>
      <c r="B351" s="180"/>
      <c r="C351" s="225" t="s">
        <v>449</v>
      </c>
      <c r="D351" s="226"/>
      <c r="E351" s="181">
        <v>13</v>
      </c>
      <c r="F351" s="182"/>
      <c r="G351" s="183"/>
      <c r="M351" s="179" t="s">
        <v>449</v>
      </c>
      <c r="O351" s="170"/>
    </row>
    <row r="352" spans="1:104" x14ac:dyDescent="0.2">
      <c r="A352" s="178"/>
      <c r="B352" s="180"/>
      <c r="C352" s="225" t="s">
        <v>450</v>
      </c>
      <c r="D352" s="226"/>
      <c r="E352" s="181">
        <v>1.905</v>
      </c>
      <c r="F352" s="182"/>
      <c r="G352" s="183"/>
      <c r="M352" s="179" t="s">
        <v>450</v>
      </c>
      <c r="O352" s="170"/>
    </row>
    <row r="353" spans="1:104" ht="22.5" x14ac:dyDescent="0.2">
      <c r="A353" s="171">
        <v>67</v>
      </c>
      <c r="B353" s="172" t="s">
        <v>451</v>
      </c>
      <c r="C353" s="173" t="s">
        <v>452</v>
      </c>
      <c r="D353" s="174" t="s">
        <v>118</v>
      </c>
      <c r="E353" s="175">
        <v>60.74</v>
      </c>
      <c r="F353" s="175"/>
      <c r="G353" s="176">
        <f>E353*F353</f>
        <v>0</v>
      </c>
      <c r="O353" s="170">
        <v>2</v>
      </c>
      <c r="AA353" s="146">
        <v>1</v>
      </c>
      <c r="AB353" s="146">
        <v>7</v>
      </c>
      <c r="AC353" s="146">
        <v>7</v>
      </c>
      <c r="AZ353" s="146">
        <v>2</v>
      </c>
      <c r="BA353" s="146">
        <f>IF(AZ353=1,G353,0)</f>
        <v>0</v>
      </c>
      <c r="BB353" s="146">
        <f>IF(AZ353=2,G353,0)</f>
        <v>0</v>
      </c>
      <c r="BC353" s="146">
        <f>IF(AZ353=3,G353,0)</f>
        <v>0</v>
      </c>
      <c r="BD353" s="146">
        <f>IF(AZ353=4,G353,0)</f>
        <v>0</v>
      </c>
      <c r="BE353" s="146">
        <f>IF(AZ353=5,G353,0)</f>
        <v>0</v>
      </c>
      <c r="CA353" s="177">
        <v>1</v>
      </c>
      <c r="CB353" s="177">
        <v>7</v>
      </c>
      <c r="CZ353" s="146">
        <v>0</v>
      </c>
    </row>
    <row r="354" spans="1:104" x14ac:dyDescent="0.2">
      <c r="A354" s="178"/>
      <c r="B354" s="180"/>
      <c r="C354" s="225" t="s">
        <v>447</v>
      </c>
      <c r="D354" s="226"/>
      <c r="E354" s="181">
        <v>0</v>
      </c>
      <c r="F354" s="182"/>
      <c r="G354" s="183"/>
      <c r="M354" s="179" t="s">
        <v>447</v>
      </c>
      <c r="O354" s="170"/>
    </row>
    <row r="355" spans="1:104" x14ac:dyDescent="0.2">
      <c r="A355" s="178"/>
      <c r="B355" s="180"/>
      <c r="C355" s="225" t="s">
        <v>453</v>
      </c>
      <c r="D355" s="226"/>
      <c r="E355" s="181">
        <v>9.6300000000000008</v>
      </c>
      <c r="F355" s="182"/>
      <c r="G355" s="183"/>
      <c r="M355" s="179" t="s">
        <v>453</v>
      </c>
      <c r="O355" s="170"/>
    </row>
    <row r="356" spans="1:104" x14ac:dyDescent="0.2">
      <c r="A356" s="178"/>
      <c r="B356" s="180"/>
      <c r="C356" s="225" t="s">
        <v>454</v>
      </c>
      <c r="D356" s="226"/>
      <c r="E356" s="181">
        <v>7.16</v>
      </c>
      <c r="F356" s="182"/>
      <c r="G356" s="183"/>
      <c r="M356" s="179" t="s">
        <v>454</v>
      </c>
      <c r="O356" s="170"/>
    </row>
    <row r="357" spans="1:104" x14ac:dyDescent="0.2">
      <c r="A357" s="178"/>
      <c r="B357" s="180"/>
      <c r="C357" s="225" t="s">
        <v>455</v>
      </c>
      <c r="D357" s="226"/>
      <c r="E357" s="181">
        <v>5.53</v>
      </c>
      <c r="F357" s="182"/>
      <c r="G357" s="183"/>
      <c r="M357" s="179" t="s">
        <v>455</v>
      </c>
      <c r="O357" s="170"/>
    </row>
    <row r="358" spans="1:104" x14ac:dyDescent="0.2">
      <c r="A358" s="178"/>
      <c r="B358" s="180"/>
      <c r="C358" s="225" t="s">
        <v>456</v>
      </c>
      <c r="D358" s="226"/>
      <c r="E358" s="181">
        <v>8.68</v>
      </c>
      <c r="F358" s="182"/>
      <c r="G358" s="183"/>
      <c r="M358" s="179" t="s">
        <v>456</v>
      </c>
      <c r="O358" s="170"/>
    </row>
    <row r="359" spans="1:104" x14ac:dyDescent="0.2">
      <c r="A359" s="178"/>
      <c r="B359" s="180"/>
      <c r="C359" s="225" t="s">
        <v>457</v>
      </c>
      <c r="D359" s="226"/>
      <c r="E359" s="181">
        <v>3.02</v>
      </c>
      <c r="F359" s="182"/>
      <c r="G359" s="183"/>
      <c r="M359" s="179" t="s">
        <v>457</v>
      </c>
      <c r="O359" s="170"/>
    </row>
    <row r="360" spans="1:104" x14ac:dyDescent="0.2">
      <c r="A360" s="178"/>
      <c r="B360" s="180"/>
      <c r="C360" s="225" t="s">
        <v>458</v>
      </c>
      <c r="D360" s="226"/>
      <c r="E360" s="181">
        <v>12.695</v>
      </c>
      <c r="F360" s="182"/>
      <c r="G360" s="183"/>
      <c r="M360" s="179" t="s">
        <v>458</v>
      </c>
      <c r="O360" s="170"/>
    </row>
    <row r="361" spans="1:104" x14ac:dyDescent="0.2">
      <c r="A361" s="178"/>
      <c r="B361" s="180"/>
      <c r="C361" s="225" t="s">
        <v>459</v>
      </c>
      <c r="D361" s="226"/>
      <c r="E361" s="181">
        <v>2.6749999999999998</v>
      </c>
      <c r="F361" s="182"/>
      <c r="G361" s="183"/>
      <c r="M361" s="179" t="s">
        <v>459</v>
      </c>
      <c r="O361" s="170"/>
    </row>
    <row r="362" spans="1:104" x14ac:dyDescent="0.2">
      <c r="A362" s="178"/>
      <c r="B362" s="180"/>
      <c r="C362" s="225" t="s">
        <v>460</v>
      </c>
      <c r="D362" s="226"/>
      <c r="E362" s="181">
        <v>11.35</v>
      </c>
      <c r="F362" s="182"/>
      <c r="G362" s="183"/>
      <c r="M362" s="179" t="s">
        <v>460</v>
      </c>
      <c r="O362" s="170"/>
    </row>
    <row r="363" spans="1:104" ht="22.5" x14ac:dyDescent="0.2">
      <c r="A363" s="171">
        <v>68</v>
      </c>
      <c r="B363" s="172" t="s">
        <v>461</v>
      </c>
      <c r="C363" s="173" t="s">
        <v>462</v>
      </c>
      <c r="D363" s="174" t="s">
        <v>103</v>
      </c>
      <c r="E363" s="175">
        <v>139.32</v>
      </c>
      <c r="F363" s="175"/>
      <c r="G363" s="176">
        <f>E363*F363</f>
        <v>0</v>
      </c>
      <c r="O363" s="170">
        <v>2</v>
      </c>
      <c r="AA363" s="146">
        <v>12</v>
      </c>
      <c r="AB363" s="146">
        <v>0</v>
      </c>
      <c r="AC363" s="146">
        <v>66</v>
      </c>
      <c r="AZ363" s="146">
        <v>2</v>
      </c>
      <c r="BA363" s="146">
        <f>IF(AZ363=1,G363,0)</f>
        <v>0</v>
      </c>
      <c r="BB363" s="146">
        <f>IF(AZ363=2,G363,0)</f>
        <v>0</v>
      </c>
      <c r="BC363" s="146">
        <f>IF(AZ363=3,G363,0)</f>
        <v>0</v>
      </c>
      <c r="BD363" s="146">
        <f>IF(AZ363=4,G363,0)</f>
        <v>0</v>
      </c>
      <c r="BE363" s="146">
        <f>IF(AZ363=5,G363,0)</f>
        <v>0</v>
      </c>
      <c r="CA363" s="177">
        <v>12</v>
      </c>
      <c r="CB363" s="177">
        <v>0</v>
      </c>
      <c r="CZ363" s="146">
        <v>0</v>
      </c>
    </row>
    <row r="364" spans="1:104" x14ac:dyDescent="0.2">
      <c r="A364" s="178"/>
      <c r="B364" s="180"/>
      <c r="C364" s="225" t="s">
        <v>463</v>
      </c>
      <c r="D364" s="226"/>
      <c r="E364" s="181">
        <v>46.46</v>
      </c>
      <c r="F364" s="182"/>
      <c r="G364" s="183"/>
      <c r="M364" s="179" t="s">
        <v>463</v>
      </c>
      <c r="O364" s="170"/>
    </row>
    <row r="365" spans="1:104" x14ac:dyDescent="0.2">
      <c r="A365" s="178"/>
      <c r="B365" s="180"/>
      <c r="C365" s="225" t="s">
        <v>464</v>
      </c>
      <c r="D365" s="226"/>
      <c r="E365" s="181">
        <v>27.12</v>
      </c>
      <c r="F365" s="182"/>
      <c r="G365" s="183"/>
      <c r="M365" s="179" t="s">
        <v>464</v>
      </c>
      <c r="O365" s="170"/>
    </row>
    <row r="366" spans="1:104" x14ac:dyDescent="0.2">
      <c r="A366" s="178"/>
      <c r="B366" s="180"/>
      <c r="C366" s="225" t="s">
        <v>465</v>
      </c>
      <c r="D366" s="226"/>
      <c r="E366" s="181">
        <v>65.739999999999995</v>
      </c>
      <c r="F366" s="182"/>
      <c r="G366" s="183"/>
      <c r="M366" s="179" t="s">
        <v>465</v>
      </c>
      <c r="O366" s="170"/>
    </row>
    <row r="367" spans="1:104" x14ac:dyDescent="0.2">
      <c r="A367" s="171">
        <v>69</v>
      </c>
      <c r="B367" s="172" t="s">
        <v>466</v>
      </c>
      <c r="C367" s="173" t="s">
        <v>467</v>
      </c>
      <c r="D367" s="174" t="s">
        <v>62</v>
      </c>
      <c r="E367" s="175">
        <v>349.47109999999998</v>
      </c>
      <c r="F367" s="175"/>
      <c r="G367" s="176">
        <f>E367*F367</f>
        <v>0</v>
      </c>
      <c r="O367" s="170">
        <v>2</v>
      </c>
      <c r="AA367" s="146">
        <v>7</v>
      </c>
      <c r="AB367" s="146">
        <v>1002</v>
      </c>
      <c r="AC367" s="146">
        <v>5</v>
      </c>
      <c r="AZ367" s="146">
        <v>2</v>
      </c>
      <c r="BA367" s="146">
        <f>IF(AZ367=1,G367,0)</f>
        <v>0</v>
      </c>
      <c r="BB367" s="146">
        <f>IF(AZ367=2,G367,0)</f>
        <v>0</v>
      </c>
      <c r="BC367" s="146">
        <f>IF(AZ367=3,G367,0)</f>
        <v>0</v>
      </c>
      <c r="BD367" s="146">
        <f>IF(AZ367=4,G367,0)</f>
        <v>0</v>
      </c>
      <c r="BE367" s="146">
        <f>IF(AZ367=5,G367,0)</f>
        <v>0</v>
      </c>
      <c r="CA367" s="177">
        <v>7</v>
      </c>
      <c r="CB367" s="177">
        <v>1002</v>
      </c>
      <c r="CZ367" s="146">
        <v>0</v>
      </c>
    </row>
    <row r="368" spans="1:104" x14ac:dyDescent="0.2">
      <c r="A368" s="184"/>
      <c r="B368" s="185" t="s">
        <v>75</v>
      </c>
      <c r="C368" s="186" t="str">
        <f>CONCATENATE(B347," ",C347)</f>
        <v>773 Podlahy teracové</v>
      </c>
      <c r="D368" s="187"/>
      <c r="E368" s="188"/>
      <c r="F368" s="189"/>
      <c r="G368" s="190">
        <f>SUM(G347:G367)</f>
        <v>0</v>
      </c>
      <c r="O368" s="170">
        <v>4</v>
      </c>
      <c r="BA368" s="191">
        <f>SUM(BA347:BA367)</f>
        <v>0</v>
      </c>
      <c r="BB368" s="191">
        <f>SUM(BB347:BB367)</f>
        <v>0</v>
      </c>
      <c r="BC368" s="191">
        <f>SUM(BC347:BC367)</f>
        <v>0</v>
      </c>
      <c r="BD368" s="191">
        <f>SUM(BD347:BD367)</f>
        <v>0</v>
      </c>
      <c r="BE368" s="191">
        <f>SUM(BE347:BE367)</f>
        <v>0</v>
      </c>
    </row>
    <row r="369" spans="1:104" x14ac:dyDescent="0.2">
      <c r="A369" s="163" t="s">
        <v>74</v>
      </c>
      <c r="B369" s="164" t="s">
        <v>468</v>
      </c>
      <c r="C369" s="165" t="s">
        <v>469</v>
      </c>
      <c r="D369" s="166"/>
      <c r="E369" s="167"/>
      <c r="F369" s="167"/>
      <c r="G369" s="168"/>
      <c r="H369" s="169"/>
      <c r="I369" s="169"/>
      <c r="O369" s="170">
        <v>1</v>
      </c>
    </row>
    <row r="370" spans="1:104" ht="22.5" x14ac:dyDescent="0.2">
      <c r="A370" s="171">
        <v>70</v>
      </c>
      <c r="B370" s="172" t="s">
        <v>470</v>
      </c>
      <c r="C370" s="173" t="s">
        <v>471</v>
      </c>
      <c r="D370" s="174" t="s">
        <v>118</v>
      </c>
      <c r="E370" s="175">
        <v>128.715</v>
      </c>
      <c r="F370" s="175"/>
      <c r="G370" s="176">
        <f>E370*F370</f>
        <v>0</v>
      </c>
      <c r="O370" s="170">
        <v>2</v>
      </c>
      <c r="AA370" s="146">
        <v>1</v>
      </c>
      <c r="AB370" s="146">
        <v>7</v>
      </c>
      <c r="AC370" s="146">
        <v>7</v>
      </c>
      <c r="AZ370" s="146">
        <v>2</v>
      </c>
      <c r="BA370" s="146">
        <f>IF(AZ370=1,G370,0)</f>
        <v>0</v>
      </c>
      <c r="BB370" s="146">
        <f>IF(AZ370=2,G370,0)</f>
        <v>0</v>
      </c>
      <c r="BC370" s="146">
        <f>IF(AZ370=3,G370,0)</f>
        <v>0</v>
      </c>
      <c r="BD370" s="146">
        <f>IF(AZ370=4,G370,0)</f>
        <v>0</v>
      </c>
      <c r="BE370" s="146">
        <f>IF(AZ370=5,G370,0)</f>
        <v>0</v>
      </c>
      <c r="CA370" s="177">
        <v>1</v>
      </c>
      <c r="CB370" s="177">
        <v>7</v>
      </c>
      <c r="CZ370" s="146">
        <v>3.0000000000000001E-5</v>
      </c>
    </row>
    <row r="371" spans="1:104" x14ac:dyDescent="0.2">
      <c r="A371" s="178"/>
      <c r="B371" s="180"/>
      <c r="C371" s="225" t="s">
        <v>472</v>
      </c>
      <c r="D371" s="226"/>
      <c r="E371" s="181">
        <v>0</v>
      </c>
      <c r="F371" s="182"/>
      <c r="G371" s="183"/>
      <c r="M371" s="179" t="s">
        <v>472</v>
      </c>
      <c r="O371" s="170"/>
    </row>
    <row r="372" spans="1:104" x14ac:dyDescent="0.2">
      <c r="A372" s="178"/>
      <c r="B372" s="180"/>
      <c r="C372" s="225" t="s">
        <v>473</v>
      </c>
      <c r="D372" s="226"/>
      <c r="E372" s="181">
        <v>0</v>
      </c>
      <c r="F372" s="182"/>
      <c r="G372" s="183"/>
      <c r="M372" s="179" t="s">
        <v>473</v>
      </c>
      <c r="O372" s="170"/>
    </row>
    <row r="373" spans="1:104" x14ac:dyDescent="0.2">
      <c r="A373" s="178"/>
      <c r="B373" s="180"/>
      <c r="C373" s="225" t="s">
        <v>474</v>
      </c>
      <c r="D373" s="226"/>
      <c r="E373" s="181">
        <v>12.18</v>
      </c>
      <c r="F373" s="182"/>
      <c r="G373" s="183"/>
      <c r="M373" s="179" t="s">
        <v>474</v>
      </c>
      <c r="O373" s="170"/>
    </row>
    <row r="374" spans="1:104" ht="22.5" x14ac:dyDescent="0.2">
      <c r="A374" s="178"/>
      <c r="B374" s="180"/>
      <c r="C374" s="225" t="s">
        <v>475</v>
      </c>
      <c r="D374" s="226"/>
      <c r="E374" s="181">
        <v>31.715</v>
      </c>
      <c r="F374" s="182"/>
      <c r="G374" s="183"/>
      <c r="M374" s="179" t="s">
        <v>475</v>
      </c>
      <c r="O374" s="170"/>
    </row>
    <row r="375" spans="1:104" x14ac:dyDescent="0.2">
      <c r="A375" s="178"/>
      <c r="B375" s="180"/>
      <c r="C375" s="225" t="s">
        <v>476</v>
      </c>
      <c r="D375" s="226"/>
      <c r="E375" s="181">
        <v>13.26</v>
      </c>
      <c r="F375" s="182"/>
      <c r="G375" s="183"/>
      <c r="M375" s="179" t="s">
        <v>476</v>
      </c>
      <c r="O375" s="170"/>
    </row>
    <row r="376" spans="1:104" x14ac:dyDescent="0.2">
      <c r="A376" s="178"/>
      <c r="B376" s="180"/>
      <c r="C376" s="225" t="s">
        <v>477</v>
      </c>
      <c r="D376" s="226"/>
      <c r="E376" s="181">
        <v>15.6</v>
      </c>
      <c r="F376" s="182"/>
      <c r="G376" s="183"/>
      <c r="M376" s="179" t="s">
        <v>477</v>
      </c>
      <c r="O376" s="170"/>
    </row>
    <row r="377" spans="1:104" x14ac:dyDescent="0.2">
      <c r="A377" s="178"/>
      <c r="B377" s="180"/>
      <c r="C377" s="225" t="s">
        <v>478</v>
      </c>
      <c r="D377" s="226"/>
      <c r="E377" s="181">
        <v>29.08</v>
      </c>
      <c r="F377" s="182"/>
      <c r="G377" s="183"/>
      <c r="M377" s="179" t="s">
        <v>478</v>
      </c>
      <c r="O377" s="170"/>
    </row>
    <row r="378" spans="1:104" x14ac:dyDescent="0.2">
      <c r="A378" s="178"/>
      <c r="B378" s="180"/>
      <c r="C378" s="225" t="s">
        <v>479</v>
      </c>
      <c r="D378" s="226"/>
      <c r="E378" s="181">
        <v>11.62</v>
      </c>
      <c r="F378" s="182"/>
      <c r="G378" s="183"/>
      <c r="M378" s="179" t="s">
        <v>479</v>
      </c>
      <c r="O378" s="170"/>
    </row>
    <row r="379" spans="1:104" x14ac:dyDescent="0.2">
      <c r="A379" s="178"/>
      <c r="B379" s="180"/>
      <c r="C379" s="225" t="s">
        <v>480</v>
      </c>
      <c r="D379" s="226"/>
      <c r="E379" s="181">
        <v>15.26</v>
      </c>
      <c r="F379" s="182"/>
      <c r="G379" s="183"/>
      <c r="M379" s="179" t="s">
        <v>480</v>
      </c>
      <c r="O379" s="170"/>
    </row>
    <row r="380" spans="1:104" ht="22.5" x14ac:dyDescent="0.2">
      <c r="A380" s="171">
        <v>71</v>
      </c>
      <c r="B380" s="172" t="s">
        <v>481</v>
      </c>
      <c r="C380" s="173" t="s">
        <v>482</v>
      </c>
      <c r="D380" s="174" t="s">
        <v>103</v>
      </c>
      <c r="E380" s="175">
        <v>139.46</v>
      </c>
      <c r="F380" s="175"/>
      <c r="G380" s="176">
        <f>E380*F380</f>
        <v>0</v>
      </c>
      <c r="O380" s="170">
        <v>2</v>
      </c>
      <c r="AA380" s="146">
        <v>1</v>
      </c>
      <c r="AB380" s="146">
        <v>7</v>
      </c>
      <c r="AC380" s="146">
        <v>7</v>
      </c>
      <c r="AZ380" s="146">
        <v>2</v>
      </c>
      <c r="BA380" s="146">
        <f>IF(AZ380=1,G380,0)</f>
        <v>0</v>
      </c>
      <c r="BB380" s="146">
        <f>IF(AZ380=2,G380,0)</f>
        <v>0</v>
      </c>
      <c r="BC380" s="146">
        <f>IF(AZ380=3,G380,0)</f>
        <v>0</v>
      </c>
      <c r="BD380" s="146">
        <f>IF(AZ380=4,G380,0)</f>
        <v>0</v>
      </c>
      <c r="BE380" s="146">
        <f>IF(AZ380=5,G380,0)</f>
        <v>0</v>
      </c>
      <c r="CA380" s="177">
        <v>1</v>
      </c>
      <c r="CB380" s="177">
        <v>7</v>
      </c>
      <c r="CZ380" s="146">
        <v>2.5000000000000001E-4</v>
      </c>
    </row>
    <row r="381" spans="1:104" x14ac:dyDescent="0.2">
      <c r="A381" s="178"/>
      <c r="B381" s="180"/>
      <c r="C381" s="225" t="s">
        <v>472</v>
      </c>
      <c r="D381" s="226"/>
      <c r="E381" s="181">
        <v>0</v>
      </c>
      <c r="F381" s="182"/>
      <c r="G381" s="183"/>
      <c r="M381" s="179" t="s">
        <v>472</v>
      </c>
      <c r="O381" s="170"/>
    </row>
    <row r="382" spans="1:104" x14ac:dyDescent="0.2">
      <c r="A382" s="178"/>
      <c r="B382" s="180"/>
      <c r="C382" s="225" t="s">
        <v>483</v>
      </c>
      <c r="D382" s="226"/>
      <c r="E382" s="181">
        <v>0</v>
      </c>
      <c r="F382" s="182"/>
      <c r="G382" s="183"/>
      <c r="M382" s="179" t="s">
        <v>483</v>
      </c>
      <c r="O382" s="170"/>
    </row>
    <row r="383" spans="1:104" x14ac:dyDescent="0.2">
      <c r="A383" s="178"/>
      <c r="B383" s="180"/>
      <c r="C383" s="225" t="s">
        <v>484</v>
      </c>
      <c r="D383" s="226"/>
      <c r="E383" s="181">
        <v>0</v>
      </c>
      <c r="F383" s="182"/>
      <c r="G383" s="183"/>
      <c r="M383" s="179" t="s">
        <v>484</v>
      </c>
      <c r="O383" s="170"/>
    </row>
    <row r="384" spans="1:104" x14ac:dyDescent="0.2">
      <c r="A384" s="178"/>
      <c r="B384" s="180"/>
      <c r="C384" s="225" t="s">
        <v>485</v>
      </c>
      <c r="D384" s="226"/>
      <c r="E384" s="181">
        <v>0</v>
      </c>
      <c r="F384" s="182"/>
      <c r="G384" s="183"/>
      <c r="M384" s="179" t="s">
        <v>485</v>
      </c>
      <c r="O384" s="170"/>
    </row>
    <row r="385" spans="1:104" x14ac:dyDescent="0.2">
      <c r="A385" s="178"/>
      <c r="B385" s="180"/>
      <c r="C385" s="225" t="s">
        <v>486</v>
      </c>
      <c r="D385" s="226"/>
      <c r="E385" s="181">
        <v>0</v>
      </c>
      <c r="F385" s="182"/>
      <c r="G385" s="183"/>
      <c r="M385" s="179" t="s">
        <v>486</v>
      </c>
      <c r="O385" s="170"/>
    </row>
    <row r="386" spans="1:104" x14ac:dyDescent="0.2">
      <c r="A386" s="178"/>
      <c r="B386" s="180"/>
      <c r="C386" s="225" t="s">
        <v>487</v>
      </c>
      <c r="D386" s="226"/>
      <c r="E386" s="181">
        <v>0</v>
      </c>
      <c r="F386" s="182"/>
      <c r="G386" s="183"/>
      <c r="M386" s="179" t="s">
        <v>487</v>
      </c>
      <c r="O386" s="170"/>
    </row>
    <row r="387" spans="1:104" x14ac:dyDescent="0.2">
      <c r="A387" s="178"/>
      <c r="B387" s="180"/>
      <c r="C387" s="225" t="s">
        <v>488</v>
      </c>
      <c r="D387" s="226"/>
      <c r="E387" s="181">
        <v>0</v>
      </c>
      <c r="F387" s="182"/>
      <c r="G387" s="183"/>
      <c r="M387" s="179" t="s">
        <v>488</v>
      </c>
      <c r="O387" s="170"/>
    </row>
    <row r="388" spans="1:104" x14ac:dyDescent="0.2">
      <c r="A388" s="178"/>
      <c r="B388" s="180"/>
      <c r="C388" s="225" t="s">
        <v>489</v>
      </c>
      <c r="D388" s="226"/>
      <c r="E388" s="181">
        <v>0</v>
      </c>
      <c r="F388" s="182"/>
      <c r="G388" s="183"/>
      <c r="M388" s="179" t="s">
        <v>489</v>
      </c>
      <c r="O388" s="170"/>
    </row>
    <row r="389" spans="1:104" x14ac:dyDescent="0.2">
      <c r="A389" s="178"/>
      <c r="B389" s="180"/>
      <c r="C389" s="225" t="s">
        <v>490</v>
      </c>
      <c r="D389" s="226"/>
      <c r="E389" s="181">
        <v>0</v>
      </c>
      <c r="F389" s="182"/>
      <c r="G389" s="183"/>
      <c r="M389" s="179" t="s">
        <v>490</v>
      </c>
      <c r="O389" s="170"/>
    </row>
    <row r="390" spans="1:104" x14ac:dyDescent="0.2">
      <c r="A390" s="178"/>
      <c r="B390" s="180"/>
      <c r="C390" s="225" t="s">
        <v>491</v>
      </c>
      <c r="D390" s="226"/>
      <c r="E390" s="181">
        <v>0</v>
      </c>
      <c r="F390" s="182"/>
      <c r="G390" s="183"/>
      <c r="M390" s="179" t="s">
        <v>491</v>
      </c>
      <c r="O390" s="170"/>
    </row>
    <row r="391" spans="1:104" x14ac:dyDescent="0.2">
      <c r="A391" s="178"/>
      <c r="B391" s="180"/>
      <c r="C391" s="225" t="s">
        <v>492</v>
      </c>
      <c r="D391" s="226"/>
      <c r="E391" s="181">
        <v>119.89</v>
      </c>
      <c r="F391" s="182"/>
      <c r="G391" s="183"/>
      <c r="M391" s="179" t="s">
        <v>492</v>
      </c>
      <c r="O391" s="170"/>
    </row>
    <row r="392" spans="1:104" x14ac:dyDescent="0.2">
      <c r="A392" s="178"/>
      <c r="B392" s="180"/>
      <c r="C392" s="225" t="s">
        <v>285</v>
      </c>
      <c r="D392" s="226"/>
      <c r="E392" s="181">
        <v>9.6300000000000008</v>
      </c>
      <c r="F392" s="182"/>
      <c r="G392" s="183"/>
      <c r="M392" s="179" t="s">
        <v>285</v>
      </c>
      <c r="O392" s="170"/>
    </row>
    <row r="393" spans="1:104" x14ac:dyDescent="0.2">
      <c r="A393" s="178"/>
      <c r="B393" s="180"/>
      <c r="C393" s="225" t="s">
        <v>493</v>
      </c>
      <c r="D393" s="226"/>
      <c r="E393" s="181">
        <v>9.94</v>
      </c>
      <c r="F393" s="182"/>
      <c r="G393" s="183"/>
      <c r="M393" s="179" t="s">
        <v>493</v>
      </c>
      <c r="O393" s="170"/>
    </row>
    <row r="394" spans="1:104" ht="22.5" x14ac:dyDescent="0.2">
      <c r="A394" s="171">
        <v>72</v>
      </c>
      <c r="B394" s="172" t="s">
        <v>494</v>
      </c>
      <c r="C394" s="173" t="s">
        <v>495</v>
      </c>
      <c r="D394" s="174" t="s">
        <v>103</v>
      </c>
      <c r="E394" s="175">
        <v>44.1</v>
      </c>
      <c r="F394" s="175"/>
      <c r="G394" s="176">
        <f>E394*F394</f>
        <v>0</v>
      </c>
      <c r="O394" s="170">
        <v>2</v>
      </c>
      <c r="AA394" s="146">
        <v>1</v>
      </c>
      <c r="AB394" s="146">
        <v>7</v>
      </c>
      <c r="AC394" s="146">
        <v>7</v>
      </c>
      <c r="AZ394" s="146">
        <v>2</v>
      </c>
      <c r="BA394" s="146">
        <f>IF(AZ394=1,G394,0)</f>
        <v>0</v>
      </c>
      <c r="BB394" s="146">
        <f>IF(AZ394=2,G394,0)</f>
        <v>0</v>
      </c>
      <c r="BC394" s="146">
        <f>IF(AZ394=3,G394,0)</f>
        <v>0</v>
      </c>
      <c r="BD394" s="146">
        <f>IF(AZ394=4,G394,0)</f>
        <v>0</v>
      </c>
      <c r="BE394" s="146">
        <f>IF(AZ394=5,G394,0)</f>
        <v>0</v>
      </c>
      <c r="CA394" s="177">
        <v>1</v>
      </c>
      <c r="CB394" s="177">
        <v>7</v>
      </c>
      <c r="CZ394" s="146">
        <v>2.5000000000000001E-4</v>
      </c>
    </row>
    <row r="395" spans="1:104" x14ac:dyDescent="0.2">
      <c r="A395" s="178"/>
      <c r="B395" s="180"/>
      <c r="C395" s="225" t="s">
        <v>496</v>
      </c>
      <c r="D395" s="226"/>
      <c r="E395" s="181">
        <v>0</v>
      </c>
      <c r="F395" s="182"/>
      <c r="G395" s="183"/>
      <c r="M395" s="179" t="s">
        <v>496</v>
      </c>
      <c r="O395" s="170"/>
    </row>
    <row r="396" spans="1:104" x14ac:dyDescent="0.2">
      <c r="A396" s="178"/>
      <c r="B396" s="180"/>
      <c r="C396" s="225" t="s">
        <v>497</v>
      </c>
      <c r="D396" s="226"/>
      <c r="E396" s="181">
        <v>0</v>
      </c>
      <c r="F396" s="182"/>
      <c r="G396" s="183"/>
      <c r="M396" s="179" t="s">
        <v>497</v>
      </c>
      <c r="O396" s="170"/>
    </row>
    <row r="397" spans="1:104" x14ac:dyDescent="0.2">
      <c r="A397" s="178"/>
      <c r="B397" s="180"/>
      <c r="C397" s="225" t="s">
        <v>498</v>
      </c>
      <c r="D397" s="226"/>
      <c r="E397" s="181">
        <v>34.159999999999997</v>
      </c>
      <c r="F397" s="182"/>
      <c r="G397" s="183"/>
      <c r="M397" s="179" t="s">
        <v>498</v>
      </c>
      <c r="O397" s="170"/>
    </row>
    <row r="398" spans="1:104" x14ac:dyDescent="0.2">
      <c r="A398" s="178"/>
      <c r="B398" s="180"/>
      <c r="C398" s="225" t="s">
        <v>499</v>
      </c>
      <c r="D398" s="226"/>
      <c r="E398" s="181">
        <v>9.94</v>
      </c>
      <c r="F398" s="182"/>
      <c r="G398" s="183"/>
      <c r="M398" s="179" t="s">
        <v>499</v>
      </c>
      <c r="O398" s="170"/>
    </row>
    <row r="399" spans="1:104" x14ac:dyDescent="0.2">
      <c r="A399" s="171">
        <v>73</v>
      </c>
      <c r="B399" s="172" t="s">
        <v>500</v>
      </c>
      <c r="C399" s="173" t="s">
        <v>501</v>
      </c>
      <c r="D399" s="174" t="s">
        <v>103</v>
      </c>
      <c r="E399" s="175">
        <v>177.11</v>
      </c>
      <c r="F399" s="175"/>
      <c r="G399" s="176">
        <f>E399*F399</f>
        <v>0</v>
      </c>
      <c r="O399" s="170">
        <v>2</v>
      </c>
      <c r="AA399" s="146">
        <v>3</v>
      </c>
      <c r="AB399" s="146">
        <v>7</v>
      </c>
      <c r="AC399" s="146">
        <v>28410101</v>
      </c>
      <c r="AZ399" s="146">
        <v>2</v>
      </c>
      <c r="BA399" s="146">
        <f>IF(AZ399=1,G399,0)</f>
        <v>0</v>
      </c>
      <c r="BB399" s="146">
        <f>IF(AZ399=2,G399,0)</f>
        <v>0</v>
      </c>
      <c r="BC399" s="146">
        <f>IF(AZ399=3,G399,0)</f>
        <v>0</v>
      </c>
      <c r="BD399" s="146">
        <f>IF(AZ399=4,G399,0)</f>
        <v>0</v>
      </c>
      <c r="BE399" s="146">
        <f>IF(AZ399=5,G399,0)</f>
        <v>0</v>
      </c>
      <c r="CA399" s="177">
        <v>3</v>
      </c>
      <c r="CB399" s="177">
        <v>7</v>
      </c>
      <c r="CZ399" s="146">
        <v>2.3E-3</v>
      </c>
    </row>
    <row r="400" spans="1:104" x14ac:dyDescent="0.2">
      <c r="A400" s="178"/>
      <c r="B400" s="180"/>
      <c r="C400" s="225" t="s">
        <v>472</v>
      </c>
      <c r="D400" s="226"/>
      <c r="E400" s="181">
        <v>0</v>
      </c>
      <c r="F400" s="182"/>
      <c r="G400" s="183"/>
      <c r="M400" s="179" t="s">
        <v>472</v>
      </c>
      <c r="O400" s="170"/>
    </row>
    <row r="401" spans="1:104" x14ac:dyDescent="0.2">
      <c r="A401" s="178"/>
      <c r="B401" s="180"/>
      <c r="C401" s="225" t="s">
        <v>502</v>
      </c>
      <c r="D401" s="226"/>
      <c r="E401" s="181">
        <v>160.37899999999999</v>
      </c>
      <c r="F401" s="182"/>
      <c r="G401" s="183"/>
      <c r="M401" s="179" t="s">
        <v>502</v>
      </c>
      <c r="O401" s="170"/>
    </row>
    <row r="402" spans="1:104" x14ac:dyDescent="0.2">
      <c r="A402" s="178"/>
      <c r="B402" s="180"/>
      <c r="C402" s="225" t="s">
        <v>503</v>
      </c>
      <c r="D402" s="226"/>
      <c r="E402" s="181">
        <v>16.731000000000002</v>
      </c>
      <c r="F402" s="182"/>
      <c r="G402" s="183"/>
      <c r="M402" s="179" t="s">
        <v>503</v>
      </c>
      <c r="O402" s="170"/>
    </row>
    <row r="403" spans="1:104" ht="22.5" x14ac:dyDescent="0.2">
      <c r="A403" s="171">
        <v>74</v>
      </c>
      <c r="B403" s="172" t="s">
        <v>504</v>
      </c>
      <c r="C403" s="173" t="s">
        <v>505</v>
      </c>
      <c r="D403" s="174" t="s">
        <v>103</v>
      </c>
      <c r="E403" s="175">
        <v>50.715000000000003</v>
      </c>
      <c r="F403" s="175"/>
      <c r="G403" s="176">
        <f>E403*F403</f>
        <v>0</v>
      </c>
      <c r="O403" s="170">
        <v>2</v>
      </c>
      <c r="AA403" s="146">
        <v>3</v>
      </c>
      <c r="AB403" s="146">
        <v>7</v>
      </c>
      <c r="AC403" s="146" t="s">
        <v>504</v>
      </c>
      <c r="AZ403" s="146">
        <v>2</v>
      </c>
      <c r="BA403" s="146">
        <f>IF(AZ403=1,G403,0)</f>
        <v>0</v>
      </c>
      <c r="BB403" s="146">
        <f>IF(AZ403=2,G403,0)</f>
        <v>0</v>
      </c>
      <c r="BC403" s="146">
        <f>IF(AZ403=3,G403,0)</f>
        <v>0</v>
      </c>
      <c r="BD403" s="146">
        <f>IF(AZ403=4,G403,0)</f>
        <v>0</v>
      </c>
      <c r="BE403" s="146">
        <f>IF(AZ403=5,G403,0)</f>
        <v>0</v>
      </c>
      <c r="CA403" s="177">
        <v>3</v>
      </c>
      <c r="CB403" s="177">
        <v>7</v>
      </c>
      <c r="CZ403" s="146">
        <v>2.47E-3</v>
      </c>
    </row>
    <row r="404" spans="1:104" x14ac:dyDescent="0.2">
      <c r="A404" s="178"/>
      <c r="B404" s="180"/>
      <c r="C404" s="225" t="s">
        <v>496</v>
      </c>
      <c r="D404" s="226"/>
      <c r="E404" s="181">
        <v>0</v>
      </c>
      <c r="F404" s="182"/>
      <c r="G404" s="183"/>
      <c r="M404" s="179" t="s">
        <v>496</v>
      </c>
      <c r="O404" s="170"/>
    </row>
    <row r="405" spans="1:104" x14ac:dyDescent="0.2">
      <c r="A405" s="178"/>
      <c r="B405" s="180"/>
      <c r="C405" s="225" t="s">
        <v>506</v>
      </c>
      <c r="D405" s="226"/>
      <c r="E405" s="181">
        <v>39.283999999999999</v>
      </c>
      <c r="F405" s="182"/>
      <c r="G405" s="183"/>
      <c r="M405" s="179" t="s">
        <v>506</v>
      </c>
      <c r="O405" s="170"/>
    </row>
    <row r="406" spans="1:104" x14ac:dyDescent="0.2">
      <c r="A406" s="178"/>
      <c r="B406" s="180"/>
      <c r="C406" s="225" t="s">
        <v>507</v>
      </c>
      <c r="D406" s="226"/>
      <c r="E406" s="181">
        <v>11.430999999999999</v>
      </c>
      <c r="F406" s="182"/>
      <c r="G406" s="183"/>
      <c r="M406" s="179" t="s">
        <v>507</v>
      </c>
      <c r="O406" s="170"/>
    </row>
    <row r="407" spans="1:104" x14ac:dyDescent="0.2">
      <c r="A407" s="171">
        <v>75</v>
      </c>
      <c r="B407" s="172" t="s">
        <v>508</v>
      </c>
      <c r="C407" s="173" t="s">
        <v>509</v>
      </c>
      <c r="D407" s="174" t="s">
        <v>62</v>
      </c>
      <c r="E407" s="175">
        <v>1638.5362554999999</v>
      </c>
      <c r="F407" s="175"/>
      <c r="G407" s="176">
        <f>E407*F407</f>
        <v>0</v>
      </c>
      <c r="O407" s="170">
        <v>2</v>
      </c>
      <c r="AA407" s="146">
        <v>7</v>
      </c>
      <c r="AB407" s="146">
        <v>1002</v>
      </c>
      <c r="AC407" s="146">
        <v>5</v>
      </c>
      <c r="AZ407" s="146">
        <v>2</v>
      </c>
      <c r="BA407" s="146">
        <f>IF(AZ407=1,G407,0)</f>
        <v>0</v>
      </c>
      <c r="BB407" s="146">
        <f>IF(AZ407=2,G407,0)</f>
        <v>0</v>
      </c>
      <c r="BC407" s="146">
        <f>IF(AZ407=3,G407,0)</f>
        <v>0</v>
      </c>
      <c r="BD407" s="146">
        <f>IF(AZ407=4,G407,0)</f>
        <v>0</v>
      </c>
      <c r="BE407" s="146">
        <f>IF(AZ407=5,G407,0)</f>
        <v>0</v>
      </c>
      <c r="CA407" s="177">
        <v>7</v>
      </c>
      <c r="CB407" s="177">
        <v>1002</v>
      </c>
      <c r="CZ407" s="146">
        <v>0</v>
      </c>
    </row>
    <row r="408" spans="1:104" x14ac:dyDescent="0.2">
      <c r="A408" s="184"/>
      <c r="B408" s="185" t="s">
        <v>75</v>
      </c>
      <c r="C408" s="186" t="str">
        <f>CONCATENATE(B369," ",C369)</f>
        <v>776 Podlahy povlakové</v>
      </c>
      <c r="D408" s="187"/>
      <c r="E408" s="188"/>
      <c r="F408" s="189"/>
      <c r="G408" s="190">
        <f>SUM(G369:G407)</f>
        <v>0</v>
      </c>
      <c r="O408" s="170">
        <v>4</v>
      </c>
      <c r="BA408" s="191">
        <f>SUM(BA369:BA407)</f>
        <v>0</v>
      </c>
      <c r="BB408" s="191">
        <f>SUM(BB369:BB407)</f>
        <v>0</v>
      </c>
      <c r="BC408" s="191">
        <f>SUM(BC369:BC407)</f>
        <v>0</v>
      </c>
      <c r="BD408" s="191">
        <f>SUM(BD369:BD407)</f>
        <v>0</v>
      </c>
      <c r="BE408" s="191">
        <f>SUM(BE369:BE407)</f>
        <v>0</v>
      </c>
    </row>
    <row r="409" spans="1:104" x14ac:dyDescent="0.2">
      <c r="A409" s="163" t="s">
        <v>74</v>
      </c>
      <c r="B409" s="164" t="s">
        <v>510</v>
      </c>
      <c r="C409" s="165" t="s">
        <v>511</v>
      </c>
      <c r="D409" s="166"/>
      <c r="E409" s="167"/>
      <c r="F409" s="167"/>
      <c r="G409" s="168"/>
      <c r="H409" s="169"/>
      <c r="I409" s="169"/>
      <c r="O409" s="170">
        <v>1</v>
      </c>
    </row>
    <row r="410" spans="1:104" ht="22.5" x14ac:dyDescent="0.2">
      <c r="A410" s="171">
        <v>76</v>
      </c>
      <c r="B410" s="172" t="s">
        <v>512</v>
      </c>
      <c r="C410" s="173" t="s">
        <v>513</v>
      </c>
      <c r="D410" s="174" t="s">
        <v>118</v>
      </c>
      <c r="E410" s="175">
        <v>71.652500000000003</v>
      </c>
      <c r="F410" s="175"/>
      <c r="G410" s="176">
        <f>E410*F410</f>
        <v>0</v>
      </c>
      <c r="O410" s="170">
        <v>2</v>
      </c>
      <c r="AA410" s="146">
        <v>1</v>
      </c>
      <c r="AB410" s="146">
        <v>7</v>
      </c>
      <c r="AC410" s="146">
        <v>7</v>
      </c>
      <c r="AZ410" s="146">
        <v>2</v>
      </c>
      <c r="BA410" s="146">
        <f>IF(AZ410=1,G410,0)</f>
        <v>0</v>
      </c>
      <c r="BB410" s="146">
        <f>IF(AZ410=2,G410,0)</f>
        <v>0</v>
      </c>
      <c r="BC410" s="146">
        <f>IF(AZ410=3,G410,0)</f>
        <v>0</v>
      </c>
      <c r="BD410" s="146">
        <f>IF(AZ410=4,G410,0)</f>
        <v>0</v>
      </c>
      <c r="BE410" s="146">
        <f>IF(AZ410=5,G410,0)</f>
        <v>0</v>
      </c>
      <c r="CA410" s="177">
        <v>1</v>
      </c>
      <c r="CB410" s="177">
        <v>7</v>
      </c>
      <c r="CZ410" s="146">
        <v>0</v>
      </c>
    </row>
    <row r="411" spans="1:104" ht="22.5" x14ac:dyDescent="0.2">
      <c r="A411" s="178"/>
      <c r="B411" s="180"/>
      <c r="C411" s="225" t="s">
        <v>514</v>
      </c>
      <c r="D411" s="226"/>
      <c r="E411" s="181">
        <v>0</v>
      </c>
      <c r="F411" s="182"/>
      <c r="G411" s="183"/>
      <c r="M411" s="179" t="s">
        <v>514</v>
      </c>
      <c r="O411" s="170"/>
    </row>
    <row r="412" spans="1:104" x14ac:dyDescent="0.2">
      <c r="A412" s="178"/>
      <c r="B412" s="180"/>
      <c r="C412" s="225" t="s">
        <v>515</v>
      </c>
      <c r="D412" s="226"/>
      <c r="E412" s="181">
        <v>29.86</v>
      </c>
      <c r="F412" s="182"/>
      <c r="G412" s="183"/>
      <c r="M412" s="179" t="s">
        <v>515</v>
      </c>
      <c r="O412" s="170"/>
    </row>
    <row r="413" spans="1:104" x14ac:dyDescent="0.2">
      <c r="A413" s="178"/>
      <c r="B413" s="180"/>
      <c r="C413" s="225" t="s">
        <v>516</v>
      </c>
      <c r="D413" s="226"/>
      <c r="E413" s="181">
        <v>14.62</v>
      </c>
      <c r="F413" s="182"/>
      <c r="G413" s="183"/>
      <c r="M413" s="179" t="s">
        <v>516</v>
      </c>
      <c r="O413" s="170"/>
    </row>
    <row r="414" spans="1:104" x14ac:dyDescent="0.2">
      <c r="A414" s="178"/>
      <c r="B414" s="180"/>
      <c r="C414" s="225" t="s">
        <v>517</v>
      </c>
      <c r="D414" s="226"/>
      <c r="E414" s="181">
        <v>18.39</v>
      </c>
      <c r="F414" s="182"/>
      <c r="G414" s="183"/>
      <c r="M414" s="179" t="s">
        <v>517</v>
      </c>
      <c r="O414" s="170"/>
    </row>
    <row r="415" spans="1:104" x14ac:dyDescent="0.2">
      <c r="A415" s="178"/>
      <c r="B415" s="180"/>
      <c r="C415" s="225" t="s">
        <v>518</v>
      </c>
      <c r="D415" s="226"/>
      <c r="E415" s="181">
        <v>4.84</v>
      </c>
      <c r="F415" s="182"/>
      <c r="G415" s="183"/>
      <c r="M415" s="179" t="s">
        <v>518</v>
      </c>
      <c r="O415" s="170"/>
    </row>
    <row r="416" spans="1:104" x14ac:dyDescent="0.2">
      <c r="A416" s="178"/>
      <c r="B416" s="180"/>
      <c r="C416" s="225" t="s">
        <v>519</v>
      </c>
      <c r="D416" s="226"/>
      <c r="E416" s="181">
        <v>0.9425</v>
      </c>
      <c r="F416" s="182"/>
      <c r="G416" s="183"/>
      <c r="M416" s="179" t="s">
        <v>519</v>
      </c>
      <c r="O416" s="170"/>
    </row>
    <row r="417" spans="1:104" x14ac:dyDescent="0.2">
      <c r="A417" s="178"/>
      <c r="B417" s="180"/>
      <c r="C417" s="225" t="s">
        <v>520</v>
      </c>
      <c r="D417" s="226"/>
      <c r="E417" s="181">
        <v>3</v>
      </c>
      <c r="F417" s="182"/>
      <c r="G417" s="183"/>
      <c r="M417" s="179" t="s">
        <v>520</v>
      </c>
      <c r="O417" s="170"/>
    </row>
    <row r="418" spans="1:104" ht="22.5" x14ac:dyDescent="0.2">
      <c r="A418" s="171">
        <v>77</v>
      </c>
      <c r="B418" s="172" t="s">
        <v>521</v>
      </c>
      <c r="C418" s="173" t="s">
        <v>522</v>
      </c>
      <c r="D418" s="174" t="s">
        <v>103</v>
      </c>
      <c r="E418" s="175">
        <v>139.32</v>
      </c>
      <c r="F418" s="175"/>
      <c r="G418" s="176">
        <f>E418*F418</f>
        <v>0</v>
      </c>
      <c r="O418" s="170">
        <v>2</v>
      </c>
      <c r="AA418" s="146">
        <v>1</v>
      </c>
      <c r="AB418" s="146">
        <v>0</v>
      </c>
      <c r="AC418" s="146">
        <v>0</v>
      </c>
      <c r="AZ418" s="146">
        <v>2</v>
      </c>
      <c r="BA418" s="146">
        <f>IF(AZ418=1,G418,0)</f>
        <v>0</v>
      </c>
      <c r="BB418" s="146">
        <f>IF(AZ418=2,G418,0)</f>
        <v>0</v>
      </c>
      <c r="BC418" s="146">
        <f>IF(AZ418=3,G418,0)</f>
        <v>0</v>
      </c>
      <c r="BD418" s="146">
        <f>IF(AZ418=4,G418,0)</f>
        <v>0</v>
      </c>
      <c r="BE418" s="146">
        <f>IF(AZ418=5,G418,0)</f>
        <v>0</v>
      </c>
      <c r="CA418" s="177">
        <v>1</v>
      </c>
      <c r="CB418" s="177">
        <v>0</v>
      </c>
      <c r="CZ418" s="146">
        <v>9.7400000000000004E-3</v>
      </c>
    </row>
    <row r="419" spans="1:104" x14ac:dyDescent="0.2">
      <c r="A419" s="178"/>
      <c r="B419" s="180"/>
      <c r="C419" s="225" t="s">
        <v>523</v>
      </c>
      <c r="D419" s="226"/>
      <c r="E419" s="181">
        <v>0</v>
      </c>
      <c r="F419" s="182"/>
      <c r="G419" s="183"/>
      <c r="M419" s="179" t="s">
        <v>523</v>
      </c>
      <c r="O419" s="170"/>
    </row>
    <row r="420" spans="1:104" ht="22.5" x14ac:dyDescent="0.2">
      <c r="A420" s="178"/>
      <c r="B420" s="180"/>
      <c r="C420" s="225" t="s">
        <v>524</v>
      </c>
      <c r="D420" s="226"/>
      <c r="E420" s="181">
        <v>139.32</v>
      </c>
      <c r="F420" s="182"/>
      <c r="G420" s="183"/>
      <c r="M420" s="179" t="s">
        <v>524</v>
      </c>
      <c r="O420" s="170"/>
    </row>
    <row r="421" spans="1:104" ht="22.5" x14ac:dyDescent="0.2">
      <c r="A421" s="178"/>
      <c r="B421" s="180"/>
      <c r="C421" s="225" t="s">
        <v>525</v>
      </c>
      <c r="D421" s="226"/>
      <c r="E421" s="181">
        <v>0</v>
      </c>
      <c r="F421" s="182"/>
      <c r="G421" s="183"/>
      <c r="M421" s="179" t="s">
        <v>525</v>
      </c>
      <c r="O421" s="170"/>
    </row>
    <row r="422" spans="1:104" x14ac:dyDescent="0.2">
      <c r="A422" s="178"/>
      <c r="B422" s="180"/>
      <c r="C422" s="225" t="s">
        <v>526</v>
      </c>
      <c r="D422" s="226"/>
      <c r="E422" s="181">
        <v>0</v>
      </c>
      <c r="F422" s="182"/>
      <c r="G422" s="183"/>
      <c r="M422" s="179" t="s">
        <v>526</v>
      </c>
      <c r="O422" s="170"/>
    </row>
    <row r="423" spans="1:104" x14ac:dyDescent="0.2">
      <c r="A423" s="178"/>
      <c r="B423" s="180"/>
      <c r="C423" s="225" t="s">
        <v>527</v>
      </c>
      <c r="D423" s="226"/>
      <c r="E423" s="181">
        <v>0</v>
      </c>
      <c r="F423" s="182"/>
      <c r="G423" s="183"/>
      <c r="M423" s="179" t="s">
        <v>527</v>
      </c>
      <c r="O423" s="170"/>
    </row>
    <row r="424" spans="1:104" x14ac:dyDescent="0.2">
      <c r="A424" s="178"/>
      <c r="B424" s="180"/>
      <c r="C424" s="225" t="s">
        <v>528</v>
      </c>
      <c r="D424" s="226"/>
      <c r="E424" s="181">
        <v>0</v>
      </c>
      <c r="F424" s="182"/>
      <c r="G424" s="183"/>
      <c r="M424" s="179" t="s">
        <v>528</v>
      </c>
      <c r="O424" s="170"/>
    </row>
    <row r="425" spans="1:104" x14ac:dyDescent="0.2">
      <c r="A425" s="171">
        <v>78</v>
      </c>
      <c r="B425" s="172" t="s">
        <v>529</v>
      </c>
      <c r="C425" s="173" t="s">
        <v>530</v>
      </c>
      <c r="D425" s="174" t="s">
        <v>103</v>
      </c>
      <c r="E425" s="175">
        <v>139.32</v>
      </c>
      <c r="F425" s="175"/>
      <c r="G425" s="176">
        <f>E425*F425</f>
        <v>0</v>
      </c>
      <c r="O425" s="170">
        <v>2</v>
      </c>
      <c r="AA425" s="146">
        <v>1</v>
      </c>
      <c r="AB425" s="146">
        <v>7</v>
      </c>
      <c r="AC425" s="146">
        <v>7</v>
      </c>
      <c r="AZ425" s="146">
        <v>2</v>
      </c>
      <c r="BA425" s="146">
        <f>IF(AZ425=1,G425,0)</f>
        <v>0</v>
      </c>
      <c r="BB425" s="146">
        <f>IF(AZ425=2,G425,0)</f>
        <v>0</v>
      </c>
      <c r="BC425" s="146">
        <f>IF(AZ425=3,G425,0)</f>
        <v>0</v>
      </c>
      <c r="BD425" s="146">
        <f>IF(AZ425=4,G425,0)</f>
        <v>0</v>
      </c>
      <c r="BE425" s="146">
        <f>IF(AZ425=5,G425,0)</f>
        <v>0</v>
      </c>
      <c r="CA425" s="177">
        <v>1</v>
      </c>
      <c r="CB425" s="177">
        <v>7</v>
      </c>
      <c r="CZ425" s="146">
        <v>1.6299999999999999E-3</v>
      </c>
    </row>
    <row r="426" spans="1:104" x14ac:dyDescent="0.2">
      <c r="A426" s="178"/>
      <c r="B426" s="180"/>
      <c r="C426" s="225" t="s">
        <v>523</v>
      </c>
      <c r="D426" s="226"/>
      <c r="E426" s="181">
        <v>0</v>
      </c>
      <c r="F426" s="182"/>
      <c r="G426" s="183"/>
      <c r="M426" s="179" t="s">
        <v>523</v>
      </c>
      <c r="O426" s="170"/>
    </row>
    <row r="427" spans="1:104" ht="22.5" x14ac:dyDescent="0.2">
      <c r="A427" s="178"/>
      <c r="B427" s="180"/>
      <c r="C427" s="225" t="s">
        <v>524</v>
      </c>
      <c r="D427" s="226"/>
      <c r="E427" s="181">
        <v>139.32</v>
      </c>
      <c r="F427" s="182"/>
      <c r="G427" s="183"/>
      <c r="M427" s="179" t="s">
        <v>524</v>
      </c>
      <c r="O427" s="170"/>
    </row>
    <row r="428" spans="1:104" ht="22.5" x14ac:dyDescent="0.2">
      <c r="A428" s="178"/>
      <c r="B428" s="180"/>
      <c r="C428" s="225" t="s">
        <v>525</v>
      </c>
      <c r="D428" s="226"/>
      <c r="E428" s="181">
        <v>0</v>
      </c>
      <c r="F428" s="182"/>
      <c r="G428" s="183"/>
      <c r="M428" s="179" t="s">
        <v>525</v>
      </c>
      <c r="O428" s="170"/>
    </row>
    <row r="429" spans="1:104" x14ac:dyDescent="0.2">
      <c r="A429" s="178"/>
      <c r="B429" s="180"/>
      <c r="C429" s="225" t="s">
        <v>526</v>
      </c>
      <c r="D429" s="226"/>
      <c r="E429" s="181">
        <v>0</v>
      </c>
      <c r="F429" s="182"/>
      <c r="G429" s="183"/>
      <c r="M429" s="179" t="s">
        <v>526</v>
      </c>
      <c r="O429" s="170"/>
    </row>
    <row r="430" spans="1:104" x14ac:dyDescent="0.2">
      <c r="A430" s="178"/>
      <c r="B430" s="180"/>
      <c r="C430" s="225" t="s">
        <v>527</v>
      </c>
      <c r="D430" s="226"/>
      <c r="E430" s="181">
        <v>0</v>
      </c>
      <c r="F430" s="182"/>
      <c r="G430" s="183"/>
      <c r="M430" s="179" t="s">
        <v>527</v>
      </c>
      <c r="O430" s="170"/>
    </row>
    <row r="431" spans="1:104" x14ac:dyDescent="0.2">
      <c r="A431" s="178"/>
      <c r="B431" s="180"/>
      <c r="C431" s="225" t="s">
        <v>528</v>
      </c>
      <c r="D431" s="226"/>
      <c r="E431" s="181">
        <v>0</v>
      </c>
      <c r="F431" s="182"/>
      <c r="G431" s="183"/>
      <c r="M431" s="179" t="s">
        <v>528</v>
      </c>
      <c r="O431" s="170"/>
    </row>
    <row r="432" spans="1:104" ht="22.5" x14ac:dyDescent="0.2">
      <c r="A432" s="171">
        <v>79</v>
      </c>
      <c r="B432" s="172" t="s">
        <v>531</v>
      </c>
      <c r="C432" s="173" t="s">
        <v>532</v>
      </c>
      <c r="D432" s="174" t="s">
        <v>103</v>
      </c>
      <c r="E432" s="175">
        <v>139.32</v>
      </c>
      <c r="F432" s="175"/>
      <c r="G432" s="176">
        <f>E432*F432</f>
        <v>0</v>
      </c>
      <c r="O432" s="170">
        <v>2</v>
      </c>
      <c r="AA432" s="146">
        <v>1</v>
      </c>
      <c r="AB432" s="146">
        <v>7</v>
      </c>
      <c r="AC432" s="146">
        <v>7</v>
      </c>
      <c r="AZ432" s="146">
        <v>2</v>
      </c>
      <c r="BA432" s="146">
        <f>IF(AZ432=1,G432,0)</f>
        <v>0</v>
      </c>
      <c r="BB432" s="146">
        <f>IF(AZ432=2,G432,0)</f>
        <v>0</v>
      </c>
      <c r="BC432" s="146">
        <f>IF(AZ432=3,G432,0)</f>
        <v>0</v>
      </c>
      <c r="BD432" s="146">
        <f>IF(AZ432=4,G432,0)</f>
        <v>0</v>
      </c>
      <c r="BE432" s="146">
        <f>IF(AZ432=5,G432,0)</f>
        <v>0</v>
      </c>
      <c r="CA432" s="177">
        <v>1</v>
      </c>
      <c r="CB432" s="177">
        <v>7</v>
      </c>
      <c r="CZ432" s="146">
        <v>4.8000000000000001E-4</v>
      </c>
    </row>
    <row r="433" spans="1:104" x14ac:dyDescent="0.2">
      <c r="A433" s="178"/>
      <c r="B433" s="180"/>
      <c r="C433" s="225" t="s">
        <v>523</v>
      </c>
      <c r="D433" s="226"/>
      <c r="E433" s="181">
        <v>0</v>
      </c>
      <c r="F433" s="182"/>
      <c r="G433" s="183"/>
      <c r="M433" s="179" t="s">
        <v>523</v>
      </c>
      <c r="O433" s="170"/>
    </row>
    <row r="434" spans="1:104" ht="22.5" x14ac:dyDescent="0.2">
      <c r="A434" s="178"/>
      <c r="B434" s="180"/>
      <c r="C434" s="225" t="s">
        <v>524</v>
      </c>
      <c r="D434" s="226"/>
      <c r="E434" s="181">
        <v>139.32</v>
      </c>
      <c r="F434" s="182"/>
      <c r="G434" s="183"/>
      <c r="M434" s="179" t="s">
        <v>524</v>
      </c>
      <c r="O434" s="170"/>
    </row>
    <row r="435" spans="1:104" x14ac:dyDescent="0.2">
      <c r="A435" s="178"/>
      <c r="B435" s="180"/>
      <c r="C435" s="225" t="s">
        <v>526</v>
      </c>
      <c r="D435" s="226"/>
      <c r="E435" s="181">
        <v>0</v>
      </c>
      <c r="F435" s="182"/>
      <c r="G435" s="183"/>
      <c r="M435" s="179" t="s">
        <v>526</v>
      </c>
      <c r="O435" s="170"/>
    </row>
    <row r="436" spans="1:104" x14ac:dyDescent="0.2">
      <c r="A436" s="178"/>
      <c r="B436" s="180"/>
      <c r="C436" s="225" t="s">
        <v>533</v>
      </c>
      <c r="D436" s="226"/>
      <c r="E436" s="181">
        <v>0</v>
      </c>
      <c r="F436" s="182"/>
      <c r="G436" s="183"/>
      <c r="M436" s="179" t="s">
        <v>533</v>
      </c>
      <c r="O436" s="170"/>
    </row>
    <row r="437" spans="1:104" ht="22.5" x14ac:dyDescent="0.2">
      <c r="A437" s="178"/>
      <c r="B437" s="180"/>
      <c r="C437" s="225" t="s">
        <v>534</v>
      </c>
      <c r="D437" s="226"/>
      <c r="E437" s="181">
        <v>0</v>
      </c>
      <c r="F437" s="182"/>
      <c r="G437" s="183"/>
      <c r="M437" s="179" t="s">
        <v>534</v>
      </c>
      <c r="O437" s="170"/>
    </row>
    <row r="438" spans="1:104" x14ac:dyDescent="0.2">
      <c r="A438" s="178"/>
      <c r="B438" s="180"/>
      <c r="C438" s="225" t="s">
        <v>535</v>
      </c>
      <c r="D438" s="226"/>
      <c r="E438" s="181">
        <v>0</v>
      </c>
      <c r="F438" s="182"/>
      <c r="G438" s="183"/>
      <c r="M438" s="179" t="s">
        <v>535</v>
      </c>
      <c r="O438" s="170"/>
    </row>
    <row r="439" spans="1:104" x14ac:dyDescent="0.2">
      <c r="A439" s="178"/>
      <c r="B439" s="180"/>
      <c r="C439" s="225" t="s">
        <v>536</v>
      </c>
      <c r="D439" s="226"/>
      <c r="E439" s="181">
        <v>0</v>
      </c>
      <c r="F439" s="182"/>
      <c r="G439" s="183"/>
      <c r="M439" s="179" t="s">
        <v>536</v>
      </c>
      <c r="O439" s="170"/>
    </row>
    <row r="440" spans="1:104" x14ac:dyDescent="0.2">
      <c r="A440" s="178"/>
      <c r="B440" s="180"/>
      <c r="C440" s="225" t="s">
        <v>537</v>
      </c>
      <c r="D440" s="226"/>
      <c r="E440" s="181">
        <v>0</v>
      </c>
      <c r="F440" s="182"/>
      <c r="G440" s="183"/>
      <c r="M440" s="179" t="s">
        <v>537</v>
      </c>
      <c r="O440" s="170"/>
    </row>
    <row r="441" spans="1:104" x14ac:dyDescent="0.2">
      <c r="A441" s="178"/>
      <c r="B441" s="180"/>
      <c r="C441" s="225" t="s">
        <v>538</v>
      </c>
      <c r="D441" s="226"/>
      <c r="E441" s="181">
        <v>0</v>
      </c>
      <c r="F441" s="182"/>
      <c r="G441" s="183"/>
      <c r="M441" s="179" t="s">
        <v>538</v>
      </c>
      <c r="O441" s="170"/>
    </row>
    <row r="442" spans="1:104" x14ac:dyDescent="0.2">
      <c r="A442" s="171">
        <v>80</v>
      </c>
      <c r="B442" s="172" t="s">
        <v>539</v>
      </c>
      <c r="C442" s="173" t="s">
        <v>540</v>
      </c>
      <c r="D442" s="174" t="s">
        <v>118</v>
      </c>
      <c r="E442" s="175">
        <v>39.03</v>
      </c>
      <c r="F442" s="175"/>
      <c r="G442" s="176">
        <f>E442*F442</f>
        <v>0</v>
      </c>
      <c r="O442" s="170">
        <v>2</v>
      </c>
      <c r="AA442" s="146">
        <v>1</v>
      </c>
      <c r="AB442" s="146">
        <v>7</v>
      </c>
      <c r="AC442" s="146">
        <v>7</v>
      </c>
      <c r="AZ442" s="146">
        <v>2</v>
      </c>
      <c r="BA442" s="146">
        <f>IF(AZ442=1,G442,0)</f>
        <v>0</v>
      </c>
      <c r="BB442" s="146">
        <f>IF(AZ442=2,G442,0)</f>
        <v>0</v>
      </c>
      <c r="BC442" s="146">
        <f>IF(AZ442=3,G442,0)</f>
        <v>0</v>
      </c>
      <c r="BD442" s="146">
        <f>IF(AZ442=4,G442,0)</f>
        <v>0</v>
      </c>
      <c r="BE442" s="146">
        <f>IF(AZ442=5,G442,0)</f>
        <v>0</v>
      </c>
      <c r="CA442" s="177">
        <v>1</v>
      </c>
      <c r="CB442" s="177">
        <v>7</v>
      </c>
      <c r="CZ442" s="146">
        <v>0</v>
      </c>
    </row>
    <row r="443" spans="1:104" x14ac:dyDescent="0.2">
      <c r="A443" s="178"/>
      <c r="B443" s="180"/>
      <c r="C443" s="225" t="s">
        <v>541</v>
      </c>
      <c r="D443" s="226"/>
      <c r="E443" s="181">
        <v>39.03</v>
      </c>
      <c r="F443" s="182"/>
      <c r="G443" s="183"/>
      <c r="M443" s="179" t="s">
        <v>541</v>
      </c>
      <c r="O443" s="170"/>
    </row>
    <row r="444" spans="1:104" x14ac:dyDescent="0.2">
      <c r="A444" s="171">
        <v>81</v>
      </c>
      <c r="B444" s="172" t="s">
        <v>542</v>
      </c>
      <c r="C444" s="173" t="s">
        <v>543</v>
      </c>
      <c r="D444" s="174" t="s">
        <v>103</v>
      </c>
      <c r="E444" s="175">
        <v>139.32</v>
      </c>
      <c r="F444" s="175"/>
      <c r="G444" s="176">
        <f>E444*F444</f>
        <v>0</v>
      </c>
      <c r="O444" s="170">
        <v>2</v>
      </c>
      <c r="AA444" s="146">
        <v>12</v>
      </c>
      <c r="AB444" s="146">
        <v>0</v>
      </c>
      <c r="AC444" s="146">
        <v>81</v>
      </c>
      <c r="AZ444" s="146">
        <v>2</v>
      </c>
      <c r="BA444" s="146">
        <f>IF(AZ444=1,G444,0)</f>
        <v>0</v>
      </c>
      <c r="BB444" s="146">
        <f>IF(AZ444=2,G444,0)</f>
        <v>0</v>
      </c>
      <c r="BC444" s="146">
        <f>IF(AZ444=3,G444,0)</f>
        <v>0</v>
      </c>
      <c r="BD444" s="146">
        <f>IF(AZ444=4,G444,0)</f>
        <v>0</v>
      </c>
      <c r="BE444" s="146">
        <f>IF(AZ444=5,G444,0)</f>
        <v>0</v>
      </c>
      <c r="CA444" s="177">
        <v>12</v>
      </c>
      <c r="CB444" s="177">
        <v>0</v>
      </c>
      <c r="CZ444" s="146">
        <v>5.0950000000000002E-2</v>
      </c>
    </row>
    <row r="445" spans="1:104" x14ac:dyDescent="0.2">
      <c r="A445" s="178"/>
      <c r="B445" s="180"/>
      <c r="C445" s="225" t="s">
        <v>523</v>
      </c>
      <c r="D445" s="226"/>
      <c r="E445" s="181">
        <v>0</v>
      </c>
      <c r="F445" s="182"/>
      <c r="G445" s="183"/>
      <c r="M445" s="179" t="s">
        <v>523</v>
      </c>
      <c r="O445" s="170"/>
    </row>
    <row r="446" spans="1:104" ht="22.5" x14ac:dyDescent="0.2">
      <c r="A446" s="178"/>
      <c r="B446" s="180"/>
      <c r="C446" s="225" t="s">
        <v>524</v>
      </c>
      <c r="D446" s="226"/>
      <c r="E446" s="181">
        <v>139.32</v>
      </c>
      <c r="F446" s="182"/>
      <c r="G446" s="183"/>
      <c r="M446" s="179" t="s">
        <v>524</v>
      </c>
      <c r="O446" s="170"/>
    </row>
    <row r="447" spans="1:104" x14ac:dyDescent="0.2">
      <c r="A447" s="171">
        <v>82</v>
      </c>
      <c r="B447" s="172" t="s">
        <v>544</v>
      </c>
      <c r="C447" s="173" t="s">
        <v>545</v>
      </c>
      <c r="D447" s="174" t="s">
        <v>103</v>
      </c>
      <c r="E447" s="175">
        <v>1.05</v>
      </c>
      <c r="F447" s="175"/>
      <c r="G447" s="176">
        <f>E447*F447</f>
        <v>0</v>
      </c>
      <c r="O447" s="170">
        <v>2</v>
      </c>
      <c r="AA447" s="146">
        <v>12</v>
      </c>
      <c r="AB447" s="146">
        <v>0</v>
      </c>
      <c r="AC447" s="146">
        <v>82</v>
      </c>
      <c r="AZ447" s="146">
        <v>2</v>
      </c>
      <c r="BA447" s="146">
        <f>IF(AZ447=1,G447,0)</f>
        <v>0</v>
      </c>
      <c r="BB447" s="146">
        <f>IF(AZ447=2,G447,0)</f>
        <v>0</v>
      </c>
      <c r="BC447" s="146">
        <f>IF(AZ447=3,G447,0)</f>
        <v>0</v>
      </c>
      <c r="BD447" s="146">
        <f>IF(AZ447=4,G447,0)</f>
        <v>0</v>
      </c>
      <c r="BE447" s="146">
        <f>IF(AZ447=5,G447,0)</f>
        <v>0</v>
      </c>
      <c r="CA447" s="177">
        <v>12</v>
      </c>
      <c r="CB447" s="177">
        <v>0</v>
      </c>
      <c r="CZ447" s="146">
        <v>5.0950000000000002E-2</v>
      </c>
    </row>
    <row r="448" spans="1:104" x14ac:dyDescent="0.2">
      <c r="A448" s="178"/>
      <c r="B448" s="180"/>
      <c r="C448" s="225" t="s">
        <v>546</v>
      </c>
      <c r="D448" s="226"/>
      <c r="E448" s="181">
        <v>1.05</v>
      </c>
      <c r="F448" s="182"/>
      <c r="G448" s="183"/>
      <c r="M448" s="179" t="s">
        <v>546</v>
      </c>
      <c r="O448" s="170"/>
    </row>
    <row r="449" spans="1:104" x14ac:dyDescent="0.2">
      <c r="A449" s="178"/>
      <c r="B449" s="180"/>
      <c r="C449" s="225" t="s">
        <v>547</v>
      </c>
      <c r="D449" s="226"/>
      <c r="E449" s="181">
        <v>0</v>
      </c>
      <c r="F449" s="182"/>
      <c r="G449" s="183"/>
      <c r="M449" s="179" t="s">
        <v>547</v>
      </c>
      <c r="O449" s="170"/>
    </row>
    <row r="450" spans="1:104" x14ac:dyDescent="0.2">
      <c r="A450" s="178"/>
      <c r="B450" s="180"/>
      <c r="C450" s="225" t="s">
        <v>548</v>
      </c>
      <c r="D450" s="226"/>
      <c r="E450" s="181">
        <v>0</v>
      </c>
      <c r="F450" s="182"/>
      <c r="G450" s="183"/>
      <c r="M450" s="179" t="s">
        <v>548</v>
      </c>
      <c r="O450" s="170"/>
    </row>
    <row r="451" spans="1:104" x14ac:dyDescent="0.2">
      <c r="A451" s="178"/>
      <c r="B451" s="180"/>
      <c r="C451" s="225" t="s">
        <v>549</v>
      </c>
      <c r="D451" s="226"/>
      <c r="E451" s="181">
        <v>0</v>
      </c>
      <c r="F451" s="182"/>
      <c r="G451" s="183"/>
      <c r="M451" s="179" t="s">
        <v>549</v>
      </c>
      <c r="O451" s="170"/>
    </row>
    <row r="452" spans="1:104" x14ac:dyDescent="0.2">
      <c r="A452" s="178"/>
      <c r="B452" s="180"/>
      <c r="C452" s="225" t="s">
        <v>550</v>
      </c>
      <c r="D452" s="226"/>
      <c r="E452" s="181">
        <v>0</v>
      </c>
      <c r="F452" s="182"/>
      <c r="G452" s="183"/>
      <c r="M452" s="179" t="s">
        <v>550</v>
      </c>
      <c r="O452" s="170"/>
    </row>
    <row r="453" spans="1:104" x14ac:dyDescent="0.2">
      <c r="A453" s="171">
        <v>83</v>
      </c>
      <c r="B453" s="172" t="s">
        <v>551</v>
      </c>
      <c r="C453" s="173" t="s">
        <v>552</v>
      </c>
      <c r="D453" s="174" t="s">
        <v>553</v>
      </c>
      <c r="E453" s="175">
        <v>30.36</v>
      </c>
      <c r="F453" s="175"/>
      <c r="G453" s="176">
        <f>E453*F453</f>
        <v>0</v>
      </c>
      <c r="O453" s="170">
        <v>2</v>
      </c>
      <c r="AA453" s="146">
        <v>12</v>
      </c>
      <c r="AB453" s="146">
        <v>0</v>
      </c>
      <c r="AC453" s="146">
        <v>89</v>
      </c>
      <c r="AZ453" s="146">
        <v>2</v>
      </c>
      <c r="BA453" s="146">
        <f>IF(AZ453=1,G453,0)</f>
        <v>0</v>
      </c>
      <c r="BB453" s="146">
        <f>IF(AZ453=2,G453,0)</f>
        <v>0</v>
      </c>
      <c r="BC453" s="146">
        <f>IF(AZ453=3,G453,0)</f>
        <v>0</v>
      </c>
      <c r="BD453" s="146">
        <f>IF(AZ453=4,G453,0)</f>
        <v>0</v>
      </c>
      <c r="BE453" s="146">
        <f>IF(AZ453=5,G453,0)</f>
        <v>0</v>
      </c>
      <c r="CA453" s="177">
        <v>12</v>
      </c>
      <c r="CB453" s="177">
        <v>0</v>
      </c>
      <c r="CZ453" s="146">
        <v>5.0950000000000002E-2</v>
      </c>
    </row>
    <row r="454" spans="1:104" x14ac:dyDescent="0.2">
      <c r="A454" s="178"/>
      <c r="B454" s="180"/>
      <c r="C454" s="225" t="s">
        <v>554</v>
      </c>
      <c r="D454" s="226"/>
      <c r="E454" s="181">
        <v>0</v>
      </c>
      <c r="F454" s="182"/>
      <c r="G454" s="183"/>
      <c r="M454" s="179" t="s">
        <v>554</v>
      </c>
      <c r="O454" s="170"/>
    </row>
    <row r="455" spans="1:104" x14ac:dyDescent="0.2">
      <c r="A455" s="178"/>
      <c r="B455" s="180"/>
      <c r="C455" s="225" t="s">
        <v>555</v>
      </c>
      <c r="D455" s="226"/>
      <c r="E455" s="181">
        <v>0</v>
      </c>
      <c r="F455" s="182"/>
      <c r="G455" s="183"/>
      <c r="M455" s="179" t="s">
        <v>555</v>
      </c>
      <c r="O455" s="170"/>
    </row>
    <row r="456" spans="1:104" x14ac:dyDescent="0.2">
      <c r="A456" s="178"/>
      <c r="B456" s="180"/>
      <c r="C456" s="225" t="s">
        <v>556</v>
      </c>
      <c r="D456" s="226"/>
      <c r="E456" s="181">
        <v>30.36</v>
      </c>
      <c r="F456" s="182"/>
      <c r="G456" s="183"/>
      <c r="M456" s="179" t="s">
        <v>556</v>
      </c>
      <c r="O456" s="170"/>
    </row>
    <row r="457" spans="1:104" x14ac:dyDescent="0.2">
      <c r="A457" s="178"/>
      <c r="B457" s="180"/>
      <c r="C457" s="225" t="s">
        <v>557</v>
      </c>
      <c r="D457" s="226"/>
      <c r="E457" s="181">
        <v>0</v>
      </c>
      <c r="F457" s="182"/>
      <c r="G457" s="183"/>
      <c r="M457" s="179" t="s">
        <v>557</v>
      </c>
      <c r="O457" s="170"/>
    </row>
    <row r="458" spans="1:104" x14ac:dyDescent="0.2">
      <c r="A458" s="178"/>
      <c r="B458" s="180"/>
      <c r="C458" s="225" t="s">
        <v>558</v>
      </c>
      <c r="D458" s="226"/>
      <c r="E458" s="181">
        <v>0</v>
      </c>
      <c r="F458" s="182"/>
      <c r="G458" s="183"/>
      <c r="M458" s="179" t="s">
        <v>558</v>
      </c>
      <c r="O458" s="170"/>
    </row>
    <row r="459" spans="1:104" x14ac:dyDescent="0.2">
      <c r="A459" s="178"/>
      <c r="B459" s="180"/>
      <c r="C459" s="225" t="s">
        <v>559</v>
      </c>
      <c r="D459" s="226"/>
      <c r="E459" s="181">
        <v>0</v>
      </c>
      <c r="F459" s="182"/>
      <c r="G459" s="183"/>
      <c r="M459" s="179" t="s">
        <v>559</v>
      </c>
      <c r="O459" s="170"/>
    </row>
    <row r="460" spans="1:104" x14ac:dyDescent="0.2">
      <c r="A460" s="178"/>
      <c r="B460" s="180"/>
      <c r="C460" s="225" t="s">
        <v>560</v>
      </c>
      <c r="D460" s="226"/>
      <c r="E460" s="181">
        <v>0</v>
      </c>
      <c r="F460" s="182"/>
      <c r="G460" s="183"/>
      <c r="M460" s="179" t="s">
        <v>560</v>
      </c>
      <c r="O460" s="170"/>
    </row>
    <row r="461" spans="1:104" x14ac:dyDescent="0.2">
      <c r="A461" s="178"/>
      <c r="B461" s="180"/>
      <c r="C461" s="225" t="s">
        <v>561</v>
      </c>
      <c r="D461" s="226"/>
      <c r="E461" s="181">
        <v>0</v>
      </c>
      <c r="F461" s="182"/>
      <c r="G461" s="183"/>
      <c r="M461" s="179" t="s">
        <v>561</v>
      </c>
      <c r="O461" s="170"/>
    </row>
    <row r="462" spans="1:104" x14ac:dyDescent="0.2">
      <c r="A462" s="178"/>
      <c r="B462" s="180"/>
      <c r="C462" s="225" t="s">
        <v>562</v>
      </c>
      <c r="D462" s="226"/>
      <c r="E462" s="181">
        <v>0</v>
      </c>
      <c r="F462" s="182"/>
      <c r="G462" s="183"/>
      <c r="M462" s="179" t="s">
        <v>562</v>
      </c>
      <c r="O462" s="170"/>
    </row>
    <row r="463" spans="1:104" x14ac:dyDescent="0.2">
      <c r="A463" s="171">
        <v>84</v>
      </c>
      <c r="B463" s="172" t="s">
        <v>563</v>
      </c>
      <c r="C463" s="173" t="s">
        <v>564</v>
      </c>
      <c r="D463" s="174" t="s">
        <v>91</v>
      </c>
      <c r="E463" s="175">
        <v>7</v>
      </c>
      <c r="F463" s="175"/>
      <c r="G463" s="176">
        <f>E463*F463</f>
        <v>0</v>
      </c>
      <c r="O463" s="170">
        <v>2</v>
      </c>
      <c r="AA463" s="146">
        <v>3</v>
      </c>
      <c r="AB463" s="146">
        <v>7</v>
      </c>
      <c r="AC463" s="146">
        <v>246335191</v>
      </c>
      <c r="AZ463" s="146">
        <v>2</v>
      </c>
      <c r="BA463" s="146">
        <f>IF(AZ463=1,G463,0)</f>
        <v>0</v>
      </c>
      <c r="BB463" s="146">
        <f>IF(AZ463=2,G463,0)</f>
        <v>0</v>
      </c>
      <c r="BC463" s="146">
        <f>IF(AZ463=3,G463,0)</f>
        <v>0</v>
      </c>
      <c r="BD463" s="146">
        <f>IF(AZ463=4,G463,0)</f>
        <v>0</v>
      </c>
      <c r="BE463" s="146">
        <f>IF(AZ463=5,G463,0)</f>
        <v>0</v>
      </c>
      <c r="CA463" s="177">
        <v>3</v>
      </c>
      <c r="CB463" s="177">
        <v>7</v>
      </c>
      <c r="CZ463" s="146">
        <v>8.0999999999999996E-4</v>
      </c>
    </row>
    <row r="464" spans="1:104" x14ac:dyDescent="0.2">
      <c r="A464" s="178"/>
      <c r="B464" s="180"/>
      <c r="C464" s="225" t="s">
        <v>523</v>
      </c>
      <c r="D464" s="226"/>
      <c r="E464" s="181">
        <v>0</v>
      </c>
      <c r="F464" s="182"/>
      <c r="G464" s="183"/>
      <c r="M464" s="179" t="s">
        <v>523</v>
      </c>
      <c r="O464" s="170"/>
    </row>
    <row r="465" spans="1:104" x14ac:dyDescent="0.2">
      <c r="A465" s="178"/>
      <c r="B465" s="180"/>
      <c r="C465" s="225" t="s">
        <v>526</v>
      </c>
      <c r="D465" s="226"/>
      <c r="E465" s="181">
        <v>0</v>
      </c>
      <c r="F465" s="182"/>
      <c r="G465" s="183"/>
      <c r="M465" s="179" t="s">
        <v>526</v>
      </c>
      <c r="O465" s="170"/>
    </row>
    <row r="466" spans="1:104" x14ac:dyDescent="0.2">
      <c r="A466" s="178"/>
      <c r="B466" s="180"/>
      <c r="C466" s="225" t="s">
        <v>565</v>
      </c>
      <c r="D466" s="226"/>
      <c r="E466" s="181">
        <v>0</v>
      </c>
      <c r="F466" s="182"/>
      <c r="G466" s="183"/>
      <c r="M466" s="179" t="s">
        <v>565</v>
      </c>
      <c r="O466" s="170"/>
    </row>
    <row r="467" spans="1:104" x14ac:dyDescent="0.2">
      <c r="A467" s="178"/>
      <c r="B467" s="180"/>
      <c r="C467" s="227" t="s">
        <v>152</v>
      </c>
      <c r="D467" s="226"/>
      <c r="E467" s="204">
        <v>0</v>
      </c>
      <c r="F467" s="182"/>
      <c r="G467" s="183"/>
      <c r="M467" s="179" t="s">
        <v>152</v>
      </c>
      <c r="O467" s="170"/>
    </row>
    <row r="468" spans="1:104" x14ac:dyDescent="0.2">
      <c r="A468" s="178"/>
      <c r="B468" s="180"/>
      <c r="C468" s="227" t="s">
        <v>566</v>
      </c>
      <c r="D468" s="226"/>
      <c r="E468" s="204">
        <v>6.5049999999999999</v>
      </c>
      <c r="F468" s="182"/>
      <c r="G468" s="183"/>
      <c r="M468" s="179" t="s">
        <v>566</v>
      </c>
      <c r="O468" s="170"/>
    </row>
    <row r="469" spans="1:104" x14ac:dyDescent="0.2">
      <c r="A469" s="178"/>
      <c r="B469" s="180"/>
      <c r="C469" s="227" t="s">
        <v>154</v>
      </c>
      <c r="D469" s="226"/>
      <c r="E469" s="204">
        <v>6.5049999999999999</v>
      </c>
      <c r="F469" s="182"/>
      <c r="G469" s="183"/>
      <c r="M469" s="179" t="s">
        <v>154</v>
      </c>
      <c r="O469" s="170"/>
    </row>
    <row r="470" spans="1:104" x14ac:dyDescent="0.2">
      <c r="A470" s="178"/>
      <c r="B470" s="180"/>
      <c r="C470" s="225" t="s">
        <v>567</v>
      </c>
      <c r="D470" s="226"/>
      <c r="E470" s="181">
        <v>7</v>
      </c>
      <c r="F470" s="182"/>
      <c r="G470" s="183"/>
      <c r="M470" s="179">
        <v>7</v>
      </c>
      <c r="O470" s="170"/>
    </row>
    <row r="471" spans="1:104" x14ac:dyDescent="0.2">
      <c r="A471" s="171">
        <v>85</v>
      </c>
      <c r="B471" s="172" t="s">
        <v>568</v>
      </c>
      <c r="C471" s="173" t="s">
        <v>569</v>
      </c>
      <c r="D471" s="174" t="s">
        <v>95</v>
      </c>
      <c r="E471" s="175">
        <v>10.3553055</v>
      </c>
      <c r="F471" s="175"/>
      <c r="G471" s="176">
        <f>E471*F471</f>
        <v>0</v>
      </c>
      <c r="O471" s="170">
        <v>2</v>
      </c>
      <c r="AA471" s="146">
        <v>7</v>
      </c>
      <c r="AB471" s="146">
        <v>1001</v>
      </c>
      <c r="AC471" s="146">
        <v>5</v>
      </c>
      <c r="AZ471" s="146">
        <v>2</v>
      </c>
      <c r="BA471" s="146">
        <f>IF(AZ471=1,G471,0)</f>
        <v>0</v>
      </c>
      <c r="BB471" s="146">
        <f>IF(AZ471=2,G471,0)</f>
        <v>0</v>
      </c>
      <c r="BC471" s="146">
        <f>IF(AZ471=3,G471,0)</f>
        <v>0</v>
      </c>
      <c r="BD471" s="146">
        <f>IF(AZ471=4,G471,0)</f>
        <v>0</v>
      </c>
      <c r="BE471" s="146">
        <f>IF(AZ471=5,G471,0)</f>
        <v>0</v>
      </c>
      <c r="CA471" s="177">
        <v>7</v>
      </c>
      <c r="CB471" s="177">
        <v>1001</v>
      </c>
      <c r="CZ471" s="146">
        <v>0</v>
      </c>
    </row>
    <row r="472" spans="1:104" x14ac:dyDescent="0.2">
      <c r="A472" s="184"/>
      <c r="B472" s="185" t="s">
        <v>75</v>
      </c>
      <c r="C472" s="186" t="str">
        <f>CONCATENATE(B409," ",C409)</f>
        <v>777 Podlahy ze syntetických hmot</v>
      </c>
      <c r="D472" s="187"/>
      <c r="E472" s="188"/>
      <c r="F472" s="189"/>
      <c r="G472" s="190">
        <f>SUM(G409:G471)</f>
        <v>0</v>
      </c>
      <c r="O472" s="170">
        <v>4</v>
      </c>
      <c r="BA472" s="191">
        <f>SUM(BA409:BA471)</f>
        <v>0</v>
      </c>
      <c r="BB472" s="191">
        <f>SUM(BB409:BB471)</f>
        <v>0</v>
      </c>
      <c r="BC472" s="191">
        <f>SUM(BC409:BC471)</f>
        <v>0</v>
      </c>
      <c r="BD472" s="191">
        <f>SUM(BD409:BD471)</f>
        <v>0</v>
      </c>
      <c r="BE472" s="191">
        <f>SUM(BE409:BE471)</f>
        <v>0</v>
      </c>
    </row>
    <row r="473" spans="1:104" x14ac:dyDescent="0.2">
      <c r="A473" s="163" t="s">
        <v>74</v>
      </c>
      <c r="B473" s="164" t="s">
        <v>570</v>
      </c>
      <c r="C473" s="165" t="s">
        <v>571</v>
      </c>
      <c r="D473" s="166"/>
      <c r="E473" s="167"/>
      <c r="F473" s="167"/>
      <c r="G473" s="168"/>
      <c r="H473" s="169"/>
      <c r="I473" s="169"/>
      <c r="O473" s="170">
        <v>1</v>
      </c>
    </row>
    <row r="474" spans="1:104" ht="22.5" x14ac:dyDescent="0.2">
      <c r="A474" s="171">
        <v>86</v>
      </c>
      <c r="B474" s="172" t="s">
        <v>572</v>
      </c>
      <c r="C474" s="173" t="s">
        <v>573</v>
      </c>
      <c r="D474" s="174" t="s">
        <v>91</v>
      </c>
      <c r="E474" s="175">
        <v>13</v>
      </c>
      <c r="F474" s="175"/>
      <c r="G474" s="176">
        <f>E474*F474</f>
        <v>0</v>
      </c>
      <c r="O474" s="170">
        <v>2</v>
      </c>
      <c r="AA474" s="146">
        <v>1</v>
      </c>
      <c r="AB474" s="146">
        <v>7</v>
      </c>
      <c r="AC474" s="146">
        <v>7</v>
      </c>
      <c r="AZ474" s="146">
        <v>2</v>
      </c>
      <c r="BA474" s="146">
        <f>IF(AZ474=1,G474,0)</f>
        <v>0</v>
      </c>
      <c r="BB474" s="146">
        <f>IF(AZ474=2,G474,0)</f>
        <v>0</v>
      </c>
      <c r="BC474" s="146">
        <f>IF(AZ474=3,G474,0)</f>
        <v>0</v>
      </c>
      <c r="BD474" s="146">
        <f>IF(AZ474=4,G474,0)</f>
        <v>0</v>
      </c>
      <c r="BE474" s="146">
        <f>IF(AZ474=5,G474,0)</f>
        <v>0</v>
      </c>
      <c r="CA474" s="177">
        <v>1</v>
      </c>
      <c r="CB474" s="177">
        <v>7</v>
      </c>
      <c r="CZ474" s="146">
        <v>2.2000000000000001E-4</v>
      </c>
    </row>
    <row r="475" spans="1:104" x14ac:dyDescent="0.2">
      <c r="A475" s="178"/>
      <c r="B475" s="180"/>
      <c r="C475" s="225" t="s">
        <v>574</v>
      </c>
      <c r="D475" s="226"/>
      <c r="E475" s="181">
        <v>13</v>
      </c>
      <c r="F475" s="182"/>
      <c r="G475" s="183"/>
      <c r="M475" s="179" t="s">
        <v>574</v>
      </c>
      <c r="O475" s="170"/>
    </row>
    <row r="476" spans="1:104" x14ac:dyDescent="0.2">
      <c r="A476" s="178"/>
      <c r="B476" s="180"/>
      <c r="C476" s="225" t="s">
        <v>575</v>
      </c>
      <c r="D476" s="226"/>
      <c r="E476" s="181">
        <v>0</v>
      </c>
      <c r="F476" s="182"/>
      <c r="G476" s="183"/>
      <c r="M476" s="179" t="s">
        <v>575</v>
      </c>
      <c r="O476" s="170"/>
    </row>
    <row r="477" spans="1:104" x14ac:dyDescent="0.2">
      <c r="A477" s="178"/>
      <c r="B477" s="180"/>
      <c r="C477" s="225" t="s">
        <v>576</v>
      </c>
      <c r="D477" s="226"/>
      <c r="E477" s="181">
        <v>0</v>
      </c>
      <c r="F477" s="182"/>
      <c r="G477" s="183"/>
      <c r="M477" s="179" t="s">
        <v>576</v>
      </c>
      <c r="O477" s="170"/>
    </row>
    <row r="478" spans="1:104" x14ac:dyDescent="0.2">
      <c r="A478" s="178"/>
      <c r="B478" s="180"/>
      <c r="C478" s="225" t="s">
        <v>577</v>
      </c>
      <c r="D478" s="226"/>
      <c r="E478" s="181">
        <v>0</v>
      </c>
      <c r="F478" s="182"/>
      <c r="G478" s="183"/>
      <c r="M478" s="179" t="s">
        <v>577</v>
      </c>
      <c r="O478" s="170"/>
    </row>
    <row r="479" spans="1:104" ht="22.5" x14ac:dyDescent="0.2">
      <c r="A479" s="171">
        <v>87</v>
      </c>
      <c r="B479" s="172" t="s">
        <v>578</v>
      </c>
      <c r="C479" s="173" t="s">
        <v>579</v>
      </c>
      <c r="D479" s="174" t="s">
        <v>103</v>
      </c>
      <c r="E479" s="175">
        <v>1.6493</v>
      </c>
      <c r="F479" s="175"/>
      <c r="G479" s="176">
        <f>E479*F479</f>
        <v>0</v>
      </c>
      <c r="O479" s="170">
        <v>2</v>
      </c>
      <c r="AA479" s="146">
        <v>12</v>
      </c>
      <c r="AB479" s="146">
        <v>0</v>
      </c>
      <c r="AC479" s="146">
        <v>83</v>
      </c>
      <c r="AZ479" s="146">
        <v>2</v>
      </c>
      <c r="BA479" s="146">
        <f>IF(AZ479=1,G479,0)</f>
        <v>0</v>
      </c>
      <c r="BB479" s="146">
        <f>IF(AZ479=2,G479,0)</f>
        <v>0</v>
      </c>
      <c r="BC479" s="146">
        <f>IF(AZ479=3,G479,0)</f>
        <v>0</v>
      </c>
      <c r="BD479" s="146">
        <f>IF(AZ479=4,G479,0)</f>
        <v>0</v>
      </c>
      <c r="BE479" s="146">
        <f>IF(AZ479=5,G479,0)</f>
        <v>0</v>
      </c>
      <c r="CA479" s="177">
        <v>12</v>
      </c>
      <c r="CB479" s="177">
        <v>0</v>
      </c>
      <c r="CZ479" s="146">
        <v>6.4999999999999997E-4</v>
      </c>
    </row>
    <row r="480" spans="1:104" x14ac:dyDescent="0.2">
      <c r="A480" s="178"/>
      <c r="B480" s="180"/>
      <c r="C480" s="225" t="s">
        <v>580</v>
      </c>
      <c r="D480" s="226"/>
      <c r="E480" s="181">
        <v>1.6493</v>
      </c>
      <c r="F480" s="182"/>
      <c r="G480" s="183"/>
      <c r="M480" s="179" t="s">
        <v>580</v>
      </c>
      <c r="O480" s="170"/>
    </row>
    <row r="481" spans="1:104" ht="22.5" x14ac:dyDescent="0.2">
      <c r="A481" s="171">
        <v>88</v>
      </c>
      <c r="B481" s="172" t="s">
        <v>581</v>
      </c>
      <c r="C481" s="173" t="s">
        <v>582</v>
      </c>
      <c r="D481" s="174" t="s">
        <v>205</v>
      </c>
      <c r="E481" s="175">
        <v>1</v>
      </c>
      <c r="F481" s="175"/>
      <c r="G481" s="176">
        <f>E481*F481</f>
        <v>0</v>
      </c>
      <c r="O481" s="170">
        <v>2</v>
      </c>
      <c r="AA481" s="146">
        <v>12</v>
      </c>
      <c r="AB481" s="146">
        <v>0</v>
      </c>
      <c r="AC481" s="146">
        <v>85</v>
      </c>
      <c r="AZ481" s="146">
        <v>2</v>
      </c>
      <c r="BA481" s="146">
        <f>IF(AZ481=1,G481,0)</f>
        <v>0</v>
      </c>
      <c r="BB481" s="146">
        <f>IF(AZ481=2,G481,0)</f>
        <v>0</v>
      </c>
      <c r="BC481" s="146">
        <f>IF(AZ481=3,G481,0)</f>
        <v>0</v>
      </c>
      <c r="BD481" s="146">
        <f>IF(AZ481=4,G481,0)</f>
        <v>0</v>
      </c>
      <c r="BE481" s="146">
        <f>IF(AZ481=5,G481,0)</f>
        <v>0</v>
      </c>
      <c r="CA481" s="177">
        <v>12</v>
      </c>
      <c r="CB481" s="177">
        <v>0</v>
      </c>
      <c r="CZ481" s="146">
        <v>2.2000000000000001E-4</v>
      </c>
    </row>
    <row r="482" spans="1:104" x14ac:dyDescent="0.2">
      <c r="A482" s="178"/>
      <c r="B482" s="180"/>
      <c r="C482" s="225" t="s">
        <v>583</v>
      </c>
      <c r="D482" s="226"/>
      <c r="E482" s="181">
        <v>1</v>
      </c>
      <c r="F482" s="182"/>
      <c r="G482" s="183"/>
      <c r="M482" s="179" t="s">
        <v>583</v>
      </c>
      <c r="O482" s="170"/>
    </row>
    <row r="483" spans="1:104" x14ac:dyDescent="0.2">
      <c r="A483" s="178"/>
      <c r="B483" s="180"/>
      <c r="C483" s="225" t="s">
        <v>584</v>
      </c>
      <c r="D483" s="226"/>
      <c r="E483" s="181">
        <v>0</v>
      </c>
      <c r="F483" s="182"/>
      <c r="G483" s="183"/>
      <c r="M483" s="179" t="s">
        <v>584</v>
      </c>
      <c r="O483" s="170"/>
    </row>
    <row r="484" spans="1:104" x14ac:dyDescent="0.2">
      <c r="A484" s="178"/>
      <c r="B484" s="180"/>
      <c r="C484" s="225" t="s">
        <v>576</v>
      </c>
      <c r="D484" s="226"/>
      <c r="E484" s="181">
        <v>0</v>
      </c>
      <c r="F484" s="182"/>
      <c r="G484" s="183"/>
      <c r="M484" s="179" t="s">
        <v>576</v>
      </c>
      <c r="O484" s="170"/>
    </row>
    <row r="485" spans="1:104" x14ac:dyDescent="0.2">
      <c r="A485" s="178"/>
      <c r="B485" s="180"/>
      <c r="C485" s="225" t="s">
        <v>577</v>
      </c>
      <c r="D485" s="226"/>
      <c r="E485" s="181">
        <v>0</v>
      </c>
      <c r="F485" s="182"/>
      <c r="G485" s="183"/>
      <c r="M485" s="179" t="s">
        <v>577</v>
      </c>
      <c r="O485" s="170"/>
    </row>
    <row r="486" spans="1:104" x14ac:dyDescent="0.2">
      <c r="A486" s="184"/>
      <c r="B486" s="185" t="s">
        <v>75</v>
      </c>
      <c r="C486" s="186" t="str">
        <f>CONCATENATE(B473," ",C473)</f>
        <v>783 Nátěry</v>
      </c>
      <c r="D486" s="187"/>
      <c r="E486" s="188"/>
      <c r="F486" s="189"/>
      <c r="G486" s="190">
        <f>SUM(G473:G485)</f>
        <v>0</v>
      </c>
      <c r="O486" s="170">
        <v>4</v>
      </c>
      <c r="BA486" s="191">
        <f>SUM(BA473:BA485)</f>
        <v>0</v>
      </c>
      <c r="BB486" s="191">
        <f>SUM(BB473:BB485)</f>
        <v>0</v>
      </c>
      <c r="BC486" s="191">
        <f>SUM(BC473:BC485)</f>
        <v>0</v>
      </c>
      <c r="BD486" s="191">
        <f>SUM(BD473:BD485)</f>
        <v>0</v>
      </c>
      <c r="BE486" s="191">
        <f>SUM(BE473:BE485)</f>
        <v>0</v>
      </c>
    </row>
    <row r="487" spans="1:104" x14ac:dyDescent="0.2">
      <c r="A487" s="163" t="s">
        <v>74</v>
      </c>
      <c r="B487" s="164" t="s">
        <v>585</v>
      </c>
      <c r="C487" s="165" t="s">
        <v>586</v>
      </c>
      <c r="D487" s="166"/>
      <c r="E487" s="167"/>
      <c r="F487" s="167"/>
      <c r="G487" s="168"/>
      <c r="H487" s="169"/>
      <c r="I487" s="169"/>
      <c r="O487" s="170">
        <v>1</v>
      </c>
    </row>
    <row r="488" spans="1:104" x14ac:dyDescent="0.2">
      <c r="A488" s="171">
        <v>89</v>
      </c>
      <c r="B488" s="172" t="s">
        <v>587</v>
      </c>
      <c r="C488" s="173" t="s">
        <v>588</v>
      </c>
      <c r="D488" s="174" t="s">
        <v>103</v>
      </c>
      <c r="E488" s="175">
        <v>324.44600000000003</v>
      </c>
      <c r="F488" s="175"/>
      <c r="G488" s="176">
        <f>E488*F488</f>
        <v>0</v>
      </c>
      <c r="O488" s="170">
        <v>2</v>
      </c>
      <c r="AA488" s="146">
        <v>1</v>
      </c>
      <c r="AB488" s="146">
        <v>7</v>
      </c>
      <c r="AC488" s="146">
        <v>7</v>
      </c>
      <c r="AZ488" s="146">
        <v>2</v>
      </c>
      <c r="BA488" s="146">
        <f>IF(AZ488=1,G488,0)</f>
        <v>0</v>
      </c>
      <c r="BB488" s="146">
        <f>IF(AZ488=2,G488,0)</f>
        <v>0</v>
      </c>
      <c r="BC488" s="146">
        <f>IF(AZ488=3,G488,0)</f>
        <v>0</v>
      </c>
      <c r="BD488" s="146">
        <f>IF(AZ488=4,G488,0)</f>
        <v>0</v>
      </c>
      <c r="BE488" s="146">
        <f>IF(AZ488=5,G488,0)</f>
        <v>0</v>
      </c>
      <c r="CA488" s="177">
        <v>1</v>
      </c>
      <c r="CB488" s="177">
        <v>7</v>
      </c>
      <c r="CZ488" s="146">
        <v>5.0000000000000002E-5</v>
      </c>
    </row>
    <row r="489" spans="1:104" x14ac:dyDescent="0.2">
      <c r="A489" s="178"/>
      <c r="B489" s="180"/>
      <c r="C489" s="225" t="s">
        <v>589</v>
      </c>
      <c r="D489" s="226"/>
      <c r="E489" s="181">
        <v>131.88</v>
      </c>
      <c r="F489" s="182"/>
      <c r="G489" s="183"/>
      <c r="M489" s="179" t="s">
        <v>589</v>
      </c>
      <c r="O489" s="170"/>
    </row>
    <row r="490" spans="1:104" ht="22.5" x14ac:dyDescent="0.2">
      <c r="A490" s="178"/>
      <c r="B490" s="180"/>
      <c r="C490" s="225" t="s">
        <v>590</v>
      </c>
      <c r="D490" s="226"/>
      <c r="E490" s="181">
        <v>92.352000000000004</v>
      </c>
      <c r="F490" s="182"/>
      <c r="G490" s="183"/>
      <c r="M490" s="179" t="s">
        <v>590</v>
      </c>
      <c r="O490" s="170"/>
    </row>
    <row r="491" spans="1:104" x14ac:dyDescent="0.2">
      <c r="A491" s="178"/>
      <c r="B491" s="180"/>
      <c r="C491" s="225" t="s">
        <v>591</v>
      </c>
      <c r="D491" s="226"/>
      <c r="E491" s="181">
        <v>4.13</v>
      </c>
      <c r="F491" s="182"/>
      <c r="G491" s="183"/>
      <c r="M491" s="179" t="s">
        <v>591</v>
      </c>
      <c r="O491" s="170"/>
    </row>
    <row r="492" spans="1:104" x14ac:dyDescent="0.2">
      <c r="A492" s="178"/>
      <c r="B492" s="180"/>
      <c r="C492" s="225" t="s">
        <v>592</v>
      </c>
      <c r="D492" s="226"/>
      <c r="E492" s="181">
        <v>73.683999999999997</v>
      </c>
      <c r="F492" s="182"/>
      <c r="G492" s="183"/>
      <c r="M492" s="179" t="s">
        <v>592</v>
      </c>
      <c r="O492" s="170"/>
    </row>
    <row r="493" spans="1:104" x14ac:dyDescent="0.2">
      <c r="A493" s="178"/>
      <c r="B493" s="180"/>
      <c r="C493" s="225" t="s">
        <v>593</v>
      </c>
      <c r="D493" s="226"/>
      <c r="E493" s="181">
        <v>28.704000000000001</v>
      </c>
      <c r="F493" s="182"/>
      <c r="G493" s="183"/>
      <c r="M493" s="179" t="s">
        <v>593</v>
      </c>
      <c r="O493" s="170"/>
    </row>
    <row r="494" spans="1:104" x14ac:dyDescent="0.2">
      <c r="A494" s="178"/>
      <c r="B494" s="180"/>
      <c r="C494" s="225" t="s">
        <v>594</v>
      </c>
      <c r="D494" s="226"/>
      <c r="E494" s="181">
        <v>-6.3040000000000003</v>
      </c>
      <c r="F494" s="182"/>
      <c r="G494" s="183"/>
      <c r="M494" s="179" t="s">
        <v>594</v>
      </c>
      <c r="O494" s="170"/>
    </row>
    <row r="495" spans="1:104" ht="22.5" x14ac:dyDescent="0.2">
      <c r="A495" s="171">
        <v>90</v>
      </c>
      <c r="B495" s="172" t="s">
        <v>595</v>
      </c>
      <c r="C495" s="173" t="s">
        <v>596</v>
      </c>
      <c r="D495" s="174" t="s">
        <v>103</v>
      </c>
      <c r="E495" s="175">
        <v>473.00279999999998</v>
      </c>
      <c r="F495" s="175"/>
      <c r="G495" s="176">
        <f>E495*F495</f>
        <v>0</v>
      </c>
      <c r="O495" s="170">
        <v>2</v>
      </c>
      <c r="AA495" s="146">
        <v>1</v>
      </c>
      <c r="AB495" s="146">
        <v>7</v>
      </c>
      <c r="AC495" s="146">
        <v>7</v>
      </c>
      <c r="AZ495" s="146">
        <v>2</v>
      </c>
      <c r="BA495" s="146">
        <f>IF(AZ495=1,G495,0)</f>
        <v>0</v>
      </c>
      <c r="BB495" s="146">
        <f>IF(AZ495=2,G495,0)</f>
        <v>0</v>
      </c>
      <c r="BC495" s="146">
        <f>IF(AZ495=3,G495,0)</f>
        <v>0</v>
      </c>
      <c r="BD495" s="146">
        <f>IF(AZ495=4,G495,0)</f>
        <v>0</v>
      </c>
      <c r="BE495" s="146">
        <f>IF(AZ495=5,G495,0)</f>
        <v>0</v>
      </c>
      <c r="CA495" s="177">
        <v>1</v>
      </c>
      <c r="CB495" s="177">
        <v>7</v>
      </c>
      <c r="CZ495" s="146">
        <v>6.9999999999999994E-5</v>
      </c>
    </row>
    <row r="496" spans="1:104" x14ac:dyDescent="0.2">
      <c r="A496" s="178"/>
      <c r="B496" s="180"/>
      <c r="C496" s="225" t="s">
        <v>597</v>
      </c>
      <c r="D496" s="226"/>
      <c r="E496" s="181">
        <v>204.74</v>
      </c>
      <c r="F496" s="182"/>
      <c r="G496" s="183"/>
      <c r="M496" s="179" t="s">
        <v>597</v>
      </c>
      <c r="O496" s="170"/>
    </row>
    <row r="497" spans="1:104" x14ac:dyDescent="0.2">
      <c r="A497" s="178"/>
      <c r="B497" s="180"/>
      <c r="C497" s="225" t="s">
        <v>598</v>
      </c>
      <c r="D497" s="226"/>
      <c r="E497" s="181">
        <v>0</v>
      </c>
      <c r="F497" s="182"/>
      <c r="G497" s="183"/>
      <c r="M497" s="179" t="s">
        <v>598</v>
      </c>
      <c r="O497" s="170"/>
    </row>
    <row r="498" spans="1:104" x14ac:dyDescent="0.2">
      <c r="A498" s="178"/>
      <c r="B498" s="180"/>
      <c r="C498" s="225" t="s">
        <v>599</v>
      </c>
      <c r="D498" s="226"/>
      <c r="E498" s="181">
        <v>87.744299999999996</v>
      </c>
      <c r="F498" s="182"/>
      <c r="G498" s="183"/>
      <c r="M498" s="179" t="s">
        <v>599</v>
      </c>
      <c r="O498" s="170"/>
    </row>
    <row r="499" spans="1:104" x14ac:dyDescent="0.2">
      <c r="A499" s="178"/>
      <c r="B499" s="180"/>
      <c r="C499" s="225" t="s">
        <v>165</v>
      </c>
      <c r="D499" s="226"/>
      <c r="E499" s="181">
        <v>9.7050000000000001</v>
      </c>
      <c r="F499" s="182"/>
      <c r="G499" s="183"/>
      <c r="M499" s="179" t="s">
        <v>165</v>
      </c>
      <c r="O499" s="170"/>
    </row>
    <row r="500" spans="1:104" x14ac:dyDescent="0.2">
      <c r="A500" s="178"/>
      <c r="B500" s="180"/>
      <c r="C500" s="225" t="s">
        <v>600</v>
      </c>
      <c r="D500" s="226"/>
      <c r="E500" s="181">
        <v>7.3635000000000002</v>
      </c>
      <c r="F500" s="182"/>
      <c r="G500" s="183"/>
      <c r="M500" s="179" t="s">
        <v>600</v>
      </c>
      <c r="O500" s="170"/>
    </row>
    <row r="501" spans="1:104" x14ac:dyDescent="0.2">
      <c r="A501" s="178"/>
      <c r="B501" s="180"/>
      <c r="C501" s="225" t="s">
        <v>601</v>
      </c>
      <c r="D501" s="226"/>
      <c r="E501" s="181">
        <v>49.034999999999997</v>
      </c>
      <c r="F501" s="182"/>
      <c r="G501" s="183"/>
      <c r="M501" s="179" t="s">
        <v>601</v>
      </c>
      <c r="O501" s="170"/>
    </row>
    <row r="502" spans="1:104" x14ac:dyDescent="0.2">
      <c r="A502" s="178"/>
      <c r="B502" s="180"/>
      <c r="C502" s="225" t="s">
        <v>602</v>
      </c>
      <c r="D502" s="226"/>
      <c r="E502" s="181">
        <v>114.41500000000001</v>
      </c>
      <c r="F502" s="182"/>
      <c r="G502" s="183"/>
      <c r="M502" s="179" t="s">
        <v>602</v>
      </c>
      <c r="O502" s="170"/>
    </row>
    <row r="503" spans="1:104" x14ac:dyDescent="0.2">
      <c r="A503" s="171">
        <v>91</v>
      </c>
      <c r="B503" s="172" t="s">
        <v>603</v>
      </c>
      <c r="C503" s="173" t="s">
        <v>604</v>
      </c>
      <c r="D503" s="174" t="s">
        <v>103</v>
      </c>
      <c r="E503" s="175">
        <v>797.45</v>
      </c>
      <c r="F503" s="175"/>
      <c r="G503" s="176">
        <f>E503*F503</f>
        <v>0</v>
      </c>
      <c r="O503" s="170">
        <v>2</v>
      </c>
      <c r="AA503" s="146">
        <v>1</v>
      </c>
      <c r="AB503" s="146">
        <v>7</v>
      </c>
      <c r="AC503" s="146">
        <v>7</v>
      </c>
      <c r="AZ503" s="146">
        <v>2</v>
      </c>
      <c r="BA503" s="146">
        <f>IF(AZ503=1,G503,0)</f>
        <v>0</v>
      </c>
      <c r="BB503" s="146">
        <f>IF(AZ503=2,G503,0)</f>
        <v>0</v>
      </c>
      <c r="BC503" s="146">
        <f>IF(AZ503=3,G503,0)</f>
        <v>0</v>
      </c>
      <c r="BD503" s="146">
        <f>IF(AZ503=4,G503,0)</f>
        <v>0</v>
      </c>
      <c r="BE503" s="146">
        <f>IF(AZ503=5,G503,0)</f>
        <v>0</v>
      </c>
      <c r="CA503" s="177">
        <v>1</v>
      </c>
      <c r="CB503" s="177">
        <v>7</v>
      </c>
      <c r="CZ503" s="146">
        <v>1.4999999999999999E-4</v>
      </c>
    </row>
    <row r="504" spans="1:104" x14ac:dyDescent="0.2">
      <c r="A504" s="178"/>
      <c r="B504" s="180"/>
      <c r="C504" s="225" t="s">
        <v>605</v>
      </c>
      <c r="D504" s="226"/>
      <c r="E504" s="181">
        <v>131.88</v>
      </c>
      <c r="F504" s="182"/>
      <c r="G504" s="183"/>
      <c r="M504" s="179" t="s">
        <v>605</v>
      </c>
      <c r="O504" s="170"/>
    </row>
    <row r="505" spans="1:104" x14ac:dyDescent="0.2">
      <c r="A505" s="178"/>
      <c r="B505" s="180"/>
      <c r="C505" s="225" t="s">
        <v>606</v>
      </c>
      <c r="D505" s="226"/>
      <c r="E505" s="181">
        <v>192.57</v>
      </c>
      <c r="F505" s="182"/>
      <c r="G505" s="183"/>
      <c r="M505" s="179" t="s">
        <v>606</v>
      </c>
      <c r="O505" s="170"/>
    </row>
    <row r="506" spans="1:104" x14ac:dyDescent="0.2">
      <c r="A506" s="178"/>
      <c r="B506" s="180"/>
      <c r="C506" s="225" t="s">
        <v>607</v>
      </c>
      <c r="D506" s="226"/>
      <c r="E506" s="181">
        <v>473</v>
      </c>
      <c r="F506" s="182"/>
      <c r="G506" s="183"/>
      <c r="M506" s="179" t="s">
        <v>607</v>
      </c>
      <c r="O506" s="170"/>
    </row>
    <row r="507" spans="1:104" ht="22.5" x14ac:dyDescent="0.2">
      <c r="A507" s="171">
        <v>92</v>
      </c>
      <c r="B507" s="172" t="s">
        <v>608</v>
      </c>
      <c r="C507" s="173" t="s">
        <v>609</v>
      </c>
      <c r="D507" s="174" t="s">
        <v>103</v>
      </c>
      <c r="E507" s="175">
        <v>319.15499999999997</v>
      </c>
      <c r="F507" s="175"/>
      <c r="G507" s="176">
        <f>E507*F507</f>
        <v>0</v>
      </c>
      <c r="O507" s="170">
        <v>2</v>
      </c>
      <c r="AA507" s="146">
        <v>1</v>
      </c>
      <c r="AB507" s="146">
        <v>7</v>
      </c>
      <c r="AC507" s="146">
        <v>7</v>
      </c>
      <c r="AZ507" s="146">
        <v>2</v>
      </c>
      <c r="BA507" s="146">
        <f>IF(AZ507=1,G507,0)</f>
        <v>0</v>
      </c>
      <c r="BB507" s="146">
        <f>IF(AZ507=2,G507,0)</f>
        <v>0</v>
      </c>
      <c r="BC507" s="146">
        <f>IF(AZ507=3,G507,0)</f>
        <v>0</v>
      </c>
      <c r="BD507" s="146">
        <f>IF(AZ507=4,G507,0)</f>
        <v>0</v>
      </c>
      <c r="BE507" s="146">
        <f>IF(AZ507=5,G507,0)</f>
        <v>0</v>
      </c>
      <c r="CA507" s="177">
        <v>1</v>
      </c>
      <c r="CB507" s="177">
        <v>7</v>
      </c>
      <c r="CZ507" s="146">
        <v>0</v>
      </c>
    </row>
    <row r="508" spans="1:104" x14ac:dyDescent="0.2">
      <c r="A508" s="178"/>
      <c r="B508" s="180"/>
      <c r="C508" s="225" t="s">
        <v>610</v>
      </c>
      <c r="D508" s="226"/>
      <c r="E508" s="181">
        <v>204.74</v>
      </c>
      <c r="F508" s="182"/>
      <c r="G508" s="183"/>
      <c r="M508" s="179" t="s">
        <v>610</v>
      </c>
      <c r="O508" s="170"/>
    </row>
    <row r="509" spans="1:104" x14ac:dyDescent="0.2">
      <c r="A509" s="178"/>
      <c r="B509" s="180"/>
      <c r="C509" s="225" t="s">
        <v>611</v>
      </c>
      <c r="D509" s="226"/>
      <c r="E509" s="181">
        <v>114.41500000000001</v>
      </c>
      <c r="F509" s="182"/>
      <c r="G509" s="183"/>
      <c r="M509" s="179" t="s">
        <v>611</v>
      </c>
      <c r="O509" s="170"/>
    </row>
    <row r="510" spans="1:104" x14ac:dyDescent="0.2">
      <c r="A510" s="184"/>
      <c r="B510" s="185" t="s">
        <v>75</v>
      </c>
      <c r="C510" s="186" t="str">
        <f>CONCATENATE(B487," ",C487)</f>
        <v>784 Malby</v>
      </c>
      <c r="D510" s="187"/>
      <c r="E510" s="188"/>
      <c r="F510" s="189"/>
      <c r="G510" s="190">
        <f>SUM(G487:G509)</f>
        <v>0</v>
      </c>
      <c r="O510" s="170">
        <v>4</v>
      </c>
      <c r="BA510" s="191">
        <f>SUM(BA487:BA509)</f>
        <v>0</v>
      </c>
      <c r="BB510" s="191">
        <f>SUM(BB487:BB509)</f>
        <v>0</v>
      </c>
      <c r="BC510" s="191">
        <f>SUM(BC487:BC509)</f>
        <v>0</v>
      </c>
      <c r="BD510" s="191">
        <f>SUM(BD487:BD509)</f>
        <v>0</v>
      </c>
      <c r="BE510" s="191">
        <f>SUM(BE487:BE509)</f>
        <v>0</v>
      </c>
    </row>
    <row r="511" spans="1:104" x14ac:dyDescent="0.2">
      <c r="A511" s="163" t="s">
        <v>74</v>
      </c>
      <c r="B511" s="164" t="s">
        <v>612</v>
      </c>
      <c r="C511" s="165" t="s">
        <v>613</v>
      </c>
      <c r="D511" s="166"/>
      <c r="E511" s="167"/>
      <c r="F511" s="167"/>
      <c r="G511" s="168"/>
      <c r="H511" s="169"/>
      <c r="I511" s="169"/>
      <c r="O511" s="170">
        <v>1</v>
      </c>
    </row>
    <row r="512" spans="1:104" x14ac:dyDescent="0.2">
      <c r="A512" s="171">
        <v>93</v>
      </c>
      <c r="B512" s="172" t="s">
        <v>614</v>
      </c>
      <c r="C512" s="173" t="s">
        <v>615</v>
      </c>
      <c r="D512" s="174" t="s">
        <v>205</v>
      </c>
      <c r="E512" s="175">
        <v>1</v>
      </c>
      <c r="F512" s="175"/>
      <c r="G512" s="176">
        <f>E512*F512</f>
        <v>0</v>
      </c>
      <c r="O512" s="170">
        <v>2</v>
      </c>
      <c r="AA512" s="146">
        <v>12</v>
      </c>
      <c r="AB512" s="146">
        <v>0</v>
      </c>
      <c r="AC512" s="146">
        <v>101</v>
      </c>
      <c r="AZ512" s="146">
        <v>4</v>
      </c>
      <c r="BA512" s="146">
        <f>IF(AZ512=1,G512,0)</f>
        <v>0</v>
      </c>
      <c r="BB512" s="146">
        <f>IF(AZ512=2,G512,0)</f>
        <v>0</v>
      </c>
      <c r="BC512" s="146">
        <f>IF(AZ512=3,G512,0)</f>
        <v>0</v>
      </c>
      <c r="BD512" s="146">
        <f>IF(AZ512=4,G512,0)</f>
        <v>0</v>
      </c>
      <c r="BE512" s="146">
        <f>IF(AZ512=5,G512,0)</f>
        <v>0</v>
      </c>
      <c r="CA512" s="177">
        <v>12</v>
      </c>
      <c r="CB512" s="177">
        <v>0</v>
      </c>
      <c r="CZ512" s="146">
        <v>0</v>
      </c>
    </row>
    <row r="513" spans="1:104" x14ac:dyDescent="0.2">
      <c r="A513" s="184"/>
      <c r="B513" s="185" t="s">
        <v>75</v>
      </c>
      <c r="C513" s="186" t="str">
        <f>CONCATENATE(B511," ",C511)</f>
        <v>M21 Elektromontáže</v>
      </c>
      <c r="D513" s="187"/>
      <c r="E513" s="188"/>
      <c r="F513" s="189"/>
      <c r="G513" s="190">
        <f>SUM(G511:G512)</f>
        <v>0</v>
      </c>
      <c r="O513" s="170">
        <v>4</v>
      </c>
      <c r="BA513" s="191">
        <f>SUM(BA511:BA512)</f>
        <v>0</v>
      </c>
      <c r="BB513" s="191">
        <f>SUM(BB511:BB512)</f>
        <v>0</v>
      </c>
      <c r="BC513" s="191">
        <f>SUM(BC511:BC512)</f>
        <v>0</v>
      </c>
      <c r="BD513" s="191">
        <f>SUM(BD511:BD512)</f>
        <v>0</v>
      </c>
      <c r="BE513" s="191">
        <f>SUM(BE511:BE512)</f>
        <v>0</v>
      </c>
    </row>
    <row r="514" spans="1:104" x14ac:dyDescent="0.2">
      <c r="A514" s="163" t="s">
        <v>74</v>
      </c>
      <c r="B514" s="164" t="s">
        <v>616</v>
      </c>
      <c r="C514" s="165" t="s">
        <v>617</v>
      </c>
      <c r="D514" s="166"/>
      <c r="E514" s="167"/>
      <c r="F514" s="167"/>
      <c r="G514" s="168"/>
      <c r="H514" s="169"/>
      <c r="I514" s="169"/>
      <c r="O514" s="170">
        <v>1</v>
      </c>
    </row>
    <row r="515" spans="1:104" x14ac:dyDescent="0.2">
      <c r="A515" s="171">
        <v>94</v>
      </c>
      <c r="B515" s="172" t="s">
        <v>618</v>
      </c>
      <c r="C515" s="173" t="s">
        <v>619</v>
      </c>
      <c r="D515" s="174" t="s">
        <v>205</v>
      </c>
      <c r="E515" s="175">
        <v>1</v>
      </c>
      <c r="F515" s="175"/>
      <c r="G515" s="176">
        <f>E515*F515</f>
        <v>0</v>
      </c>
      <c r="O515" s="170">
        <v>2</v>
      </c>
      <c r="AA515" s="146">
        <v>12</v>
      </c>
      <c r="AB515" s="146">
        <v>0</v>
      </c>
      <c r="AC515" s="146">
        <v>122</v>
      </c>
      <c r="AZ515" s="146">
        <v>4</v>
      </c>
      <c r="BA515" s="146">
        <f>IF(AZ515=1,G515,0)</f>
        <v>0</v>
      </c>
      <c r="BB515" s="146">
        <f>IF(AZ515=2,G515,0)</f>
        <v>0</v>
      </c>
      <c r="BC515" s="146">
        <f>IF(AZ515=3,G515,0)</f>
        <v>0</v>
      </c>
      <c r="BD515" s="146">
        <f>IF(AZ515=4,G515,0)</f>
        <v>0</v>
      </c>
      <c r="BE515" s="146">
        <f>IF(AZ515=5,G515,0)</f>
        <v>0</v>
      </c>
      <c r="CA515" s="177">
        <v>12</v>
      </c>
      <c r="CB515" s="177">
        <v>0</v>
      </c>
      <c r="CZ515" s="146">
        <v>0</v>
      </c>
    </row>
    <row r="516" spans="1:104" x14ac:dyDescent="0.2">
      <c r="A516" s="184"/>
      <c r="B516" s="185" t="s">
        <v>75</v>
      </c>
      <c r="C516" s="186" t="str">
        <f>CONCATENATE(B514," ",C514)</f>
        <v>M22 Montáž sdělovací a zabezp. techniky</v>
      </c>
      <c r="D516" s="187"/>
      <c r="E516" s="188"/>
      <c r="F516" s="189"/>
      <c r="G516" s="190">
        <f>SUM(G514:G515)</f>
        <v>0</v>
      </c>
      <c r="O516" s="170">
        <v>4</v>
      </c>
      <c r="BA516" s="191">
        <f>SUM(BA514:BA515)</f>
        <v>0</v>
      </c>
      <c r="BB516" s="191">
        <f>SUM(BB514:BB515)</f>
        <v>0</v>
      </c>
      <c r="BC516" s="191">
        <f>SUM(BC514:BC515)</f>
        <v>0</v>
      </c>
      <c r="BD516" s="191">
        <f>SUM(BD514:BD515)</f>
        <v>0</v>
      </c>
      <c r="BE516" s="191">
        <f>SUM(BE514:BE515)</f>
        <v>0</v>
      </c>
    </row>
    <row r="517" spans="1:104" x14ac:dyDescent="0.2">
      <c r="A517" s="163" t="s">
        <v>74</v>
      </c>
      <c r="B517" s="164" t="s">
        <v>620</v>
      </c>
      <c r="C517" s="165" t="s">
        <v>621</v>
      </c>
      <c r="D517" s="166"/>
      <c r="E517" s="167"/>
      <c r="F517" s="167"/>
      <c r="G517" s="168"/>
      <c r="H517" s="169"/>
      <c r="I517" s="169"/>
      <c r="O517" s="170">
        <v>1</v>
      </c>
    </row>
    <row r="518" spans="1:104" x14ac:dyDescent="0.2">
      <c r="A518" s="171">
        <v>95</v>
      </c>
      <c r="B518" s="172" t="s">
        <v>622</v>
      </c>
      <c r="C518" s="173" t="s">
        <v>623</v>
      </c>
      <c r="D518" s="174" t="s">
        <v>95</v>
      </c>
      <c r="E518" s="175">
        <v>14.6798021</v>
      </c>
      <c r="F518" s="175"/>
      <c r="G518" s="176">
        <f t="shared" ref="G518:G526" si="0">E518*F518</f>
        <v>0</v>
      </c>
      <c r="O518" s="170">
        <v>2</v>
      </c>
      <c r="AA518" s="146">
        <v>8</v>
      </c>
      <c r="AB518" s="146">
        <v>0</v>
      </c>
      <c r="AC518" s="146">
        <v>3</v>
      </c>
      <c r="AZ518" s="146">
        <v>1</v>
      </c>
      <c r="BA518" s="146">
        <f t="shared" ref="BA518:BA525" si="1">IF(AZ518=1,G518,0)</f>
        <v>0</v>
      </c>
      <c r="BB518" s="146">
        <f t="shared" ref="BB518:BB525" si="2">IF(AZ518=2,G518,0)</f>
        <v>0</v>
      </c>
      <c r="BC518" s="146">
        <f t="shared" ref="BC518:BC525" si="3">IF(AZ518=3,G518,0)</f>
        <v>0</v>
      </c>
      <c r="BD518" s="146">
        <f t="shared" ref="BD518:BD525" si="4">IF(AZ518=4,G518,0)</f>
        <v>0</v>
      </c>
      <c r="BE518" s="146">
        <f t="shared" ref="BE518:BE525" si="5">IF(AZ518=5,G518,0)</f>
        <v>0</v>
      </c>
      <c r="CA518" s="177">
        <v>8</v>
      </c>
      <c r="CB518" s="177">
        <v>0</v>
      </c>
      <c r="CZ518" s="146">
        <v>0</v>
      </c>
    </row>
    <row r="519" spans="1:104" x14ac:dyDescent="0.2">
      <c r="A519" s="171">
        <v>96</v>
      </c>
      <c r="B519" s="172" t="s">
        <v>624</v>
      </c>
      <c r="C519" s="173" t="s">
        <v>625</v>
      </c>
      <c r="D519" s="174" t="s">
        <v>95</v>
      </c>
      <c r="E519" s="175">
        <v>14.6798021</v>
      </c>
      <c r="F519" s="175"/>
      <c r="G519" s="176">
        <f t="shared" si="0"/>
        <v>0</v>
      </c>
      <c r="O519" s="170">
        <v>2</v>
      </c>
      <c r="AA519" s="146">
        <v>8</v>
      </c>
      <c r="AB519" s="146">
        <v>0</v>
      </c>
      <c r="AC519" s="146">
        <v>3</v>
      </c>
      <c r="AZ519" s="146">
        <v>1</v>
      </c>
      <c r="BA519" s="146">
        <f t="shared" si="1"/>
        <v>0</v>
      </c>
      <c r="BB519" s="146">
        <f t="shared" si="2"/>
        <v>0</v>
      </c>
      <c r="BC519" s="146">
        <f t="shared" si="3"/>
        <v>0</v>
      </c>
      <c r="BD519" s="146">
        <f t="shared" si="4"/>
        <v>0</v>
      </c>
      <c r="BE519" s="146">
        <f t="shared" si="5"/>
        <v>0</v>
      </c>
      <c r="CA519" s="177">
        <v>8</v>
      </c>
      <c r="CB519" s="177">
        <v>0</v>
      </c>
      <c r="CZ519" s="146">
        <v>0</v>
      </c>
    </row>
    <row r="520" spans="1:104" x14ac:dyDescent="0.2">
      <c r="A520" s="171">
        <v>97</v>
      </c>
      <c r="B520" s="172" t="s">
        <v>626</v>
      </c>
      <c r="C520" s="173" t="s">
        <v>627</v>
      </c>
      <c r="D520" s="174" t="s">
        <v>95</v>
      </c>
      <c r="E520" s="175">
        <v>14.6798021</v>
      </c>
      <c r="F520" s="175"/>
      <c r="G520" s="176">
        <f t="shared" si="0"/>
        <v>0</v>
      </c>
      <c r="O520" s="170">
        <v>2</v>
      </c>
      <c r="AA520" s="146">
        <v>8</v>
      </c>
      <c r="AB520" s="146">
        <v>0</v>
      </c>
      <c r="AC520" s="146">
        <v>3</v>
      </c>
      <c r="AZ520" s="146">
        <v>1</v>
      </c>
      <c r="BA520" s="146">
        <f t="shared" si="1"/>
        <v>0</v>
      </c>
      <c r="BB520" s="146">
        <f t="shared" si="2"/>
        <v>0</v>
      </c>
      <c r="BC520" s="146">
        <f t="shared" si="3"/>
        <v>0</v>
      </c>
      <c r="BD520" s="146">
        <f t="shared" si="4"/>
        <v>0</v>
      </c>
      <c r="BE520" s="146">
        <f t="shared" si="5"/>
        <v>0</v>
      </c>
      <c r="CA520" s="177">
        <v>8</v>
      </c>
      <c r="CB520" s="177">
        <v>0</v>
      </c>
      <c r="CZ520" s="146">
        <v>0</v>
      </c>
    </row>
    <row r="521" spans="1:104" x14ac:dyDescent="0.2">
      <c r="A521" s="171">
        <v>98</v>
      </c>
      <c r="B521" s="172" t="s">
        <v>628</v>
      </c>
      <c r="C521" s="173" t="s">
        <v>629</v>
      </c>
      <c r="D521" s="174" t="s">
        <v>95</v>
      </c>
      <c r="E521" s="175">
        <v>14.6798021</v>
      </c>
      <c r="F521" s="175"/>
      <c r="G521" s="176">
        <f t="shared" si="0"/>
        <v>0</v>
      </c>
      <c r="O521" s="170">
        <v>2</v>
      </c>
      <c r="AA521" s="146">
        <v>8</v>
      </c>
      <c r="AB521" s="146">
        <v>0</v>
      </c>
      <c r="AC521" s="146">
        <v>3</v>
      </c>
      <c r="AZ521" s="146">
        <v>1</v>
      </c>
      <c r="BA521" s="146">
        <f t="shared" si="1"/>
        <v>0</v>
      </c>
      <c r="BB521" s="146">
        <f t="shared" si="2"/>
        <v>0</v>
      </c>
      <c r="BC521" s="146">
        <f t="shared" si="3"/>
        <v>0</v>
      </c>
      <c r="BD521" s="146">
        <f t="shared" si="4"/>
        <v>0</v>
      </c>
      <c r="BE521" s="146">
        <f t="shared" si="5"/>
        <v>0</v>
      </c>
      <c r="CA521" s="177">
        <v>8</v>
      </c>
      <c r="CB521" s="177">
        <v>0</v>
      </c>
      <c r="CZ521" s="146">
        <v>0</v>
      </c>
    </row>
    <row r="522" spans="1:104" x14ac:dyDescent="0.2">
      <c r="A522" s="171">
        <v>99</v>
      </c>
      <c r="B522" s="172" t="s">
        <v>630</v>
      </c>
      <c r="C522" s="173" t="s">
        <v>631</v>
      </c>
      <c r="D522" s="174" t="s">
        <v>95</v>
      </c>
      <c r="E522" s="175">
        <v>146.79802100000001</v>
      </c>
      <c r="F522" s="175"/>
      <c r="G522" s="176">
        <f t="shared" si="0"/>
        <v>0</v>
      </c>
      <c r="O522" s="170">
        <v>2</v>
      </c>
      <c r="AA522" s="146">
        <v>8</v>
      </c>
      <c r="AB522" s="146">
        <v>0</v>
      </c>
      <c r="AC522" s="146">
        <v>3</v>
      </c>
      <c r="AZ522" s="146">
        <v>1</v>
      </c>
      <c r="BA522" s="146">
        <f t="shared" si="1"/>
        <v>0</v>
      </c>
      <c r="BB522" s="146">
        <f t="shared" si="2"/>
        <v>0</v>
      </c>
      <c r="BC522" s="146">
        <f t="shared" si="3"/>
        <v>0</v>
      </c>
      <c r="BD522" s="146">
        <f t="shared" si="4"/>
        <v>0</v>
      </c>
      <c r="BE522" s="146">
        <f t="shared" si="5"/>
        <v>0</v>
      </c>
      <c r="CA522" s="177">
        <v>8</v>
      </c>
      <c r="CB522" s="177">
        <v>0</v>
      </c>
      <c r="CZ522" s="146">
        <v>0</v>
      </c>
    </row>
    <row r="523" spans="1:104" x14ac:dyDescent="0.2">
      <c r="A523" s="171">
        <v>100</v>
      </c>
      <c r="B523" s="172" t="s">
        <v>632</v>
      </c>
      <c r="C523" s="173" t="s">
        <v>633</v>
      </c>
      <c r="D523" s="174" t="s">
        <v>95</v>
      </c>
      <c r="E523" s="175">
        <v>14.6798021</v>
      </c>
      <c r="F523" s="175"/>
      <c r="G523" s="176">
        <f t="shared" si="0"/>
        <v>0</v>
      </c>
      <c r="O523" s="170">
        <v>2</v>
      </c>
      <c r="AA523" s="146">
        <v>8</v>
      </c>
      <c r="AB523" s="146">
        <v>0</v>
      </c>
      <c r="AC523" s="146">
        <v>3</v>
      </c>
      <c r="AZ523" s="146">
        <v>1</v>
      </c>
      <c r="BA523" s="146">
        <f t="shared" si="1"/>
        <v>0</v>
      </c>
      <c r="BB523" s="146">
        <f t="shared" si="2"/>
        <v>0</v>
      </c>
      <c r="BC523" s="146">
        <f t="shared" si="3"/>
        <v>0</v>
      </c>
      <c r="BD523" s="146">
        <f t="shared" si="4"/>
        <v>0</v>
      </c>
      <c r="BE523" s="146">
        <f t="shared" si="5"/>
        <v>0</v>
      </c>
      <c r="CA523" s="177">
        <v>8</v>
      </c>
      <c r="CB523" s="177">
        <v>0</v>
      </c>
      <c r="CZ523" s="146">
        <v>0</v>
      </c>
    </row>
    <row r="524" spans="1:104" x14ac:dyDescent="0.2">
      <c r="A524" s="171">
        <v>101</v>
      </c>
      <c r="B524" s="172" t="s">
        <v>634</v>
      </c>
      <c r="C524" s="173" t="s">
        <v>635</v>
      </c>
      <c r="D524" s="174" t="s">
        <v>95</v>
      </c>
      <c r="E524" s="175">
        <v>88.078812600000006</v>
      </c>
      <c r="F524" s="175"/>
      <c r="G524" s="176">
        <f t="shared" si="0"/>
        <v>0</v>
      </c>
      <c r="O524" s="170">
        <v>2</v>
      </c>
      <c r="AA524" s="146">
        <v>8</v>
      </c>
      <c r="AB524" s="146">
        <v>0</v>
      </c>
      <c r="AC524" s="146">
        <v>3</v>
      </c>
      <c r="AZ524" s="146">
        <v>1</v>
      </c>
      <c r="BA524" s="146">
        <f t="shared" si="1"/>
        <v>0</v>
      </c>
      <c r="BB524" s="146">
        <f t="shared" si="2"/>
        <v>0</v>
      </c>
      <c r="BC524" s="146">
        <f t="shared" si="3"/>
        <v>0</v>
      </c>
      <c r="BD524" s="146">
        <f t="shared" si="4"/>
        <v>0</v>
      </c>
      <c r="BE524" s="146">
        <f t="shared" si="5"/>
        <v>0</v>
      </c>
      <c r="CA524" s="177">
        <v>8</v>
      </c>
      <c r="CB524" s="177">
        <v>0</v>
      </c>
      <c r="CZ524" s="146">
        <v>0</v>
      </c>
    </row>
    <row r="525" spans="1:104" x14ac:dyDescent="0.2">
      <c r="A525" s="171">
        <v>102</v>
      </c>
      <c r="B525" s="172" t="s">
        <v>636</v>
      </c>
      <c r="C525" s="173" t="s">
        <v>637</v>
      </c>
      <c r="D525" s="174" t="s">
        <v>95</v>
      </c>
      <c r="E525" s="175">
        <v>14.6798021</v>
      </c>
      <c r="F525" s="175"/>
      <c r="G525" s="176">
        <f t="shared" si="0"/>
        <v>0</v>
      </c>
      <c r="O525" s="170">
        <v>2</v>
      </c>
      <c r="AA525" s="146">
        <v>8</v>
      </c>
      <c r="AB525" s="146">
        <v>0</v>
      </c>
      <c r="AC525" s="146">
        <v>3</v>
      </c>
      <c r="AZ525" s="146">
        <v>1</v>
      </c>
      <c r="BA525" s="146">
        <f t="shared" si="1"/>
        <v>0</v>
      </c>
      <c r="BB525" s="146">
        <f t="shared" si="2"/>
        <v>0</v>
      </c>
      <c r="BC525" s="146">
        <f t="shared" si="3"/>
        <v>0</v>
      </c>
      <c r="BD525" s="146">
        <f t="shared" si="4"/>
        <v>0</v>
      </c>
      <c r="BE525" s="146">
        <f t="shared" si="5"/>
        <v>0</v>
      </c>
      <c r="CA525" s="177">
        <v>8</v>
      </c>
      <c r="CB525" s="177">
        <v>0</v>
      </c>
      <c r="CZ525" s="146">
        <v>0</v>
      </c>
    </row>
    <row r="526" spans="1:104" x14ac:dyDescent="0.2">
      <c r="A526" s="171">
        <v>103</v>
      </c>
      <c r="B526" s="172" t="s">
        <v>652</v>
      </c>
      <c r="C526" s="173" t="s">
        <v>653</v>
      </c>
      <c r="D526" s="174" t="s">
        <v>95</v>
      </c>
      <c r="E526" s="175">
        <v>14.6798021</v>
      </c>
      <c r="F526" s="233"/>
      <c r="G526" s="176">
        <f t="shared" si="0"/>
        <v>0</v>
      </c>
      <c r="O526" s="170"/>
      <c r="CA526" s="177"/>
      <c r="CB526" s="177"/>
    </row>
    <row r="527" spans="1:104" x14ac:dyDescent="0.2">
      <c r="A527" s="184"/>
      <c r="B527" s="185" t="s">
        <v>75</v>
      </c>
      <c r="C527" s="186" t="str">
        <f>CONCATENATE(B517," ",C517)</f>
        <v>D96 Přesuny suti a vybouraných hmot</v>
      </c>
      <c r="D527" s="187"/>
      <c r="E527" s="188"/>
      <c r="F527" s="189"/>
      <c r="G527" s="190">
        <f>SUM(G517:G526)</f>
        <v>0</v>
      </c>
      <c r="O527" s="170">
        <v>4</v>
      </c>
      <c r="BA527" s="191">
        <f>SUM(BA517:BA525)</f>
        <v>0</v>
      </c>
      <c r="BB527" s="191">
        <f>SUM(BB517:BB525)</f>
        <v>0</v>
      </c>
      <c r="BC527" s="191">
        <f>SUM(BC517:BC525)</f>
        <v>0</v>
      </c>
      <c r="BD527" s="191">
        <f>SUM(BD517:BD525)</f>
        <v>0</v>
      </c>
      <c r="BE527" s="191">
        <f>SUM(BE517:BE525)</f>
        <v>0</v>
      </c>
    </row>
    <row r="528" spans="1:104" x14ac:dyDescent="0.2">
      <c r="E528" s="146"/>
    </row>
    <row r="529" spans="5:5" x14ac:dyDescent="0.2">
      <c r="E529" s="146"/>
    </row>
    <row r="530" spans="5:5" x14ac:dyDescent="0.2">
      <c r="E530" s="146"/>
    </row>
    <row r="531" spans="5:5" x14ac:dyDescent="0.2">
      <c r="E531" s="146"/>
    </row>
    <row r="532" spans="5:5" x14ac:dyDescent="0.2">
      <c r="E532" s="146"/>
    </row>
    <row r="533" spans="5:5" x14ac:dyDescent="0.2">
      <c r="E533" s="146"/>
    </row>
    <row r="534" spans="5:5" x14ac:dyDescent="0.2">
      <c r="E534" s="146"/>
    </row>
    <row r="535" spans="5:5" x14ac:dyDescent="0.2">
      <c r="E535" s="146"/>
    </row>
    <row r="536" spans="5:5" x14ac:dyDescent="0.2">
      <c r="E536" s="146"/>
    </row>
    <row r="537" spans="5:5" x14ac:dyDescent="0.2">
      <c r="E537" s="146"/>
    </row>
    <row r="538" spans="5:5" x14ac:dyDescent="0.2">
      <c r="E538" s="146"/>
    </row>
    <row r="539" spans="5:5" x14ac:dyDescent="0.2">
      <c r="E539" s="146"/>
    </row>
    <row r="540" spans="5:5" x14ac:dyDescent="0.2">
      <c r="E540" s="146"/>
    </row>
    <row r="541" spans="5:5" x14ac:dyDescent="0.2">
      <c r="E541" s="146"/>
    </row>
    <row r="542" spans="5:5" x14ac:dyDescent="0.2">
      <c r="E542" s="146"/>
    </row>
    <row r="543" spans="5:5" x14ac:dyDescent="0.2">
      <c r="E543" s="146"/>
    </row>
    <row r="544" spans="5:5" x14ac:dyDescent="0.2">
      <c r="E544" s="146"/>
    </row>
    <row r="545" spans="1:7" x14ac:dyDescent="0.2">
      <c r="E545" s="146"/>
    </row>
    <row r="546" spans="1:7" x14ac:dyDescent="0.2">
      <c r="E546" s="146"/>
    </row>
    <row r="547" spans="1:7" x14ac:dyDescent="0.2">
      <c r="E547" s="146"/>
    </row>
    <row r="548" spans="1:7" x14ac:dyDescent="0.2">
      <c r="E548" s="146"/>
    </row>
    <row r="549" spans="1:7" x14ac:dyDescent="0.2">
      <c r="E549" s="146"/>
    </row>
    <row r="550" spans="1:7" x14ac:dyDescent="0.2">
      <c r="E550" s="146"/>
    </row>
    <row r="551" spans="1:7" x14ac:dyDescent="0.2">
      <c r="A551" s="192"/>
      <c r="B551" s="192"/>
      <c r="C551" s="192"/>
      <c r="D551" s="192"/>
      <c r="E551" s="192"/>
      <c r="F551" s="192"/>
      <c r="G551" s="192"/>
    </row>
    <row r="552" spans="1:7" x14ac:dyDescent="0.2">
      <c r="A552" s="192"/>
      <c r="B552" s="192"/>
      <c r="C552" s="192"/>
      <c r="D552" s="192"/>
      <c r="E552" s="192"/>
      <c r="F552" s="192"/>
      <c r="G552" s="192"/>
    </row>
    <row r="553" spans="1:7" x14ac:dyDescent="0.2">
      <c r="A553" s="192"/>
      <c r="B553" s="192"/>
      <c r="C553" s="192"/>
      <c r="D553" s="192"/>
      <c r="E553" s="192"/>
      <c r="F553" s="192"/>
      <c r="G553" s="192"/>
    </row>
    <row r="554" spans="1:7" x14ac:dyDescent="0.2">
      <c r="A554" s="192"/>
      <c r="B554" s="192"/>
      <c r="C554" s="192"/>
      <c r="D554" s="192"/>
      <c r="E554" s="192"/>
      <c r="F554" s="192"/>
      <c r="G554" s="192"/>
    </row>
    <row r="555" spans="1:7" x14ac:dyDescent="0.2">
      <c r="E555" s="146"/>
    </row>
    <row r="556" spans="1:7" x14ac:dyDescent="0.2">
      <c r="E556" s="146"/>
    </row>
    <row r="557" spans="1:7" x14ac:dyDescent="0.2">
      <c r="E557" s="146"/>
    </row>
    <row r="558" spans="1:7" x14ac:dyDescent="0.2">
      <c r="E558" s="146"/>
    </row>
    <row r="559" spans="1:7" x14ac:dyDescent="0.2">
      <c r="E559" s="146"/>
    </row>
    <row r="560" spans="1:7" x14ac:dyDescent="0.2">
      <c r="E560" s="146"/>
    </row>
    <row r="561" spans="5:5" x14ac:dyDescent="0.2">
      <c r="E561" s="146"/>
    </row>
    <row r="562" spans="5:5" x14ac:dyDescent="0.2">
      <c r="E562" s="146"/>
    </row>
    <row r="563" spans="5:5" x14ac:dyDescent="0.2">
      <c r="E563" s="146"/>
    </row>
    <row r="564" spans="5:5" x14ac:dyDescent="0.2">
      <c r="E564" s="146"/>
    </row>
    <row r="565" spans="5:5" x14ac:dyDescent="0.2">
      <c r="E565" s="146"/>
    </row>
    <row r="566" spans="5:5" x14ac:dyDescent="0.2">
      <c r="E566" s="146"/>
    </row>
    <row r="567" spans="5:5" x14ac:dyDescent="0.2">
      <c r="E567" s="146"/>
    </row>
    <row r="568" spans="5:5" x14ac:dyDescent="0.2">
      <c r="E568" s="146"/>
    </row>
    <row r="569" spans="5:5" x14ac:dyDescent="0.2">
      <c r="E569" s="146"/>
    </row>
    <row r="570" spans="5:5" x14ac:dyDescent="0.2">
      <c r="E570" s="146"/>
    </row>
    <row r="571" spans="5:5" x14ac:dyDescent="0.2">
      <c r="E571" s="146"/>
    </row>
    <row r="572" spans="5:5" x14ac:dyDescent="0.2">
      <c r="E572" s="146"/>
    </row>
    <row r="573" spans="5:5" x14ac:dyDescent="0.2">
      <c r="E573" s="146"/>
    </row>
    <row r="574" spans="5:5" x14ac:dyDescent="0.2">
      <c r="E574" s="146"/>
    </row>
    <row r="575" spans="5:5" x14ac:dyDescent="0.2">
      <c r="E575" s="146"/>
    </row>
    <row r="576" spans="5:5" x14ac:dyDescent="0.2">
      <c r="E576" s="146"/>
    </row>
    <row r="577" spans="1:7" x14ac:dyDescent="0.2">
      <c r="E577" s="146"/>
    </row>
    <row r="578" spans="1:7" x14ac:dyDescent="0.2">
      <c r="E578" s="146"/>
    </row>
    <row r="579" spans="1:7" x14ac:dyDescent="0.2">
      <c r="E579" s="146"/>
    </row>
    <row r="580" spans="1:7" x14ac:dyDescent="0.2">
      <c r="E580" s="146"/>
    </row>
    <row r="581" spans="1:7" x14ac:dyDescent="0.2">
      <c r="E581" s="146"/>
    </row>
    <row r="582" spans="1:7" x14ac:dyDescent="0.2">
      <c r="E582" s="146"/>
    </row>
    <row r="583" spans="1:7" x14ac:dyDescent="0.2">
      <c r="E583" s="146"/>
    </row>
    <row r="584" spans="1:7" x14ac:dyDescent="0.2">
      <c r="E584" s="146"/>
    </row>
    <row r="585" spans="1:7" x14ac:dyDescent="0.2">
      <c r="E585" s="146"/>
    </row>
    <row r="586" spans="1:7" x14ac:dyDescent="0.2">
      <c r="A586" s="193"/>
      <c r="B586" s="193"/>
    </row>
    <row r="587" spans="1:7" x14ac:dyDescent="0.2">
      <c r="A587" s="192"/>
      <c r="B587" s="192"/>
      <c r="C587" s="195"/>
      <c r="D587" s="195"/>
      <c r="E587" s="196"/>
      <c r="F587" s="195"/>
      <c r="G587" s="197"/>
    </row>
    <row r="588" spans="1:7" x14ac:dyDescent="0.2">
      <c r="A588" s="198"/>
      <c r="B588" s="198"/>
      <c r="C588" s="192"/>
      <c r="D588" s="192"/>
      <c r="E588" s="199"/>
      <c r="F588" s="192"/>
      <c r="G588" s="192"/>
    </row>
    <row r="589" spans="1:7" x14ac:dyDescent="0.2">
      <c r="A589" s="192"/>
      <c r="B589" s="192"/>
      <c r="C589" s="192"/>
      <c r="D589" s="192"/>
      <c r="E589" s="199"/>
      <c r="F589" s="192"/>
      <c r="G589" s="192"/>
    </row>
    <row r="590" spans="1:7" x14ac:dyDescent="0.2">
      <c r="A590" s="192"/>
      <c r="B590" s="192"/>
      <c r="C590" s="192"/>
      <c r="D590" s="192"/>
      <c r="E590" s="199"/>
      <c r="F590" s="192"/>
      <c r="G590" s="192"/>
    </row>
    <row r="591" spans="1:7" x14ac:dyDescent="0.2">
      <c r="A591" s="192"/>
      <c r="B591" s="192"/>
      <c r="C591" s="192"/>
      <c r="D591" s="192"/>
      <c r="E591" s="199"/>
      <c r="F591" s="192"/>
      <c r="G591" s="192"/>
    </row>
    <row r="592" spans="1:7" x14ac:dyDescent="0.2">
      <c r="A592" s="192"/>
      <c r="B592" s="192"/>
      <c r="C592" s="192"/>
      <c r="D592" s="192"/>
      <c r="E592" s="199"/>
      <c r="F592" s="192"/>
      <c r="G592" s="192"/>
    </row>
    <row r="593" spans="1:7" x14ac:dyDescent="0.2">
      <c r="A593" s="192"/>
      <c r="B593" s="192"/>
      <c r="C593" s="192"/>
      <c r="D593" s="192"/>
      <c r="E593" s="199"/>
      <c r="F593" s="192"/>
      <c r="G593" s="192"/>
    </row>
    <row r="594" spans="1:7" x14ac:dyDescent="0.2">
      <c r="A594" s="192"/>
      <c r="B594" s="192"/>
      <c r="C594" s="192"/>
      <c r="D594" s="192"/>
      <c r="E594" s="199"/>
      <c r="F594" s="192"/>
      <c r="G594" s="192"/>
    </row>
    <row r="595" spans="1:7" x14ac:dyDescent="0.2">
      <c r="A595" s="192"/>
      <c r="B595" s="192"/>
      <c r="C595" s="192"/>
      <c r="D595" s="192"/>
      <c r="E595" s="199"/>
      <c r="F595" s="192"/>
      <c r="G595" s="192"/>
    </row>
    <row r="596" spans="1:7" x14ac:dyDescent="0.2">
      <c r="A596" s="192"/>
      <c r="B596" s="192"/>
      <c r="C596" s="192"/>
      <c r="D596" s="192"/>
      <c r="E596" s="199"/>
      <c r="F596" s="192"/>
      <c r="G596" s="192"/>
    </row>
    <row r="597" spans="1:7" x14ac:dyDescent="0.2">
      <c r="A597" s="192"/>
      <c r="B597" s="192"/>
      <c r="C597" s="192"/>
      <c r="D597" s="192"/>
      <c r="E597" s="199"/>
      <c r="F597" s="192"/>
      <c r="G597" s="192"/>
    </row>
    <row r="598" spans="1:7" x14ac:dyDescent="0.2">
      <c r="A598" s="192"/>
      <c r="B598" s="192"/>
      <c r="C598" s="192"/>
      <c r="D598" s="192"/>
      <c r="E598" s="199"/>
      <c r="F598" s="192"/>
      <c r="G598" s="192"/>
    </row>
    <row r="599" spans="1:7" x14ac:dyDescent="0.2">
      <c r="A599" s="192"/>
      <c r="B599" s="192"/>
      <c r="C599" s="192"/>
      <c r="D599" s="192"/>
      <c r="E599" s="199"/>
      <c r="F599" s="192"/>
      <c r="G599" s="192"/>
    </row>
    <row r="600" spans="1:7" x14ac:dyDescent="0.2">
      <c r="A600" s="192"/>
      <c r="B600" s="192"/>
      <c r="C600" s="192"/>
      <c r="D600" s="192"/>
      <c r="E600" s="199"/>
      <c r="F600" s="192"/>
      <c r="G600" s="192"/>
    </row>
  </sheetData>
  <mergeCells count="389">
    <mergeCell ref="A1:G1"/>
    <mergeCell ref="A3:B3"/>
    <mergeCell ref="A4:B4"/>
    <mergeCell ref="E4:G4"/>
    <mergeCell ref="C9:D9"/>
    <mergeCell ref="C10:D10"/>
    <mergeCell ref="C12:D12"/>
    <mergeCell ref="C13:D13"/>
    <mergeCell ref="C24:D24"/>
    <mergeCell ref="C25:D25"/>
    <mergeCell ref="C26:D26"/>
    <mergeCell ref="C27:D27"/>
    <mergeCell ref="C29:D29"/>
    <mergeCell ref="C30:D30"/>
    <mergeCell ref="C15:D15"/>
    <mergeCell ref="C16:D16"/>
    <mergeCell ref="C18:D18"/>
    <mergeCell ref="C19:D19"/>
    <mergeCell ref="C21:D21"/>
    <mergeCell ref="C23:D23"/>
    <mergeCell ref="C32:D32"/>
    <mergeCell ref="C33:D33"/>
    <mergeCell ref="C35:D35"/>
    <mergeCell ref="C37:D37"/>
    <mergeCell ref="C38:D38"/>
    <mergeCell ref="C54:D54"/>
    <mergeCell ref="C55:D55"/>
    <mergeCell ref="C56:D56"/>
    <mergeCell ref="C57:D57"/>
    <mergeCell ref="C59:D59"/>
    <mergeCell ref="C60:D60"/>
    <mergeCell ref="C61:D61"/>
    <mergeCell ref="C62:D62"/>
    <mergeCell ref="C64:D64"/>
    <mergeCell ref="C65:D65"/>
    <mergeCell ref="C42:D42"/>
    <mergeCell ref="C44:D44"/>
    <mergeCell ref="C45:D45"/>
    <mergeCell ref="C46:D46"/>
    <mergeCell ref="C47:D47"/>
    <mergeCell ref="C49:D49"/>
    <mergeCell ref="C50:D50"/>
    <mergeCell ref="C52:D52"/>
    <mergeCell ref="C53:D53"/>
    <mergeCell ref="C73:D73"/>
    <mergeCell ref="C74:D74"/>
    <mergeCell ref="C75:D75"/>
    <mergeCell ref="C77:D77"/>
    <mergeCell ref="C78:D78"/>
    <mergeCell ref="C80:D80"/>
    <mergeCell ref="C66:D66"/>
    <mergeCell ref="C68:D68"/>
    <mergeCell ref="C69:D69"/>
    <mergeCell ref="C70:D70"/>
    <mergeCell ref="C71:D71"/>
    <mergeCell ref="C72:D72"/>
    <mergeCell ref="C91:D91"/>
    <mergeCell ref="C92:D92"/>
    <mergeCell ref="C96:D96"/>
    <mergeCell ref="C97:D97"/>
    <mergeCell ref="C98:D98"/>
    <mergeCell ref="C99:D99"/>
    <mergeCell ref="C82:D82"/>
    <mergeCell ref="C83:D83"/>
    <mergeCell ref="C85:D85"/>
    <mergeCell ref="C87:D87"/>
    <mergeCell ref="C88:D88"/>
    <mergeCell ref="C89:D89"/>
    <mergeCell ref="C114:D114"/>
    <mergeCell ref="C115:D115"/>
    <mergeCell ref="C116:D116"/>
    <mergeCell ref="C117:D117"/>
    <mergeCell ref="C118:D118"/>
    <mergeCell ref="C119:D119"/>
    <mergeCell ref="C120:D120"/>
    <mergeCell ref="C122:D122"/>
    <mergeCell ref="C103:D103"/>
    <mergeCell ref="C104:D104"/>
    <mergeCell ref="C105:D105"/>
    <mergeCell ref="C106:D106"/>
    <mergeCell ref="C131:D131"/>
    <mergeCell ref="C132:D132"/>
    <mergeCell ref="C133:D133"/>
    <mergeCell ref="C135:D135"/>
    <mergeCell ref="C137:D137"/>
    <mergeCell ref="C139:D139"/>
    <mergeCell ref="C123:D123"/>
    <mergeCell ref="C125:D125"/>
    <mergeCell ref="C126:D126"/>
    <mergeCell ref="C127:D127"/>
    <mergeCell ref="C128:D128"/>
    <mergeCell ref="C130:D130"/>
    <mergeCell ref="C149:D149"/>
    <mergeCell ref="C150:D150"/>
    <mergeCell ref="C151:D151"/>
    <mergeCell ref="C152:D152"/>
    <mergeCell ref="C154:D154"/>
    <mergeCell ref="C155:D155"/>
    <mergeCell ref="C140:D140"/>
    <mergeCell ref="C142:D142"/>
    <mergeCell ref="C144:D144"/>
    <mergeCell ref="C146:D146"/>
    <mergeCell ref="C147:D147"/>
    <mergeCell ref="C148:D148"/>
    <mergeCell ref="C165:D165"/>
    <mergeCell ref="C167:D167"/>
    <mergeCell ref="C168:D168"/>
    <mergeCell ref="C170:D170"/>
    <mergeCell ref="C171:D171"/>
    <mergeCell ref="C173:D173"/>
    <mergeCell ref="C157:D157"/>
    <mergeCell ref="C158:D158"/>
    <mergeCell ref="C160:D160"/>
    <mergeCell ref="C161:D161"/>
    <mergeCell ref="C162:D162"/>
    <mergeCell ref="C164:D164"/>
    <mergeCell ref="C181:D181"/>
    <mergeCell ref="C182:D182"/>
    <mergeCell ref="C183:D183"/>
    <mergeCell ref="C184:D184"/>
    <mergeCell ref="C185:D185"/>
    <mergeCell ref="C186:D186"/>
    <mergeCell ref="C174:D174"/>
    <mergeCell ref="C175:D175"/>
    <mergeCell ref="C176:D176"/>
    <mergeCell ref="C177:D177"/>
    <mergeCell ref="C179:D179"/>
    <mergeCell ref="C180:D180"/>
    <mergeCell ref="C193:D193"/>
    <mergeCell ref="C195:D195"/>
    <mergeCell ref="C196:D196"/>
    <mergeCell ref="C197:D197"/>
    <mergeCell ref="C199:D199"/>
    <mergeCell ref="C201:D201"/>
    <mergeCell ref="C187:D187"/>
    <mergeCell ref="C188:D188"/>
    <mergeCell ref="C189:D189"/>
    <mergeCell ref="C190:D190"/>
    <mergeCell ref="C191:D191"/>
    <mergeCell ref="C192:D192"/>
    <mergeCell ref="C214:D214"/>
    <mergeCell ref="C215:D215"/>
    <mergeCell ref="C216:D216"/>
    <mergeCell ref="C217:D217"/>
    <mergeCell ref="C218:D218"/>
    <mergeCell ref="C219:D219"/>
    <mergeCell ref="C208:D208"/>
    <mergeCell ref="C209:D209"/>
    <mergeCell ref="C210:D210"/>
    <mergeCell ref="C211:D211"/>
    <mergeCell ref="C212:D212"/>
    <mergeCell ref="C213:D213"/>
    <mergeCell ref="C227:D227"/>
    <mergeCell ref="C228:D228"/>
    <mergeCell ref="C229:D229"/>
    <mergeCell ref="C230:D230"/>
    <mergeCell ref="C231:D231"/>
    <mergeCell ref="C232:D232"/>
    <mergeCell ref="C220:D220"/>
    <mergeCell ref="C221:D221"/>
    <mergeCell ref="C222:D222"/>
    <mergeCell ref="C224:D224"/>
    <mergeCell ref="C225:D225"/>
    <mergeCell ref="C226:D226"/>
    <mergeCell ref="C239:D239"/>
    <mergeCell ref="C240:D240"/>
    <mergeCell ref="C242:D242"/>
    <mergeCell ref="C243:D243"/>
    <mergeCell ref="C244:D244"/>
    <mergeCell ref="C245:D245"/>
    <mergeCell ref="C233:D233"/>
    <mergeCell ref="C234:D234"/>
    <mergeCell ref="C235:D235"/>
    <mergeCell ref="C236:D236"/>
    <mergeCell ref="C237:D237"/>
    <mergeCell ref="C238:D238"/>
    <mergeCell ref="C252:D252"/>
    <mergeCell ref="C253:D253"/>
    <mergeCell ref="C255:D255"/>
    <mergeCell ref="C256:D256"/>
    <mergeCell ref="C257:D257"/>
    <mergeCell ref="C259:D259"/>
    <mergeCell ref="C246:D246"/>
    <mergeCell ref="C247:D247"/>
    <mergeCell ref="C248:D248"/>
    <mergeCell ref="C249:D249"/>
    <mergeCell ref="C250:D250"/>
    <mergeCell ref="C251:D251"/>
    <mergeCell ref="C260:D260"/>
    <mergeCell ref="C262:D262"/>
    <mergeCell ref="C263:D263"/>
    <mergeCell ref="C265:D265"/>
    <mergeCell ref="C266:D266"/>
    <mergeCell ref="C279:D279"/>
    <mergeCell ref="C280:D280"/>
    <mergeCell ref="C281:D281"/>
    <mergeCell ref="C283:D283"/>
    <mergeCell ref="C284:D284"/>
    <mergeCell ref="C285:D285"/>
    <mergeCell ref="C286:D286"/>
    <mergeCell ref="C287:D287"/>
    <mergeCell ref="C288:D288"/>
    <mergeCell ref="C289:D289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78:D278"/>
    <mergeCell ref="C297:D297"/>
    <mergeCell ref="C298:D298"/>
    <mergeCell ref="C299:D299"/>
    <mergeCell ref="C300:D300"/>
    <mergeCell ref="C301:D301"/>
    <mergeCell ref="C302:D302"/>
    <mergeCell ref="C290:D290"/>
    <mergeCell ref="C291:D291"/>
    <mergeCell ref="C292:D292"/>
    <mergeCell ref="C294:D294"/>
    <mergeCell ref="C295:D295"/>
    <mergeCell ref="C296:D296"/>
    <mergeCell ref="C310:D310"/>
    <mergeCell ref="C311:D311"/>
    <mergeCell ref="C312:D312"/>
    <mergeCell ref="C314:D314"/>
    <mergeCell ref="C315:D315"/>
    <mergeCell ref="C316:D316"/>
    <mergeCell ref="C304:D304"/>
    <mergeCell ref="C305:D305"/>
    <mergeCell ref="C306:D306"/>
    <mergeCell ref="C307:D307"/>
    <mergeCell ref="C308:D308"/>
    <mergeCell ref="C309:D309"/>
    <mergeCell ref="C324:D324"/>
    <mergeCell ref="C325:D325"/>
    <mergeCell ref="C326:D326"/>
    <mergeCell ref="C327:D327"/>
    <mergeCell ref="C329:D329"/>
    <mergeCell ref="C330:D330"/>
    <mergeCell ref="C317:D317"/>
    <mergeCell ref="C318:D318"/>
    <mergeCell ref="C319:D319"/>
    <mergeCell ref="C320:D320"/>
    <mergeCell ref="C321:D321"/>
    <mergeCell ref="C323:D323"/>
    <mergeCell ref="C337:D337"/>
    <mergeCell ref="C339:D339"/>
    <mergeCell ref="C340:D340"/>
    <mergeCell ref="C341:D341"/>
    <mergeCell ref="C342:D342"/>
    <mergeCell ref="C343:D343"/>
    <mergeCell ref="C331:D331"/>
    <mergeCell ref="C332:D332"/>
    <mergeCell ref="C333:D333"/>
    <mergeCell ref="C334:D334"/>
    <mergeCell ref="C335:D335"/>
    <mergeCell ref="C336:D336"/>
    <mergeCell ref="C356:D356"/>
    <mergeCell ref="C357:D357"/>
    <mergeCell ref="C358:D358"/>
    <mergeCell ref="C359:D359"/>
    <mergeCell ref="C360:D360"/>
    <mergeCell ref="C361:D361"/>
    <mergeCell ref="C344:D344"/>
    <mergeCell ref="C345:D345"/>
    <mergeCell ref="C349:D349"/>
    <mergeCell ref="C350:D350"/>
    <mergeCell ref="C351:D351"/>
    <mergeCell ref="C352:D352"/>
    <mergeCell ref="C354:D354"/>
    <mergeCell ref="C355:D355"/>
    <mergeCell ref="C375:D375"/>
    <mergeCell ref="C376:D376"/>
    <mergeCell ref="C377:D377"/>
    <mergeCell ref="C378:D378"/>
    <mergeCell ref="C379:D379"/>
    <mergeCell ref="C381:D381"/>
    <mergeCell ref="C362:D362"/>
    <mergeCell ref="C364:D364"/>
    <mergeCell ref="C365:D365"/>
    <mergeCell ref="C366:D366"/>
    <mergeCell ref="C371:D371"/>
    <mergeCell ref="C372:D372"/>
    <mergeCell ref="C373:D373"/>
    <mergeCell ref="C374:D374"/>
    <mergeCell ref="C388:D388"/>
    <mergeCell ref="C389:D389"/>
    <mergeCell ref="C390:D390"/>
    <mergeCell ref="C391:D391"/>
    <mergeCell ref="C392:D392"/>
    <mergeCell ref="C393:D393"/>
    <mergeCell ref="C382:D382"/>
    <mergeCell ref="C383:D383"/>
    <mergeCell ref="C384:D384"/>
    <mergeCell ref="C385:D385"/>
    <mergeCell ref="C386:D386"/>
    <mergeCell ref="C387:D387"/>
    <mergeCell ref="C402:D402"/>
    <mergeCell ref="C404:D404"/>
    <mergeCell ref="C405:D405"/>
    <mergeCell ref="C406:D406"/>
    <mergeCell ref="C411:D411"/>
    <mergeCell ref="C412:D412"/>
    <mergeCell ref="C413:D413"/>
    <mergeCell ref="C414:D414"/>
    <mergeCell ref="C395:D395"/>
    <mergeCell ref="C396:D396"/>
    <mergeCell ref="C397:D397"/>
    <mergeCell ref="C398:D398"/>
    <mergeCell ref="C400:D400"/>
    <mergeCell ref="C401:D401"/>
    <mergeCell ref="C422:D422"/>
    <mergeCell ref="C423:D423"/>
    <mergeCell ref="C424:D424"/>
    <mergeCell ref="C426:D426"/>
    <mergeCell ref="C427:D427"/>
    <mergeCell ref="C428:D428"/>
    <mergeCell ref="C415:D415"/>
    <mergeCell ref="C416:D416"/>
    <mergeCell ref="C417:D417"/>
    <mergeCell ref="C419:D419"/>
    <mergeCell ref="C420:D420"/>
    <mergeCell ref="C421:D421"/>
    <mergeCell ref="C436:D436"/>
    <mergeCell ref="C437:D437"/>
    <mergeCell ref="C438:D438"/>
    <mergeCell ref="C439:D439"/>
    <mergeCell ref="C440:D440"/>
    <mergeCell ref="C441:D441"/>
    <mergeCell ref="C429:D429"/>
    <mergeCell ref="C430:D430"/>
    <mergeCell ref="C431:D431"/>
    <mergeCell ref="C433:D433"/>
    <mergeCell ref="C434:D434"/>
    <mergeCell ref="C435:D435"/>
    <mergeCell ref="C451:D451"/>
    <mergeCell ref="C452:D452"/>
    <mergeCell ref="C454:D454"/>
    <mergeCell ref="C455:D455"/>
    <mergeCell ref="C456:D456"/>
    <mergeCell ref="C457:D457"/>
    <mergeCell ref="C443:D443"/>
    <mergeCell ref="C445:D445"/>
    <mergeCell ref="C446:D446"/>
    <mergeCell ref="C448:D448"/>
    <mergeCell ref="C449:D449"/>
    <mergeCell ref="C450:D450"/>
    <mergeCell ref="C465:D465"/>
    <mergeCell ref="C466:D466"/>
    <mergeCell ref="C467:D467"/>
    <mergeCell ref="C468:D468"/>
    <mergeCell ref="C469:D469"/>
    <mergeCell ref="C470:D470"/>
    <mergeCell ref="C458:D458"/>
    <mergeCell ref="C459:D459"/>
    <mergeCell ref="C460:D460"/>
    <mergeCell ref="C461:D461"/>
    <mergeCell ref="C462:D462"/>
    <mergeCell ref="C464:D464"/>
    <mergeCell ref="C485:D485"/>
    <mergeCell ref="C489:D489"/>
    <mergeCell ref="C490:D490"/>
    <mergeCell ref="C491:D491"/>
    <mergeCell ref="C492:D492"/>
    <mergeCell ref="C493:D493"/>
    <mergeCell ref="C494:D494"/>
    <mergeCell ref="C496:D496"/>
    <mergeCell ref="C475:D475"/>
    <mergeCell ref="C476:D476"/>
    <mergeCell ref="C477:D477"/>
    <mergeCell ref="C478:D478"/>
    <mergeCell ref="C480:D480"/>
    <mergeCell ref="C482:D482"/>
    <mergeCell ref="C483:D483"/>
    <mergeCell ref="C484:D484"/>
    <mergeCell ref="C504:D504"/>
    <mergeCell ref="C505:D505"/>
    <mergeCell ref="C506:D506"/>
    <mergeCell ref="C508:D508"/>
    <mergeCell ref="C509:D509"/>
    <mergeCell ref="C497:D497"/>
    <mergeCell ref="C498:D498"/>
    <mergeCell ref="C499:D499"/>
    <mergeCell ref="C500:D500"/>
    <mergeCell ref="C501:D501"/>
    <mergeCell ref="C502:D50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VUT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diaz.y</dc:creator>
  <cp:lastModifiedBy>Dvorakova</cp:lastModifiedBy>
  <dcterms:created xsi:type="dcterms:W3CDTF">2017-04-20T06:25:36Z</dcterms:created>
  <dcterms:modified xsi:type="dcterms:W3CDTF">2017-05-22T08:28:58Z</dcterms:modified>
</cp:coreProperties>
</file>