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18390" windowHeight="9750" tabRatio="914"/>
  </bookViews>
  <sheets>
    <sheet name="Krycí list" sheetId="11" r:id="rId1"/>
    <sheet name="Elektroinstalace" sheetId="15" r:id="rId2"/>
    <sheet name="Ovladací skříň" sheetId="13" r:id="rId3"/>
  </sheets>
  <externalReferences>
    <externalReference r:id="rId4"/>
    <externalReference r:id="rId5"/>
    <externalReference r:id="rId6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>#REF!</definedName>
    <definedName name="Datum">'[2]Krycí list'!$B$28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'[2]Krycí list'!$G$2</definedName>
    <definedName name="MJ">'[2]Krycí list'!$G$5</definedName>
    <definedName name="Mont">#REF!</definedName>
    <definedName name="Montaz0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>#REF!</definedName>
    <definedName name="PSV0">#REF!</definedName>
    <definedName name="RawData">#REF!</definedName>
    <definedName name="RawHeader">#REF!</definedName>
    <definedName name="SazbaDPH1">'[2]Krycí list'!$C$31</definedName>
    <definedName name="SazbaDPH2">'[2]Krycí list'!$C$33</definedName>
    <definedName name="sBc">'[3]Hlavní rozvaděč RH'!#REF!</definedName>
    <definedName name="sHc">'[3]Hlavní rozvaděč RH'!#REF!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n">'[3]Hlavní rozvaděč RH'!#REF!</definedName>
    <definedName name="sOc">'[3]Hlavní rozvaděč RH'!#REF!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45621"/>
</workbook>
</file>

<file path=xl/calcChain.xml><?xml version="1.0" encoding="utf-8"?>
<calcChain xmlns="http://schemas.openxmlformats.org/spreadsheetml/2006/main">
  <c r="G88" i="15" l="1"/>
  <c r="G83" i="15"/>
  <c r="G65" i="15"/>
  <c r="G61" i="15"/>
  <c r="G40" i="15"/>
  <c r="G35" i="15"/>
  <c r="G30" i="15"/>
  <c r="G23" i="15"/>
  <c r="G13" i="15"/>
  <c r="G8" i="15"/>
  <c r="G89" i="15" l="1"/>
  <c r="C17" i="11" s="1"/>
  <c r="G41" i="15"/>
  <c r="G91" i="15" l="1"/>
  <c r="C18" i="11"/>
  <c r="G29" i="13"/>
  <c r="G30" i="13" s="1"/>
  <c r="G20" i="13"/>
  <c r="G17" i="13"/>
  <c r="G21" i="13" s="1"/>
  <c r="G32" i="13" l="1"/>
  <c r="C19" i="11" s="1"/>
  <c r="C20" i="11" s="1"/>
  <c r="C23" i="11" s="1"/>
  <c r="C24" i="11" s="1"/>
  <c r="F31" i="11" s="1"/>
  <c r="C34" i="11"/>
  <c r="F34" i="11" s="1"/>
  <c r="C32" i="11"/>
  <c r="G7" i="11"/>
  <c r="F32" i="11" l="1"/>
  <c r="F35" i="11" s="1"/>
</calcChain>
</file>

<file path=xl/sharedStrings.xml><?xml version="1.0" encoding="utf-8"?>
<sst xmlns="http://schemas.openxmlformats.org/spreadsheetml/2006/main" count="313" uniqueCount="173">
  <si>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</si>
  <si>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</si>
  <si>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</si>
  <si>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</si>
  <si>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</si>
  <si>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</si>
  <si>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</si>
  <si>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</si>
  <si>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</si>
  <si>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</si>
  <si>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</si>
  <si>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</si>
  <si>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</si>
  <si>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</si>
  <si>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</si>
  <si>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</si>
  <si>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</si>
  <si>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</si>
  <si>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</si>
  <si>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</si>
  <si>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</si>
  <si>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</si>
  <si>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</si>
  <si>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</si>
  <si>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</si>
  <si>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</si>
  <si>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</si>
  <si>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</si>
  <si>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</si>
  <si>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</si>
  <si>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</si>
  <si>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</si>
  <si>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</si>
  <si>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</si>
  <si>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</si>
  <si>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</si>
  <si>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</si>
  <si>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</si>
  <si>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</si>
  <si>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</si>
  <si>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</si>
  <si>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</si>
  <si>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</si>
  <si>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</si>
  <si>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</si>
  <si>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</si>
  <si>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</si>
  <si>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Marek Punčochář</t>
  </si>
  <si>
    <t>FSpS, TĚLOCVIČNA POD HRADEM</t>
  </si>
  <si>
    <t xml:space="preserve"> - REKONSTRUKCE ŠATEN</t>
  </si>
  <si>
    <t>D14a</t>
  </si>
  <si>
    <t>Brno</t>
  </si>
  <si>
    <t>SO01 - G1.4.a ELEKTROINSTALACE</t>
  </si>
  <si>
    <t>200 793 41-4</t>
  </si>
  <si>
    <t>Položkový rozpočet: Elektroinstalace</t>
  </si>
  <si>
    <t>Název nabídky:</t>
  </si>
  <si>
    <t>Elektroinstalace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</si>
  <si>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</si>
  <si>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</si>
  <si>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</si>
  <si>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</si>
  <si>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</si>
  <si>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</si>
  <si>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</si>
  <si>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</si>
  <si>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</si>
  <si>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</si>
  <si>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</si>
  <si>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Celkem za :</t>
  </si>
  <si>
    <t>Přístrojová náplň</t>
  </si>
  <si>
    <t>Jistič 1 pól. 6A, char.C, 10 kA</t>
  </si>
  <si>
    <t>ks</t>
  </si>
  <si>
    <t>Jistič 1 pól. 16A, char.B, 10 kA</t>
  </si>
  <si>
    <t>Jistič 3 pól. 16A, char.B, 10 kA</t>
  </si>
  <si>
    <t>Svítidla (CPV 315 000 00-1)</t>
  </si>
  <si>
    <t>Nouzové svítidlo LED, vlastním zdrojem, s piktogramem</t>
  </si>
  <si>
    <t>Vodiče (CPV 313 000 00-9)</t>
  </si>
  <si>
    <t>KABEL CYKY 2A X 1.5</t>
  </si>
  <si>
    <t>m</t>
  </si>
  <si>
    <t>KABEL CYKY 3C x 1.5</t>
  </si>
  <si>
    <t>KABEL CYKY 3C x 2.5</t>
  </si>
  <si>
    <t>KABEL CYKY 3C x 4</t>
  </si>
  <si>
    <t>Vypínače (CPV 312 120 00-5)</t>
  </si>
  <si>
    <t>Vypínač pod omítku řazení 01 barva - bílá</t>
  </si>
  <si>
    <t>Tlačítko s orientační dounavkou barva - bílá</t>
  </si>
  <si>
    <t>Vypínač pod omítku řazení 05 barva - bílá</t>
  </si>
  <si>
    <t>Zásuvky (CPV 312 241 00-3)</t>
  </si>
  <si>
    <t>Zásuvka jednoduchá 230V/16A pod omítku barva bílá</t>
  </si>
  <si>
    <t>Zásuvka jednoduchá 230V/16A pod omítku barva hnědá, pro PC</t>
  </si>
  <si>
    <t>Zásuvka jednonásobná 230V/16A pod omítku, s přepěťovou ochranou , barva hnědá, pro PC</t>
  </si>
  <si>
    <t>Montáž (CPV 453 100 00-3)</t>
  </si>
  <si>
    <t>Hodinové zúčtovací sazby</t>
  </si>
  <si>
    <t>Komlexní zkoušky</t>
  </si>
  <si>
    <t>hod</t>
  </si>
  <si>
    <t>Konzultace s projektantem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</si>
  <si>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</si>
  <si>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</si>
  <si>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Monáž ovladací skříně osvětlení</t>
  </si>
  <si>
    <t>Nepředvídatelné náklady a práce spojené s rekonstrukcí</t>
  </si>
  <si>
    <t>Položku možno četpat pouze se souhlasem investora nebo TDI</t>
  </si>
  <si>
    <t>Pomocné práce,kompletace</t>
  </si>
  <si>
    <t>Provozní zhoušky nouzového osvětlení</t>
  </si>
  <si>
    <t>Převzetí pracoviště</t>
  </si>
  <si>
    <t>Spolupráce s investorem</t>
  </si>
  <si>
    <t>210010023 </t>
  </si>
  <si>
    <t>Úklid</t>
  </si>
  <si>
    <t>Úprava stávajícího rozvaděče</t>
  </si>
  <si>
    <t>Výchozí revize s vypracováním revizní zprávy</t>
  </si>
  <si>
    <t>Zakreslení skutečného provedení</t>
  </si>
  <si>
    <t>Montáž přístrojů</t>
  </si>
  <si>
    <t>Montáž jističe 1-pól.</t>
  </si>
  <si>
    <t>Montáž jističe 3-pól.</t>
  </si>
  <si>
    <t>Montáže</t>
  </si>
  <si>
    <t>210201039 </t>
  </si>
  <si>
    <t>Demontáž stávající elektroinstalace</t>
  </si>
  <si>
    <t>Demontovaný elektromateriál - odvoz,likvidace,poplatek za skládku</t>
  </si>
  <si>
    <t>t</t>
  </si>
  <si>
    <t>Manipulace s materiálem</t>
  </si>
  <si>
    <t>Manipulace s odpadem</t>
  </si>
  <si>
    <t>210010331 </t>
  </si>
  <si>
    <t>Montáž přístrojové krabice bez zapojení</t>
  </si>
  <si>
    <t>211200101 </t>
  </si>
  <si>
    <t>Montáž svítidla - nouzové</t>
  </si>
  <si>
    <t>210203002 </t>
  </si>
  <si>
    <t>Montáž svítidla interierového</t>
  </si>
  <si>
    <t>Označení kabelu popisným štítkem</t>
  </si>
  <si>
    <t>Označení kabelu popisným štítkem dle Schéma napájení</t>
  </si>
  <si>
    <t>210800117 </t>
  </si>
  <si>
    <t>Položení kabelu pod omítku</t>
  </si>
  <si>
    <t>UZ 3 </t>
  </si>
  <si>
    <t>Příprava kabeláže</t>
  </si>
  <si>
    <t>km</t>
  </si>
  <si>
    <t>rezerva</t>
  </si>
  <si>
    <t>210100001 </t>
  </si>
  <si>
    <t>Ukončení 1 vodiče v rozvaděči vč.zap.a konc.do 2,5mm2</t>
  </si>
  <si>
    <t>Zapojení vypínače zapuštěného</t>
  </si>
  <si>
    <t>210111012 </t>
  </si>
  <si>
    <t>Zapojení zásuvky polozap./zapuštěné 10/16A 250V 2P+Z</t>
  </si>
  <si>
    <t>Stavební práce</t>
  </si>
  <si>
    <t>Požární zatěsnění kabelových prostupů</t>
  </si>
  <si>
    <t>97303-1616 </t>
  </si>
  <si>
    <t>Sekání zdi cihlové, kapsy-krab.&lt;100x100x50mm</t>
  </si>
  <si>
    <t>97408-2212 </t>
  </si>
  <si>
    <t>Vysekání rýhy do stěny, omítka-cem.š.do 30mm</t>
  </si>
  <si>
    <t>Cenová kalkulace celkem bez DPH:</t>
  </si>
  <si>
    <t>Položkový rozpočet: Ovladací skříň</t>
  </si>
  <si>
    <t>Ovladací skříň</t>
  </si>
  <si>
    <t>DIN lišta</t>
  </si>
  <si>
    <t>Imp. relé 2 spín.,16A, 230/110V</t>
  </si>
  <si>
    <t>Jistič 1 pól. 10A, char.C, 10 kA</t>
  </si>
  <si>
    <t>LED signálka zelená do plastové skříně - kompletní</t>
  </si>
  <si>
    <t>Popisný štítek ovladače dle výkresu</t>
  </si>
  <si>
    <t>ŘADOVÁ SVORKA RSA 2,5</t>
  </si>
  <si>
    <t>Systémový pomocný materiál pro sestavení rozvaděče</t>
  </si>
  <si>
    <t>sada</t>
  </si>
  <si>
    <t>(přípojnice,propojovací vodiče,spojovací materiál,kryty,montážní lišty a pod.)</t>
  </si>
  <si>
    <t>Tlačítkový ovladač komplet, mtž do dveří skříně</t>
  </si>
  <si>
    <t>OT 25 E3  </t>
  </si>
  <si>
    <t>Vypínač otočný, řada OT..E, 25 A</t>
  </si>
  <si>
    <t>Rozvaděčové skříně, příslušenství</t>
  </si>
  <si>
    <t>plastová skříň, 450x300x214mm, nástěnná</t>
  </si>
  <si>
    <t>Montáž vypínače</t>
  </si>
  <si>
    <t>Montáž relé</t>
  </si>
  <si>
    <t>A - zářivkové svítidlo, závěsné, 49W, přímo svítící, el. předřadník</t>
  </si>
  <si>
    <t>vč. víček, závěsů a přívodu 500mm; sv.zdroje</t>
  </si>
  <si>
    <t>B - zářivkové svítidlo, 2x36W, přímo svítící, el. předřadník</t>
  </si>
  <si>
    <t>KABEL CYKY 5C x 1.5</t>
  </si>
  <si>
    <t>210810042 </t>
  </si>
  <si>
    <t>Položení kabelu pevně</t>
  </si>
  <si>
    <t>vč. víček, závěsů a přívodu 1000mm;</t>
  </si>
  <si>
    <t>C - svítidlo, závěsné, zářivkové, 4x24W + 4x39W, satine, pr.950mm, přímo/nepřímo svítící</t>
  </si>
  <si>
    <t>vč. víček, závěsů a přívodu;</t>
  </si>
  <si>
    <t>D - přisazené svítidla, 1x49W, tvořící světlenou linku, přímo svítící, el. předřadník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</si>
</sst>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dd/mm/yy"/>
    <numFmt numFmtId="165" formatCode="0.0"/>
    <numFmt numFmtId="166" formatCode="#,##0\ &quot;Kč&quot;"/>
    <numFmt numFmtId="167" formatCode="_-* #,##0\ &quot;Kč&quot;_-;\-* #,##0\ &quot;Kč&quot;_-;_-* &quot;-&quot;??\ &quot;Kč&quot;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4" fillId="0" borderId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19" fillId="0" borderId="17" xfId="42" applyFont="1" applyBorder="1" applyAlignment="1">
      <alignment horizontal="centerContinuous" vertical="top"/>
    </xf>
    <xf numFmtId="0" fontId="20" fillId="0" borderId="17" xfId="42" applyFont="1" applyBorder="1" applyAlignment="1">
      <alignment horizontal="centerContinuous"/>
    </xf>
    <xf numFmtId="0" fontId="18" fillId="0" borderId="0" xfId="42"/>
    <xf numFmtId="0" fontId="21" fillId="33" borderId="18" xfId="42" applyFont="1" applyFill="1" applyBorder="1" applyAlignment="1">
      <alignment horizontal="left"/>
    </xf>
    <xf numFmtId="0" fontId="22" fillId="33" borderId="19" xfId="42" applyFont="1" applyFill="1" applyBorder="1" applyAlignment="1">
      <alignment horizontal="centerContinuous"/>
    </xf>
    <xf numFmtId="49" fontId="23" fillId="33" borderId="20" xfId="42" applyNumberFormat="1" applyFont="1" applyFill="1" applyBorder="1" applyAlignment="1">
      <alignment horizontal="left"/>
    </xf>
    <xf numFmtId="49" fontId="22" fillId="33" borderId="19" xfId="42" applyNumberFormat="1" applyFont="1" applyFill="1" applyBorder="1" applyAlignment="1">
      <alignment horizontal="centerContinuous"/>
    </xf>
    <xf numFmtId="0" fontId="22" fillId="0" borderId="21" xfId="42" applyFont="1" applyBorder="1"/>
    <xf numFmtId="49" fontId="22" fillId="0" borderId="22" xfId="42" applyNumberFormat="1" applyFont="1" applyBorder="1" applyAlignment="1">
      <alignment horizontal="left"/>
    </xf>
    <xf numFmtId="0" fontId="20" fillId="0" borderId="23" xfId="42" applyFont="1" applyBorder="1"/>
    <xf numFmtId="0" fontId="22" fillId="0" borderId="15" xfId="42" applyFont="1" applyBorder="1"/>
    <xf numFmtId="49" fontId="22" fillId="0" borderId="13" xfId="42" applyNumberFormat="1" applyFont="1" applyBorder="1"/>
    <xf numFmtId="49" fontId="22" fillId="0" borderId="15" xfId="42" applyNumberFormat="1" applyFont="1" applyBorder="1"/>
    <xf numFmtId="0" fontId="22" fillId="0" borderId="14" xfId="42" applyFont="1" applyBorder="1"/>
    <xf numFmtId="0" fontId="22" fillId="0" borderId="24" xfId="42" applyFont="1" applyBorder="1" applyAlignment="1">
      <alignment horizontal="left"/>
    </xf>
    <xf numFmtId="0" fontId="21" fillId="0" borderId="23" xfId="42" applyFont="1" applyBorder="1"/>
    <xf numFmtId="49" fontId="22" fillId="0" borderId="24" xfId="42" applyNumberFormat="1" applyFont="1" applyBorder="1" applyAlignment="1">
      <alignment horizontal="left"/>
    </xf>
    <xf numFmtId="49" fontId="21" fillId="33" borderId="23" xfId="42" applyNumberFormat="1" applyFont="1" applyFill="1" applyBorder="1"/>
    <xf numFmtId="49" fontId="20" fillId="33" borderId="15" xfId="42" applyNumberFormat="1" applyFont="1" applyFill="1" applyBorder="1"/>
    <xf numFmtId="49" fontId="22" fillId="0" borderId="13" xfId="43" applyNumberFormat="1" applyFont="1" applyBorder="1"/>
    <xf numFmtId="0" fontId="22" fillId="0" borderId="14" xfId="42" applyFont="1" applyFill="1" applyBorder="1"/>
    <xf numFmtId="3" fontId="22" fillId="0" borderId="24" xfId="42" applyNumberFormat="1" applyFont="1" applyBorder="1" applyAlignment="1">
      <alignment horizontal="left"/>
    </xf>
    <xf numFmtId="0" fontId="18" fillId="0" borderId="0" xfId="42" applyFill="1"/>
    <xf numFmtId="49" fontId="21" fillId="33" borderId="25" xfId="42" applyNumberFormat="1" applyFont="1" applyFill="1" applyBorder="1"/>
    <xf numFmtId="49" fontId="20" fillId="33" borderId="26" xfId="42" applyNumberFormat="1" applyFont="1" applyFill="1" applyBorder="1"/>
    <xf numFmtId="49" fontId="21" fillId="33" borderId="0" xfId="42" applyNumberFormat="1" applyFont="1" applyFill="1" applyBorder="1"/>
    <xf numFmtId="49" fontId="20" fillId="33" borderId="0" xfId="42" applyNumberFormat="1" applyFont="1" applyFill="1" applyBorder="1"/>
    <xf numFmtId="49" fontId="22" fillId="0" borderId="14" xfId="42" applyNumberFormat="1" applyFont="1" applyBorder="1" applyAlignment="1">
      <alignment horizontal="left"/>
    </xf>
    <xf numFmtId="0" fontId="22" fillId="0" borderId="27" xfId="42" applyFont="1" applyBorder="1"/>
    <xf numFmtId="0" fontId="22" fillId="0" borderId="14" xfId="42" applyNumberFormat="1" applyFont="1" applyBorder="1"/>
    <xf numFmtId="0" fontId="22" fillId="0" borderId="28" xfId="42" applyNumberFormat="1" applyFont="1" applyBorder="1" applyAlignment="1">
      <alignment horizontal="left"/>
    </xf>
    <xf numFmtId="0" fontId="18" fillId="0" borderId="0" xfId="42" applyNumberFormat="1" applyBorder="1"/>
    <xf numFmtId="0" fontId="18" fillId="0" borderId="0" xfId="42" applyNumberFormat="1"/>
    <xf numFmtId="0" fontId="22" fillId="0" borderId="28" xfId="42" applyFont="1" applyBorder="1" applyAlignment="1">
      <alignment horizontal="left"/>
    </xf>
    <xf numFmtId="0" fontId="18" fillId="0" borderId="0" xfId="42" applyBorder="1"/>
    <xf numFmtId="0" fontId="22" fillId="0" borderId="14" xfId="42" applyFont="1" applyFill="1" applyBorder="1" applyAlignment="1"/>
    <xf numFmtId="0" fontId="22" fillId="0" borderId="28" xfId="42" applyFont="1" applyFill="1" applyBorder="1" applyAlignment="1"/>
    <xf numFmtId="0" fontId="18" fillId="0" borderId="0" xfId="42" applyFont="1" applyFill="1" applyBorder="1" applyAlignment="1"/>
    <xf numFmtId="0" fontId="22" fillId="0" borderId="14" xfId="42" applyFont="1" applyBorder="1" applyAlignment="1"/>
    <xf numFmtId="0" fontId="22" fillId="0" borderId="28" xfId="42" applyFont="1" applyBorder="1" applyAlignment="1"/>
    <xf numFmtId="3" fontId="18" fillId="0" borderId="0" xfId="42" applyNumberFormat="1"/>
    <xf numFmtId="0" fontId="22" fillId="0" borderId="23" xfId="42" applyFont="1" applyBorder="1"/>
    <xf numFmtId="0" fontId="22" fillId="0" borderId="21" xfId="42" applyFont="1" applyBorder="1" applyAlignment="1">
      <alignment horizontal="left"/>
    </xf>
    <xf numFmtId="0" fontId="22" fillId="0" borderId="29" xfId="42" applyFont="1" applyBorder="1" applyAlignment="1">
      <alignment horizontal="left"/>
    </xf>
    <xf numFmtId="0" fontId="19" fillId="0" borderId="30" xfId="42" applyFont="1" applyBorder="1" applyAlignment="1">
      <alignment horizontal="centerContinuous" vertical="center"/>
    </xf>
    <xf numFmtId="0" fontId="25" fillId="0" borderId="31" xfId="42" applyFont="1" applyBorder="1" applyAlignment="1">
      <alignment horizontal="centerContinuous" vertical="center"/>
    </xf>
    <xf numFmtId="0" fontId="20" fillId="0" borderId="31" xfId="42" applyFont="1" applyBorder="1" applyAlignment="1">
      <alignment horizontal="centerContinuous" vertical="center"/>
    </xf>
    <xf numFmtId="0" fontId="20" fillId="0" borderId="32" xfId="42" applyFont="1" applyBorder="1" applyAlignment="1">
      <alignment horizontal="centerContinuous" vertical="center"/>
    </xf>
    <xf numFmtId="0" fontId="21" fillId="33" borderId="33" xfId="42" applyFont="1" applyFill="1" applyBorder="1" applyAlignment="1">
      <alignment horizontal="left"/>
    </xf>
    <xf numFmtId="0" fontId="20" fillId="33" borderId="34" xfId="42" applyFont="1" applyFill="1" applyBorder="1" applyAlignment="1">
      <alignment horizontal="left"/>
    </xf>
    <xf numFmtId="0" fontId="20" fillId="33" borderId="35" xfId="42" applyFont="1" applyFill="1" applyBorder="1" applyAlignment="1">
      <alignment horizontal="centerContinuous"/>
    </xf>
    <xf numFmtId="0" fontId="21" fillId="33" borderId="34" xfId="42" applyFont="1" applyFill="1" applyBorder="1" applyAlignment="1">
      <alignment horizontal="centerContinuous"/>
    </xf>
    <xf numFmtId="0" fontId="20" fillId="33" borderId="34" xfId="42" applyFont="1" applyFill="1" applyBorder="1" applyAlignment="1">
      <alignment horizontal="centerContinuous"/>
    </xf>
    <xf numFmtId="0" fontId="20" fillId="0" borderId="36" xfId="42" applyFont="1" applyBorder="1"/>
    <xf numFmtId="0" fontId="20" fillId="0" borderId="37" xfId="42" applyFont="1" applyBorder="1"/>
    <xf numFmtId="3" fontId="20" fillId="0" borderId="22" xfId="42" applyNumberFormat="1" applyFont="1" applyBorder="1"/>
    <xf numFmtId="0" fontId="20" fillId="0" borderId="18" xfId="42" applyFont="1" applyBorder="1"/>
    <xf numFmtId="3" fontId="20" fillId="0" borderId="20" xfId="42" applyNumberFormat="1" applyFont="1" applyBorder="1"/>
    <xf numFmtId="0" fontId="20" fillId="0" borderId="19" xfId="42" applyFont="1" applyBorder="1"/>
    <xf numFmtId="3" fontId="20" fillId="0" borderId="13" xfId="42" applyNumberFormat="1" applyFont="1" applyBorder="1"/>
    <xf numFmtId="0" fontId="20" fillId="0" borderId="15" xfId="42" applyFont="1" applyBorder="1"/>
    <xf numFmtId="3" fontId="20" fillId="0" borderId="0" xfId="42" applyNumberFormat="1" applyFont="1" applyBorder="1"/>
    <xf numFmtId="0" fontId="20" fillId="0" borderId="38" xfId="42" applyFont="1" applyBorder="1"/>
    <xf numFmtId="0" fontId="20" fillId="0" borderId="37" xfId="42" applyFont="1" applyBorder="1" applyAlignment="1">
      <alignment shrinkToFit="1"/>
    </xf>
    <xf numFmtId="3" fontId="18" fillId="0" borderId="0" xfId="42" applyNumberFormat="1" applyBorder="1"/>
    <xf numFmtId="0" fontId="20" fillId="0" borderId="39" xfId="42" applyFont="1" applyBorder="1"/>
    <xf numFmtId="0" fontId="20" fillId="0" borderId="25" xfId="42" applyFont="1" applyBorder="1"/>
    <xf numFmtId="0" fontId="20" fillId="0" borderId="0" xfId="42" applyFont="1" applyBorder="1"/>
    <xf numFmtId="3" fontId="20" fillId="0" borderId="42" xfId="42" applyNumberFormat="1" applyFont="1" applyBorder="1"/>
    <xf numFmtId="0" fontId="20" fillId="0" borderId="40" xfId="42" applyFont="1" applyBorder="1"/>
    <xf numFmtId="3" fontId="20" fillId="0" borderId="43" xfId="42" applyNumberFormat="1" applyFont="1" applyBorder="1"/>
    <xf numFmtId="0" fontId="20" fillId="0" borderId="41" xfId="42" applyFont="1" applyBorder="1"/>
    <xf numFmtId="0" fontId="21" fillId="33" borderId="18" xfId="42" applyFont="1" applyFill="1" applyBorder="1"/>
    <xf numFmtId="0" fontId="21" fillId="33" borderId="20" xfId="42" applyFont="1" applyFill="1" applyBorder="1"/>
    <xf numFmtId="0" fontId="21" fillId="33" borderId="19" xfId="42" applyFont="1" applyFill="1" applyBorder="1"/>
    <xf numFmtId="0" fontId="21" fillId="33" borderId="44" xfId="42" applyFont="1" applyFill="1" applyBorder="1"/>
    <xf numFmtId="0" fontId="21" fillId="33" borderId="45" xfId="42" applyFont="1" applyFill="1" applyBorder="1"/>
    <xf numFmtId="0" fontId="20" fillId="0" borderId="26" xfId="42" applyFont="1" applyBorder="1"/>
    <xf numFmtId="0" fontId="20" fillId="0" borderId="0" xfId="42" applyFont="1"/>
    <xf numFmtId="0" fontId="20" fillId="0" borderId="10" xfId="42" applyFont="1" applyBorder="1"/>
    <xf numFmtId="0" fontId="20" fillId="0" borderId="46" xfId="42" applyFont="1" applyBorder="1"/>
    <xf numFmtId="0" fontId="20" fillId="0" borderId="0" xfId="42" applyFont="1" applyBorder="1" applyAlignment="1">
      <alignment horizontal="right"/>
    </xf>
    <xf numFmtId="164" fontId="20" fillId="0" borderId="0" xfId="42" applyNumberFormat="1" applyFont="1" applyBorder="1"/>
    <xf numFmtId="0" fontId="20" fillId="0" borderId="0" xfId="42" applyFont="1" applyFill="1" applyBorder="1"/>
    <xf numFmtId="0" fontId="20" fillId="0" borderId="47" xfId="42" applyFont="1" applyBorder="1"/>
    <xf numFmtId="0" fontId="20" fillId="0" borderId="48" xfId="42" applyFont="1" applyBorder="1"/>
    <xf numFmtId="0" fontId="20" fillId="0" borderId="49" xfId="42" applyFont="1" applyBorder="1"/>
    <xf numFmtId="0" fontId="20" fillId="0" borderId="11" xfId="42" applyFont="1" applyBorder="1"/>
    <xf numFmtId="165" fontId="20" fillId="0" borderId="16" xfId="42" applyNumberFormat="1" applyFont="1" applyBorder="1" applyAlignment="1">
      <alignment horizontal="right"/>
    </xf>
    <xf numFmtId="0" fontId="20" fillId="0" borderId="16" xfId="42" applyFont="1" applyBorder="1"/>
    <xf numFmtId="0" fontId="20" fillId="0" borderId="13" xfId="42" applyFont="1" applyBorder="1"/>
    <xf numFmtId="165" fontId="20" fillId="0" borderId="15" xfId="42" applyNumberFormat="1" applyFont="1" applyBorder="1" applyAlignment="1">
      <alignment horizontal="right"/>
    </xf>
    <xf numFmtId="0" fontId="25" fillId="33" borderId="40" xfId="42" applyFont="1" applyFill="1" applyBorder="1"/>
    <xf numFmtId="0" fontId="25" fillId="33" borderId="43" xfId="42" applyFont="1" applyFill="1" applyBorder="1"/>
    <xf numFmtId="0" fontId="25" fillId="33" borderId="41" xfId="42" applyFont="1" applyFill="1" applyBorder="1"/>
    <xf numFmtId="0" fontId="26" fillId="0" borderId="0" xfId="42" applyFont="1"/>
    <xf numFmtId="0" fontId="18" fillId="0" borderId="0" xfId="42" applyAlignment="1"/>
    <xf numFmtId="0" fontId="18" fillId="0" borderId="0" xfId="42" applyAlignment="1">
      <alignment vertical="justify"/>
    </xf>
    <xf numFmtId="0" fontId="28" fillId="35" borderId="0" xfId="0" applyFont="1" applyFill="1" applyAlignment="1">
      <alignment horizontal="center" vertical="center" wrapText="1"/>
    </xf>
    <xf numFmtId="0" fontId="29" fillId="35" borderId="0" xfId="0" applyFont="1" applyFill="1"/>
    <xf numFmtId="0" fontId="32" fillId="37" borderId="14" xfId="0" applyFont="1" applyFill="1" applyBorder="1" applyAlignment="1">
      <alignment horizontal="center" vertical="center"/>
    </xf>
    <xf numFmtId="0" fontId="34" fillId="35" borderId="14" xfId="0" applyFont="1" applyFill="1" applyBorder="1" applyAlignment="1">
      <alignment horizontal="center" vertical="center" wrapText="1"/>
    </xf>
    <xf numFmtId="0" fontId="34" fillId="35" borderId="14" xfId="0" applyFont="1" applyFill="1" applyBorder="1" applyAlignment="1">
      <alignment horizontal="left" vertical="center" wrapText="1"/>
    </xf>
    <xf numFmtId="3" fontId="34" fillId="35" borderId="14" xfId="0" applyNumberFormat="1" applyFont="1" applyFill="1" applyBorder="1" applyAlignment="1">
      <alignment horizontal="right" vertical="center"/>
    </xf>
    <xf numFmtId="167" fontId="34" fillId="35" borderId="14" xfId="44" applyNumberFormat="1" applyFont="1" applyFill="1" applyBorder="1" applyAlignment="1" applyProtection="1">
      <alignment horizontal="right" vertical="center"/>
      <protection locked="0"/>
    </xf>
    <xf numFmtId="167" fontId="34" fillId="35" borderId="14" xfId="44" applyNumberFormat="1" applyFont="1" applyFill="1" applyBorder="1" applyAlignment="1" applyProtection="1">
      <alignment horizontal="right" vertical="center"/>
      <protection hidden="1"/>
    </xf>
    <xf numFmtId="0" fontId="35" fillId="38" borderId="14" xfId="0" applyFont="1" applyFill="1" applyBorder="1" applyAlignment="1">
      <alignment horizontal="left" vertical="top"/>
    </xf>
    <xf numFmtId="42" fontId="35" fillId="38" borderId="14" xfId="0" applyNumberFormat="1" applyFont="1" applyFill="1" applyBorder="1" applyAlignment="1">
      <alignment horizontal="right" vertical="center" wrapText="1"/>
    </xf>
    <xf numFmtId="0" fontId="36" fillId="35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top"/>
    </xf>
    <xf numFmtId="42" fontId="37" fillId="36" borderId="14" xfId="0" applyNumberFormat="1" applyFont="1" applyFill="1" applyBorder="1" applyAlignment="1">
      <alignment horizontal="left" vertical="center" wrapText="1"/>
    </xf>
    <xf numFmtId="42" fontId="28" fillId="34" borderId="14" xfId="0" applyNumberFormat="1" applyFont="1" applyFill="1" applyBorder="1" applyAlignment="1">
      <alignment horizontal="right" vertical="center"/>
    </xf>
    <xf numFmtId="0" fontId="27" fillId="0" borderId="0" xfId="42" applyFont="1" applyAlignment="1">
      <alignment horizontal="left" vertical="top" wrapText="1"/>
    </xf>
    <xf numFmtId="0" fontId="22" fillId="0" borderId="14" xfId="42" applyFont="1" applyBorder="1" applyAlignment="1">
      <alignment horizontal="left"/>
    </xf>
    <xf numFmtId="0" fontId="22" fillId="0" borderId="12" xfId="42" applyFont="1" applyBorder="1" applyAlignment="1">
      <alignment horizontal="left"/>
    </xf>
    <xf numFmtId="0" fontId="20" fillId="0" borderId="40" xfId="42" applyFont="1" applyBorder="1" applyAlignment="1">
      <alignment horizontal="center" shrinkToFit="1"/>
    </xf>
    <xf numFmtId="0" fontId="20" fillId="0" borderId="41" xfId="42" applyFont="1" applyBorder="1" applyAlignment="1">
      <alignment horizontal="center" shrinkToFit="1"/>
    </xf>
    <xf numFmtId="166" fontId="20" fillId="0" borderId="12" xfId="42" applyNumberFormat="1" applyFont="1" applyBorder="1" applyAlignment="1">
      <alignment horizontal="right" indent="2"/>
    </xf>
    <xf numFmtId="166" fontId="20" fillId="0" borderId="28" xfId="42" applyNumberFormat="1" applyFont="1" applyBorder="1" applyAlignment="1">
      <alignment horizontal="right" indent="2"/>
    </xf>
    <xf numFmtId="166" fontId="25" fillId="33" borderId="50" xfId="42" applyNumberFormat="1" applyFont="1" applyFill="1" applyBorder="1" applyAlignment="1">
      <alignment horizontal="right" indent="2"/>
    </xf>
    <xf numFmtId="166" fontId="25" fillId="33" borderId="51" xfId="42" applyNumberFormat="1" applyFont="1" applyFill="1" applyBorder="1" applyAlignment="1">
      <alignment horizontal="right" indent="2"/>
    </xf>
    <xf numFmtId="0" fontId="18" fillId="0" borderId="0" xfId="42" applyAlignment="1">
      <alignment horizontal="left" wrapText="1"/>
    </xf>
    <xf numFmtId="0" fontId="28" fillId="35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 wrapText="1"/>
    </xf>
    <xf numFmtId="0" fontId="28" fillId="34" borderId="14" xfId="0" applyFont="1" applyFill="1" applyBorder="1" applyAlignment="1">
      <alignment horizontal="left" vertical="center"/>
    </xf>
    <xf numFmtId="0" fontId="31" fillId="36" borderId="53" xfId="0" applyFont="1" applyFill="1" applyBorder="1" applyAlignment="1">
      <alignment horizontal="left" vertical="center" wrapText="1"/>
    </xf>
    <xf numFmtId="0" fontId="31" fillId="36" borderId="11" xfId="0" applyFont="1" applyFill="1" applyBorder="1" applyAlignment="1">
      <alignment horizontal="left" vertical="center" wrapText="1"/>
    </xf>
    <xf numFmtId="0" fontId="31" fillId="36" borderId="16" xfId="0" applyFont="1" applyFill="1" applyBorder="1" applyAlignment="1">
      <alignment horizontal="left" vertical="center" wrapText="1"/>
    </xf>
    <xf numFmtId="0" fontId="28" fillId="34" borderId="52" xfId="0" applyFont="1" applyFill="1" applyBorder="1" applyAlignment="1">
      <alignment horizontal="left" vertical="center" wrapText="1"/>
    </xf>
    <xf numFmtId="0" fontId="30" fillId="34" borderId="14" xfId="0" applyFont="1" applyFill="1" applyBorder="1" applyAlignment="1">
      <alignment horizontal="left" vertical="center" wrapText="1"/>
    </xf>
    <xf numFmtId="0" fontId="28" fillId="34" borderId="14" xfId="0" applyFont="1" applyFill="1" applyBorder="1" applyAlignment="1">
      <alignment horizontal="lef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4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2 2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abSelected="1" zoomScaleNormal="100" workbookViewId="0">
      <selection activeCell="L27" sqref="L27"/>
    </sheetView>
  </sheetViews>
  <sheetFormatPr defaultRowHeight="12.75" x14ac:dyDescent="0.2"/>
  <cols>
    <col min="1" max="1" width="2" style="3" customWidth="1"/>
    <col min="2" max="2" width="16.5703125" style="3" bestFit="1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 t="s">
        <v>50</v>
      </c>
      <c r="D2" s="6"/>
      <c r="E2" s="7"/>
      <c r="F2" s="8" t="s">
        <v>2</v>
      </c>
      <c r="G2" s="9"/>
    </row>
    <row r="3" spans="1:57" ht="3" hidden="1" customHeight="1" x14ac:dyDescent="0.2">
      <c r="A3" s="10"/>
      <c r="B3" s="11"/>
      <c r="C3" s="12"/>
      <c r="D3" s="12"/>
      <c r="E3" s="13"/>
      <c r="F3" s="14"/>
      <c r="G3" s="15"/>
    </row>
    <row r="4" spans="1:57" ht="12" customHeight="1" x14ac:dyDescent="0.2">
      <c r="A4" s="16" t="s">
        <v>3</v>
      </c>
      <c r="B4" s="11"/>
      <c r="C4" s="12" t="s">
        <v>48</v>
      </c>
      <c r="D4" s="12"/>
      <c r="E4" s="13"/>
      <c r="F4" s="14" t="s">
        <v>4</v>
      </c>
      <c r="G4" s="17"/>
    </row>
    <row r="5" spans="1:57" ht="12.95" customHeight="1" x14ac:dyDescent="0.2">
      <c r="A5" s="18"/>
      <c r="B5" s="19"/>
      <c r="C5" s="12" t="s">
        <v>49</v>
      </c>
      <c r="D5" s="12"/>
      <c r="E5" s="12"/>
      <c r="F5" s="14" t="s">
        <v>5</v>
      </c>
      <c r="G5" s="15"/>
    </row>
    <row r="6" spans="1:57" ht="12.95" customHeight="1" x14ac:dyDescent="0.2">
      <c r="A6" s="16" t="s">
        <v>6</v>
      </c>
      <c r="B6" s="11"/>
      <c r="C6" s="20" t="s">
        <v>51</v>
      </c>
      <c r="D6" s="12"/>
      <c r="E6" s="13"/>
      <c r="F6" s="21" t="s">
        <v>7</v>
      </c>
      <c r="G6" s="22">
        <v>0</v>
      </c>
      <c r="O6" s="23"/>
    </row>
    <row r="7" spans="1:57" ht="12.95" customHeight="1" x14ac:dyDescent="0.2">
      <c r="A7" s="24" t="s">
        <v>8</v>
      </c>
      <c r="B7" s="25"/>
      <c r="C7" s="26" t="s">
        <v>52</v>
      </c>
      <c r="D7" s="27"/>
      <c r="E7" s="27"/>
      <c r="F7" s="28" t="s">
        <v>9</v>
      </c>
      <c r="G7" s="22">
        <f>IF(PocetMJ=0,,ROUND((F31+F33)/PocetMJ,1))</f>
        <v>0</v>
      </c>
    </row>
    <row r="8" spans="1:57" x14ac:dyDescent="0.2">
      <c r="A8" s="29" t="s">
        <v>10</v>
      </c>
      <c r="B8" s="14"/>
      <c r="C8" s="114" t="s">
        <v>47</v>
      </c>
      <c r="D8" s="114"/>
      <c r="E8" s="115"/>
      <c r="F8" s="30" t="s">
        <v>11</v>
      </c>
      <c r="G8" s="31"/>
      <c r="H8" s="32"/>
      <c r="I8" s="33"/>
    </row>
    <row r="9" spans="1:57" x14ac:dyDescent="0.2">
      <c r="A9" s="29" t="s">
        <v>12</v>
      </c>
      <c r="B9" s="14"/>
      <c r="C9" s="114" t="s">
        <v>47</v>
      </c>
      <c r="D9" s="114"/>
      <c r="E9" s="115"/>
      <c r="F9" s="14"/>
      <c r="G9" s="34"/>
      <c r="H9" s="35"/>
    </row>
    <row r="10" spans="1:57" x14ac:dyDescent="0.2">
      <c r="A10" s="29" t="s">
        <v>13</v>
      </c>
      <c r="B10" s="14"/>
      <c r="C10" s="114"/>
      <c r="D10" s="114"/>
      <c r="E10" s="114"/>
      <c r="F10" s="36"/>
      <c r="G10" s="37"/>
      <c r="H10" s="38"/>
    </row>
    <row r="11" spans="1:57" ht="13.5" customHeight="1" x14ac:dyDescent="0.2">
      <c r="A11" s="29" t="s">
        <v>14</v>
      </c>
      <c r="B11" s="14"/>
      <c r="C11" s="114"/>
      <c r="D11" s="114"/>
      <c r="E11" s="114"/>
      <c r="F11" s="39" t="s">
        <v>15</v>
      </c>
      <c r="G11" s="40" t="s">
        <v>53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16</v>
      </c>
      <c r="B12" s="11"/>
      <c r="C12" s="114"/>
      <c r="D12" s="114"/>
      <c r="E12" s="114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/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/>
      <c r="D16" s="10"/>
      <c r="E16" s="60"/>
      <c r="F16" s="61"/>
      <c r="G16" s="56"/>
    </row>
    <row r="17" spans="1:14" ht="15.95" customHeight="1" x14ac:dyDescent="0.2">
      <c r="A17" s="54" t="s">
        <v>24</v>
      </c>
      <c r="B17" s="55" t="s">
        <v>25</v>
      </c>
      <c r="C17" s="56">
        <f>Elektroinstalace!G89</f>
        <v>0</v>
      </c>
      <c r="D17" s="10"/>
      <c r="E17" s="60"/>
      <c r="F17" s="61"/>
      <c r="G17" s="56"/>
      <c r="I17" s="35"/>
      <c r="J17" s="62"/>
      <c r="K17" s="35"/>
      <c r="L17" s="35"/>
      <c r="M17" s="35"/>
      <c r="N17" s="35"/>
    </row>
    <row r="18" spans="1:14" ht="15.95" customHeight="1" x14ac:dyDescent="0.2">
      <c r="A18" s="54"/>
      <c r="B18" s="55" t="s">
        <v>26</v>
      </c>
      <c r="C18" s="56">
        <f>Elektroinstalace!G41</f>
        <v>0</v>
      </c>
      <c r="D18" s="10"/>
      <c r="E18" s="60"/>
      <c r="F18" s="61"/>
      <c r="G18" s="56"/>
      <c r="I18" s="35"/>
      <c r="J18" s="62"/>
      <c r="K18" s="35"/>
      <c r="L18" s="35"/>
      <c r="M18" s="35"/>
      <c r="N18" s="35"/>
    </row>
    <row r="19" spans="1:14" ht="15.95" customHeight="1" x14ac:dyDescent="0.2">
      <c r="A19" s="63" t="s">
        <v>27</v>
      </c>
      <c r="B19" s="64" t="s">
        <v>28</v>
      </c>
      <c r="C19" s="56">
        <f>'Ovladací skříň'!G32</f>
        <v>0</v>
      </c>
      <c r="D19" s="10"/>
      <c r="E19" s="60"/>
      <c r="F19" s="61"/>
      <c r="G19" s="56"/>
      <c r="I19" s="35"/>
      <c r="J19" s="65"/>
      <c r="K19" s="35"/>
      <c r="L19" s="35"/>
      <c r="M19" s="35"/>
      <c r="N19" s="35"/>
    </row>
    <row r="20" spans="1:14" ht="15.95" customHeight="1" x14ac:dyDescent="0.2">
      <c r="A20" s="66" t="s">
        <v>29</v>
      </c>
      <c r="B20" s="55"/>
      <c r="C20" s="56">
        <f>SUM(C15:C19)</f>
        <v>0</v>
      </c>
      <c r="D20" s="10"/>
      <c r="E20" s="60"/>
      <c r="F20" s="61"/>
      <c r="G20" s="56"/>
      <c r="I20" s="35"/>
      <c r="J20" s="35"/>
      <c r="K20" s="35"/>
      <c r="L20" s="35"/>
      <c r="M20" s="35"/>
      <c r="N20" s="35"/>
    </row>
    <row r="21" spans="1:14" ht="15.95" customHeight="1" x14ac:dyDescent="0.2">
      <c r="A21" s="66"/>
      <c r="B21" s="55"/>
      <c r="C21" s="56"/>
      <c r="D21" s="10"/>
      <c r="E21" s="60"/>
      <c r="F21" s="61"/>
      <c r="G21" s="56"/>
      <c r="I21" s="35"/>
      <c r="J21" s="35"/>
      <c r="K21" s="35"/>
      <c r="L21" s="35"/>
      <c r="M21" s="35"/>
      <c r="N21" s="35"/>
    </row>
    <row r="22" spans="1:14" ht="15.95" customHeight="1" x14ac:dyDescent="0.2">
      <c r="A22" s="66" t="s">
        <v>30</v>
      </c>
      <c r="B22" s="55"/>
      <c r="C22" s="56"/>
      <c r="D22" s="10"/>
      <c r="E22" s="60"/>
      <c r="F22" s="61"/>
      <c r="G22" s="56"/>
      <c r="I22" s="35"/>
      <c r="J22" s="35"/>
      <c r="K22" s="35"/>
      <c r="L22" s="62"/>
      <c r="M22" s="35"/>
      <c r="N22" s="35"/>
    </row>
    <row r="23" spans="1:14" ht="15.95" customHeight="1" x14ac:dyDescent="0.2">
      <c r="A23" s="67" t="s">
        <v>31</v>
      </c>
      <c r="B23" s="68"/>
      <c r="C23" s="56">
        <f>C20+C22</f>
        <v>0</v>
      </c>
      <c r="D23" s="10"/>
      <c r="E23" s="60"/>
      <c r="F23" s="61"/>
      <c r="G23" s="56"/>
      <c r="I23" s="35"/>
      <c r="J23" s="35"/>
      <c r="K23" s="35"/>
      <c r="L23" s="62"/>
      <c r="M23" s="35"/>
      <c r="N23" s="35"/>
    </row>
    <row r="24" spans="1:14" ht="15.95" customHeight="1" thickBot="1" x14ac:dyDescent="0.25">
      <c r="A24" s="116" t="s">
        <v>32</v>
      </c>
      <c r="B24" s="117"/>
      <c r="C24" s="69">
        <f>C23+G24</f>
        <v>0</v>
      </c>
      <c r="D24" s="70"/>
      <c r="E24" s="71"/>
      <c r="F24" s="72"/>
      <c r="G24" s="56"/>
      <c r="I24" s="35"/>
      <c r="J24" s="35"/>
      <c r="K24" s="35"/>
      <c r="L24" s="65"/>
      <c r="M24" s="35"/>
      <c r="N24" s="35"/>
    </row>
    <row r="25" spans="1:14" x14ac:dyDescent="0.2">
      <c r="A25" s="73" t="s">
        <v>33</v>
      </c>
      <c r="B25" s="74"/>
      <c r="C25" s="75"/>
      <c r="D25" s="74" t="s">
        <v>34</v>
      </c>
      <c r="E25" s="74"/>
      <c r="F25" s="76" t="s">
        <v>35</v>
      </c>
      <c r="G25" s="77"/>
      <c r="I25" s="35"/>
      <c r="J25" s="35"/>
      <c r="K25" s="35"/>
      <c r="L25" s="35"/>
      <c r="M25" s="35"/>
      <c r="N25" s="35"/>
    </row>
    <row r="26" spans="1:14" x14ac:dyDescent="0.2">
      <c r="A26" s="67" t="s">
        <v>36</v>
      </c>
      <c r="B26" s="68"/>
      <c r="C26" s="78"/>
      <c r="D26" s="68" t="s">
        <v>36</v>
      </c>
      <c r="E26" s="79"/>
      <c r="F26" s="80" t="s">
        <v>36</v>
      </c>
      <c r="G26" s="81"/>
      <c r="I26" s="35"/>
      <c r="J26" s="35"/>
      <c r="K26" s="35"/>
      <c r="L26" s="35"/>
      <c r="M26" s="35"/>
      <c r="N26" s="35"/>
    </row>
    <row r="27" spans="1:14" ht="37.5" customHeight="1" x14ac:dyDescent="0.2">
      <c r="A27" s="67" t="s">
        <v>37</v>
      </c>
      <c r="B27" s="82"/>
      <c r="C27" s="78"/>
      <c r="D27" s="68" t="s">
        <v>37</v>
      </c>
      <c r="E27" s="79"/>
      <c r="F27" s="80" t="s">
        <v>37</v>
      </c>
      <c r="G27" s="81"/>
      <c r="I27" s="35"/>
      <c r="J27" s="35"/>
      <c r="K27" s="35"/>
      <c r="L27" s="35"/>
      <c r="M27" s="35"/>
      <c r="N27" s="35"/>
    </row>
    <row r="28" spans="1:14" x14ac:dyDescent="0.2">
      <c r="A28" s="67"/>
      <c r="B28" s="83"/>
      <c r="C28" s="78"/>
      <c r="D28" s="68"/>
      <c r="E28" s="79"/>
      <c r="F28" s="80"/>
      <c r="G28" s="81"/>
    </row>
    <row r="29" spans="1:14" x14ac:dyDescent="0.2">
      <c r="A29" s="67" t="s">
        <v>38</v>
      </c>
      <c r="B29" s="68"/>
      <c r="C29" s="78"/>
      <c r="D29" s="80" t="s">
        <v>39</v>
      </c>
      <c r="E29" s="78"/>
      <c r="F29" s="84" t="s">
        <v>39</v>
      </c>
      <c r="G29" s="81"/>
    </row>
    <row r="30" spans="1:14" ht="69" customHeight="1" x14ac:dyDescent="0.2">
      <c r="A30" s="67"/>
      <c r="B30" s="68"/>
      <c r="C30" s="85"/>
      <c r="D30" s="86"/>
      <c r="E30" s="85"/>
      <c r="F30" s="68"/>
      <c r="G30" s="81"/>
    </row>
    <row r="31" spans="1:14" x14ac:dyDescent="0.2">
      <c r="A31" s="87" t="s">
        <v>40</v>
      </c>
      <c r="B31" s="88"/>
      <c r="C31" s="89">
        <v>21</v>
      </c>
      <c r="D31" s="88" t="s">
        <v>41</v>
      </c>
      <c r="E31" s="90"/>
      <c r="F31" s="118">
        <f>C24-F33</f>
        <v>0</v>
      </c>
      <c r="G31" s="119"/>
    </row>
    <row r="32" spans="1:14" x14ac:dyDescent="0.2">
      <c r="A32" s="87" t="s">
        <v>42</v>
      </c>
      <c r="B32" s="88"/>
      <c r="C32" s="89">
        <f>SazbaDPH1</f>
        <v>21</v>
      </c>
      <c r="D32" s="88" t="s">
        <v>43</v>
      </c>
      <c r="E32" s="90"/>
      <c r="F32" s="118">
        <f>ROUND(PRODUCT(F31,C32/100),0)</f>
        <v>0</v>
      </c>
      <c r="G32" s="119"/>
    </row>
    <row r="33" spans="1:8" x14ac:dyDescent="0.2">
      <c r="A33" s="87" t="s">
        <v>40</v>
      </c>
      <c r="B33" s="88"/>
      <c r="C33" s="89">
        <v>0</v>
      </c>
      <c r="D33" s="88" t="s">
        <v>43</v>
      </c>
      <c r="E33" s="90"/>
      <c r="F33" s="118">
        <v>0</v>
      </c>
      <c r="G33" s="119"/>
    </row>
    <row r="34" spans="1:8" x14ac:dyDescent="0.2">
      <c r="A34" s="87" t="s">
        <v>42</v>
      </c>
      <c r="B34" s="91"/>
      <c r="C34" s="92">
        <f>SazbaDPH2</f>
        <v>0</v>
      </c>
      <c r="D34" s="88" t="s">
        <v>43</v>
      </c>
      <c r="E34" s="61"/>
      <c r="F34" s="118">
        <f>ROUND(PRODUCT(F33,C34/100),0)</f>
        <v>0</v>
      </c>
      <c r="G34" s="119"/>
    </row>
    <row r="35" spans="1:8" s="96" customFormat="1" ht="19.5" customHeight="1" thickBot="1" x14ac:dyDescent="0.3">
      <c r="A35" s="93" t="s">
        <v>44</v>
      </c>
      <c r="B35" s="94"/>
      <c r="C35" s="94"/>
      <c r="D35" s="94"/>
      <c r="E35" s="95"/>
      <c r="F35" s="120">
        <f>ROUND(SUM(F31:F34),0)</f>
        <v>0</v>
      </c>
      <c r="G35" s="121"/>
    </row>
    <row r="37" spans="1:8" x14ac:dyDescent="0.2">
      <c r="A37" s="97" t="s">
        <v>45</v>
      </c>
      <c r="B37" s="97"/>
      <c r="C37" s="97"/>
      <c r="D37" s="97"/>
      <c r="E37" s="97"/>
      <c r="F37" s="97"/>
      <c r="G37" s="97"/>
      <c r="H37" s="3" t="s">
        <v>46</v>
      </c>
    </row>
    <row r="38" spans="1:8" ht="14.25" customHeight="1" x14ac:dyDescent="0.2">
      <c r="A38" s="97"/>
      <c r="B38" s="113"/>
      <c r="C38" s="113"/>
      <c r="D38" s="113"/>
      <c r="E38" s="113"/>
      <c r="F38" s="113"/>
      <c r="G38" s="113"/>
      <c r="H38" s="3" t="s">
        <v>46</v>
      </c>
    </row>
    <row r="39" spans="1:8" ht="12.75" customHeight="1" x14ac:dyDescent="0.2">
      <c r="A39" s="98"/>
      <c r="B39" s="113"/>
      <c r="C39" s="113"/>
      <c r="D39" s="113"/>
      <c r="E39" s="113"/>
      <c r="F39" s="113"/>
      <c r="G39" s="113"/>
      <c r="H39" s="3" t="s">
        <v>46</v>
      </c>
    </row>
    <row r="40" spans="1:8" x14ac:dyDescent="0.2">
      <c r="A40" s="98"/>
      <c r="B40" s="113"/>
      <c r="C40" s="113"/>
      <c r="D40" s="113"/>
      <c r="E40" s="113"/>
      <c r="F40" s="113"/>
      <c r="G40" s="113"/>
      <c r="H40" s="3" t="s">
        <v>46</v>
      </c>
    </row>
    <row r="41" spans="1:8" x14ac:dyDescent="0.2">
      <c r="A41" s="98"/>
      <c r="B41" s="113"/>
      <c r="C41" s="113"/>
      <c r="D41" s="113"/>
      <c r="E41" s="113"/>
      <c r="F41" s="113"/>
      <c r="G41" s="113"/>
      <c r="H41" s="3" t="s">
        <v>46</v>
      </c>
    </row>
    <row r="42" spans="1:8" x14ac:dyDescent="0.2">
      <c r="A42" s="98"/>
      <c r="B42" s="113"/>
      <c r="C42" s="113"/>
      <c r="D42" s="113"/>
      <c r="E42" s="113"/>
      <c r="F42" s="113"/>
      <c r="G42" s="113"/>
      <c r="H42" s="3" t="s">
        <v>46</v>
      </c>
    </row>
    <row r="43" spans="1:8" x14ac:dyDescent="0.2">
      <c r="A43" s="98"/>
      <c r="B43" s="113"/>
      <c r="C43" s="113"/>
      <c r="D43" s="113"/>
      <c r="E43" s="113"/>
      <c r="F43" s="113"/>
      <c r="G43" s="113"/>
      <c r="H43" s="3" t="s">
        <v>46</v>
      </c>
    </row>
    <row r="44" spans="1:8" x14ac:dyDescent="0.2">
      <c r="A44" s="98"/>
      <c r="B44" s="113"/>
      <c r="C44" s="113"/>
      <c r="D44" s="113"/>
      <c r="E44" s="113"/>
      <c r="F44" s="113"/>
      <c r="G44" s="113"/>
      <c r="H44" s="3" t="s">
        <v>46</v>
      </c>
    </row>
    <row r="45" spans="1:8" x14ac:dyDescent="0.2">
      <c r="A45" s="98"/>
      <c r="B45" s="113"/>
      <c r="C45" s="113"/>
      <c r="D45" s="113"/>
      <c r="E45" s="113"/>
      <c r="F45" s="113"/>
      <c r="G45" s="113"/>
      <c r="H45" s="3" t="s">
        <v>46</v>
      </c>
    </row>
    <row r="46" spans="1:8" ht="0.75" customHeight="1" x14ac:dyDescent="0.2">
      <c r="A46" s="98"/>
      <c r="B46" s="113"/>
      <c r="C46" s="113"/>
      <c r="D46" s="113"/>
      <c r="E46" s="113"/>
      <c r="F46" s="113"/>
      <c r="G46" s="113"/>
      <c r="H46" s="3" t="s">
        <v>46</v>
      </c>
    </row>
    <row r="47" spans="1:8" x14ac:dyDescent="0.2">
      <c r="B47" s="122"/>
      <c r="C47" s="122"/>
      <c r="D47" s="122"/>
      <c r="E47" s="122"/>
      <c r="F47" s="122"/>
      <c r="G47" s="122"/>
    </row>
    <row r="48" spans="1:8" x14ac:dyDescent="0.2">
      <c r="B48" s="122"/>
      <c r="C48" s="122"/>
      <c r="D48" s="122"/>
      <c r="E48" s="122"/>
      <c r="F48" s="122"/>
      <c r="G48" s="122"/>
    </row>
    <row r="49" spans="2:7" x14ac:dyDescent="0.2">
      <c r="B49" s="122"/>
      <c r="C49" s="122"/>
      <c r="D49" s="122"/>
      <c r="E49" s="122"/>
      <c r="F49" s="122"/>
      <c r="G49" s="122"/>
    </row>
    <row r="50" spans="2:7" x14ac:dyDescent="0.2">
      <c r="B50" s="122"/>
      <c r="C50" s="122"/>
      <c r="D50" s="122"/>
      <c r="E50" s="122"/>
      <c r="F50" s="122"/>
      <c r="G50" s="122"/>
    </row>
    <row r="51" spans="2:7" x14ac:dyDescent="0.2">
      <c r="B51" s="122"/>
      <c r="C51" s="122"/>
      <c r="D51" s="122"/>
      <c r="E51" s="122"/>
      <c r="F51" s="122"/>
      <c r="G51" s="122"/>
    </row>
    <row r="52" spans="2:7" x14ac:dyDescent="0.2">
      <c r="B52" s="122"/>
      <c r="C52" s="122"/>
      <c r="D52" s="122"/>
      <c r="E52" s="122"/>
      <c r="F52" s="122"/>
      <c r="G52" s="122"/>
    </row>
    <row r="53" spans="2:7" x14ac:dyDescent="0.2">
      <c r="B53" s="122"/>
      <c r="C53" s="122"/>
      <c r="D53" s="122"/>
      <c r="E53" s="122"/>
      <c r="F53" s="122"/>
      <c r="G53" s="122"/>
    </row>
    <row r="54" spans="2:7" x14ac:dyDescent="0.2">
      <c r="B54" s="122"/>
      <c r="C54" s="122"/>
      <c r="D54" s="122"/>
      <c r="E54" s="122"/>
      <c r="F54" s="122"/>
      <c r="G54" s="122"/>
    </row>
    <row r="55" spans="2:7" x14ac:dyDescent="0.2">
      <c r="B55" s="122"/>
      <c r="C55" s="122"/>
      <c r="D55" s="122"/>
      <c r="E55" s="122"/>
      <c r="F55" s="122"/>
      <c r="G55" s="122"/>
    </row>
    <row r="56" spans="2:7" x14ac:dyDescent="0.2">
      <c r="B56" s="122"/>
      <c r="C56" s="122"/>
      <c r="D56" s="122"/>
      <c r="E56" s="122"/>
      <c r="F56" s="122"/>
      <c r="G56" s="122"/>
    </row>
  </sheetData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showGridLines="0" topLeftCell="A53" workbookViewId="0">
      <selection activeCell="P86" sqref="P86"/>
    </sheetView>
  </sheetViews>
  <sheetFormatPr defaultRowHeight="14.25" x14ac:dyDescent="0.2"/>
  <cols>
    <col min="1" max="1" width="4.85546875" style="100" customWidth="1"/>
    <col min="2" max="2" width="10.7109375" style="100" customWidth="1"/>
    <col min="3" max="3" width="38.85546875" style="100" customWidth="1"/>
    <col min="4" max="4" width="4.5703125" style="100" customWidth="1"/>
    <col min="5" max="5" width="7.85546875" style="100" customWidth="1"/>
    <col min="6" max="6" width="11.42578125" style="100" customWidth="1"/>
    <col min="7" max="7" width="16.85546875" style="100" customWidth="1"/>
    <col min="8" max="9" width="1.7109375" style="100" customWidth="1"/>
    <col min="10" max="10" width="5.7109375" style="100" customWidth="1"/>
    <col min="11" max="11" width="9" style="100" bestFit="1" customWidth="1"/>
    <col min="12" max="16384" width="9.140625" style="100"/>
  </cols>
  <sheetData>
    <row r="1" spans="1:11" ht="24.95" customHeight="1" x14ac:dyDescent="0.2">
      <c r="A1" s="132">
        <v>20561</v>
      </c>
      <c r="B1" s="132"/>
      <c r="C1" s="132" t="s">
        <v>54</v>
      </c>
      <c r="D1" s="132"/>
      <c r="E1" s="132"/>
      <c r="F1" s="132"/>
      <c r="G1" s="132"/>
      <c r="H1" s="99"/>
      <c r="I1" s="99"/>
      <c r="J1" s="99"/>
      <c r="K1" s="99"/>
    </row>
    <row r="2" spans="1:11" ht="24.95" customHeight="1" x14ac:dyDescent="0.2">
      <c r="A2" s="133" t="s">
        <v>55</v>
      </c>
      <c r="B2" s="133"/>
      <c r="C2" s="134" t="s">
        <v>56</v>
      </c>
      <c r="D2" s="134"/>
      <c r="E2" s="134"/>
      <c r="F2" s="134"/>
      <c r="G2" s="134"/>
      <c r="H2" s="99"/>
      <c r="I2" s="99"/>
      <c r="J2" s="99"/>
      <c r="K2" s="99"/>
    </row>
    <row r="3" spans="1:11" ht="15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15" x14ac:dyDescent="0.2">
      <c r="A4" s="129"/>
      <c r="B4" s="130"/>
      <c r="C4" s="130" t="s">
        <v>57</v>
      </c>
      <c r="D4" s="130"/>
      <c r="E4" s="130"/>
      <c r="F4" s="130"/>
      <c r="G4" s="131"/>
      <c r="H4" s="99"/>
      <c r="I4" s="99"/>
      <c r="J4" s="99"/>
      <c r="K4" s="99"/>
    </row>
    <row r="5" spans="1:11" ht="15" x14ac:dyDescent="0.2">
      <c r="A5" s="101" t="s">
        <v>58</v>
      </c>
      <c r="B5" s="101" t="s">
        <v>59</v>
      </c>
      <c r="C5" s="101" t="s">
        <v>60</v>
      </c>
      <c r="D5" s="101" t="s">
        <v>61</v>
      </c>
      <c r="E5" s="101" t="s">
        <v>62</v>
      </c>
      <c r="F5" s="101" t="s">
        <v>63</v>
      </c>
      <c r="G5" s="101" t="s">
        <v>64</v>
      </c>
      <c r="H5" s="99"/>
      <c r="I5" s="99"/>
      <c r="J5" s="99"/>
      <c r="K5" s="99"/>
    </row>
    <row r="6" spans="1:11" ht="15" x14ac:dyDescent="0.2">
      <c r="A6" s="123"/>
      <c r="B6" s="123"/>
      <c r="C6" s="124" t="s">
        <v>65</v>
      </c>
      <c r="D6" s="124"/>
      <c r="E6" s="124"/>
      <c r="F6" s="124"/>
      <c r="G6" s="124"/>
      <c r="H6" s="99"/>
      <c r="I6" s="99"/>
      <c r="J6" s="99"/>
      <c r="K6" s="99"/>
    </row>
    <row r="7" spans="1:11" ht="15" x14ac:dyDescent="0.2">
      <c r="A7" s="102">
        <v>1</v>
      </c>
      <c r="B7" s="103"/>
      <c r="C7" s="103" t="s">
        <v>66</v>
      </c>
      <c r="D7" s="102" t="s">
        <v>67</v>
      </c>
      <c r="E7" s="104">
        <v>33</v>
      </c>
      <c r="F7" s="105"/>
      <c r="G7" s="106"/>
      <c r="H7" s="99"/>
      <c r="I7" s="99"/>
    </row>
    <row r="8" spans="1:11" ht="15" x14ac:dyDescent="0.2">
      <c r="A8" s="107"/>
      <c r="B8" s="107" t="s">
        <v>68</v>
      </c>
      <c r="C8" s="125" t="s">
        <v>65</v>
      </c>
      <c r="D8" s="126"/>
      <c r="E8" s="126"/>
      <c r="F8" s="126"/>
      <c r="G8" s="108">
        <f>SUM(G7:G7)</f>
        <v>0</v>
      </c>
      <c r="H8" s="99"/>
      <c r="I8" s="99"/>
      <c r="J8" s="99"/>
      <c r="K8" s="99"/>
    </row>
    <row r="9" spans="1:11" ht="15" x14ac:dyDescent="0.2">
      <c r="A9" s="123"/>
      <c r="B9" s="123"/>
      <c r="C9" s="124" t="s">
        <v>69</v>
      </c>
      <c r="D9" s="124"/>
      <c r="E9" s="124"/>
      <c r="F9" s="124"/>
      <c r="G9" s="124"/>
      <c r="H9" s="99"/>
      <c r="I9" s="99"/>
      <c r="J9" s="99"/>
      <c r="K9" s="99"/>
    </row>
    <row r="10" spans="1:11" ht="15" x14ac:dyDescent="0.2">
      <c r="A10" s="102">
        <v>2</v>
      </c>
      <c r="B10" s="103"/>
      <c r="C10" s="103" t="s">
        <v>70</v>
      </c>
      <c r="D10" s="102" t="s">
        <v>71</v>
      </c>
      <c r="E10" s="104">
        <v>1</v>
      </c>
      <c r="F10" s="105"/>
      <c r="G10" s="106"/>
      <c r="H10" s="99"/>
      <c r="I10" s="99"/>
    </row>
    <row r="11" spans="1:11" ht="15" x14ac:dyDescent="0.2">
      <c r="A11" s="102">
        <v>3</v>
      </c>
      <c r="B11" s="103"/>
      <c r="C11" s="103" t="s">
        <v>72</v>
      </c>
      <c r="D11" s="102" t="s">
        <v>71</v>
      </c>
      <c r="E11" s="104">
        <v>1</v>
      </c>
      <c r="F11" s="105"/>
      <c r="G11" s="106"/>
      <c r="H11" s="99"/>
      <c r="I11" s="99"/>
    </row>
    <row r="12" spans="1:11" ht="15" x14ac:dyDescent="0.2">
      <c r="A12" s="102">
        <v>4</v>
      </c>
      <c r="B12" s="103"/>
      <c r="C12" s="103" t="s">
        <v>73</v>
      </c>
      <c r="D12" s="102" t="s">
        <v>71</v>
      </c>
      <c r="E12" s="104">
        <v>1</v>
      </c>
      <c r="F12" s="105"/>
      <c r="G12" s="106"/>
      <c r="H12" s="99"/>
      <c r="I12" s="99"/>
    </row>
    <row r="13" spans="1:11" ht="15" x14ac:dyDescent="0.2">
      <c r="A13" s="107"/>
      <c r="B13" s="107" t="s">
        <v>68</v>
      </c>
      <c r="C13" s="125" t="s">
        <v>69</v>
      </c>
      <c r="D13" s="126"/>
      <c r="E13" s="126"/>
      <c r="F13" s="126"/>
      <c r="G13" s="108">
        <f>SUM(G10:G12)</f>
        <v>0</v>
      </c>
      <c r="H13" s="99"/>
      <c r="I13" s="99"/>
      <c r="J13" s="99"/>
      <c r="K13" s="99"/>
    </row>
    <row r="14" spans="1:11" ht="15" x14ac:dyDescent="0.2">
      <c r="A14" s="123"/>
      <c r="B14" s="123"/>
      <c r="C14" s="124" t="s">
        <v>74</v>
      </c>
      <c r="D14" s="124"/>
      <c r="E14" s="124"/>
      <c r="F14" s="124"/>
      <c r="G14" s="124"/>
      <c r="H14" s="99"/>
      <c r="I14" s="99"/>
      <c r="J14" s="99"/>
      <c r="K14" s="99"/>
    </row>
    <row r="15" spans="1:11" ht="15" x14ac:dyDescent="0.2">
      <c r="A15" s="102">
        <v>5</v>
      </c>
      <c r="B15" s="103"/>
      <c r="C15" s="103" t="s">
        <v>163</v>
      </c>
      <c r="D15" s="102" t="s">
        <v>71</v>
      </c>
      <c r="E15" s="104">
        <v>24</v>
      </c>
      <c r="F15" s="105"/>
      <c r="G15" s="106"/>
      <c r="H15" s="99"/>
      <c r="I15" s="99"/>
    </row>
    <row r="16" spans="1:11" ht="15" x14ac:dyDescent="0.2">
      <c r="A16" s="109"/>
      <c r="B16" s="109"/>
      <c r="C16" s="109" t="s">
        <v>164</v>
      </c>
      <c r="D16" s="109"/>
      <c r="E16" s="109"/>
      <c r="F16" s="109"/>
      <c r="G16" s="109"/>
      <c r="H16" s="99"/>
      <c r="I16" s="99"/>
    </row>
    <row r="17" spans="1:11" ht="15" x14ac:dyDescent="0.2">
      <c r="A17" s="102">
        <v>6</v>
      </c>
      <c r="B17" s="103"/>
      <c r="C17" s="103" t="s">
        <v>165</v>
      </c>
      <c r="D17" s="102" t="s">
        <v>71</v>
      </c>
      <c r="E17" s="104">
        <v>4</v>
      </c>
      <c r="F17" s="105"/>
      <c r="G17" s="106"/>
      <c r="H17" s="99"/>
      <c r="I17" s="99"/>
    </row>
    <row r="18" spans="1:11" ht="15" x14ac:dyDescent="0.2">
      <c r="A18" s="109"/>
      <c r="B18" s="109"/>
      <c r="C18" s="109" t="s">
        <v>169</v>
      </c>
      <c r="D18" s="109"/>
      <c r="E18" s="109"/>
      <c r="F18" s="109"/>
      <c r="G18" s="109"/>
      <c r="H18" s="99"/>
      <c r="I18" s="99"/>
    </row>
    <row r="19" spans="1:11" ht="21" x14ac:dyDescent="0.2">
      <c r="A19" s="102">
        <v>7</v>
      </c>
      <c r="B19" s="103"/>
      <c r="C19" s="103" t="s">
        <v>170</v>
      </c>
      <c r="D19" s="102" t="s">
        <v>71</v>
      </c>
      <c r="E19" s="104">
        <v>1</v>
      </c>
      <c r="F19" s="105"/>
      <c r="G19" s="106"/>
      <c r="H19" s="99"/>
      <c r="I19" s="99"/>
    </row>
    <row r="20" spans="1:11" ht="15" x14ac:dyDescent="0.2">
      <c r="A20" s="109"/>
      <c r="B20" s="109"/>
      <c r="C20" s="109" t="s">
        <v>171</v>
      </c>
      <c r="D20" s="109"/>
      <c r="E20" s="109"/>
      <c r="F20" s="109"/>
      <c r="G20" s="109"/>
      <c r="H20" s="99"/>
      <c r="I20" s="99"/>
    </row>
    <row r="21" spans="1:11" ht="21" x14ac:dyDescent="0.2">
      <c r="A21" s="102">
        <v>8</v>
      </c>
      <c r="B21" s="103"/>
      <c r="C21" s="103" t="s">
        <v>172</v>
      </c>
      <c r="D21" s="102" t="s">
        <v>71</v>
      </c>
      <c r="E21" s="104">
        <v>8</v>
      </c>
      <c r="F21" s="105"/>
      <c r="G21" s="106"/>
      <c r="H21" s="99"/>
      <c r="I21" s="99"/>
    </row>
    <row r="22" spans="1:11" ht="15" x14ac:dyDescent="0.2">
      <c r="A22" s="102">
        <v>9</v>
      </c>
      <c r="B22" s="103"/>
      <c r="C22" s="103" t="s">
        <v>75</v>
      </c>
      <c r="D22" s="102" t="s">
        <v>71</v>
      </c>
      <c r="E22" s="104">
        <v>9</v>
      </c>
      <c r="F22" s="105"/>
      <c r="G22" s="106"/>
      <c r="H22" s="99"/>
      <c r="I22" s="99"/>
    </row>
    <row r="23" spans="1:11" ht="15" x14ac:dyDescent="0.2">
      <c r="A23" s="107"/>
      <c r="B23" s="107" t="s">
        <v>68</v>
      </c>
      <c r="C23" s="125" t="s">
        <v>74</v>
      </c>
      <c r="D23" s="126"/>
      <c r="E23" s="126"/>
      <c r="F23" s="126"/>
      <c r="G23" s="108">
        <f>SUM(G15:G22)</f>
        <v>0</v>
      </c>
      <c r="H23" s="99"/>
      <c r="I23" s="99"/>
      <c r="J23" s="99"/>
      <c r="K23" s="99"/>
    </row>
    <row r="24" spans="1:11" ht="15" x14ac:dyDescent="0.2">
      <c r="A24" s="123"/>
      <c r="B24" s="123"/>
      <c r="C24" s="124" t="s">
        <v>76</v>
      </c>
      <c r="D24" s="124"/>
      <c r="E24" s="124"/>
      <c r="F24" s="124"/>
      <c r="G24" s="124"/>
      <c r="H24" s="99"/>
      <c r="I24" s="99"/>
      <c r="J24" s="99"/>
      <c r="K24" s="99"/>
    </row>
    <row r="25" spans="1:11" ht="15" x14ac:dyDescent="0.2">
      <c r="A25" s="102">
        <v>10</v>
      </c>
      <c r="B25" s="103"/>
      <c r="C25" s="103" t="s">
        <v>77</v>
      </c>
      <c r="D25" s="102" t="s">
        <v>78</v>
      </c>
      <c r="E25" s="104">
        <v>100</v>
      </c>
      <c r="F25" s="105"/>
      <c r="G25" s="106"/>
      <c r="H25" s="99"/>
      <c r="I25" s="99"/>
    </row>
    <row r="26" spans="1:11" ht="15" x14ac:dyDescent="0.2">
      <c r="A26" s="102">
        <v>11</v>
      </c>
      <c r="B26" s="103"/>
      <c r="C26" s="103" t="s">
        <v>79</v>
      </c>
      <c r="D26" s="102" t="s">
        <v>78</v>
      </c>
      <c r="E26" s="104">
        <v>400</v>
      </c>
      <c r="F26" s="105"/>
      <c r="G26" s="106"/>
      <c r="H26" s="99"/>
      <c r="I26" s="99"/>
    </row>
    <row r="27" spans="1:11" ht="15" x14ac:dyDescent="0.2">
      <c r="A27" s="102">
        <v>12</v>
      </c>
      <c r="B27" s="103"/>
      <c r="C27" s="103" t="s">
        <v>80</v>
      </c>
      <c r="D27" s="102" t="s">
        <v>78</v>
      </c>
      <c r="E27" s="104">
        <v>350</v>
      </c>
      <c r="F27" s="105"/>
      <c r="G27" s="106"/>
      <c r="H27" s="99"/>
      <c r="I27" s="99"/>
    </row>
    <row r="28" spans="1:11" ht="15" x14ac:dyDescent="0.2">
      <c r="A28" s="102">
        <v>13</v>
      </c>
      <c r="B28" s="103"/>
      <c r="C28" s="103" t="s">
        <v>81</v>
      </c>
      <c r="D28" s="102" t="s">
        <v>78</v>
      </c>
      <c r="E28" s="104">
        <v>20</v>
      </c>
      <c r="F28" s="105"/>
      <c r="G28" s="106"/>
      <c r="H28" s="99"/>
      <c r="I28" s="99"/>
    </row>
    <row r="29" spans="1:11" ht="15" x14ac:dyDescent="0.2">
      <c r="A29" s="102">
        <v>14</v>
      </c>
      <c r="B29" s="103"/>
      <c r="C29" s="103" t="s">
        <v>166</v>
      </c>
      <c r="D29" s="102" t="s">
        <v>78</v>
      </c>
      <c r="E29" s="104">
        <v>200</v>
      </c>
      <c r="F29" s="105"/>
      <c r="G29" s="106"/>
      <c r="H29" s="99"/>
      <c r="I29" s="99"/>
    </row>
    <row r="30" spans="1:11" ht="15" x14ac:dyDescent="0.2">
      <c r="A30" s="107"/>
      <c r="B30" s="107" t="s">
        <v>68</v>
      </c>
      <c r="C30" s="125" t="s">
        <v>76</v>
      </c>
      <c r="D30" s="126"/>
      <c r="E30" s="126"/>
      <c r="F30" s="126"/>
      <c r="G30" s="108">
        <f>SUM(G25:G29)</f>
        <v>0</v>
      </c>
      <c r="H30" s="99"/>
      <c r="I30" s="99"/>
      <c r="J30" s="99"/>
      <c r="K30" s="99"/>
    </row>
    <row r="31" spans="1:11" ht="15" x14ac:dyDescent="0.2">
      <c r="A31" s="123"/>
      <c r="B31" s="123"/>
      <c r="C31" s="124" t="s">
        <v>82</v>
      </c>
      <c r="D31" s="124"/>
      <c r="E31" s="124"/>
      <c r="F31" s="124"/>
      <c r="G31" s="124"/>
      <c r="H31" s="99"/>
      <c r="I31" s="99"/>
      <c r="J31" s="99"/>
      <c r="K31" s="99"/>
    </row>
    <row r="32" spans="1:11" ht="15" x14ac:dyDescent="0.2">
      <c r="A32" s="102">
        <v>15</v>
      </c>
      <c r="B32" s="103"/>
      <c r="C32" s="103" t="s">
        <v>83</v>
      </c>
      <c r="D32" s="102" t="s">
        <v>71</v>
      </c>
      <c r="E32" s="104">
        <v>1</v>
      </c>
      <c r="F32" s="105"/>
      <c r="G32" s="106"/>
      <c r="H32" s="99"/>
      <c r="I32" s="99"/>
    </row>
    <row r="33" spans="1:11" ht="15" x14ac:dyDescent="0.2">
      <c r="A33" s="102">
        <v>16</v>
      </c>
      <c r="B33" s="103"/>
      <c r="C33" s="103" t="s">
        <v>84</v>
      </c>
      <c r="D33" s="102" t="s">
        <v>71</v>
      </c>
      <c r="E33" s="104">
        <v>4</v>
      </c>
      <c r="F33" s="105"/>
      <c r="G33" s="106"/>
      <c r="H33" s="99"/>
      <c r="I33" s="99"/>
    </row>
    <row r="34" spans="1:11" ht="15" x14ac:dyDescent="0.2">
      <c r="A34" s="102">
        <v>17</v>
      </c>
      <c r="B34" s="103"/>
      <c r="C34" s="103" t="s">
        <v>85</v>
      </c>
      <c r="D34" s="102" t="s">
        <v>71</v>
      </c>
      <c r="E34" s="104">
        <v>1</v>
      </c>
      <c r="F34" s="105"/>
      <c r="G34" s="106"/>
      <c r="H34" s="99"/>
      <c r="I34" s="99"/>
    </row>
    <row r="35" spans="1:11" ht="15" x14ac:dyDescent="0.2">
      <c r="A35" s="107"/>
      <c r="B35" s="107" t="s">
        <v>68</v>
      </c>
      <c r="C35" s="125" t="s">
        <v>82</v>
      </c>
      <c r="D35" s="126"/>
      <c r="E35" s="126"/>
      <c r="F35" s="126"/>
      <c r="G35" s="108">
        <f>SUM(G32:G34)</f>
        <v>0</v>
      </c>
      <c r="H35" s="99"/>
      <c r="I35" s="99"/>
      <c r="J35" s="99"/>
      <c r="K35" s="99"/>
    </row>
    <row r="36" spans="1:11" ht="15" x14ac:dyDescent="0.2">
      <c r="A36" s="123"/>
      <c r="B36" s="123"/>
      <c r="C36" s="124" t="s">
        <v>86</v>
      </c>
      <c r="D36" s="124"/>
      <c r="E36" s="124"/>
      <c r="F36" s="124"/>
      <c r="G36" s="124"/>
      <c r="H36" s="99"/>
      <c r="I36" s="99"/>
      <c r="J36" s="99"/>
      <c r="K36" s="99"/>
    </row>
    <row r="37" spans="1:11" ht="15" x14ac:dyDescent="0.2">
      <c r="A37" s="102">
        <v>18</v>
      </c>
      <c r="B37" s="103"/>
      <c r="C37" s="103" t="s">
        <v>87</v>
      </c>
      <c r="D37" s="102" t="s">
        <v>71</v>
      </c>
      <c r="E37" s="104">
        <v>23</v>
      </c>
      <c r="F37" s="105"/>
      <c r="G37" s="106"/>
      <c r="H37" s="99"/>
      <c r="I37" s="99"/>
    </row>
    <row r="38" spans="1:11" ht="15" x14ac:dyDescent="0.2">
      <c r="A38" s="102">
        <v>19</v>
      </c>
      <c r="B38" s="103"/>
      <c r="C38" s="103" t="s">
        <v>88</v>
      </c>
      <c r="D38" s="102" t="s">
        <v>71</v>
      </c>
      <c r="E38" s="104">
        <v>3</v>
      </c>
      <c r="F38" s="105"/>
      <c r="G38" s="106"/>
      <c r="H38" s="99"/>
      <c r="I38" s="99"/>
    </row>
    <row r="39" spans="1:11" ht="21" x14ac:dyDescent="0.2">
      <c r="A39" s="102">
        <v>20</v>
      </c>
      <c r="B39" s="103"/>
      <c r="C39" s="103" t="s">
        <v>89</v>
      </c>
      <c r="D39" s="102" t="s">
        <v>71</v>
      </c>
      <c r="E39" s="104">
        <v>1</v>
      </c>
      <c r="F39" s="105"/>
      <c r="G39" s="106"/>
      <c r="H39" s="99"/>
      <c r="I39" s="99"/>
    </row>
    <row r="40" spans="1:11" ht="15" x14ac:dyDescent="0.2">
      <c r="A40" s="107"/>
      <c r="B40" s="107" t="s">
        <v>68</v>
      </c>
      <c r="C40" s="125"/>
      <c r="D40" s="126"/>
      <c r="E40" s="126"/>
      <c r="F40" s="126"/>
      <c r="G40" s="108">
        <f>SUM(G37:G39)</f>
        <v>0</v>
      </c>
      <c r="H40" s="99"/>
      <c r="I40" s="99"/>
      <c r="J40" s="99"/>
      <c r="K40" s="99"/>
    </row>
    <row r="41" spans="1:11" ht="15" x14ac:dyDescent="0.2">
      <c r="A41" s="110"/>
      <c r="B41" s="110" t="s">
        <v>68</v>
      </c>
      <c r="C41" s="127" t="s">
        <v>57</v>
      </c>
      <c r="D41" s="126"/>
      <c r="E41" s="126"/>
      <c r="F41" s="126"/>
      <c r="G41" s="111">
        <f>+G8+G13+G23+G30+G35+G40</f>
        <v>0</v>
      </c>
      <c r="H41" s="99"/>
      <c r="I41" s="99"/>
      <c r="J41" s="99"/>
      <c r="K41" s="99"/>
    </row>
    <row r="42" spans="1:11" ht="15" x14ac:dyDescent="0.2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</row>
    <row r="43" spans="1:11" ht="15" x14ac:dyDescent="0.2">
      <c r="A43" s="129"/>
      <c r="B43" s="130"/>
      <c r="C43" s="130" t="s">
        <v>90</v>
      </c>
      <c r="D43" s="130"/>
      <c r="E43" s="130"/>
      <c r="F43" s="130"/>
      <c r="G43" s="131"/>
      <c r="H43" s="99"/>
      <c r="I43" s="99"/>
      <c r="J43" s="99"/>
      <c r="K43" s="99"/>
    </row>
    <row r="44" spans="1:11" ht="15" x14ac:dyDescent="0.2">
      <c r="A44" s="101" t="s">
        <v>58</v>
      </c>
      <c r="B44" s="101" t="s">
        <v>59</v>
      </c>
      <c r="C44" s="101" t="s">
        <v>60</v>
      </c>
      <c r="D44" s="101" t="s">
        <v>61</v>
      </c>
      <c r="E44" s="101" t="s">
        <v>62</v>
      </c>
      <c r="F44" s="101" t="s">
        <v>63</v>
      </c>
      <c r="G44" s="101" t="s">
        <v>64</v>
      </c>
      <c r="H44" s="99"/>
      <c r="I44" s="99"/>
      <c r="J44" s="99"/>
      <c r="K44" s="99"/>
    </row>
    <row r="45" spans="1:11" ht="15" x14ac:dyDescent="0.2">
      <c r="A45" s="123"/>
      <c r="B45" s="123"/>
      <c r="C45" s="124" t="s">
        <v>91</v>
      </c>
      <c r="D45" s="124"/>
      <c r="E45" s="124"/>
      <c r="F45" s="124"/>
      <c r="G45" s="124"/>
      <c r="H45" s="99"/>
      <c r="I45" s="99"/>
      <c r="J45" s="99"/>
      <c r="K45" s="99"/>
    </row>
    <row r="46" spans="1:11" ht="15" x14ac:dyDescent="0.2">
      <c r="A46" s="102">
        <v>21</v>
      </c>
      <c r="B46" s="103"/>
      <c r="C46" s="103" t="s">
        <v>92</v>
      </c>
      <c r="D46" s="102" t="s">
        <v>93</v>
      </c>
      <c r="E46" s="104">
        <v>2</v>
      </c>
      <c r="F46" s="105"/>
      <c r="G46" s="106"/>
      <c r="H46" s="99"/>
      <c r="I46" s="99"/>
    </row>
    <row r="47" spans="1:11" ht="15" x14ac:dyDescent="0.2">
      <c r="A47" s="102">
        <v>22</v>
      </c>
      <c r="B47" s="103"/>
      <c r="C47" s="103" t="s">
        <v>94</v>
      </c>
      <c r="D47" s="102" t="s">
        <v>93</v>
      </c>
      <c r="E47" s="104">
        <v>4</v>
      </c>
      <c r="F47" s="105"/>
      <c r="G47" s="106"/>
      <c r="H47" s="99"/>
      <c r="I47" s="99"/>
    </row>
    <row r="48" spans="1:11" ht="15" x14ac:dyDescent="0.2">
      <c r="A48" s="102">
        <v>23</v>
      </c>
      <c r="B48" s="103"/>
      <c r="C48" s="103" t="s">
        <v>95</v>
      </c>
      <c r="D48" s="102" t="s">
        <v>93</v>
      </c>
      <c r="E48" s="104">
        <v>4</v>
      </c>
      <c r="F48" s="105"/>
      <c r="G48" s="106"/>
      <c r="H48" s="99"/>
      <c r="I48" s="99"/>
    </row>
    <row r="49" spans="1:11" ht="42" x14ac:dyDescent="0.2">
      <c r="A49" s="109"/>
      <c r="B49" s="109"/>
      <c r="C49" s="109" t="s">
        <v>96</v>
      </c>
      <c r="D49" s="109"/>
      <c r="E49" s="109"/>
      <c r="F49" s="109"/>
      <c r="G49" s="109"/>
      <c r="H49" s="99"/>
      <c r="I49" s="99"/>
    </row>
    <row r="50" spans="1:11" ht="15" x14ac:dyDescent="0.2">
      <c r="A50" s="102">
        <v>24</v>
      </c>
      <c r="B50" s="103"/>
      <c r="C50" s="103" t="s">
        <v>97</v>
      </c>
      <c r="D50" s="102" t="s">
        <v>71</v>
      </c>
      <c r="E50" s="104">
        <v>1</v>
      </c>
      <c r="F50" s="105"/>
      <c r="G50" s="106"/>
      <c r="H50" s="99"/>
      <c r="I50" s="99"/>
    </row>
    <row r="51" spans="1:11" ht="15" x14ac:dyDescent="0.2">
      <c r="A51" s="102">
        <v>25</v>
      </c>
      <c r="B51" s="103"/>
      <c r="C51" s="103" t="s">
        <v>98</v>
      </c>
      <c r="D51" s="102" t="s">
        <v>93</v>
      </c>
      <c r="E51" s="104">
        <v>20</v>
      </c>
      <c r="F51" s="105"/>
      <c r="G51" s="106"/>
      <c r="H51" s="99"/>
      <c r="I51" s="99"/>
    </row>
    <row r="52" spans="1:11" ht="15" x14ac:dyDescent="0.2">
      <c r="A52" s="109"/>
      <c r="B52" s="109"/>
      <c r="C52" s="109" t="s">
        <v>99</v>
      </c>
      <c r="D52" s="109"/>
      <c r="E52" s="109"/>
      <c r="F52" s="109"/>
      <c r="G52" s="109"/>
      <c r="H52" s="99"/>
      <c r="I52" s="99"/>
    </row>
    <row r="53" spans="1:11" ht="15" x14ac:dyDescent="0.2">
      <c r="A53" s="102">
        <v>26</v>
      </c>
      <c r="B53" s="103"/>
      <c r="C53" s="103" t="s">
        <v>100</v>
      </c>
      <c r="D53" s="102" t="s">
        <v>93</v>
      </c>
      <c r="E53" s="104">
        <v>20</v>
      </c>
      <c r="F53" s="105"/>
      <c r="G53" s="106"/>
      <c r="H53" s="99"/>
      <c r="I53" s="99"/>
    </row>
    <row r="54" spans="1:11" ht="15" x14ac:dyDescent="0.2">
      <c r="A54" s="102">
        <v>27</v>
      </c>
      <c r="B54" s="103"/>
      <c r="C54" s="103" t="s">
        <v>101</v>
      </c>
      <c r="D54" s="102" t="s">
        <v>93</v>
      </c>
      <c r="E54" s="104">
        <v>1</v>
      </c>
      <c r="F54" s="105"/>
      <c r="G54" s="106"/>
      <c r="H54" s="99"/>
      <c r="I54" s="99"/>
    </row>
    <row r="55" spans="1:11" ht="15" x14ac:dyDescent="0.2">
      <c r="A55" s="102">
        <v>28</v>
      </c>
      <c r="B55" s="103"/>
      <c r="C55" s="103" t="s">
        <v>102</v>
      </c>
      <c r="D55" s="102" t="s">
        <v>93</v>
      </c>
      <c r="E55" s="104">
        <v>1</v>
      </c>
      <c r="F55" s="105"/>
      <c r="G55" s="106"/>
      <c r="H55" s="99"/>
      <c r="I55" s="99"/>
    </row>
    <row r="56" spans="1:11" ht="15" x14ac:dyDescent="0.2">
      <c r="A56" s="102">
        <v>29</v>
      </c>
      <c r="B56" s="103"/>
      <c r="C56" s="103" t="s">
        <v>103</v>
      </c>
      <c r="D56" s="102" t="s">
        <v>93</v>
      </c>
      <c r="E56" s="104">
        <v>4</v>
      </c>
      <c r="F56" s="105"/>
      <c r="G56" s="106"/>
      <c r="H56" s="99"/>
      <c r="I56" s="99"/>
    </row>
    <row r="57" spans="1:11" ht="15" x14ac:dyDescent="0.2">
      <c r="A57" s="102">
        <v>30</v>
      </c>
      <c r="B57" s="103" t="s">
        <v>104</v>
      </c>
      <c r="C57" s="103" t="s">
        <v>105</v>
      </c>
      <c r="D57" s="102" t="s">
        <v>93</v>
      </c>
      <c r="E57" s="104">
        <v>8</v>
      </c>
      <c r="F57" s="105"/>
      <c r="G57" s="106"/>
      <c r="H57" s="99"/>
      <c r="I57" s="99"/>
    </row>
    <row r="58" spans="1:11" ht="15" x14ac:dyDescent="0.2">
      <c r="A58" s="102">
        <v>31</v>
      </c>
      <c r="B58" s="103"/>
      <c r="C58" s="103" t="s">
        <v>106</v>
      </c>
      <c r="D58" s="102" t="s">
        <v>93</v>
      </c>
      <c r="E58" s="104">
        <v>8</v>
      </c>
      <c r="F58" s="105"/>
      <c r="G58" s="106"/>
      <c r="H58" s="99"/>
      <c r="I58" s="99"/>
    </row>
    <row r="59" spans="1:11" ht="15" x14ac:dyDescent="0.2">
      <c r="A59" s="102">
        <v>32</v>
      </c>
      <c r="B59" s="103"/>
      <c r="C59" s="103" t="s">
        <v>107</v>
      </c>
      <c r="D59" s="102" t="s">
        <v>93</v>
      </c>
      <c r="E59" s="104">
        <v>20</v>
      </c>
      <c r="F59" s="105"/>
      <c r="G59" s="106"/>
      <c r="H59" s="99"/>
      <c r="I59" s="99"/>
    </row>
    <row r="60" spans="1:11" ht="15" x14ac:dyDescent="0.2">
      <c r="A60" s="102">
        <v>33</v>
      </c>
      <c r="B60" s="103"/>
      <c r="C60" s="103" t="s">
        <v>108</v>
      </c>
      <c r="D60" s="102" t="s">
        <v>93</v>
      </c>
      <c r="E60" s="104">
        <v>16</v>
      </c>
      <c r="F60" s="105"/>
      <c r="G60" s="106"/>
      <c r="H60" s="99"/>
      <c r="I60" s="99"/>
    </row>
    <row r="61" spans="1:11" ht="15" x14ac:dyDescent="0.2">
      <c r="A61" s="107"/>
      <c r="B61" s="107" t="s">
        <v>68</v>
      </c>
      <c r="C61" s="125" t="s">
        <v>91</v>
      </c>
      <c r="D61" s="126"/>
      <c r="E61" s="126"/>
      <c r="F61" s="126"/>
      <c r="G61" s="108">
        <f>SUM(G46:G60)</f>
        <v>0</v>
      </c>
      <c r="H61" s="99"/>
      <c r="I61" s="99"/>
      <c r="J61" s="99"/>
      <c r="K61" s="99"/>
    </row>
    <row r="62" spans="1:11" ht="15" x14ac:dyDescent="0.2">
      <c r="A62" s="123"/>
      <c r="B62" s="123"/>
      <c r="C62" s="124" t="s">
        <v>109</v>
      </c>
      <c r="D62" s="124"/>
      <c r="E62" s="124"/>
      <c r="F62" s="124"/>
      <c r="G62" s="124"/>
      <c r="H62" s="99"/>
      <c r="I62" s="99"/>
      <c r="J62" s="99"/>
      <c r="K62" s="99"/>
    </row>
    <row r="63" spans="1:11" ht="15" x14ac:dyDescent="0.2">
      <c r="A63" s="102">
        <v>34</v>
      </c>
      <c r="B63" s="103"/>
      <c r="C63" s="103" t="s">
        <v>110</v>
      </c>
      <c r="D63" s="102" t="s">
        <v>71</v>
      </c>
      <c r="E63" s="104">
        <v>2</v>
      </c>
      <c r="F63" s="105"/>
      <c r="G63" s="106"/>
      <c r="H63" s="99"/>
      <c r="I63" s="99"/>
    </row>
    <row r="64" spans="1:11" ht="15" x14ac:dyDescent="0.2">
      <c r="A64" s="102">
        <v>35</v>
      </c>
      <c r="B64" s="103"/>
      <c r="C64" s="103" t="s">
        <v>111</v>
      </c>
      <c r="D64" s="102" t="s">
        <v>71</v>
      </c>
      <c r="E64" s="104">
        <v>1</v>
      </c>
      <c r="F64" s="105"/>
      <c r="G64" s="106"/>
      <c r="H64" s="99"/>
      <c r="I64" s="99"/>
    </row>
    <row r="65" spans="1:11" ht="15" x14ac:dyDescent="0.2">
      <c r="A65" s="107"/>
      <c r="B65" s="107" t="s">
        <v>68</v>
      </c>
      <c r="C65" s="125" t="s">
        <v>109</v>
      </c>
      <c r="D65" s="126"/>
      <c r="E65" s="126"/>
      <c r="F65" s="126"/>
      <c r="G65" s="108">
        <f>SUM(G63:G64)</f>
        <v>0</v>
      </c>
      <c r="H65" s="99"/>
      <c r="I65" s="99"/>
      <c r="J65" s="99"/>
      <c r="K65" s="99"/>
    </row>
    <row r="66" spans="1:11" ht="15" x14ac:dyDescent="0.2">
      <c r="A66" s="123"/>
      <c r="B66" s="123"/>
      <c r="C66" s="124" t="s">
        <v>112</v>
      </c>
      <c r="D66" s="124"/>
      <c r="E66" s="124"/>
      <c r="F66" s="124"/>
      <c r="G66" s="124"/>
      <c r="H66" s="99"/>
      <c r="I66" s="99"/>
      <c r="J66" s="99"/>
      <c r="K66" s="99"/>
    </row>
    <row r="67" spans="1:11" ht="15" x14ac:dyDescent="0.2">
      <c r="A67" s="102">
        <v>36</v>
      </c>
      <c r="B67" s="103" t="s">
        <v>113</v>
      </c>
      <c r="C67" s="103" t="s">
        <v>114</v>
      </c>
      <c r="D67" s="102" t="s">
        <v>93</v>
      </c>
      <c r="E67" s="104">
        <v>20</v>
      </c>
      <c r="F67" s="105"/>
      <c r="G67" s="106"/>
      <c r="H67" s="99"/>
      <c r="I67" s="99"/>
    </row>
    <row r="68" spans="1:11" ht="21" x14ac:dyDescent="0.2">
      <c r="A68" s="102">
        <v>37</v>
      </c>
      <c r="B68" s="103"/>
      <c r="C68" s="103" t="s">
        <v>115</v>
      </c>
      <c r="D68" s="102" t="s">
        <v>116</v>
      </c>
      <c r="E68" s="104">
        <v>0.1</v>
      </c>
      <c r="F68" s="105"/>
      <c r="G68" s="106"/>
      <c r="H68" s="99"/>
      <c r="I68" s="99"/>
    </row>
    <row r="69" spans="1:11" ht="15" x14ac:dyDescent="0.2">
      <c r="A69" s="102">
        <v>38</v>
      </c>
      <c r="B69" s="103"/>
      <c r="C69" s="103" t="s">
        <v>117</v>
      </c>
      <c r="D69" s="102" t="s">
        <v>116</v>
      </c>
      <c r="E69" s="104">
        <v>0.1</v>
      </c>
      <c r="F69" s="105"/>
      <c r="G69" s="106"/>
      <c r="H69" s="99"/>
      <c r="I69" s="99"/>
    </row>
    <row r="70" spans="1:11" ht="15" x14ac:dyDescent="0.2">
      <c r="A70" s="102">
        <v>39</v>
      </c>
      <c r="B70" s="103"/>
      <c r="C70" s="103" t="s">
        <v>118</v>
      </c>
      <c r="D70" s="102" t="s">
        <v>116</v>
      </c>
      <c r="E70" s="104">
        <v>0.1</v>
      </c>
      <c r="F70" s="105"/>
      <c r="G70" s="106"/>
      <c r="H70" s="99"/>
      <c r="I70" s="99"/>
    </row>
    <row r="71" spans="1:11" ht="15" x14ac:dyDescent="0.2">
      <c r="A71" s="102">
        <v>40</v>
      </c>
      <c r="B71" s="103" t="s">
        <v>119</v>
      </c>
      <c r="C71" s="103" t="s">
        <v>120</v>
      </c>
      <c r="D71" s="102" t="s">
        <v>71</v>
      </c>
      <c r="E71" s="104">
        <v>33</v>
      </c>
      <c r="F71" s="105"/>
      <c r="G71" s="106"/>
      <c r="H71" s="99"/>
      <c r="I71" s="99"/>
    </row>
    <row r="72" spans="1:11" ht="15" x14ac:dyDescent="0.2">
      <c r="A72" s="102">
        <v>41</v>
      </c>
      <c r="B72" s="103" t="s">
        <v>121</v>
      </c>
      <c r="C72" s="103" t="s">
        <v>122</v>
      </c>
      <c r="D72" s="102" t="s">
        <v>71</v>
      </c>
      <c r="E72" s="104">
        <v>9</v>
      </c>
      <c r="F72" s="105"/>
      <c r="G72" s="106"/>
      <c r="H72" s="99"/>
      <c r="I72" s="99"/>
    </row>
    <row r="73" spans="1:11" ht="15" x14ac:dyDescent="0.2">
      <c r="A73" s="102">
        <v>42</v>
      </c>
      <c r="B73" s="103" t="s">
        <v>123</v>
      </c>
      <c r="C73" s="103" t="s">
        <v>124</v>
      </c>
      <c r="D73" s="102" t="s">
        <v>71</v>
      </c>
      <c r="E73" s="104">
        <v>37</v>
      </c>
      <c r="F73" s="105"/>
      <c r="G73" s="106"/>
      <c r="H73" s="99"/>
      <c r="I73" s="99"/>
    </row>
    <row r="74" spans="1:11" ht="15" x14ac:dyDescent="0.2">
      <c r="A74" s="102">
        <v>43</v>
      </c>
      <c r="B74" s="103"/>
      <c r="C74" s="103" t="s">
        <v>125</v>
      </c>
      <c r="D74" s="102" t="s">
        <v>71</v>
      </c>
      <c r="E74" s="104">
        <v>15</v>
      </c>
      <c r="F74" s="105"/>
      <c r="G74" s="106"/>
      <c r="H74" s="99"/>
      <c r="I74" s="99"/>
    </row>
    <row r="75" spans="1:11" ht="15" x14ac:dyDescent="0.2">
      <c r="A75" s="102">
        <v>44</v>
      </c>
      <c r="B75" s="103"/>
      <c r="C75" s="103" t="s">
        <v>126</v>
      </c>
      <c r="D75" s="102" t="s">
        <v>71</v>
      </c>
      <c r="E75" s="104">
        <v>2</v>
      </c>
      <c r="F75" s="105"/>
      <c r="G75" s="106"/>
      <c r="H75" s="99"/>
      <c r="I75" s="99"/>
    </row>
    <row r="76" spans="1:11" ht="15" x14ac:dyDescent="0.2">
      <c r="A76" s="102">
        <v>45</v>
      </c>
      <c r="B76" s="103" t="s">
        <v>167</v>
      </c>
      <c r="C76" s="103" t="s">
        <v>168</v>
      </c>
      <c r="D76" s="102" t="s">
        <v>78</v>
      </c>
      <c r="E76" s="104">
        <v>200</v>
      </c>
      <c r="F76" s="105"/>
      <c r="G76" s="106"/>
      <c r="H76" s="99"/>
      <c r="I76" s="99"/>
    </row>
    <row r="77" spans="1:11" ht="15" x14ac:dyDescent="0.2">
      <c r="A77" s="102">
        <v>46</v>
      </c>
      <c r="B77" s="103" t="s">
        <v>127</v>
      </c>
      <c r="C77" s="103" t="s">
        <v>128</v>
      </c>
      <c r="D77" s="102" t="s">
        <v>78</v>
      </c>
      <c r="E77" s="104">
        <v>870</v>
      </c>
      <c r="F77" s="105"/>
      <c r="G77" s="106"/>
      <c r="H77" s="99"/>
      <c r="I77" s="99"/>
    </row>
    <row r="78" spans="1:11" ht="15" x14ac:dyDescent="0.2">
      <c r="A78" s="102">
        <v>47</v>
      </c>
      <c r="B78" s="103" t="s">
        <v>129</v>
      </c>
      <c r="C78" s="103" t="s">
        <v>130</v>
      </c>
      <c r="D78" s="102" t="s">
        <v>131</v>
      </c>
      <c r="E78" s="104">
        <v>1</v>
      </c>
      <c r="F78" s="105"/>
      <c r="G78" s="106"/>
      <c r="H78" s="99"/>
      <c r="I78" s="99"/>
    </row>
    <row r="79" spans="1:11" ht="15" x14ac:dyDescent="0.2">
      <c r="A79" s="102">
        <v>48</v>
      </c>
      <c r="B79" s="103" t="s">
        <v>113</v>
      </c>
      <c r="C79" s="103" t="s">
        <v>132</v>
      </c>
      <c r="D79" s="102" t="s">
        <v>93</v>
      </c>
      <c r="E79" s="104">
        <v>20</v>
      </c>
      <c r="F79" s="105"/>
      <c r="G79" s="106"/>
      <c r="H79" s="99"/>
      <c r="I79" s="99"/>
    </row>
    <row r="80" spans="1:11" ht="15" x14ac:dyDescent="0.2">
      <c r="A80" s="102">
        <v>49</v>
      </c>
      <c r="B80" s="103" t="s">
        <v>133</v>
      </c>
      <c r="C80" s="103" t="s">
        <v>134</v>
      </c>
      <c r="D80" s="102" t="s">
        <v>71</v>
      </c>
      <c r="E80" s="104">
        <v>15</v>
      </c>
      <c r="F80" s="105"/>
      <c r="G80" s="106"/>
      <c r="H80" s="99"/>
      <c r="I80" s="99"/>
    </row>
    <row r="81" spans="1:11" ht="15" x14ac:dyDescent="0.2">
      <c r="A81" s="102">
        <v>50</v>
      </c>
      <c r="B81" s="103"/>
      <c r="C81" s="103" t="s">
        <v>135</v>
      </c>
      <c r="D81" s="102" t="s">
        <v>71</v>
      </c>
      <c r="E81" s="104">
        <v>6</v>
      </c>
      <c r="F81" s="105"/>
      <c r="G81" s="106"/>
      <c r="H81" s="99"/>
      <c r="I81" s="99"/>
    </row>
    <row r="82" spans="1:11" ht="15" x14ac:dyDescent="0.2">
      <c r="A82" s="102">
        <v>51</v>
      </c>
      <c r="B82" s="103" t="s">
        <v>136</v>
      </c>
      <c r="C82" s="103" t="s">
        <v>137</v>
      </c>
      <c r="D82" s="102" t="s">
        <v>71</v>
      </c>
      <c r="E82" s="104">
        <v>27</v>
      </c>
      <c r="F82" s="105"/>
      <c r="G82" s="106"/>
      <c r="H82" s="99"/>
      <c r="I82" s="99"/>
    </row>
    <row r="83" spans="1:11" ht="15" x14ac:dyDescent="0.2">
      <c r="A83" s="107"/>
      <c r="B83" s="107" t="s">
        <v>68</v>
      </c>
      <c r="C83" s="125" t="s">
        <v>112</v>
      </c>
      <c r="D83" s="126"/>
      <c r="E83" s="126"/>
      <c r="F83" s="126"/>
      <c r="G83" s="108">
        <f>SUM(G67:G82)</f>
        <v>0</v>
      </c>
      <c r="H83" s="99"/>
      <c r="I83" s="99"/>
      <c r="J83" s="99"/>
      <c r="K83" s="99"/>
    </row>
    <row r="84" spans="1:11" ht="15" x14ac:dyDescent="0.2">
      <c r="A84" s="123"/>
      <c r="B84" s="123"/>
      <c r="C84" s="124" t="s">
        <v>138</v>
      </c>
      <c r="D84" s="124"/>
      <c r="E84" s="124"/>
      <c r="F84" s="124"/>
      <c r="G84" s="124"/>
      <c r="H84" s="99"/>
      <c r="I84" s="99"/>
      <c r="J84" s="99"/>
      <c r="K84" s="99"/>
    </row>
    <row r="85" spans="1:11" ht="15" x14ac:dyDescent="0.2">
      <c r="A85" s="102">
        <v>52</v>
      </c>
      <c r="B85" s="103"/>
      <c r="C85" s="103" t="s">
        <v>139</v>
      </c>
      <c r="D85" s="102" t="s">
        <v>71</v>
      </c>
      <c r="E85" s="104">
        <v>4</v>
      </c>
      <c r="F85" s="105"/>
      <c r="G85" s="106"/>
      <c r="H85" s="99"/>
      <c r="I85" s="99"/>
    </row>
    <row r="86" spans="1:11" ht="15" x14ac:dyDescent="0.2">
      <c r="A86" s="102">
        <v>53</v>
      </c>
      <c r="B86" s="103" t="s">
        <v>140</v>
      </c>
      <c r="C86" s="103" t="s">
        <v>141</v>
      </c>
      <c r="D86" s="102" t="s">
        <v>71</v>
      </c>
      <c r="E86" s="104">
        <v>33</v>
      </c>
      <c r="F86" s="105"/>
      <c r="G86" s="106"/>
      <c r="H86" s="99"/>
      <c r="I86" s="99"/>
    </row>
    <row r="87" spans="1:11" ht="15" x14ac:dyDescent="0.2">
      <c r="A87" s="102">
        <v>54</v>
      </c>
      <c r="B87" s="103" t="s">
        <v>142</v>
      </c>
      <c r="C87" s="103" t="s">
        <v>143</v>
      </c>
      <c r="D87" s="102" t="s">
        <v>78</v>
      </c>
      <c r="E87" s="104">
        <v>870</v>
      </c>
      <c r="F87" s="105"/>
      <c r="G87" s="106"/>
      <c r="H87" s="99"/>
      <c r="I87" s="99"/>
    </row>
    <row r="88" spans="1:11" ht="15" x14ac:dyDescent="0.2">
      <c r="A88" s="107"/>
      <c r="B88" s="107" t="s">
        <v>68</v>
      </c>
      <c r="C88" s="125" t="s">
        <v>138</v>
      </c>
      <c r="D88" s="126"/>
      <c r="E88" s="126"/>
      <c r="F88" s="126"/>
      <c r="G88" s="108">
        <f>SUM(G85:G87)</f>
        <v>0</v>
      </c>
      <c r="H88" s="99"/>
      <c r="I88" s="99"/>
      <c r="J88" s="99"/>
      <c r="K88" s="99"/>
    </row>
    <row r="89" spans="1:11" ht="15" x14ac:dyDescent="0.2">
      <c r="A89" s="110"/>
      <c r="B89" s="110" t="s">
        <v>68</v>
      </c>
      <c r="C89" s="127" t="s">
        <v>90</v>
      </c>
      <c r="D89" s="126"/>
      <c r="E89" s="126"/>
      <c r="F89" s="126"/>
      <c r="G89" s="111">
        <f>+G61+G65+G83+G88</f>
        <v>0</v>
      </c>
      <c r="H89" s="99"/>
      <c r="I89" s="99"/>
      <c r="J89" s="99"/>
      <c r="K89" s="99"/>
    </row>
    <row r="90" spans="1:11" ht="15" x14ac:dyDescent="0.2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</row>
    <row r="91" spans="1:11" ht="15" x14ac:dyDescent="0.2">
      <c r="A91" s="128" t="s">
        <v>144</v>
      </c>
      <c r="B91" s="128"/>
      <c r="C91" s="128"/>
      <c r="D91" s="128"/>
      <c r="E91" s="128"/>
      <c r="F91" s="128"/>
      <c r="G91" s="112">
        <f>+G41+G89</f>
        <v>0</v>
      </c>
      <c r="H91" s="99"/>
    </row>
  </sheetData>
  <mergeCells count="41">
    <mergeCell ref="C13:F13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40:F40"/>
    <mergeCell ref="A14:B14"/>
    <mergeCell ref="C14:G14"/>
    <mergeCell ref="C23:F23"/>
    <mergeCell ref="A24:B24"/>
    <mergeCell ref="C24:G24"/>
    <mergeCell ref="C30:F30"/>
    <mergeCell ref="A31:B31"/>
    <mergeCell ref="C31:G31"/>
    <mergeCell ref="C35:F35"/>
    <mergeCell ref="A36:B36"/>
    <mergeCell ref="C36:G36"/>
    <mergeCell ref="C83:F83"/>
    <mergeCell ref="C41:F41"/>
    <mergeCell ref="A43:B43"/>
    <mergeCell ref="C43:G43"/>
    <mergeCell ref="A45:B45"/>
    <mergeCell ref="C45:G45"/>
    <mergeCell ref="C61:F61"/>
    <mergeCell ref="A62:B62"/>
    <mergeCell ref="C62:G62"/>
    <mergeCell ref="C65:F65"/>
    <mergeCell ref="A66:B66"/>
    <mergeCell ref="C66:G66"/>
    <mergeCell ref="A84:B84"/>
    <mergeCell ref="C84:G84"/>
    <mergeCell ref="C88:F88"/>
    <mergeCell ref="C89:F89"/>
    <mergeCell ref="A91:F9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workbookViewId="0">
      <selection activeCell="F31" sqref="F31"/>
    </sheetView>
  </sheetViews>
  <sheetFormatPr defaultRowHeight="14.25" x14ac:dyDescent="0.2"/>
  <cols>
    <col min="1" max="1" width="4.85546875" style="100" customWidth="1"/>
    <col min="2" max="2" width="10.7109375" style="100" customWidth="1"/>
    <col min="3" max="3" width="38.85546875" style="100" customWidth="1"/>
    <col min="4" max="4" width="4.5703125" style="100" customWidth="1"/>
    <col min="5" max="5" width="7.85546875" style="100" customWidth="1"/>
    <col min="6" max="6" width="11.42578125" style="100" customWidth="1"/>
    <col min="7" max="7" width="16.85546875" style="100" customWidth="1"/>
    <col min="8" max="9" width="1.7109375" style="100" customWidth="1"/>
    <col min="10" max="10" width="5.7109375" style="100" customWidth="1"/>
    <col min="11" max="11" width="9" style="100" bestFit="1" customWidth="1"/>
    <col min="12" max="16384" width="9.140625" style="100"/>
  </cols>
  <sheetData>
    <row r="1" spans="1:11" ht="24.95" customHeight="1" x14ac:dyDescent="0.2">
      <c r="A1" s="132">
        <v>20331</v>
      </c>
      <c r="B1" s="132"/>
      <c r="C1" s="132" t="s">
        <v>145</v>
      </c>
      <c r="D1" s="132"/>
      <c r="E1" s="132"/>
      <c r="F1" s="132"/>
      <c r="G1" s="132"/>
      <c r="H1" s="99"/>
      <c r="I1" s="99"/>
      <c r="J1" s="99"/>
      <c r="K1" s="99"/>
    </row>
    <row r="2" spans="1:11" ht="24.95" customHeight="1" x14ac:dyDescent="0.2">
      <c r="A2" s="133" t="s">
        <v>55</v>
      </c>
      <c r="B2" s="133"/>
      <c r="C2" s="134" t="s">
        <v>146</v>
      </c>
      <c r="D2" s="134"/>
      <c r="E2" s="134"/>
      <c r="F2" s="134"/>
      <c r="G2" s="134"/>
      <c r="H2" s="99"/>
      <c r="I2" s="99"/>
      <c r="J2" s="99"/>
      <c r="K2" s="99"/>
    </row>
    <row r="3" spans="1:11" ht="15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15" x14ac:dyDescent="0.2">
      <c r="A4" s="129"/>
      <c r="B4" s="130"/>
      <c r="C4" s="130" t="s">
        <v>57</v>
      </c>
      <c r="D4" s="130"/>
      <c r="E4" s="130"/>
      <c r="F4" s="130"/>
      <c r="G4" s="131"/>
      <c r="H4" s="99"/>
      <c r="I4" s="99"/>
      <c r="J4" s="99"/>
      <c r="K4" s="99"/>
    </row>
    <row r="5" spans="1:11" ht="15" x14ac:dyDescent="0.2">
      <c r="A5" s="101" t="s">
        <v>58</v>
      </c>
      <c r="B5" s="101" t="s">
        <v>59</v>
      </c>
      <c r="C5" s="101" t="s">
        <v>60</v>
      </c>
      <c r="D5" s="101" t="s">
        <v>61</v>
      </c>
      <c r="E5" s="101" t="s">
        <v>62</v>
      </c>
      <c r="F5" s="101" t="s">
        <v>63</v>
      </c>
      <c r="G5" s="101" t="s">
        <v>64</v>
      </c>
      <c r="H5" s="99"/>
      <c r="I5" s="99"/>
      <c r="J5" s="99"/>
      <c r="K5" s="99"/>
    </row>
    <row r="6" spans="1:11" ht="15" x14ac:dyDescent="0.2">
      <c r="A6" s="123"/>
      <c r="B6" s="123"/>
      <c r="C6" s="124" t="s">
        <v>69</v>
      </c>
      <c r="D6" s="124"/>
      <c r="E6" s="124"/>
      <c r="F6" s="124"/>
      <c r="G6" s="124"/>
      <c r="H6" s="99"/>
      <c r="I6" s="99"/>
      <c r="J6" s="99"/>
      <c r="K6" s="99"/>
    </row>
    <row r="7" spans="1:11" ht="15" x14ac:dyDescent="0.2">
      <c r="A7" s="102">
        <v>1</v>
      </c>
      <c r="B7" s="103"/>
      <c r="C7" s="103" t="s">
        <v>147</v>
      </c>
      <c r="D7" s="102" t="s">
        <v>71</v>
      </c>
      <c r="E7" s="104">
        <v>1</v>
      </c>
      <c r="F7" s="105"/>
      <c r="G7" s="106"/>
      <c r="H7" s="99"/>
      <c r="I7" s="99"/>
    </row>
    <row r="8" spans="1:11" ht="15" x14ac:dyDescent="0.2">
      <c r="A8" s="102">
        <v>2</v>
      </c>
      <c r="B8" s="103"/>
      <c r="C8" s="103" t="s">
        <v>148</v>
      </c>
      <c r="D8" s="102" t="s">
        <v>71</v>
      </c>
      <c r="E8" s="104">
        <v>7</v>
      </c>
      <c r="F8" s="105"/>
      <c r="G8" s="106"/>
      <c r="H8" s="99"/>
      <c r="I8" s="99"/>
    </row>
    <row r="9" spans="1:11" ht="15" x14ac:dyDescent="0.2">
      <c r="A9" s="102">
        <v>3</v>
      </c>
      <c r="B9" s="103"/>
      <c r="C9" s="103" t="s">
        <v>149</v>
      </c>
      <c r="D9" s="102" t="s">
        <v>71</v>
      </c>
      <c r="E9" s="104">
        <v>2</v>
      </c>
      <c r="F9" s="105"/>
      <c r="G9" s="106"/>
      <c r="H9" s="99"/>
      <c r="I9" s="99"/>
    </row>
    <row r="10" spans="1:11" ht="15" x14ac:dyDescent="0.2">
      <c r="A10" s="102">
        <v>4</v>
      </c>
      <c r="B10" s="103"/>
      <c r="C10" s="103" t="s">
        <v>150</v>
      </c>
      <c r="D10" s="102" t="s">
        <v>71</v>
      </c>
      <c r="E10" s="104">
        <v>7</v>
      </c>
      <c r="F10" s="105"/>
      <c r="G10" s="106"/>
      <c r="H10" s="99"/>
      <c r="I10" s="99"/>
    </row>
    <row r="11" spans="1:11" ht="15" x14ac:dyDescent="0.2">
      <c r="A11" s="102">
        <v>5</v>
      </c>
      <c r="B11" s="103"/>
      <c r="C11" s="103" t="s">
        <v>151</v>
      </c>
      <c r="D11" s="102" t="s">
        <v>71</v>
      </c>
      <c r="E11" s="104">
        <v>14</v>
      </c>
      <c r="F11" s="105"/>
      <c r="G11" s="106"/>
      <c r="H11" s="99"/>
      <c r="I11" s="99"/>
    </row>
    <row r="12" spans="1:11" ht="15" x14ac:dyDescent="0.2">
      <c r="A12" s="102">
        <v>6</v>
      </c>
      <c r="B12" s="103"/>
      <c r="C12" s="103" t="s">
        <v>152</v>
      </c>
      <c r="D12" s="102" t="s">
        <v>71</v>
      </c>
      <c r="E12" s="104">
        <v>35</v>
      </c>
      <c r="F12" s="105"/>
      <c r="G12" s="106"/>
      <c r="H12" s="99"/>
      <c r="I12" s="99"/>
    </row>
    <row r="13" spans="1:11" ht="15" x14ac:dyDescent="0.2">
      <c r="A13" s="102">
        <v>7</v>
      </c>
      <c r="B13" s="103"/>
      <c r="C13" s="103" t="s">
        <v>153</v>
      </c>
      <c r="D13" s="102" t="s">
        <v>154</v>
      </c>
      <c r="E13" s="104">
        <v>1</v>
      </c>
      <c r="F13" s="105"/>
      <c r="G13" s="106"/>
      <c r="H13" s="99"/>
      <c r="I13" s="99"/>
    </row>
    <row r="14" spans="1:11" ht="21" x14ac:dyDescent="0.2">
      <c r="A14" s="109"/>
      <c r="B14" s="109"/>
      <c r="C14" s="109" t="s">
        <v>155</v>
      </c>
      <c r="D14" s="109"/>
      <c r="E14" s="109"/>
      <c r="F14" s="109"/>
      <c r="G14" s="109"/>
      <c r="H14" s="99"/>
      <c r="I14" s="99"/>
    </row>
    <row r="15" spans="1:11" ht="15" x14ac:dyDescent="0.2">
      <c r="A15" s="102">
        <v>8</v>
      </c>
      <c r="B15" s="103"/>
      <c r="C15" s="103" t="s">
        <v>156</v>
      </c>
      <c r="D15" s="102" t="s">
        <v>71</v>
      </c>
      <c r="E15" s="104">
        <v>7</v>
      </c>
      <c r="F15" s="105"/>
      <c r="G15" s="106"/>
      <c r="H15" s="99"/>
      <c r="I15" s="99"/>
    </row>
    <row r="16" spans="1:11" ht="15" x14ac:dyDescent="0.2">
      <c r="A16" s="102">
        <v>9</v>
      </c>
      <c r="B16" s="103" t="s">
        <v>157</v>
      </c>
      <c r="C16" s="103" t="s">
        <v>158</v>
      </c>
      <c r="D16" s="102" t="s">
        <v>71</v>
      </c>
      <c r="E16" s="104">
        <v>1</v>
      </c>
      <c r="F16" s="105"/>
      <c r="G16" s="106"/>
      <c r="H16" s="99"/>
      <c r="I16" s="99"/>
    </row>
    <row r="17" spans="1:11" ht="15" x14ac:dyDescent="0.2">
      <c r="A17" s="107"/>
      <c r="B17" s="107" t="s">
        <v>68</v>
      </c>
      <c r="C17" s="125" t="s">
        <v>69</v>
      </c>
      <c r="D17" s="126"/>
      <c r="E17" s="126"/>
      <c r="F17" s="126"/>
      <c r="G17" s="108">
        <f>SUM(G7:G16)</f>
        <v>0</v>
      </c>
      <c r="H17" s="99"/>
      <c r="I17" s="99"/>
      <c r="J17" s="99"/>
      <c r="K17" s="99"/>
    </row>
    <row r="18" spans="1:11" ht="15" x14ac:dyDescent="0.2">
      <c r="A18" s="123"/>
      <c r="B18" s="123"/>
      <c r="C18" s="124" t="s">
        <v>159</v>
      </c>
      <c r="D18" s="124"/>
      <c r="E18" s="124"/>
      <c r="F18" s="124"/>
      <c r="G18" s="124"/>
      <c r="H18" s="99"/>
      <c r="I18" s="99"/>
      <c r="J18" s="99"/>
      <c r="K18" s="99"/>
    </row>
    <row r="19" spans="1:11" ht="15" x14ac:dyDescent="0.2">
      <c r="A19" s="102">
        <v>10</v>
      </c>
      <c r="B19" s="103"/>
      <c r="C19" s="103" t="s">
        <v>160</v>
      </c>
      <c r="D19" s="102" t="s">
        <v>67</v>
      </c>
      <c r="E19" s="104">
        <v>1</v>
      </c>
      <c r="F19" s="105"/>
      <c r="G19" s="106"/>
      <c r="H19" s="99"/>
      <c r="I19" s="99"/>
    </row>
    <row r="20" spans="1:11" ht="15" x14ac:dyDescent="0.2">
      <c r="A20" s="107"/>
      <c r="B20" s="107" t="s">
        <v>68</v>
      </c>
      <c r="C20" s="125" t="s">
        <v>159</v>
      </c>
      <c r="D20" s="126"/>
      <c r="E20" s="126"/>
      <c r="F20" s="126"/>
      <c r="G20" s="108">
        <f>SUM(G19:G19)</f>
        <v>0</v>
      </c>
      <c r="H20" s="99"/>
      <c r="I20" s="99"/>
      <c r="J20" s="99"/>
      <c r="K20" s="99"/>
    </row>
    <row r="21" spans="1:11" ht="15" x14ac:dyDescent="0.2">
      <c r="A21" s="110"/>
      <c r="B21" s="110" t="s">
        <v>68</v>
      </c>
      <c r="C21" s="127" t="s">
        <v>57</v>
      </c>
      <c r="D21" s="126"/>
      <c r="E21" s="126"/>
      <c r="F21" s="126"/>
      <c r="G21" s="111">
        <f>+G17+G20</f>
        <v>0</v>
      </c>
      <c r="H21" s="99"/>
      <c r="I21" s="99"/>
      <c r="J21" s="99"/>
      <c r="K21" s="99"/>
    </row>
    <row r="22" spans="1:11" ht="15" x14ac:dyDescent="0.2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</row>
    <row r="23" spans="1:11" ht="15" x14ac:dyDescent="0.2">
      <c r="A23" s="129"/>
      <c r="B23" s="130"/>
      <c r="C23" s="130" t="s">
        <v>90</v>
      </c>
      <c r="D23" s="130"/>
      <c r="E23" s="130"/>
      <c r="F23" s="130"/>
      <c r="G23" s="131"/>
      <c r="H23" s="99"/>
      <c r="I23" s="99"/>
      <c r="J23" s="99"/>
      <c r="K23" s="99"/>
    </row>
    <row r="24" spans="1:11" ht="15" x14ac:dyDescent="0.2">
      <c r="A24" s="101" t="s">
        <v>58</v>
      </c>
      <c r="B24" s="101" t="s">
        <v>59</v>
      </c>
      <c r="C24" s="101" t="s">
        <v>60</v>
      </c>
      <c r="D24" s="101" t="s">
        <v>61</v>
      </c>
      <c r="E24" s="101" t="s">
        <v>62</v>
      </c>
      <c r="F24" s="101" t="s">
        <v>63</v>
      </c>
      <c r="G24" s="101" t="s">
        <v>64</v>
      </c>
      <c r="H24" s="99"/>
      <c r="I24" s="99"/>
      <c r="J24" s="99"/>
      <c r="K24" s="99"/>
    </row>
    <row r="25" spans="1:11" ht="15" x14ac:dyDescent="0.2">
      <c r="A25" s="123"/>
      <c r="B25" s="123"/>
      <c r="C25" s="124" t="s">
        <v>109</v>
      </c>
      <c r="D25" s="124"/>
      <c r="E25" s="124"/>
      <c r="F25" s="124"/>
      <c r="G25" s="124"/>
      <c r="H25" s="99"/>
      <c r="I25" s="99"/>
      <c r="J25" s="99"/>
      <c r="K25" s="99"/>
    </row>
    <row r="26" spans="1:11" ht="15" x14ac:dyDescent="0.2">
      <c r="A26" s="102">
        <v>11</v>
      </c>
      <c r="B26" s="103"/>
      <c r="C26" s="103" t="s">
        <v>110</v>
      </c>
      <c r="D26" s="102" t="s">
        <v>71</v>
      </c>
      <c r="E26" s="104">
        <v>2</v>
      </c>
      <c r="F26" s="105"/>
      <c r="G26" s="106"/>
      <c r="H26" s="99"/>
      <c r="I26" s="99"/>
    </row>
    <row r="27" spans="1:11" ht="15" x14ac:dyDescent="0.2">
      <c r="A27" s="102">
        <v>12</v>
      </c>
      <c r="B27" s="103"/>
      <c r="C27" s="103" t="s">
        <v>161</v>
      </c>
      <c r="D27" s="102" t="s">
        <v>71</v>
      </c>
      <c r="E27" s="104">
        <v>1</v>
      </c>
      <c r="F27" s="105"/>
      <c r="G27" s="106"/>
      <c r="H27" s="99"/>
      <c r="I27" s="99"/>
    </row>
    <row r="28" spans="1:11" ht="15" x14ac:dyDescent="0.2">
      <c r="A28" s="102">
        <v>13</v>
      </c>
      <c r="B28" s="103"/>
      <c r="C28" s="103" t="s">
        <v>162</v>
      </c>
      <c r="D28" s="102" t="s">
        <v>71</v>
      </c>
      <c r="E28" s="104">
        <v>7</v>
      </c>
      <c r="F28" s="105"/>
      <c r="G28" s="106"/>
      <c r="H28" s="99"/>
      <c r="I28" s="99"/>
    </row>
    <row r="29" spans="1:11" ht="15" x14ac:dyDescent="0.2">
      <c r="A29" s="107"/>
      <c r="B29" s="107" t="s">
        <v>68</v>
      </c>
      <c r="C29" s="125" t="s">
        <v>109</v>
      </c>
      <c r="D29" s="126"/>
      <c r="E29" s="126"/>
      <c r="F29" s="126"/>
      <c r="G29" s="108">
        <f>SUM(G26:G28)</f>
        <v>0</v>
      </c>
      <c r="H29" s="99"/>
      <c r="I29" s="99"/>
      <c r="J29" s="99"/>
      <c r="K29" s="99"/>
    </row>
    <row r="30" spans="1:11" ht="15" x14ac:dyDescent="0.2">
      <c r="A30" s="110"/>
      <c r="B30" s="110" t="s">
        <v>68</v>
      </c>
      <c r="C30" s="127" t="s">
        <v>90</v>
      </c>
      <c r="D30" s="126"/>
      <c r="E30" s="126"/>
      <c r="F30" s="126"/>
      <c r="G30" s="111">
        <f>+G29</f>
        <v>0</v>
      </c>
      <c r="H30" s="99"/>
      <c r="I30" s="99"/>
      <c r="J30" s="99"/>
      <c r="K30" s="99"/>
    </row>
    <row r="31" spans="1:11" ht="15" x14ac:dyDescent="0.2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</row>
    <row r="32" spans="1:11" ht="15" x14ac:dyDescent="0.2">
      <c r="A32" s="128" t="s">
        <v>144</v>
      </c>
      <c r="B32" s="128"/>
      <c r="C32" s="128"/>
      <c r="D32" s="128"/>
      <c r="E32" s="128"/>
      <c r="F32" s="128"/>
      <c r="G32" s="112">
        <f>+G21+G30</f>
        <v>0</v>
      </c>
      <c r="H32" s="99"/>
    </row>
  </sheetData>
  <mergeCells count="20">
    <mergeCell ref="C20:F20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A18:B18"/>
    <mergeCell ref="C18:G18"/>
    <mergeCell ref="C30:F30"/>
    <mergeCell ref="A32:F32"/>
    <mergeCell ref="C21:F21"/>
    <mergeCell ref="A23:B23"/>
    <mergeCell ref="C23:G23"/>
    <mergeCell ref="A25:B25"/>
    <mergeCell ref="C25:G25"/>
    <mergeCell ref="C29:F2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</vt:lpstr>
      <vt:lpstr>Elektroinstalace</vt:lpstr>
      <vt:lpstr>Ovladací skříň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Ing. Martin Dokulil</cp:lastModifiedBy>
  <cp:lastPrinted>2016-10-04T07:23:28Z</cp:lastPrinted>
  <dcterms:created xsi:type="dcterms:W3CDTF">2016-09-30T08:55:58Z</dcterms:created>
  <dcterms:modified xsi:type="dcterms:W3CDTF">2017-05-10T05:25:09Z</dcterms:modified>
</cp:coreProperties>
</file>