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PROJEKCE\_Pracovni\64-1-5315-16\788\DVZ\MaR_IV.etapa\"/>
    </mc:Choice>
  </mc:AlternateContent>
  <bookViews>
    <workbookView xWindow="360" yWindow="270" windowWidth="18735" windowHeight="12210" firstSheet="2" activeTab="2"/>
  </bookViews>
  <sheets>
    <sheet name="Pokyny pro vyplnění" sheetId="11" state="hidden" r:id="rId1"/>
    <sheet name="VzorPolozky" sheetId="10" state="hidden" r:id="rId2"/>
    <sheet name="04 R1653156404 Pol" sheetId="12" r:id="rId3"/>
  </sheets>
  <externalReferences>
    <externalReference r:id="rId4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2">'04 R1653156404 Pol'!$1:$7</definedName>
    <definedName name="oadresa">#REF!</definedName>
    <definedName name="_xlnm.Print_Area" localSheetId="2">'04 R1653156404 Pol'!$A$1:$W$66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 l="1"/>
  <c r="O8" i="12"/>
  <c r="I9" i="12"/>
  <c r="I8" i="12" s="1"/>
  <c r="K9" i="12"/>
  <c r="K8" i="12" s="1"/>
  <c r="M9" i="12"/>
  <c r="M8" i="12" s="1"/>
  <c r="O9" i="12"/>
  <c r="Q9" i="12"/>
  <c r="Q8" i="12" s="1"/>
  <c r="V9" i="12"/>
  <c r="V8" i="12" s="1"/>
  <c r="G10" i="12"/>
  <c r="I11" i="12"/>
  <c r="I10" i="12" s="1"/>
  <c r="K11" i="12"/>
  <c r="K10" i="12" s="1"/>
  <c r="M11" i="12"/>
  <c r="O11" i="12"/>
  <c r="Q11" i="12"/>
  <c r="Q10" i="12" s="1"/>
  <c r="V11" i="12"/>
  <c r="V10" i="12" s="1"/>
  <c r="I12" i="12"/>
  <c r="K12" i="12"/>
  <c r="M12" i="12"/>
  <c r="O12" i="12"/>
  <c r="O10" i="12" s="1"/>
  <c r="Q12" i="12"/>
  <c r="V12" i="12"/>
  <c r="I13" i="12"/>
  <c r="K13" i="12"/>
  <c r="M13" i="12"/>
  <c r="O13" i="12"/>
  <c r="Q13" i="12"/>
  <c r="V13" i="12"/>
  <c r="I14" i="12"/>
  <c r="K14" i="12"/>
  <c r="M14" i="12"/>
  <c r="O14" i="12"/>
  <c r="Q14" i="12"/>
  <c r="V14" i="12"/>
  <c r="I15" i="12"/>
  <c r="K15" i="12"/>
  <c r="M15" i="12"/>
  <c r="O15" i="12"/>
  <c r="Q15" i="12"/>
  <c r="V15" i="12"/>
  <c r="I16" i="12"/>
  <c r="K16" i="12"/>
  <c r="M16" i="12"/>
  <c r="O16" i="12"/>
  <c r="Q16" i="12"/>
  <c r="V16" i="12"/>
  <c r="I17" i="12"/>
  <c r="K17" i="12"/>
  <c r="M17" i="12"/>
  <c r="O17" i="12"/>
  <c r="Q17" i="12"/>
  <c r="V17" i="12"/>
  <c r="I18" i="12"/>
  <c r="K18" i="12"/>
  <c r="M18" i="12"/>
  <c r="O18" i="12"/>
  <c r="Q18" i="12"/>
  <c r="V18" i="12"/>
  <c r="I19" i="12"/>
  <c r="K19" i="12"/>
  <c r="M19" i="12"/>
  <c r="O19" i="12"/>
  <c r="Q19" i="12"/>
  <c r="V19" i="12"/>
  <c r="I20" i="12"/>
  <c r="K20" i="12"/>
  <c r="M20" i="12"/>
  <c r="O20" i="12"/>
  <c r="Q20" i="12"/>
  <c r="V20" i="12"/>
  <c r="I21" i="12"/>
  <c r="K21" i="12"/>
  <c r="M21" i="12"/>
  <c r="O21" i="12"/>
  <c r="Q21" i="12"/>
  <c r="V21" i="12"/>
  <c r="I22" i="12"/>
  <c r="K22" i="12"/>
  <c r="M22" i="12"/>
  <c r="O22" i="12"/>
  <c r="Q22" i="12"/>
  <c r="V22" i="12"/>
  <c r="I23" i="12"/>
  <c r="K23" i="12"/>
  <c r="M23" i="12"/>
  <c r="O23" i="12"/>
  <c r="Q23" i="12"/>
  <c r="V23" i="12"/>
  <c r="I24" i="12"/>
  <c r="K24" i="12"/>
  <c r="M24" i="12"/>
  <c r="O24" i="12"/>
  <c r="Q24" i="12"/>
  <c r="V24" i="12"/>
  <c r="I25" i="12"/>
  <c r="K25" i="12"/>
  <c r="M25" i="12"/>
  <c r="O25" i="12"/>
  <c r="Q25" i="12"/>
  <c r="V25" i="12"/>
  <c r="G26" i="12"/>
  <c r="I27" i="12"/>
  <c r="I26" i="12" s="1"/>
  <c r="K27" i="12"/>
  <c r="M27" i="12"/>
  <c r="O27" i="12"/>
  <c r="O26" i="12" s="1"/>
  <c r="Q27" i="12"/>
  <c r="Q26" i="12" s="1"/>
  <c r="V27" i="12"/>
  <c r="I28" i="12"/>
  <c r="K28" i="12"/>
  <c r="K26" i="12" s="1"/>
  <c r="M28" i="12"/>
  <c r="O28" i="12"/>
  <c r="Q28" i="12"/>
  <c r="V28" i="12"/>
  <c r="V26" i="12" s="1"/>
  <c r="I29" i="12"/>
  <c r="K29" i="12"/>
  <c r="M29" i="12"/>
  <c r="O29" i="12"/>
  <c r="Q29" i="12"/>
  <c r="V29" i="12"/>
  <c r="I30" i="12"/>
  <c r="K30" i="12"/>
  <c r="M30" i="12"/>
  <c r="O30" i="12"/>
  <c r="Q30" i="12"/>
  <c r="V30" i="12"/>
  <c r="I31" i="12"/>
  <c r="K31" i="12"/>
  <c r="M31" i="12"/>
  <c r="O31" i="12"/>
  <c r="Q31" i="12"/>
  <c r="V31" i="12"/>
  <c r="I32" i="12"/>
  <c r="K32" i="12"/>
  <c r="M32" i="12"/>
  <c r="O32" i="12"/>
  <c r="Q32" i="12"/>
  <c r="V32" i="12"/>
  <c r="I33" i="12"/>
  <c r="K33" i="12"/>
  <c r="M33" i="12"/>
  <c r="O33" i="12"/>
  <c r="Q33" i="12"/>
  <c r="V33" i="12"/>
  <c r="I34" i="12"/>
  <c r="K34" i="12"/>
  <c r="M34" i="12"/>
  <c r="O34" i="12"/>
  <c r="Q34" i="12"/>
  <c r="V34" i="12"/>
  <c r="I35" i="12"/>
  <c r="K35" i="12"/>
  <c r="M35" i="12"/>
  <c r="O35" i="12"/>
  <c r="Q35" i="12"/>
  <c r="V35" i="12"/>
  <c r="I36" i="12"/>
  <c r="K36" i="12"/>
  <c r="M36" i="12"/>
  <c r="O36" i="12"/>
  <c r="Q36" i="12"/>
  <c r="V36" i="12"/>
  <c r="I37" i="12"/>
  <c r="K37" i="12"/>
  <c r="M37" i="12"/>
  <c r="O37" i="12"/>
  <c r="Q37" i="12"/>
  <c r="V37" i="12"/>
  <c r="I38" i="12"/>
  <c r="K38" i="12"/>
  <c r="M38" i="12"/>
  <c r="O38" i="12"/>
  <c r="Q38" i="12"/>
  <c r="V38" i="12"/>
  <c r="I39" i="12"/>
  <c r="K39" i="12"/>
  <c r="M39" i="12"/>
  <c r="O39" i="12"/>
  <c r="Q39" i="12"/>
  <c r="V39" i="12"/>
  <c r="I40" i="12"/>
  <c r="K40" i="12"/>
  <c r="M40" i="12"/>
  <c r="O40" i="12"/>
  <c r="Q40" i="12"/>
  <c r="V40" i="12"/>
  <c r="I41" i="12"/>
  <c r="K41" i="12"/>
  <c r="M41" i="12"/>
  <c r="O41" i="12"/>
  <c r="Q41" i="12"/>
  <c r="V41" i="12"/>
  <c r="I42" i="12"/>
  <c r="K42" i="12"/>
  <c r="M42" i="12"/>
  <c r="O42" i="12"/>
  <c r="Q42" i="12"/>
  <c r="V42" i="12"/>
  <c r="G43" i="12"/>
  <c r="I44" i="12"/>
  <c r="I43" i="12" s="1"/>
  <c r="K44" i="12"/>
  <c r="K43" i="12" s="1"/>
  <c r="M44" i="12"/>
  <c r="O44" i="12"/>
  <c r="Q44" i="12"/>
  <c r="Q43" i="12" s="1"/>
  <c r="V44" i="12"/>
  <c r="V43" i="12" s="1"/>
  <c r="I45" i="12"/>
  <c r="K45" i="12"/>
  <c r="M45" i="12"/>
  <c r="O45" i="12"/>
  <c r="O43" i="12" s="1"/>
  <c r="Q45" i="12"/>
  <c r="V45" i="12"/>
  <c r="I46" i="12"/>
  <c r="K46" i="12"/>
  <c r="M46" i="12"/>
  <c r="O46" i="12"/>
  <c r="Q46" i="12"/>
  <c r="V46" i="12"/>
  <c r="G47" i="12"/>
  <c r="I48" i="12"/>
  <c r="I47" i="12" s="1"/>
  <c r="K48" i="12"/>
  <c r="K47" i="12" s="1"/>
  <c r="M48" i="12"/>
  <c r="M47" i="12" s="1"/>
  <c r="O48" i="12"/>
  <c r="O47" i="12" s="1"/>
  <c r="Q48" i="12"/>
  <c r="Q47" i="12" s="1"/>
  <c r="V48" i="12"/>
  <c r="V47" i="12" s="1"/>
  <c r="G49" i="12"/>
  <c r="I50" i="12"/>
  <c r="I49" i="12" s="1"/>
  <c r="K50" i="12"/>
  <c r="M50" i="12"/>
  <c r="O50" i="12"/>
  <c r="O49" i="12" s="1"/>
  <c r="Q50" i="12"/>
  <c r="Q49" i="12" s="1"/>
  <c r="V50" i="12"/>
  <c r="I51" i="12"/>
  <c r="K51" i="12"/>
  <c r="K49" i="12" s="1"/>
  <c r="M51" i="12"/>
  <c r="O51" i="12"/>
  <c r="Q51" i="12"/>
  <c r="V51" i="12"/>
  <c r="V49" i="12" s="1"/>
  <c r="I52" i="12"/>
  <c r="K52" i="12"/>
  <c r="M52" i="12"/>
  <c r="O52" i="12"/>
  <c r="Q52" i="12"/>
  <c r="V52" i="12"/>
  <c r="G53" i="12"/>
  <c r="I54" i="12"/>
  <c r="K54" i="12"/>
  <c r="K53" i="12" s="1"/>
  <c r="M54" i="12"/>
  <c r="O54" i="12"/>
  <c r="Q54" i="12"/>
  <c r="V54" i="12"/>
  <c r="V53" i="12" s="1"/>
  <c r="I55" i="12"/>
  <c r="I53" i="12" s="1"/>
  <c r="K55" i="12"/>
  <c r="M55" i="12"/>
  <c r="O55" i="12"/>
  <c r="O53" i="12" s="1"/>
  <c r="Q55" i="12"/>
  <c r="Q53" i="12" s="1"/>
  <c r="V55" i="12"/>
  <c r="I56" i="12"/>
  <c r="K56" i="12"/>
  <c r="M56" i="12"/>
  <c r="O56" i="12"/>
  <c r="Q56" i="12"/>
  <c r="V56" i="12"/>
  <c r="G57" i="12"/>
  <c r="I58" i="12"/>
  <c r="I57" i="12" s="1"/>
  <c r="K58" i="12"/>
  <c r="K57" i="12" s="1"/>
  <c r="M58" i="12"/>
  <c r="O58" i="12"/>
  <c r="Q58" i="12"/>
  <c r="Q57" i="12" s="1"/>
  <c r="V58" i="12"/>
  <c r="V57" i="12" s="1"/>
  <c r="I59" i="12"/>
  <c r="K59" i="12"/>
  <c r="M59" i="12"/>
  <c r="M57" i="12" s="1"/>
  <c r="O59" i="12"/>
  <c r="O57" i="12" s="1"/>
  <c r="Q59" i="12"/>
  <c r="V59" i="12"/>
  <c r="I60" i="12"/>
  <c r="K60" i="12"/>
  <c r="M60" i="12"/>
  <c r="O60" i="12"/>
  <c r="Q60" i="12"/>
  <c r="V60" i="12"/>
  <c r="G61" i="12"/>
  <c r="I62" i="12"/>
  <c r="I61" i="12" s="1"/>
  <c r="K62" i="12"/>
  <c r="K61" i="12" s="1"/>
  <c r="M62" i="12"/>
  <c r="O62" i="12"/>
  <c r="O61" i="12" s="1"/>
  <c r="Q62" i="12"/>
  <c r="Q61" i="12" s="1"/>
  <c r="V62" i="12"/>
  <c r="V61" i="12" s="1"/>
  <c r="I63" i="12"/>
  <c r="K63" i="12"/>
  <c r="M63" i="12"/>
  <c r="O63" i="12"/>
  <c r="Q63" i="12"/>
  <c r="V63" i="12"/>
  <c r="I64" i="12"/>
  <c r="K64" i="12"/>
  <c r="M64" i="12"/>
  <c r="O64" i="12"/>
  <c r="Q64" i="12"/>
  <c r="V64" i="12"/>
  <c r="M61" i="12" l="1"/>
  <c r="M53" i="12"/>
  <c r="M49" i="12"/>
  <c r="M43" i="12"/>
  <c r="M26" i="12"/>
  <c r="M10" i="12"/>
</calcChain>
</file>

<file path=xl/sharedStrings.xml><?xml version="1.0" encoding="utf-8"?>
<sst xmlns="http://schemas.openxmlformats.org/spreadsheetml/2006/main" count="381" uniqueCount="175">
  <si>
    <t xml:space="preserve">Položkový rozpočet </t>
  </si>
  <si>
    <t>S:</t>
  </si>
  <si>
    <t>O:</t>
  </si>
  <si>
    <t>R:</t>
  </si>
  <si>
    <t>Vedlejší náklady</t>
  </si>
  <si>
    <t>Celkem</t>
  </si>
  <si>
    <t>Dodávka</t>
  </si>
  <si>
    <t>Montáž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</si>
  <si>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</si>
  <si>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</si>
  <si>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R1653156404</t>
  </si>
  <si>
    <t>04</t>
  </si>
  <si>
    <t>IV.Etapa</t>
  </si>
  <si>
    <t>16/5315</t>
  </si>
  <si>
    <t>MU ESF+</t>
  </si>
  <si>
    <t>01-51</t>
  </si>
  <si>
    <t>Periferie vstupní</t>
  </si>
  <si>
    <t>01-54</t>
  </si>
  <si>
    <t>Montážní materiál</t>
  </si>
  <si>
    <t>19-51</t>
  </si>
  <si>
    <t>Elektromontážní práce</t>
  </si>
  <si>
    <t>19-52</t>
  </si>
  <si>
    <t>Uvedení do provozu</t>
  </si>
  <si>
    <t>19-53</t>
  </si>
  <si>
    <t>Software DDC - práce</t>
  </si>
  <si>
    <t>19-54</t>
  </si>
  <si>
    <t>Revize, zkoušky, odborné prohlídky</t>
  </si>
  <si>
    <t>19-56</t>
  </si>
  <si>
    <t>Vizualizace</t>
  </si>
  <si>
    <t>19-72</t>
  </si>
  <si>
    <t>Stavební práce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</si>
  <si>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</si>
  <si>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</si>
  <si>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</si>
  <si>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</si>
  <si>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</si>
  <si>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</si>
  <si>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</si>
  <si>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</si>
  <si>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</si>
  <si>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</si>
  <si>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</si>
  <si>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</si>
  <si>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</si>
  <si>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</si>
  <si>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</si>
  <si>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</si>
  <si>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</si>
  <si>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</si>
  <si>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</si>
  <si>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</si>
  <si>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</si>
  <si>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</si>
  <si>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</si>
  <si>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</si>
  <si>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</si>
  <si>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</si>
  <si>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</si>
  <si>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1771123T</t>
  </si>
  <si>
    <t>Termopohon pro 2 bodovou nebo pulzní regulaci, M30x1,5 24V, 110 N, bez proudu otevřeno</t>
  </si>
  <si>
    <t>ks</t>
  </si>
  <si>
    <t>Vlastní</t>
  </si>
  <si>
    <t>Indiv</t>
  </si>
  <si>
    <t>POL3_</t>
  </si>
  <si>
    <t>PPU</t>
  </si>
  <si>
    <t>Protipožární ucpávka do 100mm2, tl. 200mm</t>
  </si>
  <si>
    <t>POL3_9</t>
  </si>
  <si>
    <t>RP1A23A6M1.</t>
  </si>
  <si>
    <t>Jednofázové relé SSR, řízení 16-32VAC, spínání 230VAC/5,5A, spínání v nule, vč. patice na DIN lištu</t>
  </si>
  <si>
    <t>34121550R</t>
  </si>
  <si>
    <t>Kabel sdělovací s Cu jádrem JYTY 2 x 1 mm</t>
  </si>
  <si>
    <t>m</t>
  </si>
  <si>
    <t>SPCM</t>
  </si>
  <si>
    <t>RTS 17/ I</t>
  </si>
  <si>
    <t>34121554R</t>
  </si>
  <si>
    <t>Kabel sdělovací s Cu jádrem JYTY 4 x 1 mm</t>
  </si>
  <si>
    <t>34111000R</t>
  </si>
  <si>
    <t>Kabel silový s Cu jádrem 750 V CYKY 2 x 1,5 mm2</t>
  </si>
  <si>
    <t>34571093R</t>
  </si>
  <si>
    <t>Trubka elektroinstalační tuhá z PVC 1532</t>
  </si>
  <si>
    <t>34571154R</t>
  </si>
  <si>
    <t>Trubka elektroinst. ohebná Monoflex 1423/1</t>
  </si>
  <si>
    <t>34571524R</t>
  </si>
  <si>
    <t>Krabice přístrojová odbočná čtvercová z PH KO 125E</t>
  </si>
  <si>
    <t>34571523R</t>
  </si>
  <si>
    <t>Krabice přístrojová odbočná kruhová z PH KO 97/5</t>
  </si>
  <si>
    <t>345715541R</t>
  </si>
  <si>
    <t>Víčko krabice z PVC   V 125/1</t>
  </si>
  <si>
    <t>34536700R</t>
  </si>
  <si>
    <t>Rámeček jednonásobný pro spínače a zásuvky</t>
  </si>
  <si>
    <t>34536701R</t>
  </si>
  <si>
    <t>Kryt zaslepovací pro jednonásobný rámeček</t>
  </si>
  <si>
    <t>34536702R</t>
  </si>
  <si>
    <t>Adaptér pro přístroje profil 45, jednonásobný</t>
  </si>
  <si>
    <t>KECT4953</t>
  </si>
  <si>
    <t>Štítek kabelový malý  30x0.8mm</t>
  </si>
  <si>
    <t>0R</t>
  </si>
  <si>
    <t>Drobný materiál</t>
  </si>
  <si>
    <t>kpl</t>
  </si>
  <si>
    <t>DEMTZ_MAT_001T00</t>
  </si>
  <si>
    <t>Demontáž stávající kabeláže</t>
  </si>
  <si>
    <t>POL1_</t>
  </si>
  <si>
    <t>DEMTZ_MAT_002T00</t>
  </si>
  <si>
    <t>Demontáž stávajícího nosného materiálu - lišta</t>
  </si>
  <si>
    <t>DEMTZ_MAT_003T00</t>
  </si>
  <si>
    <t>Demontáž elterm. hlavic</t>
  </si>
  <si>
    <t>MTZ_VYST_005T00</t>
  </si>
  <si>
    <t>Montáž termoelektrická hlavice</t>
  </si>
  <si>
    <t>210860201R00</t>
  </si>
  <si>
    <t>Kabel speciální JYTY s Cu 2 x 1 mm volně uložený</t>
  </si>
  <si>
    <t>210860202R00</t>
  </si>
  <si>
    <t>Kabel speciální JYTY s CU 4 x 1 mm volně uložený</t>
  </si>
  <si>
    <t>210810001R00</t>
  </si>
  <si>
    <t>Kabel CYKY-m 750 V 2 x 1,5 mm2 volně uložený</t>
  </si>
  <si>
    <t>210010023R00</t>
  </si>
  <si>
    <t>Trubka tuhá z PVC uložená pevně, 29 mm</t>
  </si>
  <si>
    <t>210800101R00</t>
  </si>
  <si>
    <t>Zasekání kabelu/trubky pod omítku</t>
  </si>
  <si>
    <t>220260027R00</t>
  </si>
  <si>
    <t>Krabice KO 125 ve zdi včetně vysekání lůžka</t>
  </si>
  <si>
    <t>220260024R00</t>
  </si>
  <si>
    <t>Krabice KO 97 ve zdi včetně vysekání lůžka</t>
  </si>
  <si>
    <t>21002</t>
  </si>
  <si>
    <t>Odpojení a připojení nástěnných ovladačů</t>
  </si>
  <si>
    <t>210100001R00</t>
  </si>
  <si>
    <t>Ukončení vodičů v rozvaděči + zapojení do 2,5 mm2</t>
  </si>
  <si>
    <t>460680021RT2</t>
  </si>
  <si>
    <t>Průraz zdivem v cihlové zdi tloušťky 15 cm, plochy do 0,025 m2</t>
  </si>
  <si>
    <t>kus</t>
  </si>
  <si>
    <t>21004</t>
  </si>
  <si>
    <t>Drobné montážní práce</t>
  </si>
  <si>
    <t>210271003R00</t>
  </si>
  <si>
    <t>Ucpávka kab. průchodky,protipožární</t>
  </si>
  <si>
    <t>RTS 13/ I</t>
  </si>
  <si>
    <t>POL1_9</t>
  </si>
  <si>
    <t>913      T00</t>
  </si>
  <si>
    <t>Hzs - zabezpečení pracoviště</t>
  </si>
  <si>
    <t>POL10_</t>
  </si>
  <si>
    <t>950      T00</t>
  </si>
  <si>
    <t>Hzs - Koordinace s ostatními profesemi</t>
  </si>
  <si>
    <t>923      T00</t>
  </si>
  <si>
    <t>Hzs - zaučení obsluhy</t>
  </si>
  <si>
    <t>hod</t>
  </si>
  <si>
    <t>927T00</t>
  </si>
  <si>
    <t>Uživatelský software pro DDC - úprava stávajícího</t>
  </si>
  <si>
    <t>901      T00</t>
  </si>
  <si>
    <t>Hzs - práce aplikačního programátora-příprava ke, komplexní zkoušce</t>
  </si>
  <si>
    <t>904      R01</t>
  </si>
  <si>
    <t>Hzs-zkousky v ramci montaz.praci, Komplexni vyzkouseni</t>
  </si>
  <si>
    <t>Prav.M</t>
  </si>
  <si>
    <t>905      R01</t>
  </si>
  <si>
    <t>Hzs-revize provoz.souboru a st.obj., Revize</t>
  </si>
  <si>
    <t>928T00</t>
  </si>
  <si>
    <t>Dispečink - úprava stávajících datových bodů</t>
  </si>
  <si>
    <t>931T00</t>
  </si>
  <si>
    <t>Dispečink - vykreslení obrazovek</t>
  </si>
  <si>
    <t>931T01</t>
  </si>
  <si>
    <t>Dispečink - úprava vizualizace VRF chlazení</t>
  </si>
  <si>
    <t>909      R00</t>
  </si>
  <si>
    <t>Zapravení stavebních nedodělků, úklid</t>
  </si>
  <si>
    <t>963016111R00</t>
  </si>
  <si>
    <t>Demontáž SDK podhledu, uskladnění</t>
  </si>
  <si>
    <t>m2</t>
  </si>
  <si>
    <t>963016111R01</t>
  </si>
  <si>
    <t>Montáž SDK podhledu (vč. případné náhrady poškozených částí)</t>
  </si>
  <si>
    <t>922      T00</t>
  </si>
  <si>
    <t>Hzs-projekt výrobní dokumentace</t>
  </si>
  <si>
    <t>921      T00</t>
  </si>
  <si>
    <t>Hzs-projekt skutečný stav</t>
  </si>
  <si>
    <t>930      T00</t>
  </si>
  <si>
    <t>Hzs - doprava osob</t>
  </si>
  <si>
    <t>km</t>
  </si>
  <si>
    <t>END</t>
  </si>
  <si>
    <t>MaR</t>
  </si>
  <si>
    <t>Soupis stavebních prací, dodávek a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</si>
</sst>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6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4" fillId="0" borderId="0" xfId="0" applyFont="1"/>
    <xf numFmtId="49" fontId="0" fillId="0" borderId="2" xfId="0" applyNumberFormat="1" applyBorder="1" applyAlignment="1">
      <alignment vertical="center"/>
    </xf>
    <xf numFmtId="0" fontId="0" fillId="0" borderId="5" xfId="0" applyBorder="1" applyAlignment="1">
      <alignment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0" fillId="0" borderId="5" xfId="0" applyFont="1" applyBorder="1" applyAlignment="1">
      <alignment vertical="center"/>
    </xf>
    <xf numFmtId="0" fontId="0" fillId="3" borderId="5" xfId="0" applyFont="1" applyFill="1" applyBorder="1" applyAlignment="1">
      <alignment vertical="center"/>
    </xf>
    <xf numFmtId="49" fontId="0" fillId="3" borderId="2" xfId="0" applyNumberFormat="1" applyFill="1" applyBorder="1" applyAlignment="1">
      <alignment vertical="center"/>
    </xf>
    <xf numFmtId="0" fontId="0" fillId="4" borderId="3" xfId="0" applyFill="1" applyBorder="1"/>
    <xf numFmtId="0" fontId="0" fillId="4" borderId="5" xfId="0" applyFill="1" applyBorder="1"/>
    <xf numFmtId="0" fontId="0" fillId="4" borderId="5" xfId="0" applyFill="1" applyBorder="1" applyAlignment="1">
      <alignment horizontal="center"/>
    </xf>
    <xf numFmtId="49" fontId="0" fillId="4" borderId="5" xfId="0" applyNumberFormat="1" applyFill="1" applyBorder="1"/>
    <xf numFmtId="0" fontId="0" fillId="4" borderId="5" xfId="0" applyFill="1" applyBorder="1" applyAlignment="1">
      <alignment wrapText="1"/>
    </xf>
    <xf numFmtId="0" fontId="5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5" fillId="0" borderId="0" xfId="0" applyNumberFormat="1" applyFont="1" applyAlignment="1">
      <alignment vertical="top" shrinkToFit="1"/>
    </xf>
    <xf numFmtId="4" fontId="4" fillId="3" borderId="0" xfId="0" applyNumberFormat="1" applyFont="1" applyFill="1" applyBorder="1" applyAlignment="1">
      <alignment vertical="top" shrinkToFit="1"/>
    </xf>
    <xf numFmtId="0" fontId="4" fillId="3" borderId="7" xfId="0" applyFont="1" applyFill="1" applyBorder="1" applyAlignment="1">
      <alignment vertical="top"/>
    </xf>
    <xf numFmtId="49" fontId="4" fillId="3" borderId="4" xfId="0" applyNumberFormat="1" applyFont="1" applyFill="1" applyBorder="1" applyAlignment="1">
      <alignment vertical="top"/>
    </xf>
    <xf numFmtId="0" fontId="4" fillId="3" borderId="4" xfId="0" applyFont="1" applyFill="1" applyBorder="1" applyAlignment="1">
      <alignment horizontal="center" vertical="top" shrinkToFit="1"/>
    </xf>
    <xf numFmtId="164" fontId="4" fillId="3" borderId="4" xfId="0" applyNumberFormat="1" applyFont="1" applyFill="1" applyBorder="1" applyAlignment="1">
      <alignment vertical="top" shrinkToFit="1"/>
    </xf>
    <xf numFmtId="4" fontId="4" fillId="3" borderId="4" xfId="0" applyNumberFormat="1" applyFont="1" applyFill="1" applyBorder="1" applyAlignment="1">
      <alignment vertical="top" shrinkToFit="1"/>
    </xf>
    <xf numFmtId="4" fontId="4" fillId="3" borderId="8" xfId="0" applyNumberFormat="1" applyFont="1" applyFill="1" applyBorder="1" applyAlignment="1">
      <alignment vertical="top" shrinkToFit="1"/>
    </xf>
    <xf numFmtId="0" fontId="5" fillId="0" borderId="9" xfId="0" applyFont="1" applyBorder="1" applyAlignment="1">
      <alignment vertical="top"/>
    </xf>
    <xf numFmtId="49" fontId="5" fillId="0" borderId="10" xfId="0" applyNumberFormat="1" applyFont="1" applyBorder="1" applyAlignment="1">
      <alignment vertical="top"/>
    </xf>
    <xf numFmtId="0" fontId="5" fillId="0" borderId="10" xfId="0" applyFont="1" applyBorder="1" applyAlignment="1">
      <alignment horizontal="center" vertical="top" shrinkToFit="1"/>
    </xf>
    <xf numFmtId="164" fontId="5" fillId="0" borderId="10" xfId="0" applyNumberFormat="1" applyFont="1" applyBorder="1" applyAlignment="1">
      <alignment vertical="top" shrinkToFit="1"/>
    </xf>
    <xf numFmtId="4" fontId="5" fillId="0" borderId="10" xfId="0" applyNumberFormat="1" applyFont="1" applyBorder="1" applyAlignment="1">
      <alignment vertical="top" shrinkToFit="1"/>
    </xf>
    <xf numFmtId="4" fontId="5" fillId="0" borderId="11" xfId="0" applyNumberFormat="1" applyFont="1" applyBorder="1" applyAlignment="1">
      <alignment vertical="top" shrinkToFit="1"/>
    </xf>
    <xf numFmtId="0" fontId="5" fillId="0" borderId="12" xfId="0" applyFont="1" applyBorder="1" applyAlignment="1">
      <alignment vertical="top"/>
    </xf>
    <xf numFmtId="49" fontId="5" fillId="0" borderId="13" xfId="0" applyNumberFormat="1" applyFont="1" applyBorder="1" applyAlignment="1">
      <alignment vertical="top"/>
    </xf>
    <xf numFmtId="0" fontId="5" fillId="0" borderId="13" xfId="0" applyFont="1" applyBorder="1" applyAlignment="1">
      <alignment horizontal="center" vertical="top" shrinkToFit="1"/>
    </xf>
    <xf numFmtId="164" fontId="5" fillId="0" borderId="13" xfId="0" applyNumberFormat="1" applyFont="1" applyBorder="1" applyAlignment="1">
      <alignment vertical="top" shrinkToFit="1"/>
    </xf>
    <xf numFmtId="4" fontId="5" fillId="0" borderId="13" xfId="0" applyNumberFormat="1" applyFont="1" applyBorder="1" applyAlignment="1">
      <alignment vertical="top" shrinkToFit="1"/>
    </xf>
    <xf numFmtId="4" fontId="5" fillId="0" borderId="14" xfId="0" applyNumberFormat="1" applyFont="1" applyBorder="1" applyAlignment="1">
      <alignment vertical="top" shrinkToFit="1"/>
    </xf>
    <xf numFmtId="49" fontId="4" fillId="3" borderId="4" xfId="0" applyNumberFormat="1" applyFont="1" applyFill="1" applyBorder="1" applyAlignment="1">
      <alignment horizontal="left" vertical="top" wrapText="1"/>
    </xf>
    <xf numFmtId="49" fontId="5" fillId="0" borderId="13" xfId="0" applyNumberFormat="1" applyFont="1" applyBorder="1" applyAlignment="1">
      <alignment horizontal="left" vertical="top" wrapText="1"/>
    </xf>
    <xf numFmtId="49" fontId="5" fillId="0" borderId="1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" fillId="2" borderId="0" xfId="0" applyFont="1" applyFill="1" applyAlignment="1">
      <alignment horizontal="left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2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49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6" xfId="0" applyBorder="1" applyAlignment="1">
      <alignment vertical="center"/>
    </xf>
    <xf numFmtId="49" fontId="0" fillId="3" borderId="2" xfId="0" applyNumberFormat="1" applyFill="1" applyBorder="1" applyAlignment="1">
      <alignment vertical="center"/>
    </xf>
    <xf numFmtId="0" fontId="0" fillId="3" borderId="2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3" fillId="0" borderId="1" xfId="0" applyFont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6" t="s">
        <v>8</v>
      </c>
    </row>
    <row r="2" spans="1:7" ht="57.75" customHeight="1" x14ac:dyDescent="0.2">
      <c r="A2" s="47" t="s">
        <v>9</v>
      </c>
      <c r="B2" s="47"/>
      <c r="C2" s="47"/>
      <c r="D2" s="47"/>
      <c r="E2" s="47"/>
      <c r="F2" s="47"/>
      <c r="G2" s="4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48" t="s">
        <v>0</v>
      </c>
      <c r="B1" s="48"/>
      <c r="C1" s="49"/>
      <c r="D1" s="48"/>
      <c r="E1" s="48"/>
      <c r="F1" s="48"/>
      <c r="G1" s="48"/>
    </row>
    <row r="2" spans="1:7" ht="24.95" customHeight="1" x14ac:dyDescent="0.2">
      <c r="A2" s="8" t="s">
        <v>1</v>
      </c>
      <c r="B2" s="7"/>
      <c r="C2" s="50"/>
      <c r="D2" s="50"/>
      <c r="E2" s="50"/>
      <c r="F2" s="50"/>
      <c r="G2" s="51"/>
    </row>
    <row r="3" spans="1:7" ht="24.95" customHeight="1" x14ac:dyDescent="0.2">
      <c r="A3" s="8" t="s">
        <v>2</v>
      </c>
      <c r="B3" s="7"/>
      <c r="C3" s="50"/>
      <c r="D3" s="50"/>
      <c r="E3" s="50"/>
      <c r="F3" s="50"/>
      <c r="G3" s="51"/>
    </row>
    <row r="4" spans="1:7" ht="24.95" customHeight="1" x14ac:dyDescent="0.2">
      <c r="A4" s="8" t="s">
        <v>3</v>
      </c>
      <c r="B4" s="7"/>
      <c r="C4" s="50"/>
      <c r="D4" s="50"/>
      <c r="E4" s="50"/>
      <c r="F4" s="50"/>
      <c r="G4" s="51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zoomScaleNormal="100" workbookViewId="0">
      <selection activeCell="Z8" sqref="Z8"/>
    </sheetView>
  </sheetViews>
  <sheetFormatPr defaultRowHeight="12.75" outlineLevelRow="1" x14ac:dyDescent="0.2"/>
  <cols>
    <col min="1" max="1" width="3.42578125" customWidth="1"/>
    <col min="2" max="2" width="12.5703125" style="9" customWidth="1"/>
    <col min="3" max="3" width="38.28515625" style="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58" t="s">
        <v>174</v>
      </c>
      <c r="B1" s="58"/>
      <c r="C1" s="58"/>
      <c r="D1" s="58"/>
      <c r="E1" s="58"/>
      <c r="F1" s="58"/>
      <c r="G1" s="58"/>
      <c r="AG1" t="s">
        <v>32</v>
      </c>
    </row>
    <row r="2" spans="1:60" ht="24.95" customHeight="1" x14ac:dyDescent="0.2">
      <c r="A2" s="11" t="s">
        <v>1</v>
      </c>
      <c r="B2" s="7" t="s">
        <v>13</v>
      </c>
      <c r="C2" s="52" t="s">
        <v>14</v>
      </c>
      <c r="D2" s="53"/>
      <c r="E2" s="53"/>
      <c r="F2" s="53"/>
      <c r="G2" s="54"/>
      <c r="AG2" t="s">
        <v>33</v>
      </c>
    </row>
    <row r="3" spans="1:60" ht="24.95" customHeight="1" x14ac:dyDescent="0.2">
      <c r="A3" s="11" t="s">
        <v>2</v>
      </c>
      <c r="B3" s="7" t="s">
        <v>11</v>
      </c>
      <c r="C3" s="52" t="s">
        <v>12</v>
      </c>
      <c r="D3" s="53"/>
      <c r="E3" s="53"/>
      <c r="F3" s="53"/>
      <c r="G3" s="54"/>
      <c r="AC3" s="9" t="s">
        <v>33</v>
      </c>
      <c r="AG3" t="s">
        <v>34</v>
      </c>
    </row>
    <row r="4" spans="1:60" ht="24.95" customHeight="1" x14ac:dyDescent="0.2">
      <c r="A4" s="12" t="s">
        <v>3</v>
      </c>
      <c r="B4" s="13" t="s">
        <v>10</v>
      </c>
      <c r="C4" s="55" t="s">
        <v>173</v>
      </c>
      <c r="D4" s="56"/>
      <c r="E4" s="56"/>
      <c r="F4" s="56"/>
      <c r="G4" s="57"/>
      <c r="AG4" t="s">
        <v>35</v>
      </c>
    </row>
    <row r="5" spans="1:60" x14ac:dyDescent="0.2">
      <c r="D5" s="10"/>
    </row>
    <row r="6" spans="1:60" ht="38.25" x14ac:dyDescent="0.2">
      <c r="A6" s="15" t="s">
        <v>36</v>
      </c>
      <c r="B6" s="17" t="s">
        <v>37</v>
      </c>
      <c r="C6" s="17" t="s">
        <v>38</v>
      </c>
      <c r="D6" s="16" t="s">
        <v>39</v>
      </c>
      <c r="E6" s="15" t="s">
        <v>40</v>
      </c>
      <c r="F6" s="14" t="s">
        <v>41</v>
      </c>
      <c r="G6" s="15" t="s">
        <v>5</v>
      </c>
      <c r="H6" s="18" t="s">
        <v>6</v>
      </c>
      <c r="I6" s="18" t="s">
        <v>42</v>
      </c>
      <c r="J6" s="18" t="s">
        <v>7</v>
      </c>
      <c r="K6" s="18" t="s">
        <v>43</v>
      </c>
      <c r="L6" s="18" t="s">
        <v>44</v>
      </c>
      <c r="M6" s="18" t="s">
        <v>45</v>
      </c>
      <c r="N6" s="18" t="s">
        <v>46</v>
      </c>
      <c r="O6" s="18" t="s">
        <v>47</v>
      </c>
      <c r="P6" s="18" t="s">
        <v>48</v>
      </c>
      <c r="Q6" s="18" t="s">
        <v>49</v>
      </c>
      <c r="R6" s="18" t="s">
        <v>50</v>
      </c>
      <c r="S6" s="18" t="s">
        <v>51</v>
      </c>
      <c r="T6" s="18" t="s">
        <v>52</v>
      </c>
      <c r="U6" s="18" t="s">
        <v>53</v>
      </c>
      <c r="V6" s="18" t="s">
        <v>54</v>
      </c>
      <c r="W6" s="18" t="s">
        <v>55</v>
      </c>
    </row>
    <row r="7" spans="1:60" hidden="1" x14ac:dyDescent="0.2">
      <c r="A7" s="1"/>
      <c r="B7" s="2"/>
      <c r="C7" s="2"/>
      <c r="D7" s="4"/>
      <c r="E7" s="20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</row>
    <row r="8" spans="1:60" x14ac:dyDescent="0.2">
      <c r="A8" s="24" t="s">
        <v>56</v>
      </c>
      <c r="B8" s="25" t="s">
        <v>15</v>
      </c>
      <c r="C8" s="42" t="s">
        <v>16</v>
      </c>
      <c r="D8" s="26"/>
      <c r="E8" s="27"/>
      <c r="F8" s="28"/>
      <c r="G8" s="29">
        <f>SUMIF(AG9:AG9,"&lt;&gt;NOR",G9:G9)</f>
        <v>0</v>
      </c>
      <c r="H8" s="23"/>
      <c r="I8" s="23">
        <f>SUM(I9:I9)</f>
        <v>1890</v>
      </c>
      <c r="J8" s="23"/>
      <c r="K8" s="23">
        <f>SUM(K9:K9)</f>
        <v>0</v>
      </c>
      <c r="L8" s="23"/>
      <c r="M8" s="23">
        <f>SUM(M9:M9)</f>
        <v>0</v>
      </c>
      <c r="N8" s="23"/>
      <c r="O8" s="23">
        <f>SUM(O9:O9)</f>
        <v>0</v>
      </c>
      <c r="P8" s="23"/>
      <c r="Q8" s="23">
        <f>SUM(Q9:Q9)</f>
        <v>0</v>
      </c>
      <c r="R8" s="23"/>
      <c r="S8" s="23"/>
      <c r="T8" s="23"/>
      <c r="U8" s="23"/>
      <c r="V8" s="23">
        <f>SUM(V9:V9)</f>
        <v>0</v>
      </c>
      <c r="W8" s="23"/>
      <c r="AG8" t="s">
        <v>57</v>
      </c>
    </row>
    <row r="9" spans="1:60" ht="22.5" outlineLevel="1" x14ac:dyDescent="0.2">
      <c r="A9" s="36">
        <v>1</v>
      </c>
      <c r="B9" s="37" t="s">
        <v>58</v>
      </c>
      <c r="C9" s="43" t="s">
        <v>59</v>
      </c>
      <c r="D9" s="38" t="s">
        <v>60</v>
      </c>
      <c r="E9" s="39">
        <v>2</v>
      </c>
      <c r="F9" s="40"/>
      <c r="G9" s="41">
        <v>0</v>
      </c>
      <c r="H9" s="22">
        <v>945</v>
      </c>
      <c r="I9" s="22">
        <f>ROUND(E9*H9,2)</f>
        <v>1890</v>
      </c>
      <c r="J9" s="22">
        <v>0</v>
      </c>
      <c r="K9" s="22">
        <f>ROUND(E9*J9,2)</f>
        <v>0</v>
      </c>
      <c r="L9" s="22">
        <v>21</v>
      </c>
      <c r="M9" s="22">
        <f>G9*(1+L9/100)</f>
        <v>0</v>
      </c>
      <c r="N9" s="22">
        <v>0</v>
      </c>
      <c r="O9" s="22">
        <f>ROUND(E9*N9,2)</f>
        <v>0</v>
      </c>
      <c r="P9" s="22">
        <v>0</v>
      </c>
      <c r="Q9" s="22">
        <f>ROUND(E9*P9,2)</f>
        <v>0</v>
      </c>
      <c r="R9" s="22"/>
      <c r="S9" s="22" t="s">
        <v>61</v>
      </c>
      <c r="T9" s="22" t="s">
        <v>62</v>
      </c>
      <c r="U9" s="22">
        <v>0</v>
      </c>
      <c r="V9" s="22">
        <f>ROUND(E9*U9,2)</f>
        <v>0</v>
      </c>
      <c r="W9" s="22"/>
      <c r="X9" s="19"/>
      <c r="Y9" s="19"/>
      <c r="Z9" s="19"/>
      <c r="AA9" s="19"/>
      <c r="AB9" s="19"/>
      <c r="AC9" s="19"/>
      <c r="AD9" s="19"/>
      <c r="AE9" s="19"/>
      <c r="AF9" s="19"/>
      <c r="AG9" s="19" t="s">
        <v>63</v>
      </c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</row>
    <row r="10" spans="1:60" x14ac:dyDescent="0.2">
      <c r="A10" s="24" t="s">
        <v>56</v>
      </c>
      <c r="B10" s="25" t="s">
        <v>17</v>
      </c>
      <c r="C10" s="42" t="s">
        <v>18</v>
      </c>
      <c r="D10" s="26"/>
      <c r="E10" s="27"/>
      <c r="F10" s="28"/>
      <c r="G10" s="29">
        <f>SUMIF(AG11:AG25,"&lt;&gt;NOR",G11:G25)</f>
        <v>0</v>
      </c>
      <c r="H10" s="23"/>
      <c r="I10" s="23">
        <f>SUM(I11:I25)</f>
        <v>5000.8999999999996</v>
      </c>
      <c r="J10" s="23"/>
      <c r="K10" s="23">
        <f>SUM(K11:K25)</f>
        <v>0</v>
      </c>
      <c r="L10" s="23"/>
      <c r="M10" s="23">
        <f>SUM(M11:M25)</f>
        <v>0</v>
      </c>
      <c r="N10" s="23"/>
      <c r="O10" s="23">
        <f>SUM(O11:O25)</f>
        <v>0.02</v>
      </c>
      <c r="P10" s="23"/>
      <c r="Q10" s="23">
        <f>SUM(Q11:Q25)</f>
        <v>0</v>
      </c>
      <c r="R10" s="23"/>
      <c r="S10" s="23"/>
      <c r="T10" s="23"/>
      <c r="U10" s="23"/>
      <c r="V10" s="23">
        <f>SUM(V11:V25)</f>
        <v>0</v>
      </c>
      <c r="W10" s="23"/>
      <c r="AG10" t="s">
        <v>57</v>
      </c>
    </row>
    <row r="11" spans="1:60" outlineLevel="1" x14ac:dyDescent="0.2">
      <c r="A11" s="36">
        <v>2</v>
      </c>
      <c r="B11" s="37" t="s">
        <v>64</v>
      </c>
      <c r="C11" s="43" t="s">
        <v>65</v>
      </c>
      <c r="D11" s="38" t="s">
        <v>60</v>
      </c>
      <c r="E11" s="39">
        <v>2</v>
      </c>
      <c r="F11" s="40"/>
      <c r="G11" s="41">
        <v>0</v>
      </c>
      <c r="H11" s="22">
        <v>501.84</v>
      </c>
      <c r="I11" s="22">
        <f t="shared" ref="I11:I25" si="0">ROUND(E11*H11,2)</f>
        <v>1003.68</v>
      </c>
      <c r="J11" s="22">
        <v>0</v>
      </c>
      <c r="K11" s="22">
        <f t="shared" ref="K11:K25" si="1">ROUND(E11*J11,2)</f>
        <v>0</v>
      </c>
      <c r="L11" s="22">
        <v>21</v>
      </c>
      <c r="M11" s="22">
        <f t="shared" ref="M11:M25" si="2">G11*(1+L11/100)</f>
        <v>0</v>
      </c>
      <c r="N11" s="22">
        <v>0</v>
      </c>
      <c r="O11" s="22">
        <f t="shared" ref="O11:O25" si="3">ROUND(E11*N11,2)</f>
        <v>0</v>
      </c>
      <c r="P11" s="22">
        <v>0</v>
      </c>
      <c r="Q11" s="22">
        <f t="shared" ref="Q11:Q25" si="4">ROUND(E11*P11,2)</f>
        <v>0</v>
      </c>
      <c r="R11" s="22"/>
      <c r="S11" s="22" t="s">
        <v>61</v>
      </c>
      <c r="T11" s="22" t="s">
        <v>62</v>
      </c>
      <c r="U11" s="22">
        <v>0</v>
      </c>
      <c r="V11" s="22">
        <f t="shared" ref="V11:V25" si="5">ROUND(E11*U11,2)</f>
        <v>0</v>
      </c>
      <c r="W11" s="22"/>
      <c r="X11" s="19"/>
      <c r="Y11" s="19"/>
      <c r="Z11" s="19"/>
      <c r="AA11" s="19"/>
      <c r="AB11" s="19"/>
      <c r="AC11" s="19"/>
      <c r="AD11" s="19"/>
      <c r="AE11" s="19"/>
      <c r="AF11" s="19"/>
      <c r="AG11" s="19" t="s">
        <v>66</v>
      </c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</row>
    <row r="12" spans="1:60" ht="22.5" outlineLevel="1" x14ac:dyDescent="0.2">
      <c r="A12" s="36">
        <v>3</v>
      </c>
      <c r="B12" s="37" t="s">
        <v>67</v>
      </c>
      <c r="C12" s="43" t="s">
        <v>68</v>
      </c>
      <c r="D12" s="38" t="s">
        <v>60</v>
      </c>
      <c r="E12" s="39">
        <v>1</v>
      </c>
      <c r="F12" s="40"/>
      <c r="G12" s="41">
        <v>0</v>
      </c>
      <c r="H12" s="22">
        <v>970</v>
      </c>
      <c r="I12" s="22">
        <f t="shared" si="0"/>
        <v>970</v>
      </c>
      <c r="J12" s="22">
        <v>0</v>
      </c>
      <c r="K12" s="22">
        <f t="shared" si="1"/>
        <v>0</v>
      </c>
      <c r="L12" s="22">
        <v>21</v>
      </c>
      <c r="M12" s="22">
        <f t="shared" si="2"/>
        <v>0</v>
      </c>
      <c r="N12" s="22">
        <v>0</v>
      </c>
      <c r="O12" s="22">
        <f t="shared" si="3"/>
        <v>0</v>
      </c>
      <c r="P12" s="22">
        <v>0</v>
      </c>
      <c r="Q12" s="22">
        <f t="shared" si="4"/>
        <v>0</v>
      </c>
      <c r="R12" s="22"/>
      <c r="S12" s="22" t="s">
        <v>61</v>
      </c>
      <c r="T12" s="22" t="s">
        <v>62</v>
      </c>
      <c r="U12" s="22">
        <v>0</v>
      </c>
      <c r="V12" s="22">
        <f t="shared" si="5"/>
        <v>0</v>
      </c>
      <c r="W12" s="22"/>
      <c r="X12" s="19"/>
      <c r="Y12" s="19"/>
      <c r="Z12" s="19"/>
      <c r="AA12" s="19"/>
      <c r="AB12" s="19"/>
      <c r="AC12" s="19"/>
      <c r="AD12" s="19"/>
      <c r="AE12" s="19"/>
      <c r="AF12" s="19"/>
      <c r="AG12" s="19" t="s">
        <v>63</v>
      </c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</row>
    <row r="13" spans="1:60" outlineLevel="1" x14ac:dyDescent="0.2">
      <c r="A13" s="36">
        <v>4</v>
      </c>
      <c r="B13" s="37" t="s">
        <v>69</v>
      </c>
      <c r="C13" s="43" t="s">
        <v>70</v>
      </c>
      <c r="D13" s="38" t="s">
        <v>71</v>
      </c>
      <c r="E13" s="39">
        <v>11</v>
      </c>
      <c r="F13" s="40"/>
      <c r="G13" s="41">
        <v>0</v>
      </c>
      <c r="H13" s="22">
        <v>6.2</v>
      </c>
      <c r="I13" s="22">
        <f t="shared" si="0"/>
        <v>68.2</v>
      </c>
      <c r="J13" s="22">
        <v>0</v>
      </c>
      <c r="K13" s="22">
        <f t="shared" si="1"/>
        <v>0</v>
      </c>
      <c r="L13" s="22">
        <v>21</v>
      </c>
      <c r="M13" s="22">
        <f t="shared" si="2"/>
        <v>0</v>
      </c>
      <c r="N13" s="22">
        <v>4.0000000000000003E-5</v>
      </c>
      <c r="O13" s="22">
        <f t="shared" si="3"/>
        <v>0</v>
      </c>
      <c r="P13" s="22">
        <v>0</v>
      </c>
      <c r="Q13" s="22">
        <f t="shared" si="4"/>
        <v>0</v>
      </c>
      <c r="R13" s="22" t="s">
        <v>72</v>
      </c>
      <c r="S13" s="22" t="s">
        <v>73</v>
      </c>
      <c r="T13" s="22" t="s">
        <v>73</v>
      </c>
      <c r="U13" s="22">
        <v>0</v>
      </c>
      <c r="V13" s="22">
        <f t="shared" si="5"/>
        <v>0</v>
      </c>
      <c r="W13" s="22"/>
      <c r="X13" s="19"/>
      <c r="Y13" s="19"/>
      <c r="Z13" s="19"/>
      <c r="AA13" s="19"/>
      <c r="AB13" s="19"/>
      <c r="AC13" s="19"/>
      <c r="AD13" s="19"/>
      <c r="AE13" s="19"/>
      <c r="AF13" s="19"/>
      <c r="AG13" s="19" t="s">
        <v>63</v>
      </c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</row>
    <row r="14" spans="1:60" outlineLevel="1" x14ac:dyDescent="0.2">
      <c r="A14" s="36">
        <v>5</v>
      </c>
      <c r="B14" s="37" t="s">
        <v>74</v>
      </c>
      <c r="C14" s="43" t="s">
        <v>75</v>
      </c>
      <c r="D14" s="38" t="s">
        <v>71</v>
      </c>
      <c r="E14" s="39">
        <v>28</v>
      </c>
      <c r="F14" s="40"/>
      <c r="G14" s="41">
        <v>0</v>
      </c>
      <c r="H14" s="22">
        <v>10.1</v>
      </c>
      <c r="I14" s="22">
        <f t="shared" si="0"/>
        <v>282.8</v>
      </c>
      <c r="J14" s="22">
        <v>0</v>
      </c>
      <c r="K14" s="22">
        <f t="shared" si="1"/>
        <v>0</v>
      </c>
      <c r="L14" s="22">
        <v>21</v>
      </c>
      <c r="M14" s="22">
        <f t="shared" si="2"/>
        <v>0</v>
      </c>
      <c r="N14" s="22">
        <v>6.9999999999999994E-5</v>
      </c>
      <c r="O14" s="22">
        <f t="shared" si="3"/>
        <v>0</v>
      </c>
      <c r="P14" s="22">
        <v>0</v>
      </c>
      <c r="Q14" s="22">
        <f t="shared" si="4"/>
        <v>0</v>
      </c>
      <c r="R14" s="22" t="s">
        <v>72</v>
      </c>
      <c r="S14" s="22" t="s">
        <v>73</v>
      </c>
      <c r="T14" s="22" t="s">
        <v>73</v>
      </c>
      <c r="U14" s="22">
        <v>0</v>
      </c>
      <c r="V14" s="22">
        <f t="shared" si="5"/>
        <v>0</v>
      </c>
      <c r="W14" s="22"/>
      <c r="X14" s="19"/>
      <c r="Y14" s="19"/>
      <c r="Z14" s="19"/>
      <c r="AA14" s="19"/>
      <c r="AB14" s="19"/>
      <c r="AC14" s="19"/>
      <c r="AD14" s="19"/>
      <c r="AE14" s="19"/>
      <c r="AF14" s="19"/>
      <c r="AG14" s="19" t="s">
        <v>63</v>
      </c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</row>
    <row r="15" spans="1:60" outlineLevel="1" x14ac:dyDescent="0.2">
      <c r="A15" s="36">
        <v>6</v>
      </c>
      <c r="B15" s="37" t="s">
        <v>76</v>
      </c>
      <c r="C15" s="43" t="s">
        <v>77</v>
      </c>
      <c r="D15" s="38" t="s">
        <v>71</v>
      </c>
      <c r="E15" s="39">
        <v>47</v>
      </c>
      <c r="F15" s="40"/>
      <c r="G15" s="41">
        <v>0</v>
      </c>
      <c r="H15" s="22">
        <v>9.1</v>
      </c>
      <c r="I15" s="22">
        <f t="shared" si="0"/>
        <v>427.7</v>
      </c>
      <c r="J15" s="22">
        <v>0</v>
      </c>
      <c r="K15" s="22">
        <f t="shared" si="1"/>
        <v>0</v>
      </c>
      <c r="L15" s="22">
        <v>21</v>
      </c>
      <c r="M15" s="22">
        <f t="shared" si="2"/>
        <v>0</v>
      </c>
      <c r="N15" s="22">
        <v>1.2999999999999999E-4</v>
      </c>
      <c r="O15" s="22">
        <f t="shared" si="3"/>
        <v>0.01</v>
      </c>
      <c r="P15" s="22">
        <v>0</v>
      </c>
      <c r="Q15" s="22">
        <f t="shared" si="4"/>
        <v>0</v>
      </c>
      <c r="R15" s="22" t="s">
        <v>72</v>
      </c>
      <c r="S15" s="22" t="s">
        <v>73</v>
      </c>
      <c r="T15" s="22" t="s">
        <v>73</v>
      </c>
      <c r="U15" s="22">
        <v>0</v>
      </c>
      <c r="V15" s="22">
        <f t="shared" si="5"/>
        <v>0</v>
      </c>
      <c r="W15" s="22"/>
      <c r="X15" s="19"/>
      <c r="Y15" s="19"/>
      <c r="Z15" s="19"/>
      <c r="AA15" s="19"/>
      <c r="AB15" s="19"/>
      <c r="AC15" s="19"/>
      <c r="AD15" s="19"/>
      <c r="AE15" s="19"/>
      <c r="AF15" s="19"/>
      <c r="AG15" s="19" t="s">
        <v>63</v>
      </c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</row>
    <row r="16" spans="1:60" outlineLevel="1" x14ac:dyDescent="0.2">
      <c r="A16" s="36">
        <v>7</v>
      </c>
      <c r="B16" s="37" t="s">
        <v>78</v>
      </c>
      <c r="C16" s="43" t="s">
        <v>79</v>
      </c>
      <c r="D16" s="38" t="s">
        <v>71</v>
      </c>
      <c r="E16" s="39">
        <v>39</v>
      </c>
      <c r="F16" s="40"/>
      <c r="G16" s="41">
        <v>0</v>
      </c>
      <c r="H16" s="22">
        <v>16.600000000000001</v>
      </c>
      <c r="I16" s="22">
        <f t="shared" si="0"/>
        <v>647.4</v>
      </c>
      <c r="J16" s="22">
        <v>0</v>
      </c>
      <c r="K16" s="22">
        <f t="shared" si="1"/>
        <v>0</v>
      </c>
      <c r="L16" s="22">
        <v>21</v>
      </c>
      <c r="M16" s="22">
        <f t="shared" si="2"/>
        <v>0</v>
      </c>
      <c r="N16" s="22">
        <v>1.3999999999999999E-4</v>
      </c>
      <c r="O16" s="22">
        <f t="shared" si="3"/>
        <v>0.01</v>
      </c>
      <c r="P16" s="22">
        <v>0</v>
      </c>
      <c r="Q16" s="22">
        <f t="shared" si="4"/>
        <v>0</v>
      </c>
      <c r="R16" s="22" t="s">
        <v>72</v>
      </c>
      <c r="S16" s="22" t="s">
        <v>73</v>
      </c>
      <c r="T16" s="22" t="s">
        <v>73</v>
      </c>
      <c r="U16" s="22">
        <v>0</v>
      </c>
      <c r="V16" s="22">
        <f t="shared" si="5"/>
        <v>0</v>
      </c>
      <c r="W16" s="22"/>
      <c r="X16" s="19"/>
      <c r="Y16" s="19"/>
      <c r="Z16" s="19"/>
      <c r="AA16" s="19"/>
      <c r="AB16" s="19"/>
      <c r="AC16" s="19"/>
      <c r="AD16" s="19"/>
      <c r="AE16" s="19"/>
      <c r="AF16" s="19"/>
      <c r="AG16" s="19" t="s">
        <v>63</v>
      </c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</row>
    <row r="17" spans="1:60" outlineLevel="1" x14ac:dyDescent="0.2">
      <c r="A17" s="36">
        <v>8</v>
      </c>
      <c r="B17" s="37" t="s">
        <v>80</v>
      </c>
      <c r="C17" s="43" t="s">
        <v>81</v>
      </c>
      <c r="D17" s="38" t="s">
        <v>71</v>
      </c>
      <c r="E17" s="39">
        <v>21</v>
      </c>
      <c r="F17" s="40"/>
      <c r="G17" s="41">
        <v>0</v>
      </c>
      <c r="H17" s="22">
        <v>21.1</v>
      </c>
      <c r="I17" s="22">
        <f t="shared" si="0"/>
        <v>443.1</v>
      </c>
      <c r="J17" s="22">
        <v>0</v>
      </c>
      <c r="K17" s="22">
        <f t="shared" si="1"/>
        <v>0</v>
      </c>
      <c r="L17" s="22">
        <v>21</v>
      </c>
      <c r="M17" s="22">
        <f t="shared" si="2"/>
        <v>0</v>
      </c>
      <c r="N17" s="22">
        <v>1.6000000000000001E-4</v>
      </c>
      <c r="O17" s="22">
        <f t="shared" si="3"/>
        <v>0</v>
      </c>
      <c r="P17" s="22">
        <v>0</v>
      </c>
      <c r="Q17" s="22">
        <f t="shared" si="4"/>
        <v>0</v>
      </c>
      <c r="R17" s="22" t="s">
        <v>72</v>
      </c>
      <c r="S17" s="22" t="s">
        <v>73</v>
      </c>
      <c r="T17" s="22" t="s">
        <v>73</v>
      </c>
      <c r="U17" s="22">
        <v>0</v>
      </c>
      <c r="V17" s="22">
        <f t="shared" si="5"/>
        <v>0</v>
      </c>
      <c r="W17" s="22"/>
      <c r="X17" s="19"/>
      <c r="Y17" s="19"/>
      <c r="Z17" s="19"/>
      <c r="AA17" s="19"/>
      <c r="AB17" s="19"/>
      <c r="AC17" s="19"/>
      <c r="AD17" s="19"/>
      <c r="AE17" s="19"/>
      <c r="AF17" s="19"/>
      <c r="AG17" s="19" t="s">
        <v>63</v>
      </c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</row>
    <row r="18" spans="1:60" ht="22.5" outlineLevel="1" x14ac:dyDescent="0.2">
      <c r="A18" s="36">
        <v>9</v>
      </c>
      <c r="B18" s="37" t="s">
        <v>82</v>
      </c>
      <c r="C18" s="43" t="s">
        <v>83</v>
      </c>
      <c r="D18" s="38" t="s">
        <v>60</v>
      </c>
      <c r="E18" s="39">
        <v>1</v>
      </c>
      <c r="F18" s="40"/>
      <c r="G18" s="41">
        <v>0</v>
      </c>
      <c r="H18" s="22">
        <v>74.599999999999994</v>
      </c>
      <c r="I18" s="22">
        <f t="shared" si="0"/>
        <v>74.599999999999994</v>
      </c>
      <c r="J18" s="22">
        <v>0</v>
      </c>
      <c r="K18" s="22">
        <f t="shared" si="1"/>
        <v>0</v>
      </c>
      <c r="L18" s="22">
        <v>21</v>
      </c>
      <c r="M18" s="22">
        <f t="shared" si="2"/>
        <v>0</v>
      </c>
      <c r="N18" s="22">
        <v>2.2000000000000001E-4</v>
      </c>
      <c r="O18" s="22">
        <f t="shared" si="3"/>
        <v>0</v>
      </c>
      <c r="P18" s="22">
        <v>0</v>
      </c>
      <c r="Q18" s="22">
        <f t="shared" si="4"/>
        <v>0</v>
      </c>
      <c r="R18" s="22" t="s">
        <v>72</v>
      </c>
      <c r="S18" s="22" t="s">
        <v>73</v>
      </c>
      <c r="T18" s="22" t="s">
        <v>73</v>
      </c>
      <c r="U18" s="22">
        <v>0</v>
      </c>
      <c r="V18" s="22">
        <f t="shared" si="5"/>
        <v>0</v>
      </c>
      <c r="W18" s="22"/>
      <c r="X18" s="19"/>
      <c r="Y18" s="19"/>
      <c r="Z18" s="19"/>
      <c r="AA18" s="19"/>
      <c r="AB18" s="19"/>
      <c r="AC18" s="19"/>
      <c r="AD18" s="19"/>
      <c r="AE18" s="19"/>
      <c r="AF18" s="19"/>
      <c r="AG18" s="19" t="s">
        <v>63</v>
      </c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</row>
    <row r="19" spans="1:60" outlineLevel="1" x14ac:dyDescent="0.2">
      <c r="A19" s="36">
        <v>10</v>
      </c>
      <c r="B19" s="37" t="s">
        <v>84</v>
      </c>
      <c r="C19" s="43" t="s">
        <v>85</v>
      </c>
      <c r="D19" s="38" t="s">
        <v>60</v>
      </c>
      <c r="E19" s="39">
        <v>2</v>
      </c>
      <c r="F19" s="40"/>
      <c r="G19" s="41">
        <v>0</v>
      </c>
      <c r="H19" s="22">
        <v>21.4</v>
      </c>
      <c r="I19" s="22">
        <f t="shared" si="0"/>
        <v>42.8</v>
      </c>
      <c r="J19" s="22">
        <v>0</v>
      </c>
      <c r="K19" s="22">
        <f t="shared" si="1"/>
        <v>0</v>
      </c>
      <c r="L19" s="22">
        <v>21</v>
      </c>
      <c r="M19" s="22">
        <f t="shared" si="2"/>
        <v>0</v>
      </c>
      <c r="N19" s="22">
        <v>3.0000000000000001E-5</v>
      </c>
      <c r="O19" s="22">
        <f t="shared" si="3"/>
        <v>0</v>
      </c>
      <c r="P19" s="22">
        <v>0</v>
      </c>
      <c r="Q19" s="22">
        <f t="shared" si="4"/>
        <v>0</v>
      </c>
      <c r="R19" s="22" t="s">
        <v>72</v>
      </c>
      <c r="S19" s="22" t="s">
        <v>73</v>
      </c>
      <c r="T19" s="22" t="s">
        <v>73</v>
      </c>
      <c r="U19" s="22">
        <v>0</v>
      </c>
      <c r="V19" s="22">
        <f t="shared" si="5"/>
        <v>0</v>
      </c>
      <c r="W19" s="22"/>
      <c r="X19" s="19"/>
      <c r="Y19" s="19"/>
      <c r="Z19" s="19"/>
      <c r="AA19" s="19"/>
      <c r="AB19" s="19"/>
      <c r="AC19" s="19"/>
      <c r="AD19" s="19"/>
      <c r="AE19" s="19"/>
      <c r="AF19" s="19"/>
      <c r="AG19" s="19" t="s">
        <v>63</v>
      </c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</row>
    <row r="20" spans="1:60" outlineLevel="1" x14ac:dyDescent="0.2">
      <c r="A20" s="36">
        <v>11</v>
      </c>
      <c r="B20" s="37" t="s">
        <v>86</v>
      </c>
      <c r="C20" s="43" t="s">
        <v>87</v>
      </c>
      <c r="D20" s="38" t="s">
        <v>60</v>
      </c>
      <c r="E20" s="39">
        <v>1</v>
      </c>
      <c r="F20" s="40"/>
      <c r="G20" s="41">
        <v>0</v>
      </c>
      <c r="H20" s="22">
        <v>20.100000000000001</v>
      </c>
      <c r="I20" s="22">
        <f t="shared" si="0"/>
        <v>20.100000000000001</v>
      </c>
      <c r="J20" s="22">
        <v>0</v>
      </c>
      <c r="K20" s="22">
        <f t="shared" si="1"/>
        <v>0</v>
      </c>
      <c r="L20" s="22">
        <v>21</v>
      </c>
      <c r="M20" s="22">
        <f t="shared" si="2"/>
        <v>0</v>
      </c>
      <c r="N20" s="22">
        <v>1.0000000000000001E-5</v>
      </c>
      <c r="O20" s="22">
        <f t="shared" si="3"/>
        <v>0</v>
      </c>
      <c r="P20" s="22">
        <v>0</v>
      </c>
      <c r="Q20" s="22">
        <f t="shared" si="4"/>
        <v>0</v>
      </c>
      <c r="R20" s="22" t="s">
        <v>72</v>
      </c>
      <c r="S20" s="22" t="s">
        <v>73</v>
      </c>
      <c r="T20" s="22" t="s">
        <v>73</v>
      </c>
      <c r="U20" s="22">
        <v>0</v>
      </c>
      <c r="V20" s="22">
        <f t="shared" si="5"/>
        <v>0</v>
      </c>
      <c r="W20" s="22"/>
      <c r="X20" s="19"/>
      <c r="Y20" s="19"/>
      <c r="Z20" s="19"/>
      <c r="AA20" s="19"/>
      <c r="AB20" s="19"/>
      <c r="AC20" s="19"/>
      <c r="AD20" s="19"/>
      <c r="AE20" s="19"/>
      <c r="AF20" s="19"/>
      <c r="AG20" s="19" t="s">
        <v>63</v>
      </c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</row>
    <row r="21" spans="1:60" outlineLevel="1" x14ac:dyDescent="0.2">
      <c r="A21" s="36">
        <v>12</v>
      </c>
      <c r="B21" s="37" t="s">
        <v>88</v>
      </c>
      <c r="C21" s="43" t="s">
        <v>89</v>
      </c>
      <c r="D21" s="38" t="s">
        <v>60</v>
      </c>
      <c r="E21" s="39">
        <v>2</v>
      </c>
      <c r="F21" s="40"/>
      <c r="G21" s="41">
        <v>0</v>
      </c>
      <c r="H21" s="22">
        <v>39.299999999999997</v>
      </c>
      <c r="I21" s="22">
        <f t="shared" si="0"/>
        <v>78.599999999999994</v>
      </c>
      <c r="J21" s="22">
        <v>0</v>
      </c>
      <c r="K21" s="22">
        <f t="shared" si="1"/>
        <v>0</v>
      </c>
      <c r="L21" s="22">
        <v>21</v>
      </c>
      <c r="M21" s="22">
        <f t="shared" si="2"/>
        <v>0</v>
      </c>
      <c r="N21" s="22">
        <v>5.0000000000000002E-5</v>
      </c>
      <c r="O21" s="22">
        <f t="shared" si="3"/>
        <v>0</v>
      </c>
      <c r="P21" s="22">
        <v>0</v>
      </c>
      <c r="Q21" s="22">
        <f t="shared" si="4"/>
        <v>0</v>
      </c>
      <c r="R21" s="22" t="s">
        <v>72</v>
      </c>
      <c r="S21" s="22" t="s">
        <v>73</v>
      </c>
      <c r="T21" s="22" t="s">
        <v>62</v>
      </c>
      <c r="U21" s="22">
        <v>0</v>
      </c>
      <c r="V21" s="22">
        <f t="shared" si="5"/>
        <v>0</v>
      </c>
      <c r="W21" s="22"/>
      <c r="X21" s="19"/>
      <c r="Y21" s="19"/>
      <c r="Z21" s="19"/>
      <c r="AA21" s="19"/>
      <c r="AB21" s="19"/>
      <c r="AC21" s="19"/>
      <c r="AD21" s="19"/>
      <c r="AE21" s="19"/>
      <c r="AF21" s="19"/>
      <c r="AG21" s="19" t="s">
        <v>63</v>
      </c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</row>
    <row r="22" spans="1:60" outlineLevel="1" x14ac:dyDescent="0.2">
      <c r="A22" s="36">
        <v>13</v>
      </c>
      <c r="B22" s="37" t="s">
        <v>90</v>
      </c>
      <c r="C22" s="43" t="s">
        <v>91</v>
      </c>
      <c r="D22" s="38" t="s">
        <v>60</v>
      </c>
      <c r="E22" s="39">
        <v>2</v>
      </c>
      <c r="F22" s="40"/>
      <c r="G22" s="41">
        <v>0</v>
      </c>
      <c r="H22" s="22">
        <v>39.5</v>
      </c>
      <c r="I22" s="22">
        <f t="shared" si="0"/>
        <v>79</v>
      </c>
      <c r="J22" s="22">
        <v>0</v>
      </c>
      <c r="K22" s="22">
        <f t="shared" si="1"/>
        <v>0</v>
      </c>
      <c r="L22" s="22">
        <v>21</v>
      </c>
      <c r="M22" s="22">
        <f t="shared" si="2"/>
        <v>0</v>
      </c>
      <c r="N22" s="22">
        <v>0</v>
      </c>
      <c r="O22" s="22">
        <f t="shared" si="3"/>
        <v>0</v>
      </c>
      <c r="P22" s="22">
        <v>0</v>
      </c>
      <c r="Q22" s="22">
        <f t="shared" si="4"/>
        <v>0</v>
      </c>
      <c r="R22" s="22"/>
      <c r="S22" s="22" t="s">
        <v>61</v>
      </c>
      <c r="T22" s="22" t="s">
        <v>62</v>
      </c>
      <c r="U22" s="22">
        <v>0</v>
      </c>
      <c r="V22" s="22">
        <f t="shared" si="5"/>
        <v>0</v>
      </c>
      <c r="W22" s="22"/>
      <c r="X22" s="19"/>
      <c r="Y22" s="19"/>
      <c r="Z22" s="19"/>
      <c r="AA22" s="19"/>
      <c r="AB22" s="19"/>
      <c r="AC22" s="19"/>
      <c r="AD22" s="19"/>
      <c r="AE22" s="19"/>
      <c r="AF22" s="19"/>
      <c r="AG22" s="19" t="s">
        <v>63</v>
      </c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</row>
    <row r="23" spans="1:60" outlineLevel="1" x14ac:dyDescent="0.2">
      <c r="A23" s="36">
        <v>14</v>
      </c>
      <c r="B23" s="37" t="s">
        <v>92</v>
      </c>
      <c r="C23" s="43" t="s">
        <v>93</v>
      </c>
      <c r="D23" s="38" t="s">
        <v>60</v>
      </c>
      <c r="E23" s="39">
        <v>2</v>
      </c>
      <c r="F23" s="40"/>
      <c r="G23" s="41">
        <v>0</v>
      </c>
      <c r="H23" s="22">
        <v>49.2</v>
      </c>
      <c r="I23" s="22">
        <f t="shared" si="0"/>
        <v>98.4</v>
      </c>
      <c r="J23" s="22">
        <v>0</v>
      </c>
      <c r="K23" s="22">
        <f t="shared" si="1"/>
        <v>0</v>
      </c>
      <c r="L23" s="22">
        <v>21</v>
      </c>
      <c r="M23" s="22">
        <f t="shared" si="2"/>
        <v>0</v>
      </c>
      <c r="N23" s="22">
        <v>0</v>
      </c>
      <c r="O23" s="22">
        <f t="shared" si="3"/>
        <v>0</v>
      </c>
      <c r="P23" s="22">
        <v>0</v>
      </c>
      <c r="Q23" s="22">
        <f t="shared" si="4"/>
        <v>0</v>
      </c>
      <c r="R23" s="22"/>
      <c r="S23" s="22" t="s">
        <v>61</v>
      </c>
      <c r="T23" s="22" t="s">
        <v>62</v>
      </c>
      <c r="U23" s="22">
        <v>0</v>
      </c>
      <c r="V23" s="22">
        <f t="shared" si="5"/>
        <v>0</v>
      </c>
      <c r="W23" s="22"/>
      <c r="X23" s="19"/>
      <c r="Y23" s="19"/>
      <c r="Z23" s="19"/>
      <c r="AA23" s="19"/>
      <c r="AB23" s="19"/>
      <c r="AC23" s="19"/>
      <c r="AD23" s="19"/>
      <c r="AE23" s="19"/>
      <c r="AF23" s="19"/>
      <c r="AG23" s="19" t="s">
        <v>63</v>
      </c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</row>
    <row r="24" spans="1:60" outlineLevel="1" x14ac:dyDescent="0.2">
      <c r="A24" s="36">
        <v>15</v>
      </c>
      <c r="B24" s="37" t="s">
        <v>94</v>
      </c>
      <c r="C24" s="43" t="s">
        <v>95</v>
      </c>
      <c r="D24" s="38" t="s">
        <v>60</v>
      </c>
      <c r="E24" s="39">
        <v>6</v>
      </c>
      <c r="F24" s="40"/>
      <c r="G24" s="41">
        <v>0</v>
      </c>
      <c r="H24" s="22">
        <v>2.42</v>
      </c>
      <c r="I24" s="22">
        <f t="shared" si="0"/>
        <v>14.52</v>
      </c>
      <c r="J24" s="22">
        <v>0</v>
      </c>
      <c r="K24" s="22">
        <f t="shared" si="1"/>
        <v>0</v>
      </c>
      <c r="L24" s="22">
        <v>21</v>
      </c>
      <c r="M24" s="22">
        <f t="shared" si="2"/>
        <v>0</v>
      </c>
      <c r="N24" s="22">
        <v>0</v>
      </c>
      <c r="O24" s="22">
        <f t="shared" si="3"/>
        <v>0</v>
      </c>
      <c r="P24" s="22">
        <v>0</v>
      </c>
      <c r="Q24" s="22">
        <f t="shared" si="4"/>
        <v>0</v>
      </c>
      <c r="R24" s="22"/>
      <c r="S24" s="22" t="s">
        <v>61</v>
      </c>
      <c r="T24" s="22" t="s">
        <v>62</v>
      </c>
      <c r="U24" s="22">
        <v>0</v>
      </c>
      <c r="V24" s="22">
        <f t="shared" si="5"/>
        <v>0</v>
      </c>
      <c r="W24" s="22"/>
      <c r="X24" s="19"/>
      <c r="Y24" s="19"/>
      <c r="Z24" s="19"/>
      <c r="AA24" s="19"/>
      <c r="AB24" s="19"/>
      <c r="AC24" s="19"/>
      <c r="AD24" s="19"/>
      <c r="AE24" s="19"/>
      <c r="AF24" s="19"/>
      <c r="AG24" s="19" t="s">
        <v>63</v>
      </c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</row>
    <row r="25" spans="1:60" outlineLevel="1" x14ac:dyDescent="0.2">
      <c r="A25" s="36">
        <v>16</v>
      </c>
      <c r="B25" s="37" t="s">
        <v>96</v>
      </c>
      <c r="C25" s="43" t="s">
        <v>97</v>
      </c>
      <c r="D25" s="38" t="s">
        <v>98</v>
      </c>
      <c r="E25" s="39">
        <v>1</v>
      </c>
      <c r="F25" s="40"/>
      <c r="G25" s="41">
        <v>0</v>
      </c>
      <c r="H25" s="22">
        <v>750</v>
      </c>
      <c r="I25" s="22">
        <f t="shared" si="0"/>
        <v>750</v>
      </c>
      <c r="J25" s="22">
        <v>0</v>
      </c>
      <c r="K25" s="22">
        <f t="shared" si="1"/>
        <v>0</v>
      </c>
      <c r="L25" s="22">
        <v>21</v>
      </c>
      <c r="M25" s="22">
        <f t="shared" si="2"/>
        <v>0</v>
      </c>
      <c r="N25" s="22">
        <v>0</v>
      </c>
      <c r="O25" s="22">
        <f t="shared" si="3"/>
        <v>0</v>
      </c>
      <c r="P25" s="22">
        <v>0</v>
      </c>
      <c r="Q25" s="22">
        <f t="shared" si="4"/>
        <v>0</v>
      </c>
      <c r="R25" s="22" t="s">
        <v>72</v>
      </c>
      <c r="S25" s="22" t="s">
        <v>73</v>
      </c>
      <c r="T25" s="22" t="s">
        <v>62</v>
      </c>
      <c r="U25" s="22">
        <v>0</v>
      </c>
      <c r="V25" s="22">
        <f t="shared" si="5"/>
        <v>0</v>
      </c>
      <c r="W25" s="22"/>
      <c r="X25" s="19"/>
      <c r="Y25" s="19"/>
      <c r="Z25" s="19"/>
      <c r="AA25" s="19"/>
      <c r="AB25" s="19"/>
      <c r="AC25" s="19"/>
      <c r="AD25" s="19"/>
      <c r="AE25" s="19"/>
      <c r="AF25" s="19"/>
      <c r="AG25" s="19" t="s">
        <v>63</v>
      </c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</row>
    <row r="26" spans="1:60" x14ac:dyDescent="0.2">
      <c r="A26" s="24" t="s">
        <v>56</v>
      </c>
      <c r="B26" s="25" t="s">
        <v>19</v>
      </c>
      <c r="C26" s="42" t="s">
        <v>20</v>
      </c>
      <c r="D26" s="26"/>
      <c r="E26" s="27"/>
      <c r="F26" s="28"/>
      <c r="G26" s="29">
        <f>SUMIF(AG27:AG42,"&lt;&gt;NOR",G27:G42)</f>
        <v>0</v>
      </c>
      <c r="H26" s="23"/>
      <c r="I26" s="23">
        <f>SUM(I27:I42)</f>
        <v>128.21</v>
      </c>
      <c r="J26" s="23"/>
      <c r="K26" s="23">
        <f>SUM(K27:K42)</f>
        <v>7371.99</v>
      </c>
      <c r="L26" s="23"/>
      <c r="M26" s="23">
        <f>SUM(M27:M42)</f>
        <v>0</v>
      </c>
      <c r="N26" s="23"/>
      <c r="O26" s="23">
        <f>SUM(O27:O42)</f>
        <v>0</v>
      </c>
      <c r="P26" s="23"/>
      <c r="Q26" s="23">
        <f>SUM(Q27:Q42)</f>
        <v>0</v>
      </c>
      <c r="R26" s="23"/>
      <c r="S26" s="23"/>
      <c r="T26" s="23"/>
      <c r="U26" s="23"/>
      <c r="V26" s="23">
        <f>SUM(V27:V42)</f>
        <v>10.340000000000002</v>
      </c>
      <c r="W26" s="23"/>
      <c r="AG26" t="s">
        <v>57</v>
      </c>
    </row>
    <row r="27" spans="1:60" outlineLevel="1" x14ac:dyDescent="0.2">
      <c r="A27" s="36">
        <v>17</v>
      </c>
      <c r="B27" s="37" t="s">
        <v>99</v>
      </c>
      <c r="C27" s="43" t="s">
        <v>100</v>
      </c>
      <c r="D27" s="38" t="s">
        <v>71</v>
      </c>
      <c r="E27" s="39">
        <v>27</v>
      </c>
      <c r="F27" s="40"/>
      <c r="G27" s="41">
        <v>0</v>
      </c>
      <c r="H27" s="22">
        <v>0</v>
      </c>
      <c r="I27" s="22">
        <f t="shared" ref="I27:I42" si="6">ROUND(E27*H27,2)</f>
        <v>0</v>
      </c>
      <c r="J27" s="22">
        <v>20</v>
      </c>
      <c r="K27" s="22">
        <f t="shared" ref="K27:K42" si="7">ROUND(E27*J27,2)</f>
        <v>540</v>
      </c>
      <c r="L27" s="22">
        <v>21</v>
      </c>
      <c r="M27" s="22">
        <f t="shared" ref="M27:M42" si="8">G27*(1+L27/100)</f>
        <v>0</v>
      </c>
      <c r="N27" s="22">
        <v>0</v>
      </c>
      <c r="O27" s="22">
        <f t="shared" ref="O27:O42" si="9">ROUND(E27*N27,2)</f>
        <v>0</v>
      </c>
      <c r="P27" s="22">
        <v>0</v>
      </c>
      <c r="Q27" s="22">
        <f t="shared" ref="Q27:Q42" si="10">ROUND(E27*P27,2)</f>
        <v>0</v>
      </c>
      <c r="R27" s="22"/>
      <c r="S27" s="22" t="s">
        <v>61</v>
      </c>
      <c r="T27" s="22" t="s">
        <v>62</v>
      </c>
      <c r="U27" s="22">
        <v>0</v>
      </c>
      <c r="V27" s="22">
        <f t="shared" ref="V27:V42" si="11">ROUND(E27*U27,2)</f>
        <v>0</v>
      </c>
      <c r="W27" s="22"/>
      <c r="X27" s="19"/>
      <c r="Y27" s="19"/>
      <c r="Z27" s="19"/>
      <c r="AA27" s="19"/>
      <c r="AB27" s="19"/>
      <c r="AC27" s="19"/>
      <c r="AD27" s="19"/>
      <c r="AE27" s="19"/>
      <c r="AF27" s="19"/>
      <c r="AG27" s="19" t="s">
        <v>101</v>
      </c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</row>
    <row r="28" spans="1:60" outlineLevel="1" x14ac:dyDescent="0.2">
      <c r="A28" s="36">
        <v>18</v>
      </c>
      <c r="B28" s="37" t="s">
        <v>102</v>
      </c>
      <c r="C28" s="43" t="s">
        <v>103</v>
      </c>
      <c r="D28" s="38" t="s">
        <v>71</v>
      </c>
      <c r="E28" s="39">
        <v>27</v>
      </c>
      <c r="F28" s="40"/>
      <c r="G28" s="41">
        <v>0</v>
      </c>
      <c r="H28" s="22">
        <v>0</v>
      </c>
      <c r="I28" s="22">
        <f t="shared" si="6"/>
        <v>0</v>
      </c>
      <c r="J28" s="22">
        <v>25</v>
      </c>
      <c r="K28" s="22">
        <f t="shared" si="7"/>
        <v>675</v>
      </c>
      <c r="L28" s="22">
        <v>21</v>
      </c>
      <c r="M28" s="22">
        <f t="shared" si="8"/>
        <v>0</v>
      </c>
      <c r="N28" s="22">
        <v>0</v>
      </c>
      <c r="O28" s="22">
        <f t="shared" si="9"/>
        <v>0</v>
      </c>
      <c r="P28" s="22">
        <v>0</v>
      </c>
      <c r="Q28" s="22">
        <f t="shared" si="10"/>
        <v>0</v>
      </c>
      <c r="R28" s="22"/>
      <c r="S28" s="22" t="s">
        <v>61</v>
      </c>
      <c r="T28" s="22" t="s">
        <v>62</v>
      </c>
      <c r="U28" s="22">
        <v>0</v>
      </c>
      <c r="V28" s="22">
        <f t="shared" si="11"/>
        <v>0</v>
      </c>
      <c r="W28" s="22"/>
      <c r="X28" s="19"/>
      <c r="Y28" s="19"/>
      <c r="Z28" s="19"/>
      <c r="AA28" s="19"/>
      <c r="AB28" s="19"/>
      <c r="AC28" s="19"/>
      <c r="AD28" s="19"/>
      <c r="AE28" s="19"/>
      <c r="AF28" s="19"/>
      <c r="AG28" s="19" t="s">
        <v>101</v>
      </c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</row>
    <row r="29" spans="1:60" outlineLevel="1" x14ac:dyDescent="0.2">
      <c r="A29" s="36">
        <v>19</v>
      </c>
      <c r="B29" s="37" t="s">
        <v>104</v>
      </c>
      <c r="C29" s="43" t="s">
        <v>105</v>
      </c>
      <c r="D29" s="38" t="s">
        <v>60</v>
      </c>
      <c r="E29" s="39">
        <v>2</v>
      </c>
      <c r="F29" s="40"/>
      <c r="G29" s="41">
        <v>0</v>
      </c>
      <c r="H29" s="22">
        <v>0</v>
      </c>
      <c r="I29" s="22">
        <f t="shared" si="6"/>
        <v>0</v>
      </c>
      <c r="J29" s="22">
        <v>150</v>
      </c>
      <c r="K29" s="22">
        <f t="shared" si="7"/>
        <v>300</v>
      </c>
      <c r="L29" s="22">
        <v>21</v>
      </c>
      <c r="M29" s="22">
        <f t="shared" si="8"/>
        <v>0</v>
      </c>
      <c r="N29" s="22">
        <v>0</v>
      </c>
      <c r="O29" s="22">
        <f t="shared" si="9"/>
        <v>0</v>
      </c>
      <c r="P29" s="22">
        <v>0</v>
      </c>
      <c r="Q29" s="22">
        <f t="shared" si="10"/>
        <v>0</v>
      </c>
      <c r="R29" s="22"/>
      <c r="S29" s="22" t="s">
        <v>61</v>
      </c>
      <c r="T29" s="22" t="s">
        <v>62</v>
      </c>
      <c r="U29" s="22">
        <v>0</v>
      </c>
      <c r="V29" s="22">
        <f t="shared" si="11"/>
        <v>0</v>
      </c>
      <c r="W29" s="22"/>
      <c r="X29" s="19"/>
      <c r="Y29" s="19"/>
      <c r="Z29" s="19"/>
      <c r="AA29" s="19"/>
      <c r="AB29" s="19"/>
      <c r="AC29" s="19"/>
      <c r="AD29" s="19"/>
      <c r="AE29" s="19"/>
      <c r="AF29" s="19"/>
      <c r="AG29" s="19" t="s">
        <v>101</v>
      </c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</row>
    <row r="30" spans="1:60" outlineLevel="1" x14ac:dyDescent="0.2">
      <c r="A30" s="36">
        <v>20</v>
      </c>
      <c r="B30" s="37" t="s">
        <v>106</v>
      </c>
      <c r="C30" s="43" t="s">
        <v>107</v>
      </c>
      <c r="D30" s="38" t="s">
        <v>60</v>
      </c>
      <c r="E30" s="39">
        <v>2</v>
      </c>
      <c r="F30" s="40"/>
      <c r="G30" s="41">
        <v>0</v>
      </c>
      <c r="H30" s="22">
        <v>0</v>
      </c>
      <c r="I30" s="22">
        <f t="shared" si="6"/>
        <v>0</v>
      </c>
      <c r="J30" s="22">
        <v>195</v>
      </c>
      <c r="K30" s="22">
        <f t="shared" si="7"/>
        <v>390</v>
      </c>
      <c r="L30" s="22">
        <v>21</v>
      </c>
      <c r="M30" s="22">
        <f t="shared" si="8"/>
        <v>0</v>
      </c>
      <c r="N30" s="22">
        <v>0</v>
      </c>
      <c r="O30" s="22">
        <f t="shared" si="9"/>
        <v>0</v>
      </c>
      <c r="P30" s="22">
        <v>0</v>
      </c>
      <c r="Q30" s="22">
        <f t="shared" si="10"/>
        <v>0</v>
      </c>
      <c r="R30" s="22"/>
      <c r="S30" s="22" t="s">
        <v>61</v>
      </c>
      <c r="T30" s="22" t="s">
        <v>62</v>
      </c>
      <c r="U30" s="22">
        <v>0</v>
      </c>
      <c r="V30" s="22">
        <f t="shared" si="11"/>
        <v>0</v>
      </c>
      <c r="W30" s="22"/>
      <c r="X30" s="19"/>
      <c r="Y30" s="19"/>
      <c r="Z30" s="19"/>
      <c r="AA30" s="19"/>
      <c r="AB30" s="19"/>
      <c r="AC30" s="19"/>
      <c r="AD30" s="19"/>
      <c r="AE30" s="19"/>
      <c r="AF30" s="19"/>
      <c r="AG30" s="19" t="s">
        <v>101</v>
      </c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</row>
    <row r="31" spans="1:60" outlineLevel="1" x14ac:dyDescent="0.2">
      <c r="A31" s="36">
        <v>21</v>
      </c>
      <c r="B31" s="37" t="s">
        <v>108</v>
      </c>
      <c r="C31" s="43" t="s">
        <v>109</v>
      </c>
      <c r="D31" s="38" t="s">
        <v>71</v>
      </c>
      <c r="E31" s="39">
        <v>11</v>
      </c>
      <c r="F31" s="40"/>
      <c r="G31" s="41">
        <v>0</v>
      </c>
      <c r="H31" s="22">
        <v>0</v>
      </c>
      <c r="I31" s="22">
        <f t="shared" si="6"/>
        <v>0</v>
      </c>
      <c r="J31" s="22">
        <v>18</v>
      </c>
      <c r="K31" s="22">
        <f t="shared" si="7"/>
        <v>198</v>
      </c>
      <c r="L31" s="22">
        <v>21</v>
      </c>
      <c r="M31" s="22">
        <f t="shared" si="8"/>
        <v>0</v>
      </c>
      <c r="N31" s="22">
        <v>0</v>
      </c>
      <c r="O31" s="22">
        <f t="shared" si="9"/>
        <v>0</v>
      </c>
      <c r="P31" s="22">
        <v>0</v>
      </c>
      <c r="Q31" s="22">
        <f t="shared" si="10"/>
        <v>0</v>
      </c>
      <c r="R31" s="22"/>
      <c r="S31" s="22" t="s">
        <v>73</v>
      </c>
      <c r="T31" s="22" t="s">
        <v>62</v>
      </c>
      <c r="U31" s="22">
        <v>4.6330000000000003E-2</v>
      </c>
      <c r="V31" s="22">
        <f t="shared" si="11"/>
        <v>0.51</v>
      </c>
      <c r="W31" s="22"/>
      <c r="X31" s="19"/>
      <c r="Y31" s="19"/>
      <c r="Z31" s="19"/>
      <c r="AA31" s="19"/>
      <c r="AB31" s="19"/>
      <c r="AC31" s="19"/>
      <c r="AD31" s="19"/>
      <c r="AE31" s="19"/>
      <c r="AF31" s="19"/>
      <c r="AG31" s="19" t="s">
        <v>101</v>
      </c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</row>
    <row r="32" spans="1:60" outlineLevel="1" x14ac:dyDescent="0.2">
      <c r="A32" s="36">
        <v>22</v>
      </c>
      <c r="B32" s="37" t="s">
        <v>110</v>
      </c>
      <c r="C32" s="43" t="s">
        <v>111</v>
      </c>
      <c r="D32" s="38" t="s">
        <v>71</v>
      </c>
      <c r="E32" s="39">
        <v>24</v>
      </c>
      <c r="F32" s="40"/>
      <c r="G32" s="41">
        <v>0</v>
      </c>
      <c r="H32" s="22">
        <v>0</v>
      </c>
      <c r="I32" s="22">
        <f t="shared" si="6"/>
        <v>0</v>
      </c>
      <c r="J32" s="22">
        <v>19</v>
      </c>
      <c r="K32" s="22">
        <f t="shared" si="7"/>
        <v>456</v>
      </c>
      <c r="L32" s="22">
        <v>21</v>
      </c>
      <c r="M32" s="22">
        <f t="shared" si="8"/>
        <v>0</v>
      </c>
      <c r="N32" s="22">
        <v>0</v>
      </c>
      <c r="O32" s="22">
        <f t="shared" si="9"/>
        <v>0</v>
      </c>
      <c r="P32" s="22">
        <v>0</v>
      </c>
      <c r="Q32" s="22">
        <f t="shared" si="10"/>
        <v>0</v>
      </c>
      <c r="R32" s="22"/>
      <c r="S32" s="22" t="s">
        <v>73</v>
      </c>
      <c r="T32" s="22" t="s">
        <v>62</v>
      </c>
      <c r="U32" s="22">
        <v>4.6330000000000003E-2</v>
      </c>
      <c r="V32" s="22">
        <f t="shared" si="11"/>
        <v>1.1100000000000001</v>
      </c>
      <c r="W32" s="22"/>
      <c r="X32" s="19"/>
      <c r="Y32" s="19"/>
      <c r="Z32" s="19"/>
      <c r="AA32" s="19"/>
      <c r="AB32" s="19"/>
      <c r="AC32" s="19"/>
      <c r="AD32" s="19"/>
      <c r="AE32" s="19"/>
      <c r="AF32" s="19"/>
      <c r="AG32" s="19" t="s">
        <v>101</v>
      </c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</row>
    <row r="33" spans="1:60" outlineLevel="1" x14ac:dyDescent="0.2">
      <c r="A33" s="36">
        <v>23</v>
      </c>
      <c r="B33" s="37" t="s">
        <v>112</v>
      </c>
      <c r="C33" s="43" t="s">
        <v>113</v>
      </c>
      <c r="D33" s="38" t="s">
        <v>71</v>
      </c>
      <c r="E33" s="39">
        <v>23</v>
      </c>
      <c r="F33" s="40"/>
      <c r="G33" s="41">
        <v>0</v>
      </c>
      <c r="H33" s="22">
        <v>0</v>
      </c>
      <c r="I33" s="22">
        <f t="shared" si="6"/>
        <v>0</v>
      </c>
      <c r="J33" s="22">
        <v>19</v>
      </c>
      <c r="K33" s="22">
        <f t="shared" si="7"/>
        <v>437</v>
      </c>
      <c r="L33" s="22">
        <v>21</v>
      </c>
      <c r="M33" s="22">
        <f t="shared" si="8"/>
        <v>0</v>
      </c>
      <c r="N33" s="22">
        <v>0</v>
      </c>
      <c r="O33" s="22">
        <f t="shared" si="9"/>
        <v>0</v>
      </c>
      <c r="P33" s="22">
        <v>0</v>
      </c>
      <c r="Q33" s="22">
        <f t="shared" si="10"/>
        <v>0</v>
      </c>
      <c r="R33" s="22"/>
      <c r="S33" s="22" t="s">
        <v>73</v>
      </c>
      <c r="T33" s="22" t="s">
        <v>73</v>
      </c>
      <c r="U33" s="22">
        <v>5.0959999999999998E-2</v>
      </c>
      <c r="V33" s="22">
        <f t="shared" si="11"/>
        <v>1.17</v>
      </c>
      <c r="W33" s="22"/>
      <c r="X33" s="19"/>
      <c r="Y33" s="19"/>
      <c r="Z33" s="19"/>
      <c r="AA33" s="19"/>
      <c r="AB33" s="19"/>
      <c r="AC33" s="19"/>
      <c r="AD33" s="19"/>
      <c r="AE33" s="19"/>
      <c r="AF33" s="19"/>
      <c r="AG33" s="19" t="s">
        <v>101</v>
      </c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  <c r="BH33" s="19"/>
    </row>
    <row r="34" spans="1:60" outlineLevel="1" x14ac:dyDescent="0.2">
      <c r="A34" s="36">
        <v>24</v>
      </c>
      <c r="B34" s="37" t="s">
        <v>114</v>
      </c>
      <c r="C34" s="43" t="s">
        <v>115</v>
      </c>
      <c r="D34" s="38" t="s">
        <v>71</v>
      </c>
      <c r="E34" s="39">
        <v>39</v>
      </c>
      <c r="F34" s="40"/>
      <c r="G34" s="41">
        <v>0</v>
      </c>
      <c r="H34" s="22">
        <v>0</v>
      </c>
      <c r="I34" s="22">
        <f t="shared" si="6"/>
        <v>0</v>
      </c>
      <c r="J34" s="22">
        <v>35.1</v>
      </c>
      <c r="K34" s="22">
        <f t="shared" si="7"/>
        <v>1368.9</v>
      </c>
      <c r="L34" s="22">
        <v>21</v>
      </c>
      <c r="M34" s="22">
        <f t="shared" si="8"/>
        <v>0</v>
      </c>
      <c r="N34" s="22">
        <v>0</v>
      </c>
      <c r="O34" s="22">
        <f t="shared" si="9"/>
        <v>0</v>
      </c>
      <c r="P34" s="22">
        <v>0</v>
      </c>
      <c r="Q34" s="22">
        <f t="shared" si="10"/>
        <v>0</v>
      </c>
      <c r="R34" s="22"/>
      <c r="S34" s="22" t="s">
        <v>73</v>
      </c>
      <c r="T34" s="22" t="s">
        <v>73</v>
      </c>
      <c r="U34" s="22">
        <v>9.4E-2</v>
      </c>
      <c r="V34" s="22">
        <f t="shared" si="11"/>
        <v>3.67</v>
      </c>
      <c r="W34" s="22"/>
      <c r="X34" s="19"/>
      <c r="Y34" s="19"/>
      <c r="Z34" s="19"/>
      <c r="AA34" s="19"/>
      <c r="AB34" s="19"/>
      <c r="AC34" s="19"/>
      <c r="AD34" s="19"/>
      <c r="AE34" s="19"/>
      <c r="AF34" s="19"/>
      <c r="AG34" s="19" t="s">
        <v>101</v>
      </c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</row>
    <row r="35" spans="1:60" outlineLevel="1" x14ac:dyDescent="0.2">
      <c r="A35" s="36">
        <v>25</v>
      </c>
      <c r="B35" s="37" t="s">
        <v>116</v>
      </c>
      <c r="C35" s="43" t="s">
        <v>117</v>
      </c>
      <c r="D35" s="38" t="s">
        <v>71</v>
      </c>
      <c r="E35" s="39">
        <v>21</v>
      </c>
      <c r="F35" s="40"/>
      <c r="G35" s="41">
        <v>0</v>
      </c>
      <c r="H35" s="22">
        <v>0</v>
      </c>
      <c r="I35" s="22">
        <f t="shared" si="6"/>
        <v>0</v>
      </c>
      <c r="J35" s="22">
        <v>40.299999999999997</v>
      </c>
      <c r="K35" s="22">
        <f t="shared" si="7"/>
        <v>846.3</v>
      </c>
      <c r="L35" s="22">
        <v>21</v>
      </c>
      <c r="M35" s="22">
        <f t="shared" si="8"/>
        <v>0</v>
      </c>
      <c r="N35" s="22">
        <v>0</v>
      </c>
      <c r="O35" s="22">
        <f t="shared" si="9"/>
        <v>0</v>
      </c>
      <c r="P35" s="22">
        <v>0</v>
      </c>
      <c r="Q35" s="22">
        <f t="shared" si="10"/>
        <v>0</v>
      </c>
      <c r="R35" s="22"/>
      <c r="S35" s="22" t="s">
        <v>73</v>
      </c>
      <c r="T35" s="22" t="s">
        <v>62</v>
      </c>
      <c r="U35" s="22">
        <v>7.0000000000000007E-2</v>
      </c>
      <c r="V35" s="22">
        <f t="shared" si="11"/>
        <v>1.47</v>
      </c>
      <c r="W35" s="22"/>
      <c r="X35" s="19"/>
      <c r="Y35" s="19"/>
      <c r="Z35" s="19"/>
      <c r="AA35" s="19"/>
      <c r="AB35" s="19"/>
      <c r="AC35" s="19"/>
      <c r="AD35" s="19"/>
      <c r="AE35" s="19"/>
      <c r="AF35" s="19"/>
      <c r="AG35" s="19" t="s">
        <v>101</v>
      </c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</row>
    <row r="36" spans="1:60" outlineLevel="1" x14ac:dyDescent="0.2">
      <c r="A36" s="36">
        <v>26</v>
      </c>
      <c r="B36" s="37" t="s">
        <v>118</v>
      </c>
      <c r="C36" s="43" t="s">
        <v>119</v>
      </c>
      <c r="D36" s="38" t="s">
        <v>60</v>
      </c>
      <c r="E36" s="39">
        <v>1</v>
      </c>
      <c r="F36" s="40"/>
      <c r="G36" s="41">
        <v>0</v>
      </c>
      <c r="H36" s="22">
        <v>75.36</v>
      </c>
      <c r="I36" s="22">
        <f t="shared" si="6"/>
        <v>75.36</v>
      </c>
      <c r="J36" s="22">
        <v>180.64</v>
      </c>
      <c r="K36" s="22">
        <f t="shared" si="7"/>
        <v>180.64</v>
      </c>
      <c r="L36" s="22">
        <v>21</v>
      </c>
      <c r="M36" s="22">
        <f t="shared" si="8"/>
        <v>0</v>
      </c>
      <c r="N36" s="22">
        <v>3.2000000000000003E-4</v>
      </c>
      <c r="O36" s="22">
        <f t="shared" si="9"/>
        <v>0</v>
      </c>
      <c r="P36" s="22">
        <v>0</v>
      </c>
      <c r="Q36" s="22">
        <f t="shared" si="10"/>
        <v>0</v>
      </c>
      <c r="R36" s="22"/>
      <c r="S36" s="22" t="s">
        <v>73</v>
      </c>
      <c r="T36" s="22" t="s">
        <v>73</v>
      </c>
      <c r="U36" s="22">
        <v>0.54700000000000004</v>
      </c>
      <c r="V36" s="22">
        <f t="shared" si="11"/>
        <v>0.55000000000000004</v>
      </c>
      <c r="W36" s="22"/>
      <c r="X36" s="19"/>
      <c r="Y36" s="19"/>
      <c r="Z36" s="19"/>
      <c r="AA36" s="19"/>
      <c r="AB36" s="19"/>
      <c r="AC36" s="19"/>
      <c r="AD36" s="19"/>
      <c r="AE36" s="19"/>
      <c r="AF36" s="19"/>
      <c r="AG36" s="19" t="s">
        <v>101</v>
      </c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</row>
    <row r="37" spans="1:60" outlineLevel="1" x14ac:dyDescent="0.2">
      <c r="A37" s="36">
        <v>27</v>
      </c>
      <c r="B37" s="37" t="s">
        <v>120</v>
      </c>
      <c r="C37" s="43" t="s">
        <v>121</v>
      </c>
      <c r="D37" s="38" t="s">
        <v>60</v>
      </c>
      <c r="E37" s="39">
        <v>2</v>
      </c>
      <c r="F37" s="40"/>
      <c r="G37" s="41">
        <v>0</v>
      </c>
      <c r="H37" s="22">
        <v>22.11</v>
      </c>
      <c r="I37" s="22">
        <f t="shared" si="6"/>
        <v>44.22</v>
      </c>
      <c r="J37" s="22">
        <v>162.38999999999999</v>
      </c>
      <c r="K37" s="22">
        <f t="shared" si="7"/>
        <v>324.77999999999997</v>
      </c>
      <c r="L37" s="22">
        <v>21</v>
      </c>
      <c r="M37" s="22">
        <f t="shared" si="8"/>
        <v>0</v>
      </c>
      <c r="N37" s="22">
        <v>1.2999999999999999E-4</v>
      </c>
      <c r="O37" s="22">
        <f t="shared" si="9"/>
        <v>0</v>
      </c>
      <c r="P37" s="22">
        <v>0</v>
      </c>
      <c r="Q37" s="22">
        <f t="shared" si="10"/>
        <v>0</v>
      </c>
      <c r="R37" s="22"/>
      <c r="S37" s="22" t="s">
        <v>73</v>
      </c>
      <c r="T37" s="22" t="s">
        <v>73</v>
      </c>
      <c r="U37" s="22">
        <v>0.49519999999999997</v>
      </c>
      <c r="V37" s="22">
        <f t="shared" si="11"/>
        <v>0.99</v>
      </c>
      <c r="W37" s="22"/>
      <c r="X37" s="19"/>
      <c r="Y37" s="19"/>
      <c r="Z37" s="19"/>
      <c r="AA37" s="19"/>
      <c r="AB37" s="19"/>
      <c r="AC37" s="19"/>
      <c r="AD37" s="19"/>
      <c r="AE37" s="19"/>
      <c r="AF37" s="19"/>
      <c r="AG37" s="19" t="s">
        <v>101</v>
      </c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</row>
    <row r="38" spans="1:60" outlineLevel="1" x14ac:dyDescent="0.2">
      <c r="A38" s="36">
        <v>28</v>
      </c>
      <c r="B38" s="37" t="s">
        <v>122</v>
      </c>
      <c r="C38" s="43" t="s">
        <v>123</v>
      </c>
      <c r="D38" s="38" t="s">
        <v>60</v>
      </c>
      <c r="E38" s="39">
        <v>1</v>
      </c>
      <c r="F38" s="40"/>
      <c r="G38" s="41">
        <v>0</v>
      </c>
      <c r="H38" s="22">
        <v>0</v>
      </c>
      <c r="I38" s="22">
        <f t="shared" si="6"/>
        <v>0</v>
      </c>
      <c r="J38" s="22">
        <v>150</v>
      </c>
      <c r="K38" s="22">
        <f t="shared" si="7"/>
        <v>150</v>
      </c>
      <c r="L38" s="22">
        <v>21</v>
      </c>
      <c r="M38" s="22">
        <f t="shared" si="8"/>
        <v>0</v>
      </c>
      <c r="N38" s="22">
        <v>0</v>
      </c>
      <c r="O38" s="22">
        <f t="shared" si="9"/>
        <v>0</v>
      </c>
      <c r="P38" s="22">
        <v>0</v>
      </c>
      <c r="Q38" s="22">
        <f t="shared" si="10"/>
        <v>0</v>
      </c>
      <c r="R38" s="22"/>
      <c r="S38" s="22" t="s">
        <v>61</v>
      </c>
      <c r="T38" s="22" t="s">
        <v>62</v>
      </c>
      <c r="U38" s="22">
        <v>0.14399999999999999</v>
      </c>
      <c r="V38" s="22">
        <f t="shared" si="11"/>
        <v>0.14000000000000001</v>
      </c>
      <c r="W38" s="22"/>
      <c r="X38" s="19"/>
      <c r="Y38" s="19"/>
      <c r="Z38" s="19"/>
      <c r="AA38" s="19"/>
      <c r="AB38" s="19"/>
      <c r="AC38" s="19"/>
      <c r="AD38" s="19"/>
      <c r="AE38" s="19"/>
      <c r="AF38" s="19"/>
      <c r="AG38" s="19" t="s">
        <v>101</v>
      </c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</row>
    <row r="39" spans="1:60" outlineLevel="1" x14ac:dyDescent="0.2">
      <c r="A39" s="36">
        <v>29</v>
      </c>
      <c r="B39" s="37" t="s">
        <v>124</v>
      </c>
      <c r="C39" s="43" t="s">
        <v>125</v>
      </c>
      <c r="D39" s="38" t="s">
        <v>60</v>
      </c>
      <c r="E39" s="39">
        <v>6</v>
      </c>
      <c r="F39" s="40"/>
      <c r="G39" s="41">
        <v>0</v>
      </c>
      <c r="H39" s="22">
        <v>0</v>
      </c>
      <c r="I39" s="22">
        <f t="shared" si="6"/>
        <v>0</v>
      </c>
      <c r="J39" s="22">
        <v>35</v>
      </c>
      <c r="K39" s="22">
        <f t="shared" si="7"/>
        <v>210</v>
      </c>
      <c r="L39" s="22">
        <v>21</v>
      </c>
      <c r="M39" s="22">
        <f t="shared" si="8"/>
        <v>0</v>
      </c>
      <c r="N39" s="22">
        <v>0</v>
      </c>
      <c r="O39" s="22">
        <f t="shared" si="9"/>
        <v>0</v>
      </c>
      <c r="P39" s="22">
        <v>0</v>
      </c>
      <c r="Q39" s="22">
        <f t="shared" si="10"/>
        <v>0</v>
      </c>
      <c r="R39" s="22"/>
      <c r="S39" s="22" t="s">
        <v>73</v>
      </c>
      <c r="T39" s="22" t="s">
        <v>62</v>
      </c>
      <c r="U39" s="22">
        <v>5.0500000000000003E-2</v>
      </c>
      <c r="V39" s="22">
        <f t="shared" si="11"/>
        <v>0.3</v>
      </c>
      <c r="W39" s="22"/>
      <c r="X39" s="19"/>
      <c r="Y39" s="19"/>
      <c r="Z39" s="19"/>
      <c r="AA39" s="19"/>
      <c r="AB39" s="19"/>
      <c r="AC39" s="19"/>
      <c r="AD39" s="19"/>
      <c r="AE39" s="19"/>
      <c r="AF39" s="19"/>
      <c r="AG39" s="19" t="s">
        <v>101</v>
      </c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</row>
    <row r="40" spans="1:60" ht="22.5" outlineLevel="1" x14ac:dyDescent="0.2">
      <c r="A40" s="36">
        <v>30</v>
      </c>
      <c r="B40" s="37" t="s">
        <v>126</v>
      </c>
      <c r="C40" s="43" t="s">
        <v>127</v>
      </c>
      <c r="D40" s="38" t="s">
        <v>128</v>
      </c>
      <c r="E40" s="39">
        <v>1</v>
      </c>
      <c r="F40" s="40"/>
      <c r="G40" s="41">
        <v>0</v>
      </c>
      <c r="H40" s="22">
        <v>8.6300000000000008</v>
      </c>
      <c r="I40" s="22">
        <f t="shared" si="6"/>
        <v>8.6300000000000008</v>
      </c>
      <c r="J40" s="22">
        <v>251.37</v>
      </c>
      <c r="K40" s="22">
        <f t="shared" si="7"/>
        <v>251.37</v>
      </c>
      <c r="L40" s="22">
        <v>21</v>
      </c>
      <c r="M40" s="22">
        <f t="shared" si="8"/>
        <v>0</v>
      </c>
      <c r="N40" s="22">
        <v>3.7599999999999999E-3</v>
      </c>
      <c r="O40" s="22">
        <f t="shared" si="9"/>
        <v>0</v>
      </c>
      <c r="P40" s="22">
        <v>0</v>
      </c>
      <c r="Q40" s="22">
        <f t="shared" si="10"/>
        <v>0</v>
      </c>
      <c r="R40" s="22"/>
      <c r="S40" s="22" t="s">
        <v>73</v>
      </c>
      <c r="T40" s="22" t="s">
        <v>62</v>
      </c>
      <c r="U40" s="22">
        <v>0.433</v>
      </c>
      <c r="V40" s="22">
        <f t="shared" si="11"/>
        <v>0.43</v>
      </c>
      <c r="W40" s="22"/>
      <c r="X40" s="19"/>
      <c r="Y40" s="19"/>
      <c r="Z40" s="19"/>
      <c r="AA40" s="19"/>
      <c r="AB40" s="19"/>
      <c r="AC40" s="19"/>
      <c r="AD40" s="19"/>
      <c r="AE40" s="19"/>
      <c r="AF40" s="19"/>
      <c r="AG40" s="19" t="s">
        <v>101</v>
      </c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</row>
    <row r="41" spans="1:60" outlineLevel="1" x14ac:dyDescent="0.2">
      <c r="A41" s="36">
        <v>31</v>
      </c>
      <c r="B41" s="37" t="s">
        <v>129</v>
      </c>
      <c r="C41" s="43" t="s">
        <v>130</v>
      </c>
      <c r="D41" s="38" t="s">
        <v>142</v>
      </c>
      <c r="E41" s="39">
        <v>2</v>
      </c>
      <c r="F41" s="40"/>
      <c r="G41" s="41">
        <v>0</v>
      </c>
      <c r="H41" s="22">
        <v>0</v>
      </c>
      <c r="I41" s="22">
        <f t="shared" si="6"/>
        <v>0</v>
      </c>
      <c r="J41" s="22">
        <v>300</v>
      </c>
      <c r="K41" s="22">
        <f t="shared" si="7"/>
        <v>600</v>
      </c>
      <c r="L41" s="22">
        <v>21</v>
      </c>
      <c r="M41" s="22">
        <f t="shared" si="8"/>
        <v>0</v>
      </c>
      <c r="N41" s="22">
        <v>0</v>
      </c>
      <c r="O41" s="22">
        <f t="shared" si="9"/>
        <v>0</v>
      </c>
      <c r="P41" s="22">
        <v>0</v>
      </c>
      <c r="Q41" s="22">
        <f t="shared" si="10"/>
        <v>0</v>
      </c>
      <c r="R41" s="22"/>
      <c r="S41" s="22" t="s">
        <v>61</v>
      </c>
      <c r="T41" s="22" t="s">
        <v>62</v>
      </c>
      <c r="U41" s="22">
        <v>0</v>
      </c>
      <c r="V41" s="22">
        <f t="shared" si="11"/>
        <v>0</v>
      </c>
      <c r="W41" s="22"/>
      <c r="X41" s="19"/>
      <c r="Y41" s="19"/>
      <c r="Z41" s="19"/>
      <c r="AA41" s="19"/>
      <c r="AB41" s="19"/>
      <c r="AC41" s="19"/>
      <c r="AD41" s="19"/>
      <c r="AE41" s="19"/>
      <c r="AF41" s="19"/>
      <c r="AG41" s="19" t="s">
        <v>101</v>
      </c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</row>
    <row r="42" spans="1:60" outlineLevel="1" x14ac:dyDescent="0.2">
      <c r="A42" s="36">
        <v>32</v>
      </c>
      <c r="B42" s="37" t="s">
        <v>131</v>
      </c>
      <c r="C42" s="43" t="s">
        <v>132</v>
      </c>
      <c r="D42" s="38" t="s">
        <v>60</v>
      </c>
      <c r="E42" s="39">
        <v>2</v>
      </c>
      <c r="F42" s="40"/>
      <c r="G42" s="41">
        <v>0</v>
      </c>
      <c r="H42" s="22">
        <v>0</v>
      </c>
      <c r="I42" s="22">
        <f t="shared" si="6"/>
        <v>0</v>
      </c>
      <c r="J42" s="22">
        <v>222</v>
      </c>
      <c r="K42" s="22">
        <f t="shared" si="7"/>
        <v>444</v>
      </c>
      <c r="L42" s="22">
        <v>21</v>
      </c>
      <c r="M42" s="22">
        <f t="shared" si="8"/>
        <v>0</v>
      </c>
      <c r="N42" s="22">
        <v>0</v>
      </c>
      <c r="O42" s="22">
        <f t="shared" si="9"/>
        <v>0</v>
      </c>
      <c r="P42" s="22">
        <v>0</v>
      </c>
      <c r="Q42" s="22">
        <f t="shared" si="10"/>
        <v>0</v>
      </c>
      <c r="R42" s="22"/>
      <c r="S42" s="22" t="s">
        <v>133</v>
      </c>
      <c r="T42" s="22" t="s">
        <v>62</v>
      </c>
      <c r="U42" s="22">
        <v>0</v>
      </c>
      <c r="V42" s="22">
        <f t="shared" si="11"/>
        <v>0</v>
      </c>
      <c r="W42" s="22"/>
      <c r="X42" s="19"/>
      <c r="Y42" s="19"/>
      <c r="Z42" s="19"/>
      <c r="AA42" s="19"/>
      <c r="AB42" s="19"/>
      <c r="AC42" s="19"/>
      <c r="AD42" s="19"/>
      <c r="AE42" s="19"/>
      <c r="AF42" s="19"/>
      <c r="AG42" s="19" t="s">
        <v>134</v>
      </c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</row>
    <row r="43" spans="1:60" x14ac:dyDescent="0.2">
      <c r="A43" s="24" t="s">
        <v>56</v>
      </c>
      <c r="B43" s="25" t="s">
        <v>21</v>
      </c>
      <c r="C43" s="42" t="s">
        <v>22</v>
      </c>
      <c r="D43" s="26"/>
      <c r="E43" s="27"/>
      <c r="F43" s="28"/>
      <c r="G43" s="29">
        <f>SUMIF(AG44:AG46,"&lt;&gt;NOR",G44:G46)</f>
        <v>0</v>
      </c>
      <c r="H43" s="23"/>
      <c r="I43" s="23">
        <f>SUM(I44:I46)</f>
        <v>0</v>
      </c>
      <c r="J43" s="23"/>
      <c r="K43" s="23">
        <f>SUM(K44:K46)</f>
        <v>2700</v>
      </c>
      <c r="L43" s="23"/>
      <c r="M43" s="23">
        <f>SUM(M44:M46)</f>
        <v>0</v>
      </c>
      <c r="N43" s="23"/>
      <c r="O43" s="23">
        <f>SUM(O44:O46)</f>
        <v>0</v>
      </c>
      <c r="P43" s="23"/>
      <c r="Q43" s="23">
        <f>SUM(Q44:Q46)</f>
        <v>0</v>
      </c>
      <c r="R43" s="23"/>
      <c r="S43" s="23"/>
      <c r="T43" s="23"/>
      <c r="U43" s="23"/>
      <c r="V43" s="23">
        <f>SUM(V44:V46)</f>
        <v>3</v>
      </c>
      <c r="W43" s="23"/>
      <c r="AG43" t="s">
        <v>57</v>
      </c>
    </row>
    <row r="44" spans="1:60" outlineLevel="1" x14ac:dyDescent="0.2">
      <c r="A44" s="36">
        <v>33</v>
      </c>
      <c r="B44" s="37" t="s">
        <v>135</v>
      </c>
      <c r="C44" s="43" t="s">
        <v>136</v>
      </c>
      <c r="D44" s="38" t="s">
        <v>142</v>
      </c>
      <c r="E44" s="39">
        <v>3</v>
      </c>
      <c r="F44" s="40"/>
      <c r="G44" s="41">
        <v>0</v>
      </c>
      <c r="H44" s="22">
        <v>0</v>
      </c>
      <c r="I44" s="22">
        <f>ROUND(E44*H44,2)</f>
        <v>0</v>
      </c>
      <c r="J44" s="22">
        <v>300</v>
      </c>
      <c r="K44" s="22">
        <f>ROUND(E44*J44,2)</f>
        <v>900</v>
      </c>
      <c r="L44" s="22">
        <v>21</v>
      </c>
      <c r="M44" s="22">
        <f>G44*(1+L44/100)</f>
        <v>0</v>
      </c>
      <c r="N44" s="22">
        <v>0</v>
      </c>
      <c r="O44" s="22">
        <f>ROUND(E44*N44,2)</f>
        <v>0</v>
      </c>
      <c r="P44" s="22">
        <v>0</v>
      </c>
      <c r="Q44" s="22">
        <f>ROUND(E44*P44,2)</f>
        <v>0</v>
      </c>
      <c r="R44" s="22"/>
      <c r="S44" s="22" t="s">
        <v>61</v>
      </c>
      <c r="T44" s="22" t="s">
        <v>62</v>
      </c>
      <c r="U44" s="22">
        <v>0</v>
      </c>
      <c r="V44" s="22">
        <f>ROUND(E44*U44,2)</f>
        <v>0</v>
      </c>
      <c r="W44" s="22"/>
      <c r="X44" s="19"/>
      <c r="Y44" s="19"/>
      <c r="Z44" s="19"/>
      <c r="AA44" s="19"/>
      <c r="AB44" s="19"/>
      <c r="AC44" s="19"/>
      <c r="AD44" s="19"/>
      <c r="AE44" s="19"/>
      <c r="AF44" s="19"/>
      <c r="AG44" s="19" t="s">
        <v>137</v>
      </c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</row>
    <row r="45" spans="1:60" outlineLevel="1" x14ac:dyDescent="0.2">
      <c r="A45" s="36">
        <v>34</v>
      </c>
      <c r="B45" s="37" t="s">
        <v>138</v>
      </c>
      <c r="C45" s="43" t="s">
        <v>139</v>
      </c>
      <c r="D45" s="38" t="s">
        <v>142</v>
      </c>
      <c r="E45" s="39">
        <v>2</v>
      </c>
      <c r="F45" s="40"/>
      <c r="G45" s="41">
        <v>0</v>
      </c>
      <c r="H45" s="22">
        <v>0</v>
      </c>
      <c r="I45" s="22">
        <f>ROUND(E45*H45,2)</f>
        <v>0</v>
      </c>
      <c r="J45" s="22">
        <v>600</v>
      </c>
      <c r="K45" s="22">
        <f>ROUND(E45*J45,2)</f>
        <v>1200</v>
      </c>
      <c r="L45" s="22">
        <v>21</v>
      </c>
      <c r="M45" s="22">
        <f>G45*(1+L45/100)</f>
        <v>0</v>
      </c>
      <c r="N45" s="22">
        <v>0</v>
      </c>
      <c r="O45" s="22">
        <f>ROUND(E45*N45,2)</f>
        <v>0</v>
      </c>
      <c r="P45" s="22">
        <v>0</v>
      </c>
      <c r="Q45" s="22">
        <f>ROUND(E45*P45,2)</f>
        <v>0</v>
      </c>
      <c r="R45" s="22"/>
      <c r="S45" s="22" t="s">
        <v>61</v>
      </c>
      <c r="T45" s="22" t="s">
        <v>62</v>
      </c>
      <c r="U45" s="22">
        <v>1</v>
      </c>
      <c r="V45" s="22">
        <f>ROUND(E45*U45,2)</f>
        <v>2</v>
      </c>
      <c r="W45" s="22"/>
      <c r="X45" s="19"/>
      <c r="Y45" s="19"/>
      <c r="Z45" s="19"/>
      <c r="AA45" s="19"/>
      <c r="AB45" s="19"/>
      <c r="AC45" s="19"/>
      <c r="AD45" s="19"/>
      <c r="AE45" s="19"/>
      <c r="AF45" s="19"/>
      <c r="AG45" s="19" t="s">
        <v>137</v>
      </c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</row>
    <row r="46" spans="1:60" outlineLevel="1" x14ac:dyDescent="0.2">
      <c r="A46" s="36">
        <v>35</v>
      </c>
      <c r="B46" s="37" t="s">
        <v>140</v>
      </c>
      <c r="C46" s="43" t="s">
        <v>141</v>
      </c>
      <c r="D46" s="38" t="s">
        <v>142</v>
      </c>
      <c r="E46" s="39">
        <v>1</v>
      </c>
      <c r="F46" s="40"/>
      <c r="G46" s="41">
        <v>0</v>
      </c>
      <c r="H46" s="22">
        <v>0</v>
      </c>
      <c r="I46" s="22">
        <f>ROUND(E46*H46,2)</f>
        <v>0</v>
      </c>
      <c r="J46" s="22">
        <v>600</v>
      </c>
      <c r="K46" s="22">
        <f>ROUND(E46*J46,2)</f>
        <v>600</v>
      </c>
      <c r="L46" s="22">
        <v>21</v>
      </c>
      <c r="M46" s="22">
        <f>G46*(1+L46/100)</f>
        <v>0</v>
      </c>
      <c r="N46" s="22">
        <v>0</v>
      </c>
      <c r="O46" s="22">
        <f>ROUND(E46*N46,2)</f>
        <v>0</v>
      </c>
      <c r="P46" s="22">
        <v>0</v>
      </c>
      <c r="Q46" s="22">
        <f>ROUND(E46*P46,2)</f>
        <v>0</v>
      </c>
      <c r="R46" s="22"/>
      <c r="S46" s="22" t="s">
        <v>61</v>
      </c>
      <c r="T46" s="22" t="s">
        <v>62</v>
      </c>
      <c r="U46" s="22">
        <v>1</v>
      </c>
      <c r="V46" s="22">
        <f>ROUND(E46*U46,2)</f>
        <v>1</v>
      </c>
      <c r="W46" s="22"/>
      <c r="X46" s="19"/>
      <c r="Y46" s="19"/>
      <c r="Z46" s="19"/>
      <c r="AA46" s="19"/>
      <c r="AB46" s="19"/>
      <c r="AC46" s="19"/>
      <c r="AD46" s="19"/>
      <c r="AE46" s="19"/>
      <c r="AF46" s="19"/>
      <c r="AG46" s="19" t="s">
        <v>101</v>
      </c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</row>
    <row r="47" spans="1:60" x14ac:dyDescent="0.2">
      <c r="A47" s="24" t="s">
        <v>56</v>
      </c>
      <c r="B47" s="25" t="s">
        <v>23</v>
      </c>
      <c r="C47" s="42" t="s">
        <v>24</v>
      </c>
      <c r="D47" s="26"/>
      <c r="E47" s="27"/>
      <c r="F47" s="28"/>
      <c r="G47" s="29">
        <f>SUMIF(AG48:AG48,"&lt;&gt;NOR",G48:G48)</f>
        <v>0</v>
      </c>
      <c r="H47" s="23"/>
      <c r="I47" s="23">
        <f>SUM(I48:I48)</f>
        <v>0</v>
      </c>
      <c r="J47" s="23"/>
      <c r="K47" s="23">
        <f>SUM(K48:K48)</f>
        <v>1950</v>
      </c>
      <c r="L47" s="23"/>
      <c r="M47" s="23">
        <f>SUM(M48:M48)</f>
        <v>0</v>
      </c>
      <c r="N47" s="23"/>
      <c r="O47" s="23">
        <f>SUM(O48:O48)</f>
        <v>0</v>
      </c>
      <c r="P47" s="23"/>
      <c r="Q47" s="23">
        <f>SUM(Q48:Q48)</f>
        <v>0</v>
      </c>
      <c r="R47" s="23"/>
      <c r="S47" s="23"/>
      <c r="T47" s="23"/>
      <c r="U47" s="23"/>
      <c r="V47" s="23">
        <f>SUM(V48:V48)</f>
        <v>0</v>
      </c>
      <c r="W47" s="23"/>
      <c r="AG47" t="s">
        <v>57</v>
      </c>
    </row>
    <row r="48" spans="1:60" outlineLevel="1" x14ac:dyDescent="0.2">
      <c r="A48" s="36">
        <v>36</v>
      </c>
      <c r="B48" s="37" t="s">
        <v>143</v>
      </c>
      <c r="C48" s="43" t="s">
        <v>144</v>
      </c>
      <c r="D48" s="38" t="s">
        <v>142</v>
      </c>
      <c r="E48" s="39">
        <v>3</v>
      </c>
      <c r="F48" s="40"/>
      <c r="G48" s="41">
        <v>0</v>
      </c>
      <c r="H48" s="22">
        <v>0</v>
      </c>
      <c r="I48" s="22">
        <f>ROUND(E48*H48,2)</f>
        <v>0</v>
      </c>
      <c r="J48" s="22">
        <v>650</v>
      </c>
      <c r="K48" s="22">
        <f>ROUND(E48*J48,2)</f>
        <v>1950</v>
      </c>
      <c r="L48" s="22">
        <v>21</v>
      </c>
      <c r="M48" s="22">
        <f>G48*(1+L48/100)</f>
        <v>0</v>
      </c>
      <c r="N48" s="22">
        <v>0</v>
      </c>
      <c r="O48" s="22">
        <f>ROUND(E48*N48,2)</f>
        <v>0</v>
      </c>
      <c r="P48" s="22">
        <v>0</v>
      </c>
      <c r="Q48" s="22">
        <f>ROUND(E48*P48,2)</f>
        <v>0</v>
      </c>
      <c r="R48" s="22"/>
      <c r="S48" s="22" t="s">
        <v>61</v>
      </c>
      <c r="T48" s="22" t="s">
        <v>62</v>
      </c>
      <c r="U48" s="22">
        <v>0</v>
      </c>
      <c r="V48" s="22">
        <f>ROUND(E48*U48,2)</f>
        <v>0</v>
      </c>
      <c r="W48" s="22"/>
      <c r="X48" s="19"/>
      <c r="Y48" s="19"/>
      <c r="Z48" s="19"/>
      <c r="AA48" s="19"/>
      <c r="AB48" s="19"/>
      <c r="AC48" s="19"/>
      <c r="AD48" s="19"/>
      <c r="AE48" s="19"/>
      <c r="AF48" s="19"/>
      <c r="AG48" s="19" t="s">
        <v>137</v>
      </c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</row>
    <row r="49" spans="1:60" x14ac:dyDescent="0.2">
      <c r="A49" s="24" t="s">
        <v>56</v>
      </c>
      <c r="B49" s="25" t="s">
        <v>25</v>
      </c>
      <c r="C49" s="42" t="s">
        <v>26</v>
      </c>
      <c r="D49" s="26"/>
      <c r="E49" s="27"/>
      <c r="F49" s="28"/>
      <c r="G49" s="29">
        <f>SUMIF(AG50:AG52,"&lt;&gt;NOR",G50:G52)</f>
        <v>0</v>
      </c>
      <c r="H49" s="23"/>
      <c r="I49" s="23">
        <f>SUM(I50:I52)</f>
        <v>0</v>
      </c>
      <c r="J49" s="23"/>
      <c r="K49" s="23">
        <f>SUM(K50:K52)</f>
        <v>2400</v>
      </c>
      <c r="L49" s="23"/>
      <c r="M49" s="23">
        <f>SUM(M50:M52)</f>
        <v>0</v>
      </c>
      <c r="N49" s="23"/>
      <c r="O49" s="23">
        <f>SUM(O50:O52)</f>
        <v>0</v>
      </c>
      <c r="P49" s="23"/>
      <c r="Q49" s="23">
        <f>SUM(Q50:Q52)</f>
        <v>0</v>
      </c>
      <c r="R49" s="23"/>
      <c r="S49" s="23"/>
      <c r="T49" s="23"/>
      <c r="U49" s="23"/>
      <c r="V49" s="23">
        <f>SUM(V50:V52)</f>
        <v>3</v>
      </c>
      <c r="W49" s="23"/>
      <c r="AG49" t="s">
        <v>57</v>
      </c>
    </row>
    <row r="50" spans="1:60" ht="22.5" outlineLevel="1" x14ac:dyDescent="0.2">
      <c r="A50" s="36">
        <v>37</v>
      </c>
      <c r="B50" s="37" t="s">
        <v>145</v>
      </c>
      <c r="C50" s="43" t="s">
        <v>146</v>
      </c>
      <c r="D50" s="38" t="s">
        <v>142</v>
      </c>
      <c r="E50" s="39">
        <v>2</v>
      </c>
      <c r="F50" s="40"/>
      <c r="G50" s="41">
        <v>0</v>
      </c>
      <c r="H50" s="22">
        <v>0</v>
      </c>
      <c r="I50" s="22">
        <f>ROUND(E50*H50,2)</f>
        <v>0</v>
      </c>
      <c r="J50" s="22">
        <v>650</v>
      </c>
      <c r="K50" s="22">
        <f>ROUND(E50*J50,2)</f>
        <v>1300</v>
      </c>
      <c r="L50" s="22">
        <v>21</v>
      </c>
      <c r="M50" s="22">
        <f>G50*(1+L50/100)</f>
        <v>0</v>
      </c>
      <c r="N50" s="22">
        <v>0</v>
      </c>
      <c r="O50" s="22">
        <f>ROUND(E50*N50,2)</f>
        <v>0</v>
      </c>
      <c r="P50" s="22">
        <v>0</v>
      </c>
      <c r="Q50" s="22">
        <f>ROUND(E50*P50,2)</f>
        <v>0</v>
      </c>
      <c r="R50" s="22"/>
      <c r="S50" s="22" t="s">
        <v>61</v>
      </c>
      <c r="T50" s="22" t="s">
        <v>62</v>
      </c>
      <c r="U50" s="22">
        <v>0</v>
      </c>
      <c r="V50" s="22">
        <f>ROUND(E50*U50,2)</f>
        <v>0</v>
      </c>
      <c r="W50" s="22"/>
      <c r="X50" s="19"/>
      <c r="Y50" s="19"/>
      <c r="Z50" s="19"/>
      <c r="AA50" s="19"/>
      <c r="AB50" s="19"/>
      <c r="AC50" s="19"/>
      <c r="AD50" s="19"/>
      <c r="AE50" s="19"/>
      <c r="AF50" s="19"/>
      <c r="AG50" s="19" t="s">
        <v>101</v>
      </c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</row>
    <row r="51" spans="1:60" ht="22.5" outlineLevel="1" x14ac:dyDescent="0.2">
      <c r="A51" s="36">
        <v>38</v>
      </c>
      <c r="B51" s="37" t="s">
        <v>147</v>
      </c>
      <c r="C51" s="43" t="s">
        <v>148</v>
      </c>
      <c r="D51" s="38" t="s">
        <v>142</v>
      </c>
      <c r="E51" s="39">
        <v>2</v>
      </c>
      <c r="F51" s="40"/>
      <c r="G51" s="41">
        <v>0</v>
      </c>
      <c r="H51" s="22">
        <v>0</v>
      </c>
      <c r="I51" s="22">
        <f>ROUND(E51*H51,2)</f>
        <v>0</v>
      </c>
      <c r="J51" s="22">
        <v>300</v>
      </c>
      <c r="K51" s="22">
        <f>ROUND(E51*J51,2)</f>
        <v>600</v>
      </c>
      <c r="L51" s="22">
        <v>21</v>
      </c>
      <c r="M51" s="22">
        <f>G51*(1+L51/100)</f>
        <v>0</v>
      </c>
      <c r="N51" s="22">
        <v>0</v>
      </c>
      <c r="O51" s="22">
        <f>ROUND(E51*N51,2)</f>
        <v>0</v>
      </c>
      <c r="P51" s="22">
        <v>0</v>
      </c>
      <c r="Q51" s="22">
        <f>ROUND(E51*P51,2)</f>
        <v>0</v>
      </c>
      <c r="R51" s="22" t="s">
        <v>149</v>
      </c>
      <c r="S51" s="22" t="s">
        <v>73</v>
      </c>
      <c r="T51" s="22" t="s">
        <v>62</v>
      </c>
      <c r="U51" s="22">
        <v>1</v>
      </c>
      <c r="V51" s="22">
        <f>ROUND(E51*U51,2)</f>
        <v>2</v>
      </c>
      <c r="W51" s="22"/>
      <c r="X51" s="19"/>
      <c r="Y51" s="19"/>
      <c r="Z51" s="19"/>
      <c r="AA51" s="19"/>
      <c r="AB51" s="19"/>
      <c r="AC51" s="19"/>
      <c r="AD51" s="19"/>
      <c r="AE51" s="19"/>
      <c r="AF51" s="19"/>
      <c r="AG51" s="19" t="s">
        <v>137</v>
      </c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</row>
    <row r="52" spans="1:60" outlineLevel="1" x14ac:dyDescent="0.2">
      <c r="A52" s="36">
        <v>39</v>
      </c>
      <c r="B52" s="37" t="s">
        <v>150</v>
      </c>
      <c r="C52" s="43" t="s">
        <v>151</v>
      </c>
      <c r="D52" s="38" t="s">
        <v>142</v>
      </c>
      <c r="E52" s="39">
        <v>1</v>
      </c>
      <c r="F52" s="40"/>
      <c r="G52" s="41">
        <v>0</v>
      </c>
      <c r="H52" s="22">
        <v>0</v>
      </c>
      <c r="I52" s="22">
        <f>ROUND(E52*H52,2)</f>
        <v>0</v>
      </c>
      <c r="J52" s="22">
        <v>500</v>
      </c>
      <c r="K52" s="22">
        <f>ROUND(E52*J52,2)</f>
        <v>500</v>
      </c>
      <c r="L52" s="22">
        <v>21</v>
      </c>
      <c r="M52" s="22">
        <f>G52*(1+L52/100)</f>
        <v>0</v>
      </c>
      <c r="N52" s="22">
        <v>0</v>
      </c>
      <c r="O52" s="22">
        <f>ROUND(E52*N52,2)</f>
        <v>0</v>
      </c>
      <c r="P52" s="22">
        <v>0</v>
      </c>
      <c r="Q52" s="22">
        <f>ROUND(E52*P52,2)</f>
        <v>0</v>
      </c>
      <c r="R52" s="22" t="s">
        <v>149</v>
      </c>
      <c r="S52" s="22" t="s">
        <v>73</v>
      </c>
      <c r="T52" s="22" t="s">
        <v>62</v>
      </c>
      <c r="U52" s="22">
        <v>1</v>
      </c>
      <c r="V52" s="22">
        <f>ROUND(E52*U52,2)</f>
        <v>1</v>
      </c>
      <c r="W52" s="22"/>
      <c r="X52" s="19"/>
      <c r="Y52" s="19"/>
      <c r="Z52" s="19"/>
      <c r="AA52" s="19"/>
      <c r="AB52" s="19"/>
      <c r="AC52" s="19"/>
      <c r="AD52" s="19"/>
      <c r="AE52" s="19"/>
      <c r="AF52" s="19"/>
      <c r="AG52" s="19" t="s">
        <v>137</v>
      </c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</row>
    <row r="53" spans="1:60" x14ac:dyDescent="0.2">
      <c r="A53" s="24" t="s">
        <v>56</v>
      </c>
      <c r="B53" s="25" t="s">
        <v>27</v>
      </c>
      <c r="C53" s="42" t="s">
        <v>28</v>
      </c>
      <c r="D53" s="26"/>
      <c r="E53" s="27"/>
      <c r="F53" s="28"/>
      <c r="G53" s="29">
        <f>SUMIF(AG54:AG56,"&lt;&gt;NOR",G54:G56)</f>
        <v>0</v>
      </c>
      <c r="H53" s="23"/>
      <c r="I53" s="23">
        <f>SUM(I54:I56)</f>
        <v>0</v>
      </c>
      <c r="J53" s="23"/>
      <c r="K53" s="23">
        <f>SUM(K54:K56)</f>
        <v>5250</v>
      </c>
      <c r="L53" s="23"/>
      <c r="M53" s="23">
        <f>SUM(M54:M56)</f>
        <v>0</v>
      </c>
      <c r="N53" s="23"/>
      <c r="O53" s="23">
        <f>SUM(O54:O56)</f>
        <v>0</v>
      </c>
      <c r="P53" s="23"/>
      <c r="Q53" s="23">
        <f>SUM(Q54:Q56)</f>
        <v>0</v>
      </c>
      <c r="R53" s="23"/>
      <c r="S53" s="23"/>
      <c r="T53" s="23"/>
      <c r="U53" s="23"/>
      <c r="V53" s="23">
        <f>SUM(V54:V56)</f>
        <v>0</v>
      </c>
      <c r="W53" s="23"/>
      <c r="AG53" t="s">
        <v>57</v>
      </c>
    </row>
    <row r="54" spans="1:60" outlineLevel="1" x14ac:dyDescent="0.2">
      <c r="A54" s="36">
        <v>40</v>
      </c>
      <c r="B54" s="37" t="s">
        <v>152</v>
      </c>
      <c r="C54" s="43" t="s">
        <v>153</v>
      </c>
      <c r="D54" s="38" t="s">
        <v>142</v>
      </c>
      <c r="E54" s="39">
        <v>2</v>
      </c>
      <c r="F54" s="40"/>
      <c r="G54" s="41">
        <v>0</v>
      </c>
      <c r="H54" s="22">
        <v>0</v>
      </c>
      <c r="I54" s="22">
        <f>ROUND(E54*H54,2)</f>
        <v>0</v>
      </c>
      <c r="J54" s="22">
        <v>650</v>
      </c>
      <c r="K54" s="22">
        <f>ROUND(E54*J54,2)</f>
        <v>1300</v>
      </c>
      <c r="L54" s="22">
        <v>21</v>
      </c>
      <c r="M54" s="22">
        <f>G54*(1+L54/100)</f>
        <v>0</v>
      </c>
      <c r="N54" s="22">
        <v>0</v>
      </c>
      <c r="O54" s="22">
        <f>ROUND(E54*N54,2)</f>
        <v>0</v>
      </c>
      <c r="P54" s="22">
        <v>0</v>
      </c>
      <c r="Q54" s="22">
        <f>ROUND(E54*P54,2)</f>
        <v>0</v>
      </c>
      <c r="R54" s="22"/>
      <c r="S54" s="22" t="s">
        <v>61</v>
      </c>
      <c r="T54" s="22" t="s">
        <v>62</v>
      </c>
      <c r="U54" s="22">
        <v>0</v>
      </c>
      <c r="V54" s="22">
        <f>ROUND(E54*U54,2)</f>
        <v>0</v>
      </c>
      <c r="W54" s="22"/>
      <c r="X54" s="19"/>
      <c r="Y54" s="19"/>
      <c r="Z54" s="19"/>
      <c r="AA54" s="19"/>
      <c r="AB54" s="19"/>
      <c r="AC54" s="19"/>
      <c r="AD54" s="19"/>
      <c r="AE54" s="19"/>
      <c r="AF54" s="19"/>
      <c r="AG54" s="19" t="s">
        <v>137</v>
      </c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</row>
    <row r="55" spans="1:60" outlineLevel="1" x14ac:dyDescent="0.2">
      <c r="A55" s="36">
        <v>41</v>
      </c>
      <c r="B55" s="37" t="s">
        <v>154</v>
      </c>
      <c r="C55" s="43" t="s">
        <v>155</v>
      </c>
      <c r="D55" s="38" t="s">
        <v>60</v>
      </c>
      <c r="E55" s="39">
        <v>1</v>
      </c>
      <c r="F55" s="40"/>
      <c r="G55" s="41">
        <v>0</v>
      </c>
      <c r="H55" s="22">
        <v>0</v>
      </c>
      <c r="I55" s="22">
        <f>ROUND(E55*H55,2)</f>
        <v>0</v>
      </c>
      <c r="J55" s="22">
        <v>2000</v>
      </c>
      <c r="K55" s="22">
        <f>ROUND(E55*J55,2)</f>
        <v>2000</v>
      </c>
      <c r="L55" s="22">
        <v>21</v>
      </c>
      <c r="M55" s="22">
        <f>G55*(1+L55/100)</f>
        <v>0</v>
      </c>
      <c r="N55" s="22">
        <v>0</v>
      </c>
      <c r="O55" s="22">
        <f>ROUND(E55*N55,2)</f>
        <v>0</v>
      </c>
      <c r="P55" s="22">
        <v>0</v>
      </c>
      <c r="Q55" s="22">
        <f>ROUND(E55*P55,2)</f>
        <v>0</v>
      </c>
      <c r="R55" s="22"/>
      <c r="S55" s="22" t="s">
        <v>61</v>
      </c>
      <c r="T55" s="22" t="s">
        <v>62</v>
      </c>
      <c r="U55" s="22">
        <v>0</v>
      </c>
      <c r="V55" s="22">
        <f>ROUND(E55*U55,2)</f>
        <v>0</v>
      </c>
      <c r="W55" s="22"/>
      <c r="X55" s="19"/>
      <c r="Y55" s="19"/>
      <c r="Z55" s="19"/>
      <c r="AA55" s="19"/>
      <c r="AB55" s="19"/>
      <c r="AC55" s="19"/>
      <c r="AD55" s="19"/>
      <c r="AE55" s="19"/>
      <c r="AF55" s="19"/>
      <c r="AG55" s="19" t="s">
        <v>101</v>
      </c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</row>
    <row r="56" spans="1:60" outlineLevel="1" x14ac:dyDescent="0.2">
      <c r="A56" s="36">
        <v>42</v>
      </c>
      <c r="B56" s="37" t="s">
        <v>156</v>
      </c>
      <c r="C56" s="43" t="s">
        <v>157</v>
      </c>
      <c r="D56" s="38" t="s">
        <v>142</v>
      </c>
      <c r="E56" s="39">
        <v>3</v>
      </c>
      <c r="F56" s="40"/>
      <c r="G56" s="41">
        <v>0</v>
      </c>
      <c r="H56" s="22">
        <v>0</v>
      </c>
      <c r="I56" s="22">
        <f>ROUND(E56*H56,2)</f>
        <v>0</v>
      </c>
      <c r="J56" s="22">
        <v>650</v>
      </c>
      <c r="K56" s="22">
        <f>ROUND(E56*J56,2)</f>
        <v>1950</v>
      </c>
      <c r="L56" s="22">
        <v>21</v>
      </c>
      <c r="M56" s="22">
        <f>G56*(1+L56/100)</f>
        <v>0</v>
      </c>
      <c r="N56" s="22">
        <v>0</v>
      </c>
      <c r="O56" s="22">
        <f>ROUND(E56*N56,2)</f>
        <v>0</v>
      </c>
      <c r="P56" s="22">
        <v>0</v>
      </c>
      <c r="Q56" s="22">
        <f>ROUND(E56*P56,2)</f>
        <v>0</v>
      </c>
      <c r="R56" s="22"/>
      <c r="S56" s="22" t="s">
        <v>61</v>
      </c>
      <c r="T56" s="22" t="s">
        <v>62</v>
      </c>
      <c r="U56" s="22">
        <v>0</v>
      </c>
      <c r="V56" s="22">
        <f>ROUND(E56*U56,2)</f>
        <v>0</v>
      </c>
      <c r="W56" s="22"/>
      <c r="X56" s="19"/>
      <c r="Y56" s="19"/>
      <c r="Z56" s="19"/>
      <c r="AA56" s="19"/>
      <c r="AB56" s="19"/>
      <c r="AC56" s="19"/>
      <c r="AD56" s="19"/>
      <c r="AE56" s="19"/>
      <c r="AF56" s="19"/>
      <c r="AG56" s="19" t="s">
        <v>101</v>
      </c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</row>
    <row r="57" spans="1:60" x14ac:dyDescent="0.2">
      <c r="A57" s="24" t="s">
        <v>56</v>
      </c>
      <c r="B57" s="25" t="s">
        <v>29</v>
      </c>
      <c r="C57" s="42" t="s">
        <v>30</v>
      </c>
      <c r="D57" s="26"/>
      <c r="E57" s="27"/>
      <c r="F57" s="28"/>
      <c r="G57" s="29">
        <f>SUMIF(AG58:AG60,"&lt;&gt;NOR",G58:G60)</f>
        <v>0</v>
      </c>
      <c r="H57" s="23"/>
      <c r="I57" s="23">
        <f>SUM(I58:I60)</f>
        <v>249.7</v>
      </c>
      <c r="J57" s="23"/>
      <c r="K57" s="23">
        <f>SUM(K58:K60)</f>
        <v>3510.3</v>
      </c>
      <c r="L57" s="23"/>
      <c r="M57" s="23">
        <f>SUM(M58:M60)</f>
        <v>0</v>
      </c>
      <c r="N57" s="23"/>
      <c r="O57" s="23">
        <f>SUM(O58:O60)</f>
        <v>0</v>
      </c>
      <c r="P57" s="23"/>
      <c r="Q57" s="23">
        <f>SUM(Q58:Q60)</f>
        <v>0.26</v>
      </c>
      <c r="R57" s="23"/>
      <c r="S57" s="23"/>
      <c r="T57" s="23"/>
      <c r="U57" s="23"/>
      <c r="V57" s="23">
        <f>SUM(V58:V60)</f>
        <v>10.620000000000001</v>
      </c>
      <c r="W57" s="23"/>
      <c r="AG57" t="s">
        <v>57</v>
      </c>
    </row>
    <row r="58" spans="1:60" outlineLevel="1" x14ac:dyDescent="0.2">
      <c r="A58" s="36">
        <v>43</v>
      </c>
      <c r="B58" s="37" t="s">
        <v>158</v>
      </c>
      <c r="C58" s="43" t="s">
        <v>159</v>
      </c>
      <c r="D58" s="38" t="s">
        <v>142</v>
      </c>
      <c r="E58" s="39">
        <v>3</v>
      </c>
      <c r="F58" s="40"/>
      <c r="G58" s="41">
        <v>0</v>
      </c>
      <c r="H58" s="22">
        <v>0</v>
      </c>
      <c r="I58" s="22">
        <f>ROUND(E58*H58,2)</f>
        <v>0</v>
      </c>
      <c r="J58" s="22">
        <v>300</v>
      </c>
      <c r="K58" s="22">
        <f>ROUND(E58*J58,2)</f>
        <v>900</v>
      </c>
      <c r="L58" s="22">
        <v>21</v>
      </c>
      <c r="M58" s="22">
        <f>G58*(1+L58/100)</f>
        <v>0</v>
      </c>
      <c r="N58" s="22">
        <v>0</v>
      </c>
      <c r="O58" s="22">
        <f>ROUND(E58*N58,2)</f>
        <v>0</v>
      </c>
      <c r="P58" s="22">
        <v>0</v>
      </c>
      <c r="Q58" s="22">
        <f>ROUND(E58*P58,2)</f>
        <v>0</v>
      </c>
      <c r="R58" s="22"/>
      <c r="S58" s="22" t="s">
        <v>73</v>
      </c>
      <c r="T58" s="22" t="s">
        <v>62</v>
      </c>
      <c r="U58" s="22">
        <v>1</v>
      </c>
      <c r="V58" s="22">
        <f>ROUND(E58*U58,2)</f>
        <v>3</v>
      </c>
      <c r="W58" s="22"/>
      <c r="X58" s="19"/>
      <c r="Y58" s="19"/>
      <c r="Z58" s="19"/>
      <c r="AA58" s="19"/>
      <c r="AB58" s="19"/>
      <c r="AC58" s="19"/>
      <c r="AD58" s="19"/>
      <c r="AE58" s="19"/>
      <c r="AF58" s="19"/>
      <c r="AG58" s="19" t="s">
        <v>101</v>
      </c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</row>
    <row r="59" spans="1:60" outlineLevel="1" x14ac:dyDescent="0.2">
      <c r="A59" s="36">
        <v>44</v>
      </c>
      <c r="B59" s="37" t="s">
        <v>160</v>
      </c>
      <c r="C59" s="43" t="s">
        <v>161</v>
      </c>
      <c r="D59" s="38" t="s">
        <v>162</v>
      </c>
      <c r="E59" s="39">
        <v>11</v>
      </c>
      <c r="F59" s="40"/>
      <c r="G59" s="41">
        <v>0</v>
      </c>
      <c r="H59" s="22">
        <v>11.35</v>
      </c>
      <c r="I59" s="22">
        <f>ROUND(E59*H59,2)</f>
        <v>124.85</v>
      </c>
      <c r="J59" s="22">
        <v>118.65</v>
      </c>
      <c r="K59" s="22">
        <f>ROUND(E59*J59,2)</f>
        <v>1305.1500000000001</v>
      </c>
      <c r="L59" s="22">
        <v>21</v>
      </c>
      <c r="M59" s="22">
        <f>G59*(1+L59/100)</f>
        <v>0</v>
      </c>
      <c r="N59" s="22">
        <v>3.3E-4</v>
      </c>
      <c r="O59" s="22">
        <f>ROUND(E59*N59,2)</f>
        <v>0</v>
      </c>
      <c r="P59" s="22">
        <v>1.183E-2</v>
      </c>
      <c r="Q59" s="22">
        <f>ROUND(E59*P59,2)</f>
        <v>0.13</v>
      </c>
      <c r="R59" s="22"/>
      <c r="S59" s="22" t="s">
        <v>73</v>
      </c>
      <c r="T59" s="22" t="s">
        <v>62</v>
      </c>
      <c r="U59" s="22">
        <v>0.34599999999999997</v>
      </c>
      <c r="V59" s="22">
        <f>ROUND(E59*U59,2)</f>
        <v>3.81</v>
      </c>
      <c r="W59" s="22"/>
      <c r="X59" s="19"/>
      <c r="Y59" s="19"/>
      <c r="Z59" s="19"/>
      <c r="AA59" s="19"/>
      <c r="AB59" s="19"/>
      <c r="AC59" s="19"/>
      <c r="AD59" s="19"/>
      <c r="AE59" s="19"/>
      <c r="AF59" s="19"/>
      <c r="AG59" s="19" t="s">
        <v>101</v>
      </c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</row>
    <row r="60" spans="1:60" ht="22.5" outlineLevel="1" x14ac:dyDescent="0.2">
      <c r="A60" s="36">
        <v>45</v>
      </c>
      <c r="B60" s="37" t="s">
        <v>163</v>
      </c>
      <c r="C60" s="43" t="s">
        <v>164</v>
      </c>
      <c r="D60" s="38" t="s">
        <v>162</v>
      </c>
      <c r="E60" s="39">
        <v>11</v>
      </c>
      <c r="F60" s="40"/>
      <c r="G60" s="41">
        <v>0</v>
      </c>
      <c r="H60" s="22">
        <v>11.35</v>
      </c>
      <c r="I60" s="22">
        <f>ROUND(E60*H60,2)</f>
        <v>124.85</v>
      </c>
      <c r="J60" s="22">
        <v>118.65</v>
      </c>
      <c r="K60" s="22">
        <f>ROUND(E60*J60,2)</f>
        <v>1305.1500000000001</v>
      </c>
      <c r="L60" s="22">
        <v>21</v>
      </c>
      <c r="M60" s="22">
        <f>G60*(1+L60/100)</f>
        <v>0</v>
      </c>
      <c r="N60" s="22">
        <v>3.3E-4</v>
      </c>
      <c r="O60" s="22">
        <f>ROUND(E60*N60,2)</f>
        <v>0</v>
      </c>
      <c r="P60" s="22">
        <v>1.183E-2</v>
      </c>
      <c r="Q60" s="22">
        <f>ROUND(E60*P60,2)</f>
        <v>0.13</v>
      </c>
      <c r="R60" s="22"/>
      <c r="S60" s="22" t="s">
        <v>61</v>
      </c>
      <c r="T60" s="22" t="s">
        <v>62</v>
      </c>
      <c r="U60" s="22">
        <v>0.34599999999999997</v>
      </c>
      <c r="V60" s="22">
        <f>ROUND(E60*U60,2)</f>
        <v>3.81</v>
      </c>
      <c r="W60" s="22"/>
      <c r="X60" s="19"/>
      <c r="Y60" s="19"/>
      <c r="Z60" s="19"/>
      <c r="AA60" s="19"/>
      <c r="AB60" s="19"/>
      <c r="AC60" s="19"/>
      <c r="AD60" s="19"/>
      <c r="AE60" s="19"/>
      <c r="AF60" s="19"/>
      <c r="AG60" s="19" t="s">
        <v>101</v>
      </c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  <c r="BB60" s="19"/>
      <c r="BC60" s="19"/>
      <c r="BD60" s="19"/>
      <c r="BE60" s="19"/>
      <c r="BF60" s="19"/>
      <c r="BG60" s="19"/>
      <c r="BH60" s="19"/>
    </row>
    <row r="61" spans="1:60" x14ac:dyDescent="0.2">
      <c r="A61" s="24" t="s">
        <v>56</v>
      </c>
      <c r="B61" s="25" t="s">
        <v>31</v>
      </c>
      <c r="C61" s="42" t="s">
        <v>4</v>
      </c>
      <c r="D61" s="26"/>
      <c r="E61" s="27"/>
      <c r="F61" s="28"/>
      <c r="G61" s="29">
        <f>SUMIF(AG62:AG64,"&lt;&gt;NOR",G62:G64)</f>
        <v>0</v>
      </c>
      <c r="H61" s="23"/>
      <c r="I61" s="23">
        <f>SUM(I62:I64)</f>
        <v>0</v>
      </c>
      <c r="J61" s="23"/>
      <c r="K61" s="23">
        <f>SUM(K62:K64)</f>
        <v>6250</v>
      </c>
      <c r="L61" s="23"/>
      <c r="M61" s="23">
        <f>SUM(M62:M64)</f>
        <v>0</v>
      </c>
      <c r="N61" s="23"/>
      <c r="O61" s="23">
        <f>SUM(O62:O64)</f>
        <v>0</v>
      </c>
      <c r="P61" s="23"/>
      <c r="Q61" s="23">
        <f>SUM(Q62:Q64)</f>
        <v>0</v>
      </c>
      <c r="R61" s="23"/>
      <c r="S61" s="23"/>
      <c r="T61" s="23"/>
      <c r="U61" s="23"/>
      <c r="V61" s="23">
        <f>SUM(V62:V64)</f>
        <v>2</v>
      </c>
      <c r="W61" s="23"/>
      <c r="AG61" t="s">
        <v>57</v>
      </c>
    </row>
    <row r="62" spans="1:60" outlineLevel="1" x14ac:dyDescent="0.2">
      <c r="A62" s="36">
        <v>46</v>
      </c>
      <c r="B62" s="37" t="s">
        <v>165</v>
      </c>
      <c r="C62" s="43" t="s">
        <v>166</v>
      </c>
      <c r="D62" s="38" t="s">
        <v>60</v>
      </c>
      <c r="E62" s="39">
        <v>1</v>
      </c>
      <c r="F62" s="40"/>
      <c r="G62" s="41">
        <v>0</v>
      </c>
      <c r="H62" s="22">
        <v>0</v>
      </c>
      <c r="I62" s="22">
        <f>ROUND(E62*H62,2)</f>
        <v>0</v>
      </c>
      <c r="J62" s="22">
        <v>4000</v>
      </c>
      <c r="K62" s="22">
        <f>ROUND(E62*J62,2)</f>
        <v>4000</v>
      </c>
      <c r="L62" s="22">
        <v>21</v>
      </c>
      <c r="M62" s="22">
        <f>G62*(1+L62/100)</f>
        <v>0</v>
      </c>
      <c r="N62" s="22">
        <v>0</v>
      </c>
      <c r="O62" s="22">
        <f>ROUND(E62*N62,2)</f>
        <v>0</v>
      </c>
      <c r="P62" s="22">
        <v>0</v>
      </c>
      <c r="Q62" s="22">
        <f>ROUND(E62*P62,2)</f>
        <v>0</v>
      </c>
      <c r="R62" s="22"/>
      <c r="S62" s="22" t="s">
        <v>61</v>
      </c>
      <c r="T62" s="22" t="s">
        <v>62</v>
      </c>
      <c r="U62" s="22">
        <v>1</v>
      </c>
      <c r="V62" s="22">
        <f>ROUND(E62*U62,2)</f>
        <v>1</v>
      </c>
      <c r="W62" s="22"/>
      <c r="X62" s="19"/>
      <c r="Y62" s="19"/>
      <c r="Z62" s="19"/>
      <c r="AA62" s="19"/>
      <c r="AB62" s="19"/>
      <c r="AC62" s="19"/>
      <c r="AD62" s="19"/>
      <c r="AE62" s="19"/>
      <c r="AF62" s="19"/>
      <c r="AG62" s="19" t="s">
        <v>137</v>
      </c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  <c r="BA62" s="19"/>
      <c r="BB62" s="19"/>
      <c r="BC62" s="19"/>
      <c r="BD62" s="19"/>
      <c r="BE62" s="19"/>
      <c r="BF62" s="19"/>
      <c r="BG62" s="19"/>
      <c r="BH62" s="19"/>
    </row>
    <row r="63" spans="1:60" outlineLevel="1" x14ac:dyDescent="0.2">
      <c r="A63" s="36">
        <v>47</v>
      </c>
      <c r="B63" s="37" t="s">
        <v>167</v>
      </c>
      <c r="C63" s="43" t="s">
        <v>168</v>
      </c>
      <c r="D63" s="38" t="s">
        <v>60</v>
      </c>
      <c r="E63" s="39">
        <v>1</v>
      </c>
      <c r="F63" s="40"/>
      <c r="G63" s="41">
        <v>0</v>
      </c>
      <c r="H63" s="22">
        <v>0</v>
      </c>
      <c r="I63" s="22">
        <f>ROUND(E63*H63,2)</f>
        <v>0</v>
      </c>
      <c r="J63" s="22">
        <v>1500</v>
      </c>
      <c r="K63" s="22">
        <f>ROUND(E63*J63,2)</f>
        <v>1500</v>
      </c>
      <c r="L63" s="22">
        <v>21</v>
      </c>
      <c r="M63" s="22">
        <f>G63*(1+L63/100)</f>
        <v>0</v>
      </c>
      <c r="N63" s="22">
        <v>0</v>
      </c>
      <c r="O63" s="22">
        <f>ROUND(E63*N63,2)</f>
        <v>0</v>
      </c>
      <c r="P63" s="22">
        <v>0</v>
      </c>
      <c r="Q63" s="22">
        <f>ROUND(E63*P63,2)</f>
        <v>0</v>
      </c>
      <c r="R63" s="22"/>
      <c r="S63" s="22" t="s">
        <v>61</v>
      </c>
      <c r="T63" s="22" t="s">
        <v>62</v>
      </c>
      <c r="U63" s="22">
        <v>1</v>
      </c>
      <c r="V63" s="22">
        <f>ROUND(E63*U63,2)</f>
        <v>1</v>
      </c>
      <c r="W63" s="22"/>
      <c r="X63" s="19"/>
      <c r="Y63" s="19"/>
      <c r="Z63" s="19"/>
      <c r="AA63" s="19"/>
      <c r="AB63" s="19"/>
      <c r="AC63" s="19"/>
      <c r="AD63" s="19"/>
      <c r="AE63" s="19"/>
      <c r="AF63" s="19"/>
      <c r="AG63" s="19" t="s">
        <v>137</v>
      </c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  <c r="BB63" s="19"/>
      <c r="BC63" s="19"/>
      <c r="BD63" s="19"/>
      <c r="BE63" s="19"/>
      <c r="BF63" s="19"/>
      <c r="BG63" s="19"/>
      <c r="BH63" s="19"/>
    </row>
    <row r="64" spans="1:60" outlineLevel="1" x14ac:dyDescent="0.2">
      <c r="A64" s="30">
        <v>48</v>
      </c>
      <c r="B64" s="31" t="s">
        <v>169</v>
      </c>
      <c r="C64" s="44" t="s">
        <v>170</v>
      </c>
      <c r="D64" s="32" t="s">
        <v>171</v>
      </c>
      <c r="E64" s="33">
        <v>50</v>
      </c>
      <c r="F64" s="34"/>
      <c r="G64" s="35">
        <v>0</v>
      </c>
      <c r="H64" s="22">
        <v>0</v>
      </c>
      <c r="I64" s="22">
        <f>ROUND(E64*H64,2)</f>
        <v>0</v>
      </c>
      <c r="J64" s="22">
        <v>15</v>
      </c>
      <c r="K64" s="22">
        <f>ROUND(E64*J64,2)</f>
        <v>750</v>
      </c>
      <c r="L64" s="22">
        <v>21</v>
      </c>
      <c r="M64" s="22">
        <f>G64*(1+L64/100)</f>
        <v>0</v>
      </c>
      <c r="N64" s="22">
        <v>0</v>
      </c>
      <c r="O64" s="22">
        <f>ROUND(E64*N64,2)</f>
        <v>0</v>
      </c>
      <c r="P64" s="22">
        <v>0</v>
      </c>
      <c r="Q64" s="22">
        <f>ROUND(E64*P64,2)</f>
        <v>0</v>
      </c>
      <c r="R64" s="22"/>
      <c r="S64" s="22" t="s">
        <v>61</v>
      </c>
      <c r="T64" s="22" t="s">
        <v>62</v>
      </c>
      <c r="U64" s="22">
        <v>0</v>
      </c>
      <c r="V64" s="22">
        <f>ROUND(E64*U64,2)</f>
        <v>0</v>
      </c>
      <c r="W64" s="22"/>
      <c r="X64" s="19"/>
      <c r="Y64" s="19"/>
      <c r="Z64" s="19"/>
      <c r="AA64" s="19"/>
      <c r="AB64" s="19"/>
      <c r="AC64" s="19"/>
      <c r="AD64" s="19"/>
      <c r="AE64" s="19"/>
      <c r="AF64" s="19"/>
      <c r="AG64" s="19" t="s">
        <v>137</v>
      </c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  <c r="BB64" s="19"/>
      <c r="BC64" s="19"/>
      <c r="BD64" s="19"/>
      <c r="BE64" s="19"/>
      <c r="BF64" s="19"/>
      <c r="BG64" s="19"/>
      <c r="BH64" s="19"/>
    </row>
    <row r="65" spans="1:33" x14ac:dyDescent="0.2">
      <c r="A65" s="1"/>
      <c r="B65" s="2"/>
      <c r="C65" s="45"/>
      <c r="D65" s="4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AE65">
        <v>15</v>
      </c>
      <c r="AF65">
        <v>21</v>
      </c>
    </row>
    <row r="66" spans="1:33" x14ac:dyDescent="0.2">
      <c r="C66" s="46"/>
      <c r="D66" s="10"/>
      <c r="AG66" t="s">
        <v>172</v>
      </c>
    </row>
    <row r="67" spans="1:33" x14ac:dyDescent="0.2">
      <c r="D67" s="10"/>
    </row>
    <row r="68" spans="1:33" x14ac:dyDescent="0.2">
      <c r="D68" s="10"/>
    </row>
    <row r="69" spans="1:33" x14ac:dyDescent="0.2">
      <c r="D69" s="10"/>
    </row>
    <row r="70" spans="1:33" x14ac:dyDescent="0.2">
      <c r="D70" s="10"/>
    </row>
    <row r="71" spans="1:33" x14ac:dyDescent="0.2">
      <c r="D71" s="10"/>
    </row>
    <row r="72" spans="1:33" x14ac:dyDescent="0.2">
      <c r="D72" s="10"/>
    </row>
    <row r="73" spans="1:33" x14ac:dyDescent="0.2">
      <c r="D73" s="10"/>
    </row>
    <row r="74" spans="1:33" x14ac:dyDescent="0.2">
      <c r="D74" s="10"/>
    </row>
    <row r="75" spans="1:33" x14ac:dyDescent="0.2">
      <c r="D75" s="10"/>
    </row>
    <row r="76" spans="1:33" x14ac:dyDescent="0.2">
      <c r="D76" s="10"/>
    </row>
    <row r="77" spans="1:33" x14ac:dyDescent="0.2">
      <c r="D77" s="10"/>
    </row>
    <row r="78" spans="1:33" x14ac:dyDescent="0.2">
      <c r="D78" s="10"/>
    </row>
    <row r="79" spans="1:33" x14ac:dyDescent="0.2">
      <c r="D79" s="10"/>
    </row>
    <row r="80" spans="1:33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Pokyny pro vyplnění</vt:lpstr>
      <vt:lpstr>VzorPolozky</vt:lpstr>
      <vt:lpstr>04 R1653156404 Pol</vt:lpstr>
      <vt:lpstr>'04 R1653156404 Pol'!Názvy_tisku</vt:lpstr>
      <vt:lpstr>'04 R1653156404 Pol'!Oblast_tisku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Vítek Jiří</dc:creator>
  <cp:lastModifiedBy>Vítek Jiří</cp:lastModifiedBy>
  <cp:lastPrinted>2014-02-28T09:52:57Z</cp:lastPrinted>
  <dcterms:created xsi:type="dcterms:W3CDTF">2009-04-08T07:15:50Z</dcterms:created>
  <dcterms:modified xsi:type="dcterms:W3CDTF">2017-02-28T12:43:45Z</dcterms:modified>
</cp:coreProperties>
</file>