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polozkovy_rozpocet" sheetId="1" r:id="rId1"/>
  </sheets>
  <definedNames>
    <definedName name="_xlnm.Print_Area" localSheetId="0">'polozkovy_rozpocet'!$A$1:$G$79</definedName>
  </definedNames>
  <calcPr fullCalcOnLoad="1"/>
</workbook>
</file>

<file path=xl/sharedStrings.xml><?xml version="1.0" encoding="utf-8"?>
<sst xmlns="http://schemas.openxmlformats.org/spreadsheetml/2006/main" count="114" uniqueCount="60">
  <si>
    <t>č.</t>
  </si>
  <si>
    <t>jednotka</t>
  </si>
  <si>
    <t>ks</t>
  </si>
  <si>
    <t>popis</t>
  </si>
  <si>
    <t>typ</t>
  </si>
  <si>
    <t>foto</t>
  </si>
  <si>
    <t>cena / ks</t>
  </si>
  <si>
    <t>celkem</t>
  </si>
  <si>
    <t>Služby</t>
  </si>
  <si>
    <t>celkem bez DPH</t>
  </si>
  <si>
    <t>Celkem zboží bez DPH</t>
  </si>
  <si>
    <t>Celkem služby bez DPH</t>
  </si>
  <si>
    <t>Zboží</t>
  </si>
  <si>
    <t>Programování</t>
  </si>
  <si>
    <t>hod</t>
  </si>
  <si>
    <t>modul motorů 4 výstupů (2xmotor) na DIN CresNET, modul se 4 silovými relé 230V/10A, s manuálním ovládáním v provedení na DIN lištu, určen pro řízení 2 ks motorů žaluzií nahoru/dolů</t>
  </si>
  <si>
    <t>CRESTRON - IRP2 / RS232</t>
  </si>
  <si>
    <t>IR - emiter, RS 232</t>
  </si>
  <si>
    <t xml:space="preserve">Programování systému </t>
  </si>
  <si>
    <t xml:space="preserve">Práce odborného technika </t>
  </si>
  <si>
    <t>Koordinace se stavbou, doprava, režie</t>
  </si>
  <si>
    <t>koordinace se stavbou - dozor této části díla, doprava na zakázku, režie</t>
  </si>
  <si>
    <t>kpl</t>
  </si>
  <si>
    <t xml:space="preserve">Práce technika </t>
  </si>
  <si>
    <t>Pokládka a popis kabeláže</t>
  </si>
  <si>
    <t>Instalace komponent CRESTRON, propojení kabelů a zapojení v prostoru katedry, testování</t>
  </si>
  <si>
    <t>zdroj PoE k dotykovému panelu, instalační materiál, zařízení staveniště…</t>
  </si>
  <si>
    <t>DIN-8SW8-I</t>
  </si>
  <si>
    <t>8-kánálový ovladací modul určený ke spínání světel, ventilátorů apod. Maximální zatížení je 10A na kanál. Instalace na DIN lištu. Komunikace přes Cresnet</t>
  </si>
  <si>
    <t>CROWN XLi 800</t>
  </si>
  <si>
    <t>Crown XLi 800, Koncový zesilovač, série XLi, výkon: 2 × 300 W při 4 Ohmech, 2 × 200 W při 8 Ohmech, bridge mód 600 W při 8 Ohmech, vstupy XLR a RCA, hmotnost: 11,4 kg</t>
  </si>
  <si>
    <t>Centrální jednotka 1x IR, 1x Seriál, 2x relé, 2x Input, Audio a Video matice - 4x analog audio IN, 1x Mic, 1x analog audio OUT, 4x HDMI IN, 4x VGA IN, 2x DM PoE IN, 1x HDMI/DM PoE OUT, Cresnet, 2x USB, LAN</t>
  </si>
  <si>
    <t>Učebna VT203</t>
  </si>
  <si>
    <t>Prostorově úsporný,nástěnná nebo stolní dotyková obrazovka, čistý a moderní vzhled, od kraje ke kraji sklo, vysoké rozlišení Inteligentní Graphics. Mezi další funkce patří vysoce výkonný H.264 video, Rava® SIP interkom, PoE. TFT aktivní matrix barevný LCD, 10 palců (254 mm) úhlopříčka, 15: 10, 1280 x 800 pixelů, 400 jas (cd / m²), 800: 1, 18-bit, 262 tisíc barev, Edgelit LED, Kapacitní display s LPDDR2 RAM 1GB.</t>
  </si>
  <si>
    <r>
      <rPr>
        <b/>
        <sz val="9"/>
        <rFont val="Verdana"/>
        <family val="2"/>
      </rPr>
      <t>CRESTRON - TSW-760-B-S</t>
    </r>
    <r>
      <rPr>
        <sz val="9"/>
        <rFont val="Verdana"/>
        <family val="2"/>
      </rPr>
      <t xml:space="preserve"> - barevný dotykový panel 7" do stěny</t>
    </r>
  </si>
  <si>
    <t>Prostorově úsporný,nástěnná nebo stolní dotyková obrazovka, čistý a moderní vzhled, od kraje ke kraji sklo, vysoké rozlišení Inteligentní Graphics. Mezi další funkce patří vysoce výkonný H.264 video, Rava® SIP interkom, PoE. TFT aktivní matrix barevný LCD, 7 palců (178 mm) úhlopříčka, 15: 9, 800 x 480 pixelů, 300 jas (cd / m²), 350: 1, 18-bit, 262 tisíc barev, Edgelit LED, Kapacitní display s LPDDR2 RAM 1GB.</t>
  </si>
  <si>
    <t>CRESTRON - TSW-760-TTK-B-S</t>
  </si>
  <si>
    <t>Stojan pro TSW-1060</t>
  </si>
  <si>
    <t>Stojan pro TSW-760</t>
  </si>
  <si>
    <t>Učebna VT206</t>
  </si>
  <si>
    <t>Cena za učebnu VT203 celkem bez DPH</t>
  </si>
  <si>
    <t>Cena za učebnu VT203 celkem s DPH</t>
  </si>
  <si>
    <t>Spotřební materiál a kabeláž</t>
  </si>
  <si>
    <t>Cena za učebnu VT206 celkem bez DPH</t>
  </si>
  <si>
    <t>Cena za učebnu VT206 celkem s DPH</t>
  </si>
  <si>
    <t>Součet:</t>
  </si>
  <si>
    <t>Cena celkem za VT203 a VT206 bez DPH</t>
  </si>
  <si>
    <t>Cena celkem za VT203 a VT206 s DPH</t>
  </si>
  <si>
    <t>CRESTRON - TSW-1052-TTK-B-S</t>
  </si>
  <si>
    <t xml:space="preserve">DIN-PWS50 je 60 Wattový Cresnet zdroj na DIN lištu do silových rozvaděčů určený k napájení DINxx modulů crestron a ostatních modulů na síti. Obsahuje 3 x výstup CresNET. </t>
  </si>
  <si>
    <t>Kabeláž - CYKY 5x1,5</t>
  </si>
  <si>
    <t>Masarykova univerzita, Ekonomicko-správní fakulta</t>
  </si>
  <si>
    <t xml:space="preserve">Položkový rozpočet - výkaz výměr </t>
  </si>
  <si>
    <t xml:space="preserve">Dodávka a instalace řidícího systému ICT a AVT techniky do učeben VT203 a VT206 </t>
  </si>
  <si>
    <r>
      <rPr>
        <b/>
        <sz val="9"/>
        <rFont val="Verdana"/>
        <family val="2"/>
      </rPr>
      <t>CRESTRON 
- TSW-1052-B-S</t>
    </r>
    <r>
      <rPr>
        <sz val="9"/>
        <rFont val="Verdana"/>
        <family val="2"/>
      </rPr>
      <t xml:space="preserve"> - barevný dotykový panel 10" do stěny</t>
    </r>
  </si>
  <si>
    <t>CRESTRON 
- DMPS3-4K-150-C</t>
  </si>
  <si>
    <t>CRESTRON 
- DIN-2MC2</t>
  </si>
  <si>
    <t>CRESTRON 
- DIN-PWS60</t>
  </si>
  <si>
    <t>CRESTRON 
- TSW-760-TTK-B-S</t>
  </si>
  <si>
    <r>
      <rPr>
        <b/>
        <sz val="9"/>
        <rFont val="Verdana"/>
        <family val="2"/>
      </rPr>
      <t>CRESTRON 
- TSW-760-B-S</t>
    </r>
    <r>
      <rPr>
        <sz val="9"/>
        <rFont val="Verdana"/>
        <family val="2"/>
      </rPr>
      <t xml:space="preserve"> - barevný dotykový panel 7" do stěny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</si>
</sst>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_-;\-* #,##0.00_-;_-* &quot;-&quot;??_-;_-@_-"/>
    <numFmt numFmtId="168" formatCode="#,##0\ &quot;Kč&quot;"/>
    <numFmt numFmtId="169" formatCode="_-* #,##0.00\ [$€-1]_-;\-* #,##0.00\ [$€-1]_-;_-* &quot;-&quot;??\ [$€-1]_-"/>
    <numFmt numFmtId="170" formatCode="[$€-2]\ #\ ##,000_);[Red]\([$€-2]\ #\ ##,000\)"/>
    <numFmt numFmtId="171" formatCode="#,##0.00\ &quot;Kč&quot;"/>
    <numFmt numFmtId="172" formatCode="[$-405]d\.\ mmmm\ yyyy"/>
    <numFmt numFmtId="173" formatCode="[$¥€-2]\ #\ ##,000_);[Red]\([$€-2]\ #\ ##,000\)"/>
  </numFmts>
  <fonts count="76">
    <font>
      <sz val="10"/>
      <name val="Arial"/>
      <family val="0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20"/>
      <name val="Bassoon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i/>
      <sz val="9"/>
      <color indexed="10"/>
      <name val="Verdana"/>
      <family val="2"/>
    </font>
    <font>
      <sz val="10"/>
      <name val="Helv"/>
      <family val="0"/>
    </font>
    <font>
      <sz val="10"/>
      <name val="Verdana"/>
      <family val="2"/>
    </font>
    <font>
      <b/>
      <sz val="9"/>
      <color indexed="56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color indexed="56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Neuropol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color indexed="10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8"/>
      <color indexed="8"/>
      <name val="Verdana"/>
      <family val="2"/>
    </font>
    <font>
      <sz val="9"/>
      <color indexed="10"/>
      <name val="Verdana"/>
      <family val="2"/>
    </font>
    <font>
      <sz val="8"/>
      <color indexed="54"/>
      <name val="Verdana"/>
      <family val="2"/>
    </font>
    <font>
      <b/>
      <sz val="12"/>
      <color indexed="40"/>
      <name val="Verdana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.8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8"/>
      <color rgb="FF57616D"/>
      <name val="Verdana"/>
      <family val="2"/>
    </font>
    <font>
      <b/>
      <sz val="12"/>
      <color rgb="FF00B0F0"/>
      <name val="Verdana"/>
      <family val="2"/>
    </font>
    <font>
      <b/>
      <sz val="9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10" fillId="0" borderId="0">
      <alignment/>
      <protection/>
    </xf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11" fillId="34" borderId="0" xfId="0" applyFont="1" applyFill="1" applyAlignment="1">
      <alignment/>
    </xf>
    <xf numFmtId="0" fontId="12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/>
    </xf>
    <xf numFmtId="4" fontId="12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 horizontal="justify" vertical="top"/>
    </xf>
    <xf numFmtId="0" fontId="13" fillId="34" borderId="0" xfId="0" applyFont="1" applyFill="1" applyAlignment="1">
      <alignment wrapText="1"/>
    </xf>
    <xf numFmtId="0" fontId="13" fillId="33" borderId="11" xfId="0" applyFont="1" applyFill="1" applyBorder="1" applyAlignment="1">
      <alignment horizontal="center" vertical="top"/>
    </xf>
    <xf numFmtId="0" fontId="13" fillId="34" borderId="12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42" fontId="13" fillId="34" borderId="0" xfId="0" applyNumberFormat="1" applyFont="1" applyFill="1" applyAlignment="1">
      <alignment/>
    </xf>
    <xf numFmtId="4" fontId="15" fillId="34" borderId="0" xfId="0" applyNumberFormat="1" applyFont="1" applyFill="1" applyBorder="1" applyAlignment="1">
      <alignment horizontal="left"/>
    </xf>
    <xf numFmtId="4" fontId="13" fillId="34" borderId="0" xfId="0" applyNumberFormat="1" applyFont="1" applyFill="1" applyBorder="1" applyAlignment="1">
      <alignment/>
    </xf>
    <xf numFmtId="0" fontId="16" fillId="34" borderId="13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13" fillId="33" borderId="14" xfId="0" applyFont="1" applyFill="1" applyBorder="1" applyAlignment="1">
      <alignment horizontal="center" vertical="top"/>
    </xf>
    <xf numFmtId="0" fontId="13" fillId="33" borderId="15" xfId="0" applyFont="1" applyFill="1" applyBorder="1" applyAlignment="1">
      <alignment vertical="top"/>
    </xf>
    <xf numFmtId="0" fontId="13" fillId="0" borderId="15" xfId="0" applyNumberFormat="1" applyFont="1" applyFill="1" applyBorder="1" applyAlignment="1" applyProtection="1" quotePrefix="1">
      <alignment horizontal="center" vertical="top"/>
      <protection/>
    </xf>
    <xf numFmtId="0" fontId="15" fillId="0" borderId="15" xfId="0" applyNumberFormat="1" applyFont="1" applyFill="1" applyBorder="1" applyAlignment="1" applyProtection="1">
      <alignment vertical="top" wrapText="1"/>
      <protection/>
    </xf>
    <xf numFmtId="0" fontId="19" fillId="34" borderId="16" xfId="0" applyFont="1" applyFill="1" applyBorder="1" applyAlignment="1">
      <alignment horizontal="left" vertical="top" wrapText="1"/>
    </xf>
    <xf numFmtId="0" fontId="70" fillId="0" borderId="16" xfId="0" applyFont="1" applyBorder="1" applyAlignment="1">
      <alignment/>
    </xf>
    <xf numFmtId="0" fontId="11" fillId="33" borderId="16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3" fillId="0" borderId="16" xfId="0" applyFont="1" applyBorder="1" applyAlignment="1">
      <alignment/>
    </xf>
    <xf numFmtId="0" fontId="11" fillId="34" borderId="16" xfId="47" applyFont="1" applyFill="1" applyBorder="1" applyAlignment="1">
      <alignment vertical="top"/>
      <protection/>
    </xf>
    <xf numFmtId="0" fontId="19" fillId="35" borderId="0" xfId="47" applyFont="1" applyFill="1" applyBorder="1">
      <alignment/>
      <protection/>
    </xf>
    <xf numFmtId="0" fontId="19" fillId="36" borderId="0" xfId="47" applyFont="1" applyFill="1" applyBorder="1">
      <alignment/>
      <protection/>
    </xf>
    <xf numFmtId="0" fontId="13" fillId="34" borderId="16" xfId="48" applyFont="1" applyFill="1" applyBorder="1" applyAlignment="1">
      <alignment horizontal="center" vertical="top"/>
      <protection/>
    </xf>
    <xf numFmtId="0" fontId="20" fillId="34" borderId="0" xfId="0" applyFont="1" applyFill="1" applyBorder="1" applyAlignment="1">
      <alignment/>
    </xf>
    <xf numFmtId="168" fontId="13" fillId="34" borderId="16" xfId="48" applyNumberFormat="1" applyFont="1" applyFill="1" applyBorder="1" applyAlignment="1">
      <alignment horizontal="right" vertical="top"/>
      <protection/>
    </xf>
    <xf numFmtId="0" fontId="0" fillId="34" borderId="0" xfId="48" applyFont="1" applyFill="1">
      <alignment/>
      <protection/>
    </xf>
    <xf numFmtId="0" fontId="0" fillId="0" borderId="0" xfId="48" applyFont="1">
      <alignment/>
      <protection/>
    </xf>
    <xf numFmtId="0" fontId="13" fillId="34" borderId="16" xfId="0" applyFont="1" applyFill="1" applyBorder="1" applyAlignment="1">
      <alignment vertical="top" wrapText="1"/>
    </xf>
    <xf numFmtId="0" fontId="13" fillId="34" borderId="16" xfId="0" applyFont="1" applyFill="1" applyBorder="1" applyAlignment="1">
      <alignment horizontal="center" vertical="top"/>
    </xf>
    <xf numFmtId="0" fontId="13" fillId="34" borderId="17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vertical="top"/>
    </xf>
    <xf numFmtId="0" fontId="13" fillId="34" borderId="15" xfId="0" applyFont="1" applyFill="1" applyBorder="1" applyAlignment="1">
      <alignment horizontal="center" vertical="top"/>
    </xf>
    <xf numFmtId="0" fontId="13" fillId="34" borderId="16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horizontal="center" vertical="center"/>
    </xf>
    <xf numFmtId="168" fontId="13" fillId="0" borderId="15" xfId="0" applyNumberFormat="1" applyFont="1" applyFill="1" applyBorder="1" applyAlignment="1" applyProtection="1">
      <alignment vertical="top"/>
      <protection/>
    </xf>
    <xf numFmtId="168" fontId="13" fillId="34" borderId="15" xfId="0" applyNumberFormat="1" applyFont="1" applyFill="1" applyBorder="1" applyAlignment="1">
      <alignment horizontal="right" vertical="top" wrapText="1"/>
    </xf>
    <xf numFmtId="168" fontId="14" fillId="34" borderId="12" xfId="0" applyNumberFormat="1" applyFont="1" applyFill="1" applyBorder="1" applyAlignment="1">
      <alignment/>
    </xf>
    <xf numFmtId="168" fontId="71" fillId="34" borderId="0" xfId="0" applyNumberFormat="1" applyFont="1" applyFill="1" applyBorder="1" applyAlignment="1">
      <alignment/>
    </xf>
    <xf numFmtId="168" fontId="72" fillId="34" borderId="0" xfId="0" applyNumberFormat="1" applyFont="1" applyFill="1" applyBorder="1" applyAlignment="1">
      <alignment horizontal="right"/>
    </xf>
    <xf numFmtId="168" fontId="13" fillId="34" borderId="0" xfId="0" applyNumberFormat="1" applyFont="1" applyFill="1" applyAlignment="1">
      <alignment/>
    </xf>
    <xf numFmtId="168" fontId="17" fillId="34" borderId="16" xfId="0" applyNumberFormat="1" applyFont="1" applyFill="1" applyBorder="1" applyAlignment="1">
      <alignment vertical="center"/>
    </xf>
    <xf numFmtId="168" fontId="17" fillId="34" borderId="16" xfId="0" applyNumberFormat="1" applyFont="1" applyFill="1" applyBorder="1" applyAlignment="1">
      <alignment vertical="top"/>
    </xf>
    <xf numFmtId="168" fontId="17" fillId="34" borderId="15" xfId="0" applyNumberFormat="1" applyFont="1" applyFill="1" applyBorder="1" applyAlignment="1">
      <alignment vertical="top"/>
    </xf>
    <xf numFmtId="168" fontId="13" fillId="34" borderId="12" xfId="0" applyNumberFormat="1" applyFont="1" applyFill="1" applyBorder="1" applyAlignment="1">
      <alignment/>
    </xf>
    <xf numFmtId="168" fontId="16" fillId="34" borderId="13" xfId="0" applyNumberFormat="1" applyFont="1" applyFill="1" applyBorder="1" applyAlignment="1">
      <alignment/>
    </xf>
    <xf numFmtId="168" fontId="13" fillId="33" borderId="16" xfId="54" applyNumberFormat="1" applyFont="1" applyFill="1" applyBorder="1" applyAlignment="1">
      <alignment horizontal="right" vertical="top"/>
      <protection/>
    </xf>
    <xf numFmtId="0" fontId="10" fillId="34" borderId="0" xfId="0" applyFont="1" applyFill="1" applyAlignment="1">
      <alignment/>
    </xf>
    <xf numFmtId="0" fontId="13" fillId="0" borderId="16" xfId="0" applyFont="1" applyBorder="1" applyAlignment="1">
      <alignment horizontal="center" vertical="top"/>
    </xf>
    <xf numFmtId="0" fontId="11" fillId="34" borderId="0" xfId="0" applyFont="1" applyFill="1" applyAlignment="1">
      <alignment vertical="top"/>
    </xf>
    <xf numFmtId="0" fontId="11" fillId="34" borderId="0" xfId="0" applyFont="1" applyFill="1" applyBorder="1" applyAlignment="1">
      <alignment vertical="top"/>
    </xf>
    <xf numFmtId="0" fontId="15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/>
    </xf>
    <xf numFmtId="0" fontId="11" fillId="0" borderId="0" xfId="0" applyFont="1" applyAlignment="1">
      <alignment vertical="top"/>
    </xf>
    <xf numFmtId="168" fontId="13" fillId="34" borderId="16" xfId="0" applyNumberFormat="1" applyFont="1" applyFill="1" applyBorder="1" applyAlignment="1">
      <alignment vertical="top"/>
    </xf>
    <xf numFmtId="168" fontId="13" fillId="0" borderId="16" xfId="0" applyNumberFormat="1" applyFont="1" applyBorder="1" applyAlignment="1">
      <alignment vertical="top"/>
    </xf>
    <xf numFmtId="3" fontId="21" fillId="34" borderId="0" xfId="0" applyNumberFormat="1" applyFont="1" applyFill="1" applyBorder="1" applyAlignment="1">
      <alignment horizontal="right"/>
    </xf>
    <xf numFmtId="49" fontId="0" fillId="34" borderId="0" xfId="0" applyNumberFormat="1" applyFill="1" applyAlignment="1">
      <alignment/>
    </xf>
    <xf numFmtId="0" fontId="22" fillId="34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left" indent="4"/>
    </xf>
    <xf numFmtId="0" fontId="23" fillId="34" borderId="0" xfId="0" applyFont="1" applyFill="1" applyAlignment="1">
      <alignment/>
    </xf>
    <xf numFmtId="0" fontId="13" fillId="34" borderId="17" xfId="48" applyFont="1" applyFill="1" applyBorder="1" applyAlignment="1">
      <alignment horizontal="justify" vertical="top"/>
      <protection/>
    </xf>
    <xf numFmtId="0" fontId="19" fillId="34" borderId="16" xfId="47" applyFont="1" applyFill="1" applyBorder="1" applyAlignment="1">
      <alignment horizontal="justify" vertical="top"/>
      <protection/>
    </xf>
    <xf numFmtId="168" fontId="11" fillId="34" borderId="16" xfId="0" applyNumberFormat="1" applyFont="1" applyFill="1" applyBorder="1" applyAlignment="1">
      <alignment vertical="top"/>
    </xf>
    <xf numFmtId="0" fontId="13" fillId="34" borderId="14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73" fillId="34" borderId="16" xfId="0" applyFont="1" applyFill="1" applyBorder="1" applyAlignment="1">
      <alignment/>
    </xf>
    <xf numFmtId="0" fontId="11" fillId="34" borderId="16" xfId="0" applyFont="1" applyFill="1" applyBorder="1" applyAlignment="1">
      <alignment horizontal="center" vertical="top"/>
    </xf>
    <xf numFmtId="0" fontId="11" fillId="34" borderId="0" xfId="0" applyFont="1" applyFill="1" applyAlignment="1">
      <alignment horizontal="center"/>
    </xf>
    <xf numFmtId="42" fontId="13" fillId="34" borderId="16" xfId="0" applyNumberFormat="1" applyFont="1" applyFill="1" applyBorder="1" applyAlignment="1">
      <alignment vertical="top"/>
    </xf>
    <xf numFmtId="4" fontId="74" fillId="34" borderId="0" xfId="0" applyNumberFormat="1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18" xfId="0" applyFont="1" applyFill="1" applyBorder="1" applyAlignment="1">
      <alignment/>
    </xf>
    <xf numFmtId="168" fontId="13" fillId="34" borderId="18" xfId="0" applyNumberFormat="1" applyFont="1" applyFill="1" applyBorder="1" applyAlignment="1">
      <alignment/>
    </xf>
    <xf numFmtId="4" fontId="15" fillId="34" borderId="18" xfId="0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7" fillId="34" borderId="0" xfId="0" applyFont="1" applyFill="1" applyBorder="1" applyAlignment="1">
      <alignment horizontal="center"/>
    </xf>
    <xf numFmtId="168" fontId="28" fillId="34" borderId="13" xfId="0" applyNumberFormat="1" applyFont="1" applyFill="1" applyBorder="1" applyAlignment="1">
      <alignment/>
    </xf>
    <xf numFmtId="0" fontId="27" fillId="34" borderId="0" xfId="0" applyFont="1" applyFill="1" applyAlignment="1">
      <alignment horizontal="center"/>
    </xf>
    <xf numFmtId="0" fontId="29" fillId="34" borderId="0" xfId="0" applyFont="1" applyFill="1" applyAlignment="1">
      <alignment/>
    </xf>
    <xf numFmtId="0" fontId="27" fillId="34" borderId="0" xfId="0" applyFont="1" applyFill="1" applyAlignment="1">
      <alignment/>
    </xf>
    <xf numFmtId="168" fontId="27" fillId="34" borderId="0" xfId="0" applyNumberFormat="1" applyFont="1" applyFill="1" applyAlignment="1">
      <alignment/>
    </xf>
    <xf numFmtId="4" fontId="24" fillId="34" borderId="0" xfId="0" applyNumberFormat="1" applyFont="1" applyFill="1" applyBorder="1" applyAlignment="1">
      <alignment horizontal="left"/>
    </xf>
    <xf numFmtId="0" fontId="75" fillId="37" borderId="19" xfId="0" applyFont="1" applyFill="1" applyBorder="1" applyAlignment="1">
      <alignment horizontal="center"/>
    </xf>
    <xf numFmtId="0" fontId="75" fillId="37" borderId="20" xfId="0" applyFont="1" applyFill="1" applyBorder="1" applyAlignment="1">
      <alignment horizontal="left" wrapText="1"/>
    </xf>
    <xf numFmtId="0" fontId="75" fillId="37" borderId="20" xfId="0" applyFont="1" applyFill="1" applyBorder="1" applyAlignment="1">
      <alignment horizontal="center"/>
    </xf>
    <xf numFmtId="4" fontId="75" fillId="37" borderId="20" xfId="0" applyNumberFormat="1" applyFont="1" applyFill="1" applyBorder="1" applyAlignment="1">
      <alignment horizontal="center"/>
    </xf>
    <xf numFmtId="0" fontId="75" fillId="37" borderId="21" xfId="0" applyFont="1" applyFill="1" applyBorder="1" applyAlignment="1">
      <alignment horizontal="center"/>
    </xf>
    <xf numFmtId="168" fontId="75" fillId="37" borderId="2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15" fillId="34" borderId="16" xfId="48" applyFont="1" applyFill="1" applyBorder="1" applyAlignment="1">
      <alignment vertical="top" wrapText="1"/>
      <protection/>
    </xf>
    <xf numFmtId="0" fontId="15" fillId="34" borderId="16" xfId="47" applyFont="1" applyFill="1" applyBorder="1" applyAlignment="1">
      <alignment horizontal="justify" vertical="top" wrapText="1"/>
      <protection/>
    </xf>
    <xf numFmtId="0" fontId="13" fillId="34" borderId="17" xfId="0" applyFont="1" applyFill="1" applyBorder="1" applyAlignment="1">
      <alignment horizontal="justify" vertical="top" wrapText="1"/>
    </xf>
    <xf numFmtId="0" fontId="13" fillId="33" borderId="17" xfId="0" applyFont="1" applyFill="1" applyBorder="1" applyAlignment="1">
      <alignment horizontal="left" vertical="top" wrapText="1"/>
    </xf>
    <xf numFmtId="0" fontId="13" fillId="34" borderId="22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vertical="center" wrapText="1"/>
    </xf>
    <xf numFmtId="0" fontId="13" fillId="34" borderId="17" xfId="0" applyFont="1" applyFill="1" applyBorder="1" applyAlignment="1">
      <alignment horizontal="left" vertical="center"/>
    </xf>
    <xf numFmtId="0" fontId="13" fillId="34" borderId="22" xfId="0" applyFont="1" applyFill="1" applyBorder="1" applyAlignment="1">
      <alignment horizontal="left" vertical="center"/>
    </xf>
    <xf numFmtId="0" fontId="13" fillId="34" borderId="17" xfId="0" applyFont="1" applyFill="1" applyBorder="1" applyAlignment="1">
      <alignment horizontal="left" vertical="center" wrapText="1"/>
    </xf>
    <xf numFmtId="168" fontId="16" fillId="34" borderId="23" xfId="0" applyNumberFormat="1" applyFont="1" applyFill="1" applyBorder="1" applyAlignment="1">
      <alignment vertical="center"/>
    </xf>
    <xf numFmtId="168" fontId="16" fillId="34" borderId="23" xfId="0" applyNumberFormat="1" applyFont="1" applyFill="1" applyBorder="1" applyAlignment="1">
      <alignment horizontal="right" vertical="center"/>
    </xf>
    <xf numFmtId="168" fontId="28" fillId="34" borderId="23" xfId="0" applyNumberFormat="1" applyFont="1" applyFill="1" applyBorder="1" applyAlignment="1">
      <alignment horizontal="right" vertical="center"/>
    </xf>
    <xf numFmtId="0" fontId="13" fillId="34" borderId="22" xfId="0" applyFont="1" applyFill="1" applyBorder="1" applyAlignment="1">
      <alignment horizontal="left" vertical="center" wrapText="1"/>
    </xf>
    <xf numFmtId="168" fontId="17" fillId="34" borderId="16" xfId="0" applyNumberFormat="1" applyFont="1" applyFill="1" applyBorder="1" applyAlignment="1">
      <alignment horizontal="right" vertical="center"/>
    </xf>
    <xf numFmtId="168" fontId="17" fillId="34" borderId="15" xfId="0" applyNumberFormat="1" applyFont="1" applyFill="1" applyBorder="1" applyAlignment="1">
      <alignment horizontal="right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left" vertical="center" wrapText="1"/>
    </xf>
    <xf numFmtId="0" fontId="13" fillId="34" borderId="15" xfId="0" applyFont="1" applyFill="1" applyBorder="1" applyAlignment="1">
      <alignment horizontal="left" vertical="center" wrapText="1"/>
    </xf>
    <xf numFmtId="168" fontId="12" fillId="34" borderId="24" xfId="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left" vertical="center" wrapText="1"/>
    </xf>
    <xf numFmtId="168" fontId="14" fillId="34" borderId="0" xfId="0" applyNumberFormat="1" applyFont="1" applyFill="1" applyBorder="1" applyAlignment="1">
      <alignment/>
    </xf>
    <xf numFmtId="168" fontId="12" fillId="34" borderId="0" xfId="0" applyNumberFormat="1" applyFont="1" applyFill="1" applyBorder="1" applyAlignment="1">
      <alignment horizontal="right" vertical="center"/>
    </xf>
    <xf numFmtId="0" fontId="12" fillId="34" borderId="25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6" fillId="34" borderId="25" xfId="0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vertical="center" wrapText="1"/>
    </xf>
    <xf numFmtId="0" fontId="26" fillId="34" borderId="25" xfId="0" applyFont="1" applyFill="1" applyBorder="1" applyAlignment="1">
      <alignment horizontal="left" vertical="center" wrapText="1"/>
    </xf>
    <xf numFmtId="0" fontId="26" fillId="34" borderId="13" xfId="0" applyFont="1" applyFill="1" applyBorder="1" applyAlignment="1">
      <alignment horizontal="lef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D_Daňkovi_CRESTRON_2007_v2" xfId="48"/>
    <cellStyle name="Followed Hyperlink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jpeg" /><Relationship Id="rId7" Type="http://schemas.openxmlformats.org/officeDocument/2006/relationships/image" Target="../media/image16.png" /><Relationship Id="rId8" Type="http://schemas.openxmlformats.org/officeDocument/2006/relationships/image" Target="../media/image17.jpeg" /><Relationship Id="rId9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17</xdr:row>
      <xdr:rowOff>38100</xdr:rowOff>
    </xdr:from>
    <xdr:to>
      <xdr:col>2</xdr:col>
      <xdr:colOff>876300</xdr:colOff>
      <xdr:row>17</xdr:row>
      <xdr:rowOff>352425</xdr:rowOff>
    </xdr:to>
    <xdr:pic>
      <xdr:nvPicPr>
        <xdr:cNvPr id="1" name="Picture 1363" descr="C:\CE594991\pricelist_files\ir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17245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12</xdr:row>
      <xdr:rowOff>85725</xdr:rowOff>
    </xdr:from>
    <xdr:to>
      <xdr:col>2</xdr:col>
      <xdr:colOff>895350</xdr:colOff>
      <xdr:row>12</xdr:row>
      <xdr:rowOff>457200</xdr:rowOff>
    </xdr:to>
    <xdr:pic>
      <xdr:nvPicPr>
        <xdr:cNvPr id="2" name="Picture 1842" descr="C:\CE594991\pricelist_files\tsw-750-tt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4991100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16</xdr:row>
      <xdr:rowOff>66675</xdr:rowOff>
    </xdr:from>
    <xdr:to>
      <xdr:col>2</xdr:col>
      <xdr:colOff>933450</xdr:colOff>
      <xdr:row>16</xdr:row>
      <xdr:rowOff>428625</xdr:rowOff>
    </xdr:to>
    <xdr:pic>
      <xdr:nvPicPr>
        <xdr:cNvPr id="3" name="Picture 1385" descr="DIN-PWS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7524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15</xdr:row>
      <xdr:rowOff>76200</xdr:rowOff>
    </xdr:from>
    <xdr:to>
      <xdr:col>2</xdr:col>
      <xdr:colOff>981075</xdr:colOff>
      <xdr:row>15</xdr:row>
      <xdr:rowOff>485775</xdr:rowOff>
    </xdr:to>
    <xdr:pic>
      <xdr:nvPicPr>
        <xdr:cNvPr id="4" name="Picture 44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28825" y="6924675"/>
          <a:ext cx="6572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14</xdr:row>
      <xdr:rowOff>76200</xdr:rowOff>
    </xdr:from>
    <xdr:to>
      <xdr:col>2</xdr:col>
      <xdr:colOff>1057275</xdr:colOff>
      <xdr:row>14</xdr:row>
      <xdr:rowOff>542925</xdr:rowOff>
    </xdr:to>
    <xdr:pic>
      <xdr:nvPicPr>
        <xdr:cNvPr id="5" name="Picture 43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6305550"/>
          <a:ext cx="7810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13</xdr:row>
      <xdr:rowOff>257175</xdr:rowOff>
    </xdr:from>
    <xdr:to>
      <xdr:col>2</xdr:col>
      <xdr:colOff>1123950</xdr:colOff>
      <xdr:row>13</xdr:row>
      <xdr:rowOff>495300</xdr:rowOff>
    </xdr:to>
    <xdr:pic>
      <xdr:nvPicPr>
        <xdr:cNvPr id="6" name="preview_image" descr="CROWN XLi 8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57375" y="5715000"/>
          <a:ext cx="971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142875</xdr:rowOff>
    </xdr:from>
    <xdr:to>
      <xdr:col>2</xdr:col>
      <xdr:colOff>1200150</xdr:colOff>
      <xdr:row>8</xdr:row>
      <xdr:rowOff>266700</xdr:rowOff>
    </xdr:to>
    <xdr:pic>
      <xdr:nvPicPr>
        <xdr:cNvPr id="7" name="Obrázek 65" descr="http://www.crestron.com/content/publicdownloads/high_res/a/a-2628.png"/>
        <xdr:cNvPicPr preferRelativeResize="1">
          <a:picLocks noChangeAspect="1"/>
        </xdr:cNvPicPr>
      </xdr:nvPicPr>
      <xdr:blipFill>
        <a:blip r:embed="rId7"/>
        <a:srcRect t="42170" b="42326"/>
        <a:stretch>
          <a:fillRect/>
        </a:stretch>
      </xdr:blipFill>
      <xdr:spPr>
        <a:xfrm>
          <a:off x="1762125" y="1619250"/>
          <a:ext cx="1143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9</xdr:row>
      <xdr:rowOff>28575</xdr:rowOff>
    </xdr:from>
    <xdr:to>
      <xdr:col>2</xdr:col>
      <xdr:colOff>1057275</xdr:colOff>
      <xdr:row>9</xdr:row>
      <xdr:rowOff>619125</xdr:rowOff>
    </xdr:to>
    <xdr:pic>
      <xdr:nvPicPr>
        <xdr:cNvPr id="8" name="Picture18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14525" y="2152650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11</xdr:row>
      <xdr:rowOff>57150</xdr:rowOff>
    </xdr:from>
    <xdr:to>
      <xdr:col>2</xdr:col>
      <xdr:colOff>1066800</xdr:colOff>
      <xdr:row>11</xdr:row>
      <xdr:rowOff>619125</xdr:rowOff>
    </xdr:to>
    <xdr:pic>
      <xdr:nvPicPr>
        <xdr:cNvPr id="9" name="Picture19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43100" y="3838575"/>
          <a:ext cx="828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10</xdr:row>
      <xdr:rowOff>85725</xdr:rowOff>
    </xdr:from>
    <xdr:to>
      <xdr:col>2</xdr:col>
      <xdr:colOff>895350</xdr:colOff>
      <xdr:row>10</xdr:row>
      <xdr:rowOff>457200</xdr:rowOff>
    </xdr:to>
    <xdr:pic>
      <xdr:nvPicPr>
        <xdr:cNvPr id="10" name="Picture 1842" descr="C:\CE594991\pricelist_files\tsw-750-tt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3314700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51</xdr:row>
      <xdr:rowOff>38100</xdr:rowOff>
    </xdr:from>
    <xdr:to>
      <xdr:col>2</xdr:col>
      <xdr:colOff>876300</xdr:colOff>
      <xdr:row>51</xdr:row>
      <xdr:rowOff>352425</xdr:rowOff>
    </xdr:to>
    <xdr:pic>
      <xdr:nvPicPr>
        <xdr:cNvPr id="11" name="Picture 1363" descr="C:\CE594991\pricelist_files\ir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915477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46</xdr:row>
      <xdr:rowOff>85725</xdr:rowOff>
    </xdr:from>
    <xdr:to>
      <xdr:col>2</xdr:col>
      <xdr:colOff>895350</xdr:colOff>
      <xdr:row>46</xdr:row>
      <xdr:rowOff>457200</xdr:rowOff>
    </xdr:to>
    <xdr:pic>
      <xdr:nvPicPr>
        <xdr:cNvPr id="12" name="Picture 1842" descr="C:\CE594991\pricelist_files\tsw-750-tt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5982950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50</xdr:row>
      <xdr:rowOff>66675</xdr:rowOff>
    </xdr:from>
    <xdr:to>
      <xdr:col>2</xdr:col>
      <xdr:colOff>933450</xdr:colOff>
      <xdr:row>50</xdr:row>
      <xdr:rowOff>428625</xdr:rowOff>
    </xdr:to>
    <xdr:pic>
      <xdr:nvPicPr>
        <xdr:cNvPr id="13" name="Picture 1385" descr="DIN-PWS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850707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49</xdr:row>
      <xdr:rowOff>76200</xdr:rowOff>
    </xdr:from>
    <xdr:to>
      <xdr:col>2</xdr:col>
      <xdr:colOff>981075</xdr:colOff>
      <xdr:row>49</xdr:row>
      <xdr:rowOff>476250</xdr:rowOff>
    </xdr:to>
    <xdr:pic>
      <xdr:nvPicPr>
        <xdr:cNvPr id="14" name="Picture 44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28825" y="17859375"/>
          <a:ext cx="6572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48</xdr:row>
      <xdr:rowOff>76200</xdr:rowOff>
    </xdr:from>
    <xdr:to>
      <xdr:col>2</xdr:col>
      <xdr:colOff>1057275</xdr:colOff>
      <xdr:row>48</xdr:row>
      <xdr:rowOff>542925</xdr:rowOff>
    </xdr:to>
    <xdr:pic>
      <xdr:nvPicPr>
        <xdr:cNvPr id="15" name="Picture 43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17192625"/>
          <a:ext cx="7810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47</xdr:row>
      <xdr:rowOff>257175</xdr:rowOff>
    </xdr:from>
    <xdr:to>
      <xdr:col>2</xdr:col>
      <xdr:colOff>1123950</xdr:colOff>
      <xdr:row>47</xdr:row>
      <xdr:rowOff>495300</xdr:rowOff>
    </xdr:to>
    <xdr:pic>
      <xdr:nvPicPr>
        <xdr:cNvPr id="16" name="preview_image" descr="CROWN XLi 8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57375" y="16706850"/>
          <a:ext cx="971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44</xdr:row>
      <xdr:rowOff>133350</xdr:rowOff>
    </xdr:from>
    <xdr:to>
      <xdr:col>2</xdr:col>
      <xdr:colOff>1200150</xdr:colOff>
      <xdr:row>44</xdr:row>
      <xdr:rowOff>257175</xdr:rowOff>
    </xdr:to>
    <xdr:pic>
      <xdr:nvPicPr>
        <xdr:cNvPr id="17" name="Obrázek 65" descr="http://www.crestron.com/content/publicdownloads/high_res/a/a-2628.png"/>
        <xdr:cNvPicPr preferRelativeResize="1">
          <a:picLocks noChangeAspect="1"/>
        </xdr:cNvPicPr>
      </xdr:nvPicPr>
      <xdr:blipFill>
        <a:blip r:embed="rId7"/>
        <a:srcRect t="42170" b="42326"/>
        <a:stretch>
          <a:fillRect/>
        </a:stretch>
      </xdr:blipFill>
      <xdr:spPr>
        <a:xfrm>
          <a:off x="1762125" y="14258925"/>
          <a:ext cx="1143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45</xdr:row>
      <xdr:rowOff>57150</xdr:rowOff>
    </xdr:from>
    <xdr:to>
      <xdr:col>2</xdr:col>
      <xdr:colOff>1066800</xdr:colOff>
      <xdr:row>45</xdr:row>
      <xdr:rowOff>619125</xdr:rowOff>
    </xdr:to>
    <xdr:pic>
      <xdr:nvPicPr>
        <xdr:cNvPr id="18" name="Picture19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43100" y="14868525"/>
          <a:ext cx="828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84"/>
  <sheetViews>
    <sheetView tabSelected="1" zoomScalePageLayoutView="0" workbookViewId="0" topLeftCell="A55">
      <selection activeCell="G28" sqref="G28"/>
    </sheetView>
  </sheetViews>
  <sheetFormatPr defaultColWidth="9.140625" defaultRowHeight="12.75"/>
  <cols>
    <col min="1" max="1" width="4.7109375" style="11" customWidth="1"/>
    <col min="2" max="2" width="20.8515625" style="12" customWidth="1"/>
    <col min="3" max="3" width="18.57421875" style="11" customWidth="1"/>
    <col min="4" max="4" width="6.8515625" style="11" customWidth="1"/>
    <col min="5" max="5" width="13.7109375" style="11" customWidth="1"/>
    <col min="6" max="6" width="16.140625" style="11" customWidth="1"/>
    <col min="7" max="7" width="62.00390625" style="13" customWidth="1"/>
    <col min="8" max="16384" width="9.140625" style="11" customWidth="1"/>
  </cols>
  <sheetData>
    <row r="1" spans="1:10" s="2" customFormat="1" ht="34.5" customHeight="1">
      <c r="A1" s="119" t="s">
        <v>51</v>
      </c>
      <c r="B1" s="119"/>
      <c r="C1" s="119"/>
      <c r="D1" s="4"/>
      <c r="E1" s="3"/>
      <c r="F1" s="4"/>
      <c r="G1" s="5" t="s">
        <v>52</v>
      </c>
      <c r="H1" s="6"/>
      <c r="I1" s="6"/>
      <c r="J1" s="6"/>
    </row>
    <row r="2" spans="1:10" s="2" customFormat="1" ht="8.25" customHeight="1">
      <c r="A2" s="7"/>
      <c r="B2" s="8"/>
      <c r="C2" s="8"/>
      <c r="D2" s="8"/>
      <c r="E2" s="9"/>
      <c r="F2" s="8"/>
      <c r="G2" s="8"/>
      <c r="H2" s="6"/>
      <c r="I2" s="6"/>
      <c r="J2" s="6"/>
    </row>
    <row r="3" spans="1:16" s="2" customFormat="1" ht="7.5" customHeight="1">
      <c r="A3" s="10"/>
      <c r="B3" s="4"/>
      <c r="C3" s="4"/>
      <c r="D3" s="4"/>
      <c r="E3" s="3"/>
      <c r="F3" s="4"/>
      <c r="G3" s="4"/>
      <c r="H3" s="86"/>
      <c r="I3" s="4"/>
      <c r="J3" s="4"/>
      <c r="K3" s="87"/>
      <c r="L3" s="88"/>
      <c r="M3" s="6"/>
      <c r="N3" s="6"/>
      <c r="O3" s="6"/>
      <c r="P3" s="6"/>
    </row>
    <row r="4" spans="1:16" s="2" customFormat="1" ht="15" customHeight="1">
      <c r="A4" s="20" t="s">
        <v>53</v>
      </c>
      <c r="B4" s="21"/>
      <c r="C4" s="22"/>
      <c r="F4" s="89"/>
      <c r="G4" s="23"/>
      <c r="J4" s="90"/>
      <c r="K4" s="87"/>
      <c r="L4" s="6"/>
      <c r="M4" s="6"/>
      <c r="N4" s="6"/>
      <c r="O4" s="6"/>
      <c r="P4" s="6"/>
    </row>
    <row r="5" spans="1:7" s="17" customFormat="1" ht="15" customHeight="1">
      <c r="A5" s="15"/>
      <c r="B5" s="16"/>
      <c r="C5" s="15"/>
      <c r="D5" s="15"/>
      <c r="E5" s="15"/>
      <c r="G5" s="18"/>
    </row>
    <row r="6" spans="1:7" ht="15">
      <c r="A6" s="54" t="s">
        <v>12</v>
      </c>
      <c r="B6" s="26"/>
      <c r="C6" s="27"/>
      <c r="D6" s="27"/>
      <c r="E6" s="100" t="s">
        <v>32</v>
      </c>
      <c r="F6" s="29"/>
      <c r="G6" s="30"/>
    </row>
    <row r="7" spans="1:7" ht="6" customHeight="1" thickBot="1">
      <c r="A7" s="27"/>
      <c r="B7" s="31"/>
      <c r="C7" s="27"/>
      <c r="D7" s="27"/>
      <c r="E7" s="28"/>
      <c r="F7" s="29"/>
      <c r="G7" s="30"/>
    </row>
    <row r="8" spans="1:7" ht="15" customHeight="1">
      <c r="A8" s="113" t="s">
        <v>0</v>
      </c>
      <c r="B8" s="114" t="s">
        <v>4</v>
      </c>
      <c r="C8" s="115" t="s">
        <v>5</v>
      </c>
      <c r="D8" s="115" t="s">
        <v>2</v>
      </c>
      <c r="E8" s="116" t="s">
        <v>6</v>
      </c>
      <c r="F8" s="116" t="s">
        <v>9</v>
      </c>
      <c r="G8" s="117" t="s">
        <v>3</v>
      </c>
    </row>
    <row r="9" spans="1:10" s="79" customFormat="1" ht="51" customHeight="1">
      <c r="A9" s="94">
        <v>1</v>
      </c>
      <c r="B9" s="45" t="s">
        <v>55</v>
      </c>
      <c r="C9" s="96"/>
      <c r="D9" s="97">
        <v>1</v>
      </c>
      <c r="E9" s="93"/>
      <c r="F9" s="93">
        <f>E9*D9</f>
        <v>0</v>
      </c>
      <c r="G9" s="122" t="s">
        <v>31</v>
      </c>
      <c r="I9" s="98"/>
      <c r="J9" s="80"/>
    </row>
    <row r="10" spans="1:7" s="77" customFormat="1" ht="87" customHeight="1">
      <c r="A10" s="41">
        <f aca="true" t="shared" si="0" ref="A10:A15">A9+1</f>
        <v>2</v>
      </c>
      <c r="B10" s="58" t="s">
        <v>54</v>
      </c>
      <c r="C10" s="49"/>
      <c r="D10" s="59">
        <v>1</v>
      </c>
      <c r="E10" s="99"/>
      <c r="F10" s="76">
        <f>E10*D10</f>
        <v>0</v>
      </c>
      <c r="G10" s="60" t="s">
        <v>33</v>
      </c>
    </row>
    <row r="11" spans="1:177" s="83" customFormat="1" ht="43.5" customHeight="1">
      <c r="A11" s="41">
        <f t="shared" si="0"/>
        <v>3</v>
      </c>
      <c r="B11" s="81" t="s">
        <v>48</v>
      </c>
      <c r="C11" s="82"/>
      <c r="D11" s="78">
        <v>1</v>
      </c>
      <c r="E11" s="85"/>
      <c r="F11" s="76">
        <f>E11*D11</f>
        <v>0</v>
      </c>
      <c r="G11" s="123" t="s">
        <v>37</v>
      </c>
      <c r="H11" s="79"/>
      <c r="I11" s="80"/>
      <c r="J11" s="80"/>
      <c r="K11" s="80"/>
      <c r="L11" s="80"/>
      <c r="M11" s="80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</row>
    <row r="12" spans="1:7" s="77" customFormat="1" ht="88.5" customHeight="1">
      <c r="A12" s="41">
        <f t="shared" si="0"/>
        <v>4</v>
      </c>
      <c r="B12" s="58" t="s">
        <v>34</v>
      </c>
      <c r="C12" s="49"/>
      <c r="D12" s="59">
        <v>1</v>
      </c>
      <c r="E12" s="99"/>
      <c r="F12" s="76">
        <f>E12*D12</f>
        <v>0</v>
      </c>
      <c r="G12" s="60" t="s">
        <v>35</v>
      </c>
    </row>
    <row r="13" spans="1:177" s="83" customFormat="1" ht="43.5" customHeight="1">
      <c r="A13" s="41">
        <f t="shared" si="0"/>
        <v>5</v>
      </c>
      <c r="B13" s="81" t="s">
        <v>36</v>
      </c>
      <c r="C13" s="82"/>
      <c r="D13" s="78">
        <v>1</v>
      </c>
      <c r="E13" s="85"/>
      <c r="F13" s="76">
        <f aca="true" t="shared" si="1" ref="F13:F19">E13*D13</f>
        <v>0</v>
      </c>
      <c r="G13" s="123" t="s">
        <v>38</v>
      </c>
      <c r="H13" s="79"/>
      <c r="I13" s="80"/>
      <c r="J13" s="80"/>
      <c r="K13" s="80"/>
      <c r="L13" s="80"/>
      <c r="M13" s="80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</row>
    <row r="14" spans="1:177" s="83" customFormat="1" ht="60.75" customHeight="1">
      <c r="A14" s="41">
        <f t="shared" si="0"/>
        <v>6</v>
      </c>
      <c r="B14" s="81" t="s">
        <v>29</v>
      </c>
      <c r="C14" s="82"/>
      <c r="D14" s="78">
        <v>1</v>
      </c>
      <c r="E14" s="85"/>
      <c r="F14" s="84">
        <f>E14*D14</f>
        <v>0</v>
      </c>
      <c r="G14" s="123" t="s">
        <v>30</v>
      </c>
      <c r="H14" s="79"/>
      <c r="I14" s="80"/>
      <c r="J14" s="95"/>
      <c r="K14" s="80"/>
      <c r="L14" s="80"/>
      <c r="M14" s="80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</row>
    <row r="15" spans="1:38" s="51" customFormat="1" ht="48.75" customHeight="1">
      <c r="A15" s="41">
        <f t="shared" si="0"/>
        <v>7</v>
      </c>
      <c r="B15" s="92" t="s">
        <v>27</v>
      </c>
      <c r="C15" s="50"/>
      <c r="D15" s="53">
        <v>1</v>
      </c>
      <c r="E15" s="55"/>
      <c r="F15" s="84">
        <f t="shared" si="1"/>
        <v>0</v>
      </c>
      <c r="G15" s="91" t="s">
        <v>28</v>
      </c>
      <c r="H15" s="52"/>
      <c r="I15" s="52"/>
      <c r="J15" s="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11" s="52" customFormat="1" ht="48" customHeight="1">
      <c r="A16" s="41">
        <f>A15+1</f>
        <v>8</v>
      </c>
      <c r="B16" s="121" t="s">
        <v>56</v>
      </c>
      <c r="C16" s="49"/>
      <c r="D16" s="53">
        <v>4</v>
      </c>
      <c r="E16" s="55"/>
      <c r="F16" s="84">
        <f t="shared" si="1"/>
        <v>0</v>
      </c>
      <c r="G16" s="91" t="s">
        <v>15</v>
      </c>
      <c r="K16"/>
    </row>
    <row r="17" spans="1:36" s="57" customFormat="1" ht="53.25" customHeight="1">
      <c r="A17" s="41">
        <f>A16+1</f>
        <v>9</v>
      </c>
      <c r="B17" s="120" t="s">
        <v>57</v>
      </c>
      <c r="C17" s="49"/>
      <c r="D17" s="53">
        <v>1</v>
      </c>
      <c r="E17" s="55"/>
      <c r="F17" s="84">
        <f t="shared" si="1"/>
        <v>0</v>
      </c>
      <c r="G17" s="91" t="s">
        <v>49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</row>
    <row r="18" spans="1:36" s="48" customFormat="1" ht="30" customHeight="1">
      <c r="A18" s="41">
        <f>A17+1</f>
        <v>10</v>
      </c>
      <c r="B18" s="45" t="s">
        <v>16</v>
      </c>
      <c r="C18" s="46"/>
      <c r="D18" s="47">
        <v>2</v>
      </c>
      <c r="E18" s="84"/>
      <c r="F18" s="84">
        <f t="shared" si="1"/>
        <v>0</v>
      </c>
      <c r="G18" s="122" t="s">
        <v>17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s="48" customFormat="1" ht="32.25" customHeight="1">
      <c r="A19" s="41">
        <f>A18+1</f>
        <v>11</v>
      </c>
      <c r="B19" s="45" t="s">
        <v>50</v>
      </c>
      <c r="C19" s="46"/>
      <c r="D19" s="47">
        <v>70</v>
      </c>
      <c r="E19" s="84"/>
      <c r="F19" s="84">
        <f t="shared" si="1"/>
        <v>0</v>
      </c>
      <c r="G19" s="122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1" customFormat="1" ht="29.25" customHeight="1" thickBot="1">
      <c r="A20" s="32">
        <f>A19+1</f>
        <v>12</v>
      </c>
      <c r="B20" s="44" t="s">
        <v>42</v>
      </c>
      <c r="C20" s="42"/>
      <c r="D20" s="43">
        <v>1</v>
      </c>
      <c r="E20" s="65"/>
      <c r="F20" s="66">
        <f>PRODUCT(E20*D20)</f>
        <v>0</v>
      </c>
      <c r="G20" s="124" t="s">
        <v>26</v>
      </c>
      <c r="H20" s="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7" ht="18" customHeight="1" thickBot="1">
      <c r="A21" s="27"/>
      <c r="B21" s="144" t="s">
        <v>10</v>
      </c>
      <c r="C21" s="145"/>
      <c r="D21" s="33"/>
      <c r="E21" s="67"/>
      <c r="F21" s="140">
        <f>SUM(F9:F20)</f>
        <v>0</v>
      </c>
      <c r="G21" s="30"/>
    </row>
    <row r="22" spans="1:7" ht="18" customHeight="1">
      <c r="A22" s="27"/>
      <c r="B22" s="141"/>
      <c r="C22" s="141"/>
      <c r="D22" s="27"/>
      <c r="E22" s="142"/>
      <c r="F22" s="143"/>
      <c r="G22" s="30"/>
    </row>
    <row r="23" spans="1:7" ht="13.5" customHeight="1">
      <c r="A23" s="27"/>
      <c r="B23" s="26"/>
      <c r="C23" s="27"/>
      <c r="D23" s="27"/>
      <c r="E23" s="68"/>
      <c r="F23" s="69"/>
      <c r="G23" s="30"/>
    </row>
    <row r="24" spans="1:7" ht="15">
      <c r="A24" s="54" t="s">
        <v>8</v>
      </c>
      <c r="B24" s="34"/>
      <c r="C24" s="34"/>
      <c r="D24" s="34"/>
      <c r="E24" s="70"/>
      <c r="F24" s="70"/>
      <c r="G24" s="36"/>
    </row>
    <row r="25" spans="1:7" ht="5.25" customHeight="1" thickBot="1">
      <c r="A25" s="27"/>
      <c r="B25" s="34"/>
      <c r="C25" s="34"/>
      <c r="D25" s="34"/>
      <c r="E25" s="70"/>
      <c r="F25" s="70"/>
      <c r="G25" s="36"/>
    </row>
    <row r="26" spans="1:7" ht="15" customHeight="1">
      <c r="A26" s="113" t="s">
        <v>0</v>
      </c>
      <c r="B26" s="114" t="s">
        <v>4</v>
      </c>
      <c r="C26" s="115" t="s">
        <v>1</v>
      </c>
      <c r="D26" s="115" t="s">
        <v>2</v>
      </c>
      <c r="E26" s="118" t="s">
        <v>6</v>
      </c>
      <c r="F26" s="118" t="s">
        <v>7</v>
      </c>
      <c r="G26" s="117" t="s">
        <v>3</v>
      </c>
    </row>
    <row r="27" spans="1:12" ht="21" customHeight="1">
      <c r="A27" s="125">
        <v>1</v>
      </c>
      <c r="B27" s="63" t="s">
        <v>23</v>
      </c>
      <c r="C27" s="64" t="s">
        <v>14</v>
      </c>
      <c r="D27" s="64">
        <v>23</v>
      </c>
      <c r="E27" s="71"/>
      <c r="F27" s="71">
        <f>IF(ISBLANK(A27),"",E27*D27)</f>
        <v>0</v>
      </c>
      <c r="G27" s="128" t="s">
        <v>24</v>
      </c>
      <c r="I27" s="19"/>
      <c r="J27" s="19"/>
      <c r="K27" s="19"/>
      <c r="L27" s="19"/>
    </row>
    <row r="28" spans="1:7" s="61" customFormat="1" ht="36" customHeight="1">
      <c r="A28" s="125">
        <f>A27+1</f>
        <v>2</v>
      </c>
      <c r="B28" s="63" t="s">
        <v>19</v>
      </c>
      <c r="C28" s="59" t="s">
        <v>14</v>
      </c>
      <c r="D28" s="59">
        <v>29</v>
      </c>
      <c r="E28" s="72"/>
      <c r="F28" s="72">
        <f>IF(ISBLANK(A28),"",E28*D28)</f>
        <v>0</v>
      </c>
      <c r="G28" s="130" t="s">
        <v>25</v>
      </c>
    </row>
    <row r="29" spans="1:7" s="61" customFormat="1" ht="21" customHeight="1">
      <c r="A29" s="125">
        <f>A28+1</f>
        <v>3</v>
      </c>
      <c r="B29" s="63" t="s">
        <v>13</v>
      </c>
      <c r="C29" s="59" t="s">
        <v>14</v>
      </c>
      <c r="D29" s="59">
        <v>42</v>
      </c>
      <c r="E29" s="72"/>
      <c r="F29" s="72">
        <f>IF(ISBLANK(A29),"",E29*D29)</f>
        <v>0</v>
      </c>
      <c r="G29" s="128" t="s">
        <v>18</v>
      </c>
    </row>
    <row r="30" spans="1:7" s="61" customFormat="1" ht="27.75" customHeight="1" thickBot="1">
      <c r="A30" s="126">
        <f>A29+1</f>
        <v>4</v>
      </c>
      <c r="B30" s="127" t="s">
        <v>20</v>
      </c>
      <c r="C30" s="62" t="s">
        <v>22</v>
      </c>
      <c r="D30" s="62">
        <v>1</v>
      </c>
      <c r="E30" s="73"/>
      <c r="F30" s="73">
        <f>IF(ISBLANK(A30),"",E30*D30)</f>
        <v>0</v>
      </c>
      <c r="G30" s="129" t="s">
        <v>21</v>
      </c>
    </row>
    <row r="31" spans="1:7" s="14" customFormat="1" ht="21" customHeight="1" thickBot="1">
      <c r="A31" s="27"/>
      <c r="B31" s="144" t="s">
        <v>11</v>
      </c>
      <c r="C31" s="145"/>
      <c r="D31" s="33"/>
      <c r="E31" s="74"/>
      <c r="F31" s="140">
        <f>SUM(F27:F30)</f>
        <v>0</v>
      </c>
      <c r="G31" s="37"/>
    </row>
    <row r="32" spans="1:7" ht="12.75">
      <c r="A32" s="27"/>
      <c r="B32" s="34"/>
      <c r="C32" s="34"/>
      <c r="D32" s="34"/>
      <c r="E32" s="70"/>
      <c r="F32" s="70"/>
      <c r="G32" s="36"/>
    </row>
    <row r="33" spans="1:7" ht="13.5" thickBot="1">
      <c r="A33" s="27"/>
      <c r="B33" s="34"/>
      <c r="C33" s="34"/>
      <c r="D33" s="34"/>
      <c r="E33" s="70"/>
      <c r="F33" s="70"/>
      <c r="G33" s="36"/>
    </row>
    <row r="34" spans="1:7" ht="18.75" customHeight="1" thickBot="1">
      <c r="A34" s="27"/>
      <c r="B34" s="146" t="s">
        <v>40</v>
      </c>
      <c r="C34" s="147"/>
      <c r="D34" s="38"/>
      <c r="E34" s="75"/>
      <c r="F34" s="132">
        <f>F21+F31</f>
        <v>0</v>
      </c>
      <c r="G34" s="39"/>
    </row>
    <row r="35" spans="1:7" ht="4.5" customHeight="1" thickBot="1">
      <c r="A35" s="27"/>
      <c r="B35" s="34"/>
      <c r="C35" s="34"/>
      <c r="D35" s="34"/>
      <c r="E35" s="70"/>
      <c r="F35" s="70"/>
      <c r="G35" s="36"/>
    </row>
    <row r="36" spans="1:7" ht="17.25" customHeight="1" thickBot="1">
      <c r="A36" s="27"/>
      <c r="B36" s="146" t="s">
        <v>41</v>
      </c>
      <c r="C36" s="147"/>
      <c r="D36" s="147"/>
      <c r="E36" s="75"/>
      <c r="F36" s="132">
        <f>F34*1.21</f>
        <v>0</v>
      </c>
      <c r="G36" s="39"/>
    </row>
    <row r="37" spans="1:7" ht="12.75">
      <c r="A37" s="27"/>
      <c r="B37" s="34"/>
      <c r="C37" s="34"/>
      <c r="D37" s="34"/>
      <c r="E37" s="70"/>
      <c r="F37" s="70"/>
      <c r="G37" s="36"/>
    </row>
    <row r="38" spans="1:7" ht="12.75">
      <c r="A38" s="27"/>
      <c r="B38" s="34"/>
      <c r="C38" s="34"/>
      <c r="D38" s="34"/>
      <c r="E38" s="70"/>
      <c r="F38" s="70"/>
      <c r="G38" s="36"/>
    </row>
    <row r="39" spans="1:7" ht="13.5" thickBot="1">
      <c r="A39" s="101"/>
      <c r="B39" s="102"/>
      <c r="C39" s="102"/>
      <c r="D39" s="102"/>
      <c r="E39" s="103"/>
      <c r="F39" s="103"/>
      <c r="G39" s="104"/>
    </row>
    <row r="40" spans="1:7" ht="13.5" thickTop="1">
      <c r="A40" s="27"/>
      <c r="B40" s="34"/>
      <c r="C40" s="34"/>
      <c r="D40" s="34"/>
      <c r="E40" s="70"/>
      <c r="F40" s="70"/>
      <c r="G40" s="36"/>
    </row>
    <row r="41" spans="1:7" ht="12.75">
      <c r="A41" s="27"/>
      <c r="B41" s="34"/>
      <c r="C41" s="34"/>
      <c r="D41" s="34"/>
      <c r="E41" s="70"/>
      <c r="F41" s="70"/>
      <c r="G41" s="36"/>
    </row>
    <row r="42" spans="1:7" ht="15.75" thickTop="1">
      <c r="A42" s="54" t="s">
        <v>12</v>
      </c>
      <c r="B42" s="26"/>
      <c r="C42" s="27"/>
      <c r="D42" s="27"/>
      <c r="E42" s="100" t="s">
        <v>39</v>
      </c>
      <c r="F42" s="29"/>
      <c r="G42" s="30"/>
    </row>
    <row r="43" spans="1:7" ht="6" customHeight="1" thickBot="1">
      <c r="A43" s="27"/>
      <c r="B43" s="31"/>
      <c r="C43" s="27"/>
      <c r="D43" s="27"/>
      <c r="E43" s="28"/>
      <c r="F43" s="29"/>
      <c r="G43" s="30"/>
    </row>
    <row r="44" spans="1:7" ht="15" customHeight="1">
      <c r="A44" s="113" t="s">
        <v>0</v>
      </c>
      <c r="B44" s="114" t="s">
        <v>4</v>
      </c>
      <c r="C44" s="115" t="s">
        <v>5</v>
      </c>
      <c r="D44" s="115" t="s">
        <v>2</v>
      </c>
      <c r="E44" s="116" t="s">
        <v>6</v>
      </c>
      <c r="F44" s="116" t="s">
        <v>9</v>
      </c>
      <c r="G44" s="117" t="s">
        <v>3</v>
      </c>
    </row>
    <row r="45" spans="1:10" s="79" customFormat="1" ht="54" customHeight="1">
      <c r="A45" s="94">
        <v>1</v>
      </c>
      <c r="B45" s="45" t="s">
        <v>55</v>
      </c>
      <c r="C45" s="96"/>
      <c r="D45" s="97">
        <v>1</v>
      </c>
      <c r="E45" s="93"/>
      <c r="F45" s="93">
        <f aca="true" t="shared" si="2" ref="F45:F53">E45*D45</f>
        <v>0</v>
      </c>
      <c r="G45" s="122" t="s">
        <v>31</v>
      </c>
      <c r="I45" s="98"/>
      <c r="J45" s="80"/>
    </row>
    <row r="46" spans="1:7" s="77" customFormat="1" ht="85.5" customHeight="1">
      <c r="A46" s="41">
        <f aca="true" t="shared" si="3" ref="A46:A54">A45+1</f>
        <v>2</v>
      </c>
      <c r="B46" s="58" t="s">
        <v>59</v>
      </c>
      <c r="C46" s="49"/>
      <c r="D46" s="59">
        <v>1</v>
      </c>
      <c r="E46" s="99"/>
      <c r="F46" s="76">
        <f t="shared" si="2"/>
        <v>0</v>
      </c>
      <c r="G46" s="60" t="s">
        <v>35</v>
      </c>
    </row>
    <row r="47" spans="1:177" s="83" customFormat="1" ht="43.5" customHeight="1">
      <c r="A47" s="41">
        <f t="shared" si="3"/>
        <v>3</v>
      </c>
      <c r="B47" s="81" t="s">
        <v>58</v>
      </c>
      <c r="C47" s="82"/>
      <c r="D47" s="78">
        <v>1</v>
      </c>
      <c r="E47" s="85"/>
      <c r="F47" s="76">
        <f t="shared" si="2"/>
        <v>0</v>
      </c>
      <c r="G47" s="123" t="s">
        <v>38</v>
      </c>
      <c r="H47" s="79"/>
      <c r="I47" s="80"/>
      <c r="J47" s="80"/>
      <c r="K47" s="80"/>
      <c r="L47" s="80"/>
      <c r="M47" s="80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</row>
    <row r="48" spans="1:177" s="83" customFormat="1" ht="52.5" customHeight="1">
      <c r="A48" s="41">
        <f t="shared" si="3"/>
        <v>4</v>
      </c>
      <c r="B48" s="81" t="s">
        <v>29</v>
      </c>
      <c r="C48" s="82"/>
      <c r="D48" s="78">
        <v>1</v>
      </c>
      <c r="E48" s="85"/>
      <c r="F48" s="84">
        <f t="shared" si="2"/>
        <v>0</v>
      </c>
      <c r="G48" s="123" t="s">
        <v>30</v>
      </c>
      <c r="H48" s="79"/>
      <c r="I48" s="80"/>
      <c r="J48" s="95"/>
      <c r="K48" s="80"/>
      <c r="L48" s="80"/>
      <c r="M48" s="80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</row>
    <row r="49" spans="1:38" s="51" customFormat="1" ht="52.5" customHeight="1">
      <c r="A49" s="41">
        <f t="shared" si="3"/>
        <v>5</v>
      </c>
      <c r="B49" s="92" t="s">
        <v>27</v>
      </c>
      <c r="C49" s="50"/>
      <c r="D49" s="53">
        <v>1</v>
      </c>
      <c r="E49" s="55"/>
      <c r="F49" s="84">
        <f t="shared" si="2"/>
        <v>0</v>
      </c>
      <c r="G49" s="91" t="s">
        <v>28</v>
      </c>
      <c r="H49" s="52"/>
      <c r="I49" s="52"/>
      <c r="J49" s="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1:11" s="52" customFormat="1" ht="51.75" customHeight="1">
      <c r="A50" s="41">
        <f t="shared" si="3"/>
        <v>6</v>
      </c>
      <c r="B50" s="121" t="s">
        <v>56</v>
      </c>
      <c r="C50" s="49"/>
      <c r="D50" s="53">
        <v>3</v>
      </c>
      <c r="E50" s="55"/>
      <c r="F50" s="84">
        <f t="shared" si="2"/>
        <v>0</v>
      </c>
      <c r="G50" s="91" t="s">
        <v>15</v>
      </c>
      <c r="K50"/>
    </row>
    <row r="51" spans="1:36" s="57" customFormat="1" ht="53.25" customHeight="1">
      <c r="A51" s="41">
        <f t="shared" si="3"/>
        <v>7</v>
      </c>
      <c r="B51" s="120" t="s">
        <v>57</v>
      </c>
      <c r="C51" s="49"/>
      <c r="D51" s="53">
        <v>1</v>
      </c>
      <c r="E51" s="55"/>
      <c r="F51" s="84">
        <f t="shared" si="2"/>
        <v>0</v>
      </c>
      <c r="G51" s="91" t="s">
        <v>49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</row>
    <row r="52" spans="1:36" s="48" customFormat="1" ht="30" customHeight="1">
      <c r="A52" s="41">
        <f t="shared" si="3"/>
        <v>8</v>
      </c>
      <c r="B52" s="45" t="s">
        <v>16</v>
      </c>
      <c r="C52" s="46"/>
      <c r="D52" s="47">
        <v>2</v>
      </c>
      <c r="E52" s="84"/>
      <c r="F52" s="84">
        <f t="shared" si="2"/>
        <v>0</v>
      </c>
      <c r="G52" s="122" t="s">
        <v>17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s="48" customFormat="1" ht="28.5" customHeight="1">
      <c r="A53" s="41">
        <f t="shared" si="3"/>
        <v>9</v>
      </c>
      <c r="B53" s="45" t="s">
        <v>50</v>
      </c>
      <c r="C53" s="46"/>
      <c r="D53" s="47">
        <v>70</v>
      </c>
      <c r="E53" s="84"/>
      <c r="F53" s="84">
        <f t="shared" si="2"/>
        <v>0</v>
      </c>
      <c r="G53" s="122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1" customFormat="1" ht="27.75" customHeight="1" thickBot="1">
      <c r="A54" s="32">
        <f t="shared" si="3"/>
        <v>10</v>
      </c>
      <c r="B54" s="44" t="s">
        <v>42</v>
      </c>
      <c r="C54" s="42"/>
      <c r="D54" s="43">
        <v>1</v>
      </c>
      <c r="E54" s="65"/>
      <c r="F54" s="66">
        <f>PRODUCT(E54*D54)</f>
        <v>0</v>
      </c>
      <c r="G54" s="124" t="s">
        <v>26</v>
      </c>
      <c r="H54" s="3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7" ht="19.5" customHeight="1" thickBot="1">
      <c r="A55" s="27"/>
      <c r="B55" s="144" t="s">
        <v>10</v>
      </c>
      <c r="C55" s="145"/>
      <c r="D55" s="33"/>
      <c r="E55" s="67"/>
      <c r="F55" s="140">
        <f>SUM(F45:F54)</f>
        <v>0</v>
      </c>
      <c r="G55" s="30"/>
    </row>
    <row r="56" spans="1:7" ht="13.5" customHeight="1">
      <c r="A56" s="27"/>
      <c r="B56" s="26"/>
      <c r="C56" s="27"/>
      <c r="D56" s="27"/>
      <c r="E56" s="68"/>
      <c r="F56" s="69"/>
      <c r="G56" s="30"/>
    </row>
    <row r="57" spans="1:7" ht="13.5" customHeight="1">
      <c r="A57" s="27"/>
      <c r="B57" s="26"/>
      <c r="C57" s="27"/>
      <c r="D57" s="27"/>
      <c r="E57" s="68"/>
      <c r="F57" s="69"/>
      <c r="G57" s="30"/>
    </row>
    <row r="58" spans="1:7" ht="15">
      <c r="A58" s="54" t="s">
        <v>8</v>
      </c>
      <c r="B58" s="34"/>
      <c r="C58" s="34"/>
      <c r="D58" s="34"/>
      <c r="E58" s="70"/>
      <c r="F58" s="70"/>
      <c r="G58" s="36"/>
    </row>
    <row r="59" spans="1:7" ht="5.25" customHeight="1" thickBot="1">
      <c r="A59" s="27"/>
      <c r="B59" s="34"/>
      <c r="C59" s="34"/>
      <c r="D59" s="34"/>
      <c r="E59" s="70"/>
      <c r="F59" s="70"/>
      <c r="G59" s="36"/>
    </row>
    <row r="60" spans="1:7" ht="15" customHeight="1">
      <c r="A60" s="113" t="s">
        <v>0</v>
      </c>
      <c r="B60" s="114" t="s">
        <v>4</v>
      </c>
      <c r="C60" s="115" t="s">
        <v>1</v>
      </c>
      <c r="D60" s="115" t="s">
        <v>2</v>
      </c>
      <c r="E60" s="118" t="s">
        <v>6</v>
      </c>
      <c r="F60" s="118" t="s">
        <v>7</v>
      </c>
      <c r="G60" s="117" t="s">
        <v>3</v>
      </c>
    </row>
    <row r="61" spans="1:12" ht="20.25" customHeight="1">
      <c r="A61" s="125">
        <v>1</v>
      </c>
      <c r="B61" s="138" t="s">
        <v>23</v>
      </c>
      <c r="C61" s="64" t="s">
        <v>14</v>
      </c>
      <c r="D61" s="64">
        <v>18</v>
      </c>
      <c r="E61" s="135"/>
      <c r="F61" s="135">
        <f>IF(ISBLANK(A61),"",E61*D61)</f>
        <v>0</v>
      </c>
      <c r="G61" s="128" t="s">
        <v>24</v>
      </c>
      <c r="I61" s="19"/>
      <c r="J61" s="19"/>
      <c r="K61" s="19"/>
      <c r="L61" s="19"/>
    </row>
    <row r="62" spans="1:7" s="61" customFormat="1" ht="33" customHeight="1">
      <c r="A62" s="125">
        <f>A61+1</f>
        <v>2</v>
      </c>
      <c r="B62" s="138" t="s">
        <v>19</v>
      </c>
      <c r="C62" s="64" t="s">
        <v>14</v>
      </c>
      <c r="D62" s="64">
        <v>21</v>
      </c>
      <c r="E62" s="135"/>
      <c r="F62" s="135">
        <f>IF(ISBLANK(A62),"",E62*D62)</f>
        <v>0</v>
      </c>
      <c r="G62" s="130" t="s">
        <v>25</v>
      </c>
    </row>
    <row r="63" spans="1:7" s="61" customFormat="1" ht="18" customHeight="1">
      <c r="A63" s="125">
        <f>A62+1</f>
        <v>3</v>
      </c>
      <c r="B63" s="138" t="s">
        <v>13</v>
      </c>
      <c r="C63" s="64" t="s">
        <v>14</v>
      </c>
      <c r="D63" s="64">
        <v>34</v>
      </c>
      <c r="E63" s="135"/>
      <c r="F63" s="135">
        <f>IF(ISBLANK(A63),"",E63*D63)</f>
        <v>0</v>
      </c>
      <c r="G63" s="128" t="s">
        <v>18</v>
      </c>
    </row>
    <row r="64" spans="1:7" s="61" customFormat="1" ht="29.25" customHeight="1" thickBot="1">
      <c r="A64" s="126">
        <f>A63+1</f>
        <v>4</v>
      </c>
      <c r="B64" s="139" t="s">
        <v>20</v>
      </c>
      <c r="C64" s="137" t="s">
        <v>22</v>
      </c>
      <c r="D64" s="137">
        <v>1</v>
      </c>
      <c r="E64" s="136"/>
      <c r="F64" s="136">
        <f>IF(ISBLANK(A64),"",E64*D64)</f>
        <v>0</v>
      </c>
      <c r="G64" s="134" t="s">
        <v>21</v>
      </c>
    </row>
    <row r="65" spans="1:7" s="14" customFormat="1" ht="18.75" customHeight="1" thickBot="1">
      <c r="A65" s="27"/>
      <c r="B65" s="144" t="s">
        <v>11</v>
      </c>
      <c r="C65" s="145"/>
      <c r="D65" s="145"/>
      <c r="E65" s="74"/>
      <c r="F65" s="140">
        <f>SUM(F61:F64)</f>
        <v>0</v>
      </c>
      <c r="G65" s="37"/>
    </row>
    <row r="66" spans="1:7" ht="13.5" thickBot="1">
      <c r="A66" s="27"/>
      <c r="B66" s="34"/>
      <c r="C66" s="34"/>
      <c r="D66" s="34"/>
      <c r="E66" s="70"/>
      <c r="F66" s="70"/>
      <c r="G66" s="36"/>
    </row>
    <row r="67" spans="1:7" ht="18" customHeight="1" thickBot="1">
      <c r="A67" s="27"/>
      <c r="B67" s="146" t="s">
        <v>43</v>
      </c>
      <c r="C67" s="147"/>
      <c r="D67" s="38"/>
      <c r="E67" s="75"/>
      <c r="F67" s="131">
        <f>F55+F65</f>
        <v>0</v>
      </c>
      <c r="G67" s="39"/>
    </row>
    <row r="68" spans="1:7" ht="4.5" customHeight="1" thickBot="1">
      <c r="A68" s="27"/>
      <c r="B68" s="34"/>
      <c r="C68" s="34"/>
      <c r="D68" s="34"/>
      <c r="E68" s="70"/>
      <c r="F68" s="70"/>
      <c r="G68" s="36"/>
    </row>
    <row r="69" spans="1:7" ht="18" customHeight="1" thickBot="1">
      <c r="A69" s="27"/>
      <c r="B69" s="146" t="s">
        <v>44</v>
      </c>
      <c r="C69" s="147"/>
      <c r="D69" s="38"/>
      <c r="E69" s="75"/>
      <c r="F69" s="132">
        <f>F67*1.21</f>
        <v>0</v>
      </c>
      <c r="G69" s="39"/>
    </row>
    <row r="70" spans="1:7" ht="12.75">
      <c r="A70" s="27"/>
      <c r="B70" s="34"/>
      <c r="C70" s="34"/>
      <c r="D70" s="34"/>
      <c r="E70" s="70"/>
      <c r="F70" s="70"/>
      <c r="G70" s="36"/>
    </row>
    <row r="71" spans="1:7" ht="12.75">
      <c r="A71" s="27"/>
      <c r="B71" s="34"/>
      <c r="C71" s="34"/>
      <c r="D71" s="34"/>
      <c r="E71" s="70"/>
      <c r="F71" s="70"/>
      <c r="G71" s="36"/>
    </row>
    <row r="72" spans="1:7" ht="13.5" thickBot="1">
      <c r="A72" s="101"/>
      <c r="B72" s="102"/>
      <c r="C72" s="102"/>
      <c r="D72" s="102"/>
      <c r="E72" s="103"/>
      <c r="F72" s="103"/>
      <c r="G72" s="104"/>
    </row>
    <row r="73" spans="1:7" ht="13.5" thickTop="1">
      <c r="A73" s="27"/>
      <c r="B73" s="34"/>
      <c r="C73" s="34"/>
      <c r="D73" s="34"/>
      <c r="E73" s="70"/>
      <c r="F73" s="70"/>
      <c r="G73" s="36"/>
    </row>
    <row r="74" spans="1:7" ht="12.75">
      <c r="A74" s="27"/>
      <c r="B74" s="34"/>
      <c r="C74" s="34"/>
      <c r="D74" s="34"/>
      <c r="E74" s="70"/>
      <c r="F74" s="70"/>
      <c r="G74" s="36"/>
    </row>
    <row r="75" spans="1:7" ht="18">
      <c r="A75" s="27"/>
      <c r="B75" s="105" t="s">
        <v>45</v>
      </c>
      <c r="C75" s="34"/>
      <c r="D75" s="34"/>
      <c r="E75" s="70"/>
      <c r="F75" s="70"/>
      <c r="G75" s="36"/>
    </row>
    <row r="76" spans="1:7" ht="13.5" thickBot="1">
      <c r="A76" s="27"/>
      <c r="B76" s="34"/>
      <c r="C76" s="34"/>
      <c r="D76" s="34"/>
      <c r="E76" s="70"/>
      <c r="F76" s="70"/>
      <c r="G76" s="36"/>
    </row>
    <row r="77" spans="1:7" s="109" customFormat="1" ht="23.25" customHeight="1" thickBot="1">
      <c r="A77" s="106"/>
      <c r="B77" s="148" t="s">
        <v>46</v>
      </c>
      <c r="C77" s="149"/>
      <c r="D77" s="149"/>
      <c r="E77" s="107"/>
      <c r="F77" s="133">
        <f>F34+F67</f>
        <v>0</v>
      </c>
      <c r="G77" s="108"/>
    </row>
    <row r="78" spans="1:7" s="109" customFormat="1" ht="4.5" customHeight="1" thickBot="1">
      <c r="A78" s="106"/>
      <c r="B78" s="110"/>
      <c r="C78" s="110"/>
      <c r="D78" s="110"/>
      <c r="E78" s="111"/>
      <c r="F78" s="111"/>
      <c r="G78" s="112"/>
    </row>
    <row r="79" spans="1:7" s="109" customFormat="1" ht="23.25" customHeight="1" thickBot="1">
      <c r="A79" s="106"/>
      <c r="B79" s="148" t="s">
        <v>47</v>
      </c>
      <c r="C79" s="149"/>
      <c r="D79" s="149"/>
      <c r="E79" s="107"/>
      <c r="F79" s="133">
        <f>F77*1.21</f>
        <v>0</v>
      </c>
      <c r="G79" s="108"/>
    </row>
    <row r="80" spans="1:7" ht="18.75" customHeight="1">
      <c r="A80" s="27"/>
      <c r="B80" s="34"/>
      <c r="C80" s="34"/>
      <c r="D80" s="34"/>
      <c r="E80" s="35"/>
      <c r="F80" s="35"/>
      <c r="G80" s="36"/>
    </row>
    <row r="81" spans="1:7" ht="12.75">
      <c r="A81" s="40"/>
      <c r="B81" s="34"/>
      <c r="C81" s="34"/>
      <c r="D81" s="34"/>
      <c r="E81" s="35"/>
      <c r="F81" s="35"/>
      <c r="G81" s="36"/>
    </row>
    <row r="82" ht="12.75">
      <c r="G82" s="11"/>
    </row>
    <row r="83" ht="12.75">
      <c r="G83" s="11"/>
    </row>
    <row r="84" ht="12.75">
      <c r="G84" s="11"/>
    </row>
  </sheetData>
  <sheetProtection/>
  <mergeCells count="10">
    <mergeCell ref="B77:D77"/>
    <mergeCell ref="B79:D79"/>
    <mergeCell ref="B34:C34"/>
    <mergeCell ref="B36:D36"/>
    <mergeCell ref="B21:C21"/>
    <mergeCell ref="B31:C31"/>
    <mergeCell ref="B55:C55"/>
    <mergeCell ref="B65:D65"/>
    <mergeCell ref="B67:C67"/>
    <mergeCell ref="B69:C69"/>
  </mergeCells>
  <printOptions/>
  <pageMargins left="0.3937007874015748" right="0.1968503937007874" top="0.5905511811023623" bottom="0.5905511811023623" header="0.31496062992125984" footer="0.31496062992125984"/>
  <pageSetup fitToHeight="0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</dc:creator>
  <cp:keywords/>
  <dc:description/>
  <cp:lastModifiedBy>Voracova</cp:lastModifiedBy>
  <cp:lastPrinted>2017-05-31T07:01:38Z</cp:lastPrinted>
  <dcterms:created xsi:type="dcterms:W3CDTF">2006-11-27T14:04:40Z</dcterms:created>
  <dcterms:modified xsi:type="dcterms:W3CDTF">2017-06-07T12:38:59Z</dcterms:modified>
  <cp:category/>
  <cp:version/>
  <cp:contentType/>
  <cp:contentStatus/>
</cp:coreProperties>
</file>