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70" windowWidth="15180" windowHeight="12405" activeTab="0"/>
  </bookViews>
  <sheets>
    <sheet name="VaVpI celkem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<sst xmlns="http://schemas.openxmlformats.org/spreadsheetml/2006/main" count="80" uniqueCount="58">
  <si>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podaný</t>
  </si>
  <si>
    <t>CETOCOEN</t>
  </si>
  <si>
    <t>Regionální VaV centrum pro nízkonákladové plazmové a nanotechnologické povrchové úpravy</t>
  </si>
  <si>
    <t>Centrum výzkumných institutů a doktorských studií</t>
  </si>
  <si>
    <t>celkem</t>
  </si>
  <si>
    <t>INV výdaje</t>
  </si>
  <si>
    <t>v realizaci</t>
  </si>
  <si>
    <t>Způsobilé výdaje projektu</t>
  </si>
  <si>
    <t>Počet auditů</t>
  </si>
  <si>
    <t>Stav</t>
  </si>
  <si>
    <t>Rozmezí realizace projektu</t>
  </si>
  <si>
    <t>1.3.2010 - 31.12.2013</t>
  </si>
  <si>
    <t>1.12.2010 - 31.12.2014</t>
  </si>
  <si>
    <t>?</t>
  </si>
  <si>
    <t>v negociaci</t>
  </si>
  <si>
    <t>1.1.2011 - 31.12.2015</t>
  </si>
  <si>
    <t>1.5.2011 - 31.10.2013</t>
  </si>
  <si>
    <t>1.12.2011 - 31.12.2012</t>
  </si>
  <si>
    <t>1.12.2011 - 31.12.2014</t>
  </si>
  <si>
    <t>1.8.2011 - 30.11.2014</t>
  </si>
  <si>
    <t>1.10.2011 - 30.6.2015</t>
  </si>
  <si>
    <t>1.6.2011 - 30.6.2014</t>
  </si>
  <si>
    <t>Centrum experimentální, systematické a ekologické biologie</t>
  </si>
  <si>
    <t xml:space="preserve">CEITEC </t>
  </si>
  <si>
    <t>Rozvoj infrastruktury pro výuku a výzkum na FI MU</t>
  </si>
  <si>
    <t>CERIT Scientific Cloud</t>
  </si>
  <si>
    <t xml:space="preserve">Centrum podpory humanitních věd </t>
  </si>
  <si>
    <t>Transfer technologií na Masarykově univerzitě</t>
  </si>
  <si>
    <t>Partneři</t>
  </si>
  <si>
    <t>Infrastruktura pro doktorské studium ESF MU</t>
  </si>
  <si>
    <t>CZ.1.05/2.1.00/01.0001</t>
  </si>
  <si>
    <t>CZ.1.05/2.1.00/03.0086</t>
  </si>
  <si>
    <t>CZ.1.05/1.1.00/02.0068</t>
  </si>
  <si>
    <t>CZ.1.05/4.1.00/04.0149</t>
  </si>
  <si>
    <t>CZ.1.05/4.1.00/04.0195</t>
  </si>
  <si>
    <t>CZ.1.05/3.2.00/08.0144</t>
  </si>
  <si>
    <t>CZ.1.05/4.1.00/04.0201</t>
  </si>
  <si>
    <t>CZ.1.05/4.1.00/04.0196</t>
  </si>
  <si>
    <t>CZ.1.05/4.1.00/04.0199</t>
  </si>
  <si>
    <t>CZ.1.05/3.1.00/10.0216</t>
  </si>
  <si>
    <t>A-Schválené projekty</t>
  </si>
  <si>
    <t>B-Projekty v negociaci(event. podané)</t>
  </si>
  <si>
    <t>Nabídková cena bez DPH</t>
  </si>
  <si>
    <t>sazba DPH</t>
  </si>
  <si>
    <t>poměr</t>
  </si>
  <si>
    <t>koeficient</t>
  </si>
  <si>
    <t>5*</t>
  </si>
  <si>
    <t>Limitní cena bez DPH **</t>
  </si>
  <si>
    <t>**Limitní cena bez DPH je maximálně přípustná nepřekročitelná cena stanovená zadavatelem, uchazeče je povinen nabídnout cenu, která tuto limitní cenu nepřekročí.</t>
  </si>
  <si>
    <t>* Počet partnerů tohoto projektu je uveden pouze pro informaci, audit partnerů nebude předmětem plnění</t>
  </si>
  <si>
    <t>INV výdaje nestavební</t>
  </si>
  <si>
    <t>INV výdaje stavební</t>
  </si>
  <si>
    <t>NEI výdaje</t>
  </si>
  <si>
    <t>Limit se způsobilou částí DPH</t>
  </si>
  <si>
    <t>Identifikace projektu</t>
  </si>
  <si>
    <t>Název projektu</t>
  </si>
  <si>
    <t>celkem za projekty OP VaVpI</t>
  </si>
  <si>
    <t xml:space="preserve">Příloha 1 návrhu smlouvy - projekty OP VaVpI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</si>
</sst>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;[Red]#,##0"/>
    <numFmt numFmtId="166" formatCode="#,##0.00\ &quot;Kč&quot;"/>
    <numFmt numFmtId="167" formatCode="#,##0.00\ &quot;Kč&quot;;[Red]#,##0.00\ &quot;Kč&quot;"/>
    <numFmt numFmtId="168" formatCode="#,##0\ &quot;Kč&quot;;[Red]#,##0\ &quot;Kč&quot;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;[Red]#,##0.00"/>
    <numFmt numFmtId="174" formatCode="#,##0.0000;[Red]#,##0.0000"/>
    <numFmt numFmtId="175" formatCode="#,##0.00000;[Red]#,##0.00000"/>
    <numFmt numFmtId="176" formatCode="_-* #,##0.00000\ _K_č_-;\-* #,##0.00000\ _K_č_-;_-* &quot;-&quot;?????\ _K_č_-;_-@_-"/>
    <numFmt numFmtId="177" formatCode="#,##0\ _K_č"/>
  </numFmts>
  <fonts count="1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6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 Narrow"/>
      <family val="2"/>
    </font>
    <font>
      <b/>
      <sz val="12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4" fillId="2" borderId="1" xfId="20" applyNumberFormat="1" applyFont="1" applyFill="1" applyBorder="1" applyAlignment="1">
      <alignment horizontal="center" vertical="center" wrapText="1"/>
      <protection/>
    </xf>
    <xf numFmtId="49" fontId="4" fillId="2" borderId="2" xfId="20" applyNumberFormat="1" applyFont="1" applyFill="1" applyBorder="1" applyAlignment="1">
      <alignment horizontal="center" vertical="center" wrapText="1"/>
      <protection/>
    </xf>
    <xf numFmtId="49" fontId="4" fillId="2" borderId="3" xfId="20" applyNumberFormat="1" applyFont="1" applyFill="1" applyBorder="1" applyAlignment="1">
      <alignment horizontal="center" vertical="center" wrapText="1"/>
      <protection/>
    </xf>
    <xf numFmtId="49" fontId="4" fillId="2" borderId="2" xfId="20" applyNumberFormat="1" applyFont="1" applyFill="1" applyBorder="1" applyAlignment="1">
      <alignment horizontal="center" vertical="center" wrapText="1" shrinkToFit="1"/>
      <protection/>
    </xf>
    <xf numFmtId="49" fontId="4" fillId="2" borderId="3" xfId="20" applyNumberFormat="1" applyFont="1" applyFill="1" applyBorder="1" applyAlignment="1">
      <alignment horizontal="center" vertical="center" wrapText="1" shrinkToFit="1"/>
      <protection/>
    </xf>
    <xf numFmtId="0" fontId="3" fillId="0" borderId="0" xfId="20" applyFont="1">
      <alignment/>
      <protection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4" xfId="20" applyFont="1" applyFill="1" applyBorder="1" applyAlignment="1">
      <alignment horizontal="left" vertical="center" wrapText="1"/>
      <protection/>
    </xf>
    <xf numFmtId="0" fontId="3" fillId="0" borderId="5" xfId="20" applyFont="1" applyFill="1" applyBorder="1" applyAlignment="1">
      <alignment horizontal="left" vertical="center" wrapText="1"/>
      <protection/>
    </xf>
    <xf numFmtId="164" fontId="0" fillId="0" borderId="6" xfId="15" applyNumberFormat="1" applyFont="1" applyFill="1" applyBorder="1" applyAlignment="1">
      <alignment horizontal="center" vertical="center"/>
    </xf>
    <xf numFmtId="0" fontId="5" fillId="0" borderId="7" xfId="20" applyFont="1" applyFill="1" applyBorder="1" applyAlignment="1">
      <alignment horizontal="left" vertical="center" wrapText="1"/>
      <protection/>
    </xf>
    <xf numFmtId="0" fontId="5" fillId="0" borderId="8" xfId="20" applyFont="1" applyFill="1" applyBorder="1" applyAlignment="1">
      <alignment horizontal="left" vertical="center" wrapText="1"/>
      <protection/>
    </xf>
    <xf numFmtId="0" fontId="5" fillId="0" borderId="9" xfId="20" applyFont="1" applyFill="1" applyBorder="1" applyAlignment="1">
      <alignment horizontal="left" vertical="center" wrapText="1"/>
      <protection/>
    </xf>
    <xf numFmtId="0" fontId="3" fillId="0" borderId="10" xfId="20" applyFont="1" applyFill="1" applyBorder="1" applyAlignment="1">
      <alignment horizontal="left" vertical="center" wrapText="1"/>
      <protection/>
    </xf>
    <xf numFmtId="0" fontId="5" fillId="0" borderId="11" xfId="20" applyFont="1" applyFill="1" applyBorder="1" applyAlignment="1">
      <alignment horizontal="left" vertical="center" wrapText="1"/>
      <protection/>
    </xf>
    <xf numFmtId="0" fontId="10" fillId="0" borderId="6" xfId="20" applyFont="1" applyFill="1" applyBorder="1" applyAlignment="1">
      <alignment horizontal="center" vertical="center"/>
      <protection/>
    </xf>
    <xf numFmtId="0" fontId="10" fillId="0" borderId="12" xfId="20" applyFont="1" applyFill="1" applyBorder="1" applyAlignment="1">
      <alignment horizontal="center" vertical="center"/>
      <protection/>
    </xf>
    <xf numFmtId="0" fontId="10" fillId="0" borderId="13" xfId="20" applyFont="1" applyFill="1" applyBorder="1" applyAlignment="1">
      <alignment horizontal="center" vertical="center" wrapText="1" shrinkToFit="1"/>
      <protection/>
    </xf>
    <xf numFmtId="0" fontId="6" fillId="0" borderId="13" xfId="20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5" fillId="0" borderId="14" xfId="20" applyFont="1" applyFill="1" applyBorder="1" applyAlignment="1">
      <alignment horizontal="left" vertical="center" wrapText="1"/>
      <protection/>
    </xf>
    <xf numFmtId="164" fontId="0" fillId="0" borderId="13" xfId="15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" borderId="2" xfId="20" applyNumberFormat="1" applyFont="1" applyFill="1" applyBorder="1" applyAlignment="1">
      <alignment horizontal="center" vertical="center" wrapText="1" shrinkToFit="1"/>
      <protection/>
    </xf>
    <xf numFmtId="0" fontId="5" fillId="0" borderId="16" xfId="20" applyFont="1" applyFill="1" applyBorder="1" applyAlignment="1">
      <alignment horizontal="left" vertical="center" wrapText="1"/>
      <protection/>
    </xf>
    <xf numFmtId="0" fontId="6" fillId="0" borderId="6" xfId="20" applyFont="1" applyFill="1" applyBorder="1" applyAlignment="1">
      <alignment horizontal="center" vertical="center" wrapText="1" shrinkToFit="1"/>
      <protection/>
    </xf>
    <xf numFmtId="3" fontId="3" fillId="0" borderId="0" xfId="20" applyNumberFormat="1" applyFont="1" applyFill="1" applyBorder="1">
      <alignment/>
      <protection/>
    </xf>
    <xf numFmtId="49" fontId="8" fillId="0" borderId="0" xfId="20" applyNumberFormat="1" applyFont="1" applyBorder="1" applyAlignment="1">
      <alignment horizontal="center" vertical="center" textRotation="90" wrapText="1" shrinkToFit="1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0" fillId="0" borderId="0" xfId="20" applyFont="1" applyFill="1" applyBorder="1" applyAlignment="1">
      <alignment horizontal="center" vertical="center"/>
      <protection/>
    </xf>
    <xf numFmtId="164" fontId="0" fillId="0" borderId="0" xfId="15" applyNumberFormat="1" applyFill="1" applyBorder="1" applyAlignment="1">
      <alignment horizontal="center" vertical="center"/>
    </xf>
    <xf numFmtId="164" fontId="0" fillId="0" borderId="0" xfId="15" applyNumberFormat="1" applyFill="1" applyBorder="1" applyAlignment="1">
      <alignment vertical="center"/>
    </xf>
    <xf numFmtId="49" fontId="0" fillId="0" borderId="0" xfId="20" applyNumberFormat="1" applyFont="1" applyFill="1" applyBorder="1" applyAlignment="1">
      <alignment horizontal="center" vertical="center" wrapText="1" shrinkToFit="1"/>
      <protection/>
    </xf>
    <xf numFmtId="165" fontId="0" fillId="0" borderId="0" xfId="15" applyNumberFormat="1" applyFill="1" applyBorder="1" applyAlignment="1">
      <alignment horizontal="center" vertical="center"/>
    </xf>
    <xf numFmtId="164" fontId="0" fillId="0" borderId="0" xfId="15" applyNumberFormat="1" applyFont="1" applyFill="1" applyBorder="1" applyAlignment="1">
      <alignment horizontal="center" vertical="center"/>
    </xf>
    <xf numFmtId="164" fontId="3" fillId="0" borderId="17" xfId="15" applyNumberFormat="1" applyFont="1" applyFill="1" applyBorder="1" applyAlignment="1">
      <alignment horizontal="center" vertical="center"/>
    </xf>
    <xf numFmtId="0" fontId="5" fillId="0" borderId="3" xfId="20" applyFont="1" applyFill="1" applyBorder="1" applyAlignment="1">
      <alignment horizontal="left" vertical="center" wrapText="1"/>
      <protection/>
    </xf>
    <xf numFmtId="0" fontId="3" fillId="0" borderId="18" xfId="20" applyFont="1" applyFill="1" applyBorder="1" applyAlignment="1">
      <alignment horizontal="left" vertical="center" wrapText="1"/>
      <protection/>
    </xf>
    <xf numFmtId="0" fontId="10" fillId="0" borderId="16" xfId="20" applyFont="1" applyFill="1" applyBorder="1" applyAlignment="1">
      <alignment horizontal="center" vertical="center"/>
      <protection/>
    </xf>
    <xf numFmtId="164" fontId="0" fillId="0" borderId="16" xfId="15" applyNumberFormat="1" applyFont="1" applyFill="1" applyBorder="1" applyAlignment="1">
      <alignment horizontal="center" vertical="center"/>
    </xf>
    <xf numFmtId="0" fontId="6" fillId="0" borderId="16" xfId="20" applyFont="1" applyFill="1" applyBorder="1" applyAlignment="1">
      <alignment horizontal="center" vertical="center"/>
      <protection/>
    </xf>
    <xf numFmtId="49" fontId="10" fillId="0" borderId="19" xfId="20" applyNumberFormat="1" applyFont="1" applyBorder="1" applyAlignment="1">
      <alignment horizontal="center" vertical="center" textRotation="90" wrapText="1" shrinkToFit="1"/>
      <protection/>
    </xf>
    <xf numFmtId="0" fontId="0" fillId="0" borderId="0" xfId="0" applyFont="1" applyAlignment="1">
      <alignment/>
    </xf>
    <xf numFmtId="0" fontId="3" fillId="0" borderId="17" xfId="2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20" applyFont="1" applyAlignment="1">
      <alignment vertical="center"/>
      <protection/>
    </xf>
    <xf numFmtId="0" fontId="3" fillId="0" borderId="17" xfId="20" applyFont="1" applyFill="1" applyBorder="1" applyAlignment="1">
      <alignment vertical="center"/>
      <protection/>
    </xf>
    <xf numFmtId="0" fontId="3" fillId="0" borderId="20" xfId="20" applyFont="1" applyFill="1" applyBorder="1" applyAlignment="1">
      <alignment vertical="center"/>
      <protection/>
    </xf>
    <xf numFmtId="164" fontId="3" fillId="0" borderId="17" xfId="20" applyNumberFormat="1" applyFont="1" applyFill="1" applyBorder="1" applyAlignment="1">
      <alignment vertical="center"/>
      <protection/>
    </xf>
    <xf numFmtId="164" fontId="3" fillId="0" borderId="21" xfId="20" applyNumberFormat="1" applyFont="1" applyFill="1" applyBorder="1" applyAlignment="1">
      <alignment vertical="center"/>
      <protection/>
    </xf>
    <xf numFmtId="49" fontId="4" fillId="2" borderId="17" xfId="20" applyNumberFormat="1" applyFont="1" applyFill="1" applyBorder="1" applyAlignment="1">
      <alignment horizontal="center" vertical="center" wrapText="1"/>
      <protection/>
    </xf>
    <xf numFmtId="3" fontId="3" fillId="0" borderId="22" xfId="20" applyNumberFormat="1" applyFont="1" applyFill="1" applyBorder="1" applyAlignment="1">
      <alignment horizontal="center"/>
      <protection/>
    </xf>
    <xf numFmtId="3" fontId="0" fillId="0" borderId="4" xfId="15" applyNumberFormat="1" applyFill="1" applyBorder="1" applyAlignment="1">
      <alignment horizontal="right" vertical="center" indent="1"/>
    </xf>
    <xf numFmtId="3" fontId="0" fillId="0" borderId="5" xfId="15" applyNumberFormat="1" applyFill="1" applyBorder="1" applyAlignment="1">
      <alignment horizontal="right" vertical="center" indent="1"/>
    </xf>
    <xf numFmtId="3" fontId="0" fillId="0" borderId="18" xfId="15" applyNumberFormat="1" applyFill="1" applyBorder="1" applyAlignment="1">
      <alignment horizontal="right" vertical="center" indent="1"/>
    </xf>
    <xf numFmtId="3" fontId="3" fillId="0" borderId="17" xfId="15" applyNumberFormat="1" applyFont="1" applyFill="1" applyBorder="1" applyAlignment="1">
      <alignment horizontal="right" vertical="center" indent="1"/>
    </xf>
    <xf numFmtId="3" fontId="3" fillId="3" borderId="4" xfId="15" applyNumberFormat="1" applyFont="1" applyFill="1" applyBorder="1" applyAlignment="1">
      <alignment horizontal="right" vertical="center" indent="1"/>
    </xf>
    <xf numFmtId="3" fontId="3" fillId="3" borderId="5" xfId="15" applyNumberFormat="1" applyFont="1" applyFill="1" applyBorder="1" applyAlignment="1">
      <alignment horizontal="right" vertical="center" indent="1"/>
    </xf>
    <xf numFmtId="3" fontId="3" fillId="3" borderId="18" xfId="15" applyNumberFormat="1" applyFont="1" applyFill="1" applyBorder="1" applyAlignment="1">
      <alignment horizontal="right" vertical="center" indent="1"/>
    </xf>
    <xf numFmtId="3" fontId="3" fillId="3" borderId="17" xfId="15" applyNumberFormat="1" applyFont="1" applyFill="1" applyBorder="1" applyAlignment="1">
      <alignment horizontal="right" vertical="center" indent="1"/>
    </xf>
    <xf numFmtId="3" fontId="0" fillId="4" borderId="6" xfId="15" applyNumberFormat="1" applyFill="1" applyBorder="1" applyAlignment="1">
      <alignment horizontal="right" vertical="center" indent="1"/>
    </xf>
    <xf numFmtId="3" fontId="0" fillId="4" borderId="12" xfId="15" applyNumberFormat="1" applyFill="1" applyBorder="1" applyAlignment="1">
      <alignment horizontal="right" vertical="center" indent="1"/>
    </xf>
    <xf numFmtId="3" fontId="0" fillId="4" borderId="16" xfId="15" applyNumberFormat="1" applyFill="1" applyBorder="1" applyAlignment="1">
      <alignment horizontal="right" vertical="center" indent="1"/>
    </xf>
    <xf numFmtId="3" fontId="0" fillId="0" borderId="10" xfId="15" applyNumberFormat="1" applyFill="1" applyBorder="1" applyAlignment="1">
      <alignment horizontal="right" vertical="center" indent="1"/>
    </xf>
    <xf numFmtId="3" fontId="3" fillId="0" borderId="17" xfId="20" applyNumberFormat="1" applyFont="1" applyFill="1" applyBorder="1" applyAlignment="1">
      <alignment horizontal="right" vertical="center" indent="1"/>
      <protection/>
    </xf>
    <xf numFmtId="3" fontId="0" fillId="0" borderId="6" xfId="15" applyNumberFormat="1" applyFill="1" applyBorder="1" applyAlignment="1">
      <alignment horizontal="right" vertical="center" indent="1"/>
    </xf>
    <xf numFmtId="3" fontId="0" fillId="0" borderId="13" xfId="15" applyNumberFormat="1" applyFill="1" applyBorder="1" applyAlignment="1">
      <alignment horizontal="right" vertical="center" indent="1"/>
    </xf>
    <xf numFmtId="3" fontId="0" fillId="0" borderId="16" xfId="15" applyNumberFormat="1" applyFill="1" applyBorder="1" applyAlignment="1">
      <alignment horizontal="right" vertical="center" indent="1"/>
    </xf>
    <xf numFmtId="0" fontId="0" fillId="0" borderId="23" xfId="0" applyBorder="1" applyAlignment="1">
      <alignment horizontal="center" vertical="justify" wrapText="1"/>
    </xf>
    <xf numFmtId="3" fontId="3" fillId="0" borderId="20" xfId="15" applyNumberFormat="1" applyFont="1" applyFill="1" applyBorder="1" applyAlignment="1">
      <alignment horizontal="right" vertical="center" indent="1"/>
    </xf>
    <xf numFmtId="0" fontId="11" fillId="0" borderId="0" xfId="0" applyFont="1" applyAlignment="1">
      <alignment/>
    </xf>
    <xf numFmtId="3" fontId="9" fillId="4" borderId="17" xfId="20" applyNumberFormat="1" applyFont="1" applyFill="1" applyBorder="1" applyAlignment="1">
      <alignment horizontal="right" vertical="center" indent="1"/>
      <protection/>
    </xf>
    <xf numFmtId="3" fontId="3" fillId="0" borderId="0" xfId="20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24" xfId="0" applyBorder="1" applyAlignment="1">
      <alignment/>
    </xf>
    <xf numFmtId="164" fontId="0" fillId="0" borderId="24" xfId="0" applyNumberFormat="1" applyBorder="1" applyAlignment="1">
      <alignment/>
    </xf>
    <xf numFmtId="0" fontId="3" fillId="0" borderId="20" xfId="0" applyFont="1" applyBorder="1" applyAlignment="1">
      <alignment/>
    </xf>
    <xf numFmtId="3" fontId="9" fillId="0" borderId="21" xfId="0" applyNumberFormat="1" applyFont="1" applyBorder="1" applyAlignment="1">
      <alignment/>
    </xf>
    <xf numFmtId="49" fontId="8" fillId="0" borderId="2" xfId="20" applyNumberFormat="1" applyFont="1" applyBorder="1" applyAlignment="1">
      <alignment horizontal="center" vertical="center" textRotation="90" wrapText="1" shrinkToFit="1"/>
      <protection/>
    </xf>
    <xf numFmtId="49" fontId="8" fillId="0" borderId="25" xfId="20" applyNumberFormat="1" applyFont="1" applyBorder="1" applyAlignment="1">
      <alignment horizontal="center" vertical="center" textRotation="90" wrapText="1" shrinkToFit="1"/>
      <protection/>
    </xf>
    <xf numFmtId="49" fontId="8" fillId="0" borderId="26" xfId="20" applyNumberFormat="1" applyFont="1" applyBorder="1" applyAlignment="1">
      <alignment horizontal="center" vertical="center" textRotation="90" wrapText="1" shrinkToFit="1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49" fontId="9" fillId="0" borderId="2" xfId="20" applyNumberFormat="1" applyFont="1" applyBorder="1" applyAlignment="1">
      <alignment horizontal="center" vertical="center" textRotation="90" wrapText="1" shrinkToFit="1"/>
      <protection/>
    </xf>
    <xf numFmtId="49" fontId="9" fillId="0" borderId="25" xfId="20" applyNumberFormat="1" applyFont="1" applyBorder="1" applyAlignment="1">
      <alignment horizontal="center" vertical="center" textRotation="90" wrapText="1" shrinkToFit="1"/>
      <protection/>
    </xf>
    <xf numFmtId="49" fontId="9" fillId="0" borderId="26" xfId="20" applyNumberFormat="1" applyFont="1" applyBorder="1" applyAlignment="1">
      <alignment horizontal="center" vertical="center" textRotation="90" wrapText="1" shrinkToFit="1"/>
      <protection/>
    </xf>
    <xf numFmtId="0" fontId="3" fillId="0" borderId="0" xfId="20" applyFont="1" applyFill="1" applyBorder="1" applyAlignment="1">
      <alignment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workbookViewId="0" topLeftCell="D1">
      <selection activeCell="G32" sqref="G32"/>
    </sheetView>
  </sheetViews>
  <sheetFormatPr defaultColWidth="9.140625" defaultRowHeight="12.75"/>
  <cols>
    <col min="1" max="1" width="6.8515625" style="0" customWidth="1"/>
    <col min="2" max="2" width="12.8515625" style="0" customWidth="1"/>
    <col min="3" max="3" width="55.140625" style="0" customWidth="1"/>
    <col min="4" max="4" width="11.421875" style="0" customWidth="1"/>
    <col min="5" max="5" width="18.421875" style="0" customWidth="1"/>
    <col min="6" max="6" width="20.00390625" style="0" customWidth="1"/>
    <col min="7" max="7" width="18.140625" style="0" customWidth="1"/>
    <col min="8" max="8" width="17.140625" style="0" customWidth="1"/>
    <col min="9" max="9" width="19.00390625" style="0" customWidth="1"/>
    <col min="10" max="10" width="7.421875" style="0" customWidth="1"/>
    <col min="11" max="11" width="8.421875" style="0" customWidth="1"/>
    <col min="12" max="12" width="14.421875" style="0" hidden="1" customWidth="1"/>
    <col min="13" max="13" width="23.140625" style="0" customWidth="1"/>
    <col min="14" max="14" width="17.28125" style="0" customWidth="1"/>
    <col min="15" max="15" width="13.28125" style="0" customWidth="1"/>
  </cols>
  <sheetData>
    <row r="1" s="7" customFormat="1" ht="20.25">
      <c r="C1" s="73"/>
    </row>
    <row r="2" spans="12:13" s="7" customFormat="1" ht="20.25">
      <c r="L2" s="76" t="s">
        <v>43</v>
      </c>
      <c r="M2" s="76">
        <v>0.2</v>
      </c>
    </row>
    <row r="3" spans="3:13" s="7" customFormat="1" ht="20.25">
      <c r="C3" s="73" t="s">
        <v>57</v>
      </c>
      <c r="L3" s="76" t="s">
        <v>44</v>
      </c>
      <c r="M3" s="76">
        <v>0.14</v>
      </c>
    </row>
    <row r="4" spans="12:13" s="7" customFormat="1" ht="21" thickBot="1">
      <c r="L4" s="76" t="s">
        <v>45</v>
      </c>
      <c r="M4" s="76">
        <v>0.59</v>
      </c>
    </row>
    <row r="5" spans="1:15" ht="39.75" customHeight="1" thickBot="1">
      <c r="A5" s="81" t="s">
        <v>40</v>
      </c>
      <c r="B5" s="2" t="s">
        <v>54</v>
      </c>
      <c r="C5" s="2" t="s">
        <v>55</v>
      </c>
      <c r="D5" s="1" t="s">
        <v>9</v>
      </c>
      <c r="E5" s="2" t="s">
        <v>7</v>
      </c>
      <c r="F5" s="3" t="s">
        <v>5</v>
      </c>
      <c r="G5" s="3" t="s">
        <v>51</v>
      </c>
      <c r="H5" s="3" t="s">
        <v>52</v>
      </c>
      <c r="I5" s="3" t="s">
        <v>50</v>
      </c>
      <c r="J5" s="4" t="s">
        <v>8</v>
      </c>
      <c r="K5" s="2" t="s">
        <v>28</v>
      </c>
      <c r="L5" s="5" t="s">
        <v>53</v>
      </c>
      <c r="M5" s="4" t="s">
        <v>10</v>
      </c>
      <c r="N5" s="25" t="s">
        <v>47</v>
      </c>
      <c r="O5" s="25" t="s">
        <v>42</v>
      </c>
    </row>
    <row r="6" spans="1:15" ht="24.75" customHeight="1">
      <c r="A6" s="82"/>
      <c r="B6" s="12" t="s">
        <v>30</v>
      </c>
      <c r="C6" s="9" t="s">
        <v>1</v>
      </c>
      <c r="D6" s="17" t="s">
        <v>6</v>
      </c>
      <c r="E6" s="55">
        <v>543974958</v>
      </c>
      <c r="F6" s="55">
        <v>422965477</v>
      </c>
      <c r="G6" s="55">
        <v>292538913</v>
      </c>
      <c r="H6" s="55">
        <v>121009481</v>
      </c>
      <c r="I6" s="55">
        <f>F6-G6</f>
        <v>130426564</v>
      </c>
      <c r="J6" s="55">
        <v>3</v>
      </c>
      <c r="K6" s="55">
        <v>0</v>
      </c>
      <c r="L6" s="55">
        <v>671880</v>
      </c>
      <c r="M6" s="55" t="s">
        <v>11</v>
      </c>
      <c r="N6" s="59">
        <f aca="true" t="shared" si="0" ref="N6:N12">L6/(1+($M$2-($M$2*$M$3*$M$4)))</f>
        <v>567715.5507486395</v>
      </c>
      <c r="O6" s="63">
        <v>0</v>
      </c>
    </row>
    <row r="7" spans="1:15" ht="24.75" customHeight="1">
      <c r="A7" s="82"/>
      <c r="B7" s="13" t="s">
        <v>31</v>
      </c>
      <c r="C7" s="10" t="s">
        <v>2</v>
      </c>
      <c r="D7" s="18" t="s">
        <v>6</v>
      </c>
      <c r="E7" s="56">
        <v>214068156</v>
      </c>
      <c r="F7" s="56">
        <v>155864000</v>
      </c>
      <c r="G7" s="56">
        <v>222000</v>
      </c>
      <c r="H7" s="56">
        <v>58204156</v>
      </c>
      <c r="I7" s="56">
        <f>F7-G7</f>
        <v>155642000</v>
      </c>
      <c r="J7" s="56">
        <v>4</v>
      </c>
      <c r="K7" s="56">
        <v>0</v>
      </c>
      <c r="L7" s="56">
        <v>509481.23290239996</v>
      </c>
      <c r="M7" s="56" t="s">
        <v>12</v>
      </c>
      <c r="N7" s="60">
        <f t="shared" si="0"/>
        <v>430494.16373948014</v>
      </c>
      <c r="O7" s="64">
        <v>0</v>
      </c>
    </row>
    <row r="8" spans="1:15" ht="24.75" customHeight="1">
      <c r="A8" s="82"/>
      <c r="B8" s="14" t="s">
        <v>32</v>
      </c>
      <c r="C8" s="15" t="s">
        <v>23</v>
      </c>
      <c r="D8" s="19" t="s">
        <v>6</v>
      </c>
      <c r="E8" s="56">
        <v>3084776466</v>
      </c>
      <c r="F8" s="56">
        <v>2437888566</v>
      </c>
      <c r="G8" s="56">
        <v>717199481</v>
      </c>
      <c r="H8" s="56">
        <v>646887900</v>
      </c>
      <c r="I8" s="56">
        <f aca="true" t="shared" si="1" ref="I8:I21">F8-G8</f>
        <v>1720689085</v>
      </c>
      <c r="J8" s="56">
        <v>5</v>
      </c>
      <c r="K8" s="56" t="s">
        <v>46</v>
      </c>
      <c r="L8" s="56">
        <v>5006149.73307949</v>
      </c>
      <c r="M8" s="56" t="s">
        <v>15</v>
      </c>
      <c r="N8" s="60">
        <f t="shared" si="0"/>
        <v>4230024.78544588</v>
      </c>
      <c r="O8" s="64">
        <v>0</v>
      </c>
    </row>
    <row r="9" spans="1:15" ht="24.75" customHeight="1">
      <c r="A9" s="82"/>
      <c r="B9" s="13" t="s">
        <v>33</v>
      </c>
      <c r="C9" s="10" t="s">
        <v>22</v>
      </c>
      <c r="D9" s="19" t="s">
        <v>6</v>
      </c>
      <c r="E9" s="56">
        <v>929190402</v>
      </c>
      <c r="F9" s="56">
        <v>870665811</v>
      </c>
      <c r="G9" s="56">
        <v>791192652</v>
      </c>
      <c r="H9" s="56">
        <v>58524591</v>
      </c>
      <c r="I9" s="56">
        <f t="shared" si="1"/>
        <v>79473159</v>
      </c>
      <c r="J9" s="56">
        <v>4</v>
      </c>
      <c r="K9" s="56">
        <v>0</v>
      </c>
      <c r="L9" s="56">
        <v>970758.1653479598</v>
      </c>
      <c r="M9" s="56" t="s">
        <v>21</v>
      </c>
      <c r="N9" s="60">
        <f t="shared" si="0"/>
        <v>820257.3472707268</v>
      </c>
      <c r="O9" s="64">
        <v>0</v>
      </c>
    </row>
    <row r="10" spans="1:15" ht="24.75" customHeight="1">
      <c r="A10" s="82"/>
      <c r="B10" s="13" t="s">
        <v>34</v>
      </c>
      <c r="C10" s="10" t="s">
        <v>24</v>
      </c>
      <c r="D10" s="19" t="s">
        <v>6</v>
      </c>
      <c r="E10" s="56">
        <v>350400573</v>
      </c>
      <c r="F10" s="56">
        <v>334818031</v>
      </c>
      <c r="G10" s="56">
        <v>307391554</v>
      </c>
      <c r="H10" s="56">
        <v>15582542</v>
      </c>
      <c r="I10" s="56">
        <f t="shared" si="1"/>
        <v>27426477</v>
      </c>
      <c r="J10" s="56">
        <v>3</v>
      </c>
      <c r="K10" s="56">
        <v>0</v>
      </c>
      <c r="L10" s="56">
        <v>333971.92050195</v>
      </c>
      <c r="M10" s="56" t="s">
        <v>19</v>
      </c>
      <c r="N10" s="60">
        <f t="shared" si="0"/>
        <v>282194.8157146297</v>
      </c>
      <c r="O10" s="64">
        <v>0</v>
      </c>
    </row>
    <row r="11" spans="1:15" s="24" customFormat="1" ht="24.75" customHeight="1">
      <c r="A11" s="82"/>
      <c r="B11" s="13" t="s">
        <v>35</v>
      </c>
      <c r="C11" s="10" t="s">
        <v>25</v>
      </c>
      <c r="D11" s="19" t="s">
        <v>6</v>
      </c>
      <c r="E11" s="56">
        <v>130368554</v>
      </c>
      <c r="F11" s="56">
        <v>103443600</v>
      </c>
      <c r="G11" s="56">
        <v>0</v>
      </c>
      <c r="H11" s="56">
        <v>26924954</v>
      </c>
      <c r="I11" s="56">
        <f t="shared" si="1"/>
        <v>103443600</v>
      </c>
      <c r="J11" s="56">
        <v>3</v>
      </c>
      <c r="K11" s="56">
        <v>0</v>
      </c>
      <c r="L11" s="56">
        <v>280234.1954992</v>
      </c>
      <c r="M11" s="56" t="s">
        <v>16</v>
      </c>
      <c r="N11" s="60">
        <f t="shared" si="0"/>
        <v>236788.28159259135</v>
      </c>
      <c r="O11" s="64">
        <v>0</v>
      </c>
    </row>
    <row r="12" spans="1:15" ht="24.75" customHeight="1" thickBot="1">
      <c r="A12" s="83"/>
      <c r="B12" s="26" t="s">
        <v>37</v>
      </c>
      <c r="C12" s="40" t="s">
        <v>26</v>
      </c>
      <c r="D12" s="41" t="s">
        <v>6</v>
      </c>
      <c r="E12" s="57">
        <v>570979815</v>
      </c>
      <c r="F12" s="57">
        <v>532547810</v>
      </c>
      <c r="G12" s="57">
        <v>479707248</v>
      </c>
      <c r="H12" s="57">
        <v>38432005</v>
      </c>
      <c r="I12" s="57">
        <f>F12-G12</f>
        <v>52840562</v>
      </c>
      <c r="J12" s="57">
        <v>4</v>
      </c>
      <c r="K12" s="57">
        <v>0</v>
      </c>
      <c r="L12" s="57">
        <v>611502.15592136</v>
      </c>
      <c r="M12" s="57" t="s">
        <v>20</v>
      </c>
      <c r="N12" s="61">
        <f t="shared" si="0"/>
        <v>516698.34380079084</v>
      </c>
      <c r="O12" s="65">
        <v>0</v>
      </c>
    </row>
    <row r="13" spans="1:15" s="45" customFormat="1" ht="24.75" customHeight="1" thickBot="1">
      <c r="A13" s="44"/>
      <c r="B13" s="39"/>
      <c r="C13" s="49" t="s">
        <v>4</v>
      </c>
      <c r="D13" s="46"/>
      <c r="E13" s="58">
        <f aca="true" t="shared" si="2" ref="E13:J13">SUM(E6:E12)</f>
        <v>5823758924</v>
      </c>
      <c r="F13" s="58">
        <f t="shared" si="2"/>
        <v>4858193295</v>
      </c>
      <c r="G13" s="58">
        <f t="shared" si="2"/>
        <v>2588251848</v>
      </c>
      <c r="H13" s="58">
        <f t="shared" si="2"/>
        <v>965565629</v>
      </c>
      <c r="I13" s="58">
        <f t="shared" si="2"/>
        <v>2269941447</v>
      </c>
      <c r="J13" s="58">
        <f t="shared" si="2"/>
        <v>26</v>
      </c>
      <c r="K13" s="58"/>
      <c r="L13" s="58">
        <f>SUM(L6:L12)</f>
        <v>8383977.403252361</v>
      </c>
      <c r="M13" s="38"/>
      <c r="N13" s="62">
        <f>SUM(N6:N12)</f>
        <v>7084173.288312739</v>
      </c>
      <c r="O13" s="74">
        <f>SUM(O6:O12)</f>
        <v>0</v>
      </c>
    </row>
    <row r="14" spans="1:15" ht="24.75" customHeight="1">
      <c r="A14" s="29"/>
      <c r="B14" s="30"/>
      <c r="C14" s="31"/>
      <c r="D14" s="32"/>
      <c r="E14" s="33"/>
      <c r="F14" s="33"/>
      <c r="G14" s="33"/>
      <c r="H14" s="33"/>
      <c r="I14" s="33"/>
      <c r="J14" s="34"/>
      <c r="K14" s="35"/>
      <c r="L14" s="36"/>
      <c r="M14" s="37"/>
      <c r="N14" s="54"/>
      <c r="O14" s="28"/>
    </row>
    <row r="15" spans="1:15" ht="36.75" customHeight="1">
      <c r="A15" s="29"/>
      <c r="B15" s="30"/>
      <c r="C15" s="84" t="s">
        <v>49</v>
      </c>
      <c r="D15" s="84"/>
      <c r="E15" s="84"/>
      <c r="F15" s="33"/>
      <c r="G15" s="33"/>
      <c r="H15" s="33"/>
      <c r="I15" s="33"/>
      <c r="J15" s="34"/>
      <c r="K15" s="35"/>
      <c r="L15" s="36"/>
      <c r="M15" s="37"/>
      <c r="N15" s="54"/>
      <c r="O15" s="28"/>
    </row>
    <row r="16" spans="1:15" ht="20.25" customHeight="1">
      <c r="A16" s="29"/>
      <c r="B16" s="30"/>
      <c r="C16" s="88"/>
      <c r="D16" s="88"/>
      <c r="E16" s="88"/>
      <c r="F16" s="33"/>
      <c r="G16" s="33"/>
      <c r="H16" s="33"/>
      <c r="I16" s="33"/>
      <c r="J16" s="34"/>
      <c r="K16" s="35"/>
      <c r="L16" s="36"/>
      <c r="M16" s="37"/>
      <c r="N16" s="54"/>
      <c r="O16" s="28"/>
    </row>
    <row r="17" spans="1:15" ht="21" customHeight="1" thickBot="1">
      <c r="A17" s="29"/>
      <c r="B17" s="30"/>
      <c r="C17" s="31"/>
      <c r="D17" s="32"/>
      <c r="E17" s="33"/>
      <c r="F17" s="33"/>
      <c r="G17" s="33"/>
      <c r="H17" s="33"/>
      <c r="I17" s="33"/>
      <c r="J17" s="34"/>
      <c r="K17" s="35"/>
      <c r="L17" s="36"/>
      <c r="M17" s="37"/>
      <c r="N17" s="54"/>
      <c r="O17" s="71"/>
    </row>
    <row r="18" spans="1:15" ht="39.75" customHeight="1" thickBot="1">
      <c r="A18" s="85" t="s">
        <v>41</v>
      </c>
      <c r="B18" s="2" t="s">
        <v>54</v>
      </c>
      <c r="C18" s="2" t="s">
        <v>55</v>
      </c>
      <c r="D18" s="1" t="s">
        <v>9</v>
      </c>
      <c r="E18" s="2" t="s">
        <v>7</v>
      </c>
      <c r="F18" s="3" t="s">
        <v>5</v>
      </c>
      <c r="G18" s="3" t="s">
        <v>51</v>
      </c>
      <c r="H18" s="3" t="s">
        <v>52</v>
      </c>
      <c r="I18" s="53" t="s">
        <v>50</v>
      </c>
      <c r="J18" s="4" t="s">
        <v>8</v>
      </c>
      <c r="K18" s="2" t="s">
        <v>28</v>
      </c>
      <c r="L18" s="5" t="s">
        <v>53</v>
      </c>
      <c r="M18" s="4" t="s">
        <v>10</v>
      </c>
      <c r="N18" s="25" t="s">
        <v>47</v>
      </c>
      <c r="O18" s="25" t="s">
        <v>42</v>
      </c>
    </row>
    <row r="19" spans="1:15" ht="24.75" customHeight="1">
      <c r="A19" s="86"/>
      <c r="B19" s="12" t="s">
        <v>36</v>
      </c>
      <c r="C19" s="9" t="s">
        <v>29</v>
      </c>
      <c r="D19" s="27" t="s">
        <v>14</v>
      </c>
      <c r="E19" s="55">
        <v>59960169</v>
      </c>
      <c r="F19" s="55">
        <v>47593520</v>
      </c>
      <c r="G19" s="55">
        <v>42907937</v>
      </c>
      <c r="H19" s="55">
        <v>12366649</v>
      </c>
      <c r="I19" s="55">
        <f t="shared" si="1"/>
        <v>4685583</v>
      </c>
      <c r="J19" s="55">
        <v>2</v>
      </c>
      <c r="K19" s="55">
        <v>0</v>
      </c>
      <c r="L19" s="68">
        <v>91263.99260150001</v>
      </c>
      <c r="M19" s="11" t="s">
        <v>17</v>
      </c>
      <c r="N19" s="59">
        <f>L19/(1+($M$2-($M$2*$M$3*$M$4)))</f>
        <v>77114.94288158651</v>
      </c>
      <c r="O19" s="63">
        <v>0</v>
      </c>
    </row>
    <row r="20" spans="1:15" ht="24.75" customHeight="1">
      <c r="A20" s="86"/>
      <c r="B20" s="22" t="s">
        <v>38</v>
      </c>
      <c r="C20" s="15" t="s">
        <v>3</v>
      </c>
      <c r="D20" s="20" t="s">
        <v>14</v>
      </c>
      <c r="E20" s="66">
        <v>272750680</v>
      </c>
      <c r="F20" s="66">
        <v>250167840</v>
      </c>
      <c r="G20" s="66">
        <v>244555191</v>
      </c>
      <c r="H20" s="66">
        <v>22582840</v>
      </c>
      <c r="I20" s="66">
        <f t="shared" si="1"/>
        <v>5612649</v>
      </c>
      <c r="J20" s="66">
        <v>3</v>
      </c>
      <c r="K20" s="66">
        <v>0</v>
      </c>
      <c r="L20" s="69">
        <v>285576.95193264</v>
      </c>
      <c r="M20" s="23" t="s">
        <v>18</v>
      </c>
      <c r="N20" s="60">
        <f>L20/(1+($M$2-($M$2*$M$3*$M$4)))</f>
        <v>241302.7274923446</v>
      </c>
      <c r="O20" s="64">
        <v>0</v>
      </c>
    </row>
    <row r="21" spans="1:15" ht="24.75" customHeight="1" thickBot="1">
      <c r="A21" s="87"/>
      <c r="B21" s="16" t="s">
        <v>39</v>
      </c>
      <c r="C21" s="40" t="s">
        <v>27</v>
      </c>
      <c r="D21" s="43" t="s">
        <v>0</v>
      </c>
      <c r="E21" s="57">
        <v>73712000</v>
      </c>
      <c r="F21" s="57">
        <v>11250000</v>
      </c>
      <c r="G21" s="57">
        <v>0</v>
      </c>
      <c r="H21" s="57">
        <v>62462000</v>
      </c>
      <c r="I21" s="57">
        <f t="shared" si="1"/>
        <v>11250000</v>
      </c>
      <c r="J21" s="57">
        <v>3</v>
      </c>
      <c r="K21" s="57">
        <v>0</v>
      </c>
      <c r="L21" s="70">
        <v>289635.85610000003</v>
      </c>
      <c r="M21" s="42" t="s">
        <v>13</v>
      </c>
      <c r="N21" s="60">
        <f>L21/(1+($M$2-($M$2*$M$3*$M$4)))</f>
        <v>244732.36227059184</v>
      </c>
      <c r="O21" s="64">
        <v>0</v>
      </c>
    </row>
    <row r="22" spans="1:15" ht="24.75" customHeight="1" thickBot="1">
      <c r="A22" s="6"/>
      <c r="B22" s="48"/>
      <c r="C22" s="49" t="s">
        <v>4</v>
      </c>
      <c r="D22" s="50"/>
      <c r="E22" s="67">
        <f aca="true" t="shared" si="3" ref="E22:J22">SUM(E19:E21)</f>
        <v>406422849</v>
      </c>
      <c r="F22" s="52">
        <f t="shared" si="3"/>
        <v>309011360</v>
      </c>
      <c r="G22" s="72">
        <f t="shared" si="3"/>
        <v>287463128</v>
      </c>
      <c r="H22" s="72">
        <f t="shared" si="3"/>
        <v>97411489</v>
      </c>
      <c r="I22" s="72">
        <f t="shared" si="3"/>
        <v>21548232</v>
      </c>
      <c r="J22" s="72">
        <f t="shared" si="3"/>
        <v>8</v>
      </c>
      <c r="K22" s="72"/>
      <c r="L22" s="58">
        <f>SUM(L19:L21)</f>
        <v>666476.80063414</v>
      </c>
      <c r="M22" s="51"/>
      <c r="N22" s="62">
        <f>SUM(N19:N21)</f>
        <v>563150.032644523</v>
      </c>
      <c r="O22" s="74">
        <f>SUM(O19:O21)</f>
        <v>0</v>
      </c>
    </row>
    <row r="23" spans="1:7" ht="13.5" thickBot="1">
      <c r="A23" s="21"/>
      <c r="E23" s="8"/>
      <c r="G23" s="8"/>
    </row>
    <row r="24" spans="1:15" ht="13.5" thickBot="1">
      <c r="A24" s="21"/>
      <c r="C24" s="79" t="s">
        <v>56</v>
      </c>
      <c r="D24" s="77"/>
      <c r="E24" s="78"/>
      <c r="F24" s="77"/>
      <c r="G24" s="78"/>
      <c r="H24" s="77"/>
      <c r="I24" s="77"/>
      <c r="J24" s="77"/>
      <c r="K24" s="77"/>
      <c r="L24" s="77"/>
      <c r="M24" s="77"/>
      <c r="N24" s="77"/>
      <c r="O24" s="80">
        <f>SUM(O13,O22)</f>
        <v>0</v>
      </c>
    </row>
    <row r="25" spans="1:7" ht="12.75">
      <c r="A25" s="21"/>
      <c r="E25" s="8"/>
      <c r="G25" s="8"/>
    </row>
    <row r="26" ht="12.75">
      <c r="I26" s="8"/>
    </row>
    <row r="27" spans="1:15" ht="36.75" customHeight="1">
      <c r="A27" s="29"/>
      <c r="B27" s="30"/>
      <c r="C27" s="84" t="s">
        <v>48</v>
      </c>
      <c r="D27" s="84"/>
      <c r="E27" s="84"/>
      <c r="F27" s="33"/>
      <c r="G27" s="33"/>
      <c r="H27" s="33"/>
      <c r="I27" s="33"/>
      <c r="J27" s="34"/>
      <c r="K27" s="35"/>
      <c r="L27" s="36"/>
      <c r="M27" s="37"/>
      <c r="N27" s="75"/>
      <c r="O27" s="28"/>
    </row>
    <row r="35" ht="12.75">
      <c r="E35" s="47"/>
    </row>
  </sheetData>
  <mergeCells count="4">
    <mergeCell ref="A5:A12"/>
    <mergeCell ref="C27:E27"/>
    <mergeCell ref="A18:A21"/>
    <mergeCell ref="C15:E15"/>
  </mergeCells>
  <printOptions/>
  <pageMargins left="0.21" right="0.19" top="1" bottom="1" header="0.4921259845" footer="0.4921259845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Janikova</dc:creator>
  <cp:keywords/>
  <dc:description/>
  <cp:lastModifiedBy>Janikova</cp:lastModifiedBy>
  <cp:lastPrinted>2011-10-07T08:55:14Z</cp:lastPrinted>
  <dcterms:created xsi:type="dcterms:W3CDTF">2011-09-29T12:10:42Z</dcterms:created>
  <dcterms:modified xsi:type="dcterms:W3CDTF">2011-10-11T13:08:01Z</dcterms:modified>
  <cp:category/>
  <cp:version/>
  <cp:contentType/>
  <cp:contentStatus/>
</cp:coreProperties>
</file>