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52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'Položky'!$A$1:$G$360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<sst xmlns="http://schemas.openxmlformats.org/spreadsheetml/2006/main" count="986" uniqueCount="511">
  <si>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</si>
  <si>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</si>
  <si>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</si>
  <si>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</si>
  <si>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</si>
  <si>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</si>
  <si>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</si>
  <si>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</si>
  <si>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</si>
  <si>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</si>
  <si>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</si>
  <si>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</si>
  <si>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</si>
  <si>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</si>
  <si>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</si>
  <si>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</si>
  <si>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</si>
  <si>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</si>
  <si>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</si>
  <si>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</si>
  <si>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</si>
  <si>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</si>
  <si>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</si>
  <si>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</si>
  <si>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</si>
  <si>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</si>
  <si>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</si>
  <si>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</si>
  <si>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</si>
  <si>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</si>
  <si>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</si>
  <si>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</si>
  <si>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</si>
  <si>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</si>
  <si>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</si>
  <si>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</si>
  <si>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</si>
  <si>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</si>
  <si>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</si>
  <si>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</si>
  <si>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</si>
  <si>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</si>
  <si>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</si>
  <si>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</si>
  <si>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</si>
  <si>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</si>
  <si>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</si>
  <si>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</si>
  <si>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</si>
  <si>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</si>
  <si>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</si>
  <si>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</si>
  <si>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</si>
  <si>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</si>
  <si>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</si>
  <si>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</si>
  <si>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</si>
  <si>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</si>
  <si>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</si>
  <si>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</si>
  <si>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</si>
  <si>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</si>
  <si>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</si>
  <si>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</si>
  <si>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</si>
  <si>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</si>
  <si>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</si>
  <si>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</si>
  <si>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</si>
  <si>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</si>
  <si>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</si>
  <si>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</si>
  <si>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</si>
  <si>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</si>
  <si>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</si>
  <si>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</si>
  <si>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</si>
  <si>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0426</t>
  </si>
  <si>
    <t>MU-reko objektu Filozofické fakulty, Joštova 13</t>
  </si>
  <si>
    <t>0001</t>
  </si>
  <si>
    <t>SO 01-reko objektu Joštova 13</t>
  </si>
  <si>
    <t>0003</t>
  </si>
  <si>
    <t>D.1.4.A - Vytápění</t>
  </si>
  <si>
    <t>713</t>
  </si>
  <si>
    <t>Izolace tepelné</t>
  </si>
  <si>
    <t xml:space="preserve">71360    </t>
  </si>
  <si>
    <t>Izolace z pěnového polyetylenu vnitřní prům. 15mm, tloušťka 20mm</t>
  </si>
  <si>
    <t>bm</t>
  </si>
  <si>
    <t>Izolace z pěnového polyetylenu vnitřní prům. 18mm, tloušťka 20mm</t>
  </si>
  <si>
    <t>Izolace z pěnového polyetylenu vnitřní prům. 22mm, tloušťka 20mm</t>
  </si>
  <si>
    <t xml:space="preserve">Izolace z pěnového polyetylenu-montáž hadic </t>
  </si>
  <si>
    <t>Izolace z pěnového polyetylenu Spony</t>
  </si>
  <si>
    <t>Izolace Montáž potrubních pouzder</t>
  </si>
  <si>
    <t>713-01</t>
  </si>
  <si>
    <t xml:space="preserve">Potrubní pouzdra s Al-polepem prům.22, tl.30 </t>
  </si>
  <si>
    <t>vinutá izolační pouzdra z kamenné vlny, kašírovaná vyztuženou hliníkovou fólií se samolepícím přesahem.</t>
  </si>
  <si>
    <t>lambda40 = 0,036 W/mK</t>
  </si>
  <si>
    <t>713-02</t>
  </si>
  <si>
    <t xml:space="preserve">Potrubní pouzdra s Al-polepem prům.28, tl.30 </t>
  </si>
  <si>
    <t>713-03</t>
  </si>
  <si>
    <t xml:space="preserve">Potrubní pouzdra s Al-polepem prům.35, tl.40 </t>
  </si>
  <si>
    <t>713-04</t>
  </si>
  <si>
    <t xml:space="preserve">Potrubní pouzdra s Al-polepem prům.42, tl.40 </t>
  </si>
  <si>
    <t>713-05</t>
  </si>
  <si>
    <t xml:space="preserve">Potrubní pouzdra s Al-polepem prům.54, tl.30 </t>
  </si>
  <si>
    <t>713-06</t>
  </si>
  <si>
    <t xml:space="preserve">Potrubní pouzdra s Al-polepem prům.89, tl.40 </t>
  </si>
  <si>
    <t>713-21</t>
  </si>
  <si>
    <t>Izolační pouzdro vyvažovacích armatur se závitovým připojením</t>
  </si>
  <si>
    <t>kus</t>
  </si>
  <si>
    <t>713-25</t>
  </si>
  <si>
    <t xml:space="preserve">Izolační pouzdro čerpadel DN25 </t>
  </si>
  <si>
    <t>713-29</t>
  </si>
  <si>
    <t>IZOLACE sběrače DN100; PUR 35mm kašírovaná ALU folií</t>
  </si>
  <si>
    <t>998713203</t>
  </si>
  <si>
    <t xml:space="preserve">Přesun hmot pro izolace tepelné, výšky do 24 m </t>
  </si>
  <si>
    <t>732</t>
  </si>
  <si>
    <t>Strojovny</t>
  </si>
  <si>
    <t>725539205</t>
  </si>
  <si>
    <t>Mtž ohřívač zásobník závěsný -160l zpětná montáž</t>
  </si>
  <si>
    <t>soubor</t>
  </si>
  <si>
    <t>732111312</t>
  </si>
  <si>
    <t xml:space="preserve">Trubková hrdla rozděl. a sběr. bez přírub, DN 15 </t>
  </si>
  <si>
    <t>732111315</t>
  </si>
  <si>
    <t xml:space="preserve">Trubková hrdla rozděl. a sběr. bez přírub, DN 32 </t>
  </si>
  <si>
    <t>732111318</t>
  </si>
  <si>
    <t xml:space="preserve">Trubková hrdla rozděl. a sběr. bez přírub, DN 50 </t>
  </si>
  <si>
    <t>732111325</t>
  </si>
  <si>
    <t xml:space="preserve">Trubková hrdla rozděl. a sběr. bez přírub, DN 80 </t>
  </si>
  <si>
    <t>732119191</t>
  </si>
  <si>
    <t xml:space="preserve">M. rozdělovačů a sběračů DN 100x100mm) dl 1m </t>
  </si>
  <si>
    <t>732199100</t>
  </si>
  <si>
    <t>Montáž orientačního štítku včetně dodávky štítku</t>
  </si>
  <si>
    <t>732211813</t>
  </si>
  <si>
    <t xml:space="preserve">Demontáž ohříváků zásobníkových </t>
  </si>
  <si>
    <t>732294113</t>
  </si>
  <si>
    <t>El topná jednotka 3kW do stávajícího bojleru ACV</t>
  </si>
  <si>
    <t>732429111</t>
  </si>
  <si>
    <t xml:space="preserve">Montáž čerpadel oběhových spirálních, DN 25 </t>
  </si>
  <si>
    <t>732429112</t>
  </si>
  <si>
    <t xml:space="preserve">Montáž čerpadel oběhových spirálních, DN 32 </t>
  </si>
  <si>
    <t>732-01</t>
  </si>
  <si>
    <t>M-Bus modul do stávajícího měřiče tepla Supercal 531</t>
  </si>
  <si>
    <t>732-04</t>
  </si>
  <si>
    <t>Oběhové čerpadlo závitové, DN25, max 4m 0,1m3/hod. 21kPa; 1,2m3/hod. 11kPa</t>
  </si>
  <si>
    <t>732-05</t>
  </si>
  <si>
    <t>Oběhové čerpadlo závitové, DN25, max 6m 3,24m3/hod. 25kPa; 4,36m3/hod. 25kPa</t>
  </si>
  <si>
    <t>732-11</t>
  </si>
  <si>
    <t xml:space="preserve">Kombinovaný rozdělovač modul 100 L-1,25m </t>
  </si>
  <si>
    <t>732-13</t>
  </si>
  <si>
    <t xml:space="preserve">Stavitelnýstojan tr.100/125 720-970 </t>
  </si>
  <si>
    <t>998732201</t>
  </si>
  <si>
    <t xml:space="preserve">Přesun hmot pro strojovny, výšky do 6 m </t>
  </si>
  <si>
    <t>733</t>
  </si>
  <si>
    <t>Rozvod potrubí</t>
  </si>
  <si>
    <t>733110803</t>
  </si>
  <si>
    <t xml:space="preserve">Demontáž potrubí ocelového závitového do DN 15 </t>
  </si>
  <si>
    <t>m</t>
  </si>
  <si>
    <t>733110806</t>
  </si>
  <si>
    <t xml:space="preserve">Demontáž potrubí ocelového závitového do DN 15-32 </t>
  </si>
  <si>
    <t>733110808</t>
  </si>
  <si>
    <t xml:space="preserve">Demontáž potrubí ocelového závitového do DN 32-50 </t>
  </si>
  <si>
    <t>733113113</t>
  </si>
  <si>
    <t xml:space="preserve">Příplatek za zhotovení přípojky DN 15 </t>
  </si>
  <si>
    <t>733113116</t>
  </si>
  <si>
    <t xml:space="preserve">Příplatek za zhotovení přípojky DN 32 </t>
  </si>
  <si>
    <t>733121125</t>
  </si>
  <si>
    <t xml:space="preserve">Potrubí hladké bezešvé nízkotlaké D 89 x 3,6 mm </t>
  </si>
  <si>
    <t>733161104</t>
  </si>
  <si>
    <t xml:space="preserve">Potrubí měděné D 15 x 1 mm, polotvrdé </t>
  </si>
  <si>
    <t>733161106</t>
  </si>
  <si>
    <t xml:space="preserve">Potrubí měděné D 18 x 1 mm, polotvrdé </t>
  </si>
  <si>
    <t>733161107</t>
  </si>
  <si>
    <t xml:space="preserve">Potrubí měděné D 22 x 1 mm, polotvrdé </t>
  </si>
  <si>
    <t>733161108</t>
  </si>
  <si>
    <t xml:space="preserve">Potrubí měděné D 28 x 1,5 mm, tvrdé </t>
  </si>
  <si>
    <t>733161109</t>
  </si>
  <si>
    <t xml:space="preserve">Potrubí měděné D 35 x 1,5 mm, tvrdé </t>
  </si>
  <si>
    <t>733161110</t>
  </si>
  <si>
    <t xml:space="preserve">Potrubí měděné D 42 x 1,5 mm, tvrdé </t>
  </si>
  <si>
    <t>733161111</t>
  </si>
  <si>
    <t xml:space="preserve">Potrubí měděné D 54 x 2 mm, tvrdé </t>
  </si>
  <si>
    <t>733164102</t>
  </si>
  <si>
    <t xml:space="preserve">Montáž potrubí z měděných trubek D 15 mm </t>
  </si>
  <si>
    <t>733164103</t>
  </si>
  <si>
    <t xml:space="preserve">Montáž potrubí z měděných trubek D 18 mm </t>
  </si>
  <si>
    <t>733164104</t>
  </si>
  <si>
    <t xml:space="preserve">Montáž potrubí z měděných trubek D 22 mm </t>
  </si>
  <si>
    <t>733164105</t>
  </si>
  <si>
    <t xml:space="preserve">Montáž potrubí z měděných trubek D 28 mm </t>
  </si>
  <si>
    <t>733164106</t>
  </si>
  <si>
    <t xml:space="preserve">Montáž potrubí z měděných trubek D 35 mm </t>
  </si>
  <si>
    <t>733164107</t>
  </si>
  <si>
    <t xml:space="preserve">Montáž potrubí z měděných trubek D 42 mm </t>
  </si>
  <si>
    <t>733164108</t>
  </si>
  <si>
    <t xml:space="preserve">Montáž potrubí z měděných trubek D 54 mm </t>
  </si>
  <si>
    <t>733190225</t>
  </si>
  <si>
    <t xml:space="preserve">Tlaková zkouška ocelového hladkého potrubí D 89 </t>
  </si>
  <si>
    <t>733291101</t>
  </si>
  <si>
    <t xml:space="preserve">Zkouška těsnosti potrubí Cu -D 35 </t>
  </si>
  <si>
    <t>733291102</t>
  </si>
  <si>
    <t xml:space="preserve">Zkouška těsnosti potrubí Cu -D 64 </t>
  </si>
  <si>
    <t>971033381</t>
  </si>
  <si>
    <t>Vybourání otv. zeď cihel. pl.0,09 m2, tl.90cm, MVC vrtání prostupů vodorovných rozvodů v 1.PP</t>
  </si>
  <si>
    <t>733-01</t>
  </si>
  <si>
    <t xml:space="preserve">Vysekání rýh ve zdi cihelné 150x150mm </t>
  </si>
  <si>
    <t>zapravení zajistí stavba</t>
  </si>
  <si>
    <t>998733203</t>
  </si>
  <si>
    <t xml:space="preserve">Přesun hmot pro rozvody potrubí, výšky do 24 m </t>
  </si>
  <si>
    <t>911      T00</t>
  </si>
  <si>
    <t xml:space="preserve">Hzs - zednické výpomoci </t>
  </si>
  <si>
    <t>hod</t>
  </si>
  <si>
    <t>734</t>
  </si>
  <si>
    <t>Armatury</t>
  </si>
  <si>
    <t>734100812</t>
  </si>
  <si>
    <t xml:space="preserve">Demontáž armatur se dvěma přírubami do DN 100 </t>
  </si>
  <si>
    <t>734109216</t>
  </si>
  <si>
    <t xml:space="preserve">Montáž přírub. armatur, 2 příruby, PN 1,6, DN 80 </t>
  </si>
  <si>
    <t>734163417</t>
  </si>
  <si>
    <t xml:space="preserve">Filtry s výměnnou vložkou DN 80/1,6 </t>
  </si>
  <si>
    <t>734193216</t>
  </si>
  <si>
    <t xml:space="preserve">Klapka uzavír PN16 DN 80 nerez disk </t>
  </si>
  <si>
    <t>734200823</t>
  </si>
  <si>
    <t xml:space="preserve">Demontáž armatur se 2závity do G 6/4 </t>
  </si>
  <si>
    <t>734209102</t>
  </si>
  <si>
    <t>Montáž armatur závitových,s 1závitem, G 3/8 včetně ventilu odvzdušňovacího automatického</t>
  </si>
  <si>
    <t>734209103</t>
  </si>
  <si>
    <t xml:space="preserve">Montáž armatur závitových,s 1závitem, G 1/2 </t>
  </si>
  <si>
    <t>734209113</t>
  </si>
  <si>
    <t xml:space="preserve">Montáž armatur závitových,se 2závity, G 1/2 </t>
  </si>
  <si>
    <t>734209114</t>
  </si>
  <si>
    <t xml:space="preserve">Montáž armatur závitových,se 2závity, G 3/4 </t>
  </si>
  <si>
    <t>734209115</t>
  </si>
  <si>
    <t xml:space="preserve">Montáž armatur závitových,se 2závity, G 1 </t>
  </si>
  <si>
    <t>734209116</t>
  </si>
  <si>
    <t xml:space="preserve">Montáž armatur závitových,se 2závity, G 5/4 </t>
  </si>
  <si>
    <t>734209117</t>
  </si>
  <si>
    <t xml:space="preserve">Montáž armatur závitových,se 2závity, G 6/4 </t>
  </si>
  <si>
    <t>734209118</t>
  </si>
  <si>
    <t xml:space="preserve">Montáž armatur závitových,se 2závity, G 2 </t>
  </si>
  <si>
    <t>734233121</t>
  </si>
  <si>
    <t xml:space="preserve">Kohout kulový,vnitřní-vnitřní z. DN 15 </t>
  </si>
  <si>
    <t>734233124</t>
  </si>
  <si>
    <t xml:space="preserve">Kohout kulový,vnitřní-vnitřní z. DN 32 </t>
  </si>
  <si>
    <t>734233126</t>
  </si>
  <si>
    <t xml:space="preserve">Kohout kulový,vnitřní-vnitřní z. DN 50 </t>
  </si>
  <si>
    <t>734245421</t>
  </si>
  <si>
    <t xml:space="preserve">Klapka zpětná,2xvnitřní závit DN 15 </t>
  </si>
  <si>
    <t>734245424</t>
  </si>
  <si>
    <t xml:space="preserve">Klapka zpětná,2xvnitřní závit DN 32 </t>
  </si>
  <si>
    <t>734245426</t>
  </si>
  <si>
    <t xml:space="preserve">Klapka zpětná,2xvnitřní závit DN 50 </t>
  </si>
  <si>
    <t>734291113</t>
  </si>
  <si>
    <t xml:space="preserve">Kohouty plnící a vypouštěcí G 1/2 </t>
  </si>
  <si>
    <t>734293271</t>
  </si>
  <si>
    <t xml:space="preserve">Kohout kulový FILTR BALL, DN 15 </t>
  </si>
  <si>
    <t>734293274</t>
  </si>
  <si>
    <t xml:space="preserve">Kohout kulový FILTR BALL,  DN 32 </t>
  </si>
  <si>
    <t>734293276</t>
  </si>
  <si>
    <t xml:space="preserve">Kohout kulový FILTR BALL, DN 50 </t>
  </si>
  <si>
    <t>734411142</t>
  </si>
  <si>
    <t xml:space="preserve">Teploměr dvoukovový DTR,pevný stonek 100 mm </t>
  </si>
  <si>
    <t>734419111</t>
  </si>
  <si>
    <t xml:space="preserve">Montáž teploměru s pouzdrem nebo stonkem a jímkou </t>
  </si>
  <si>
    <t>734419133</t>
  </si>
  <si>
    <t>Montáž kompaktního měřiče tepla závitového 1" zpětná montáž</t>
  </si>
  <si>
    <t>734421150</t>
  </si>
  <si>
    <t xml:space="preserve">Tlakoměr deformační 0-6 MPa, D 100 </t>
  </si>
  <si>
    <t>734429101</t>
  </si>
  <si>
    <t xml:space="preserve">Montáž tlakoměru deformačního 0-6 MPa </t>
  </si>
  <si>
    <t>734494212</t>
  </si>
  <si>
    <t xml:space="preserve">Návarky s trubkovým závitem G 3/8 </t>
  </si>
  <si>
    <t>734494213</t>
  </si>
  <si>
    <t xml:space="preserve">Návarky s trubkovým závitem G 1/2 </t>
  </si>
  <si>
    <t>vč. tří návarků pro MaR</t>
  </si>
  <si>
    <t>734499211</t>
  </si>
  <si>
    <t xml:space="preserve">Montáž návarků do M 20 x 1,5 </t>
  </si>
  <si>
    <t>734-01</t>
  </si>
  <si>
    <t xml:space="preserve">Svěrná šroubení pro připojení radiátorů </t>
  </si>
  <si>
    <t>734-02</t>
  </si>
  <si>
    <t xml:space="preserve">Hlavice ručního ovládání </t>
  </si>
  <si>
    <t>734-03</t>
  </si>
  <si>
    <t>Termohlavice provedení pro veřejné prostory, připojení 30x1,5</t>
  </si>
  <si>
    <t>Kapalinou plněné čidlo.</t>
  </si>
  <si>
    <t>Vysoká uzavírací síla, nepatrná teplotní hystereze, optimální doba uzavírání. Stabilní regulace i při malých pásmech proporcionality (&lt; 1 K ). Odpovídá EnEV, resp. DIN V 470 -10.</t>
  </si>
  <si>
    <t>Uživatelské označení, omezení nebo blokování minimální a maximální teploty dvěma zarážkami Sparclip.</t>
  </si>
  <si>
    <t>Maximální a minimální teploty lze blokovat pomocí skrytých zarážek. Na čelní straně je pomůcka pro nastavení. Plastická značka pro nevidomé.</t>
  </si>
  <si>
    <t>Grafické označení smyslu otáčení.</t>
  </si>
  <si>
    <t>Symboly pro denní nastavení teploty a pro noční tlumený režim. Krátký návod k použití přímo na termostatické hlavici.</t>
  </si>
  <si>
    <t>Hlavice je vyráběna standardně v bílém provedení, k dispozici jsou barvy dle RAL včetně chromovaného provedení. Vhodná k montáži na všechny radiátorové ventily s připojovacím závitem termostatické hlavice M30x1,5.</t>
  </si>
  <si>
    <t>Zabezpečení proti nadměrnému zdvihu</t>
  </si>
  <si>
    <t>Stupnice nastavení číslicemi 1 až 5</t>
  </si>
  <si>
    <t>Ochrana proti zamrznutí</t>
  </si>
  <si>
    <t>Maximální teplota čidla: 50°C</t>
  </si>
  <si>
    <t>Hystereze: 0,15 K</t>
  </si>
  <si>
    <t>Vliv teploty vody: 0,35 K</t>
  </si>
  <si>
    <t>Vliv tlakové diference: 0,2 K</t>
  </si>
  <si>
    <t>Doba uzavírání: 19 min</t>
  </si>
  <si>
    <t>734-04</t>
  </si>
  <si>
    <t xml:space="preserve">Ventily regulační, termostatické, DN15, přímé </t>
  </si>
  <si>
    <t xml:space="preserve">Termostatický ventil s plynulým přesným nastavením, určen pro dvoutrubkové soustavy s nuceným oběhem. Integrované plynulé nastavení umožňuje přesné hydronické vyvážení jednotlivých otopných těles s cílem zajistit požadovaný průtok dle výkonových požadavků. </t>
  </si>
  <si>
    <t>Funkce: Regulace; Plynulé nastavení; Uzavírání;</t>
  </si>
  <si>
    <t>Rozměry: DN 10-20</t>
  </si>
  <si>
    <t>Tlaková třída: PN 10</t>
  </si>
  <si>
    <t>Teplota: Maximální provozní teplota: 120°C, s montážní krytkou nebo pohonem max. 100 °C,</t>
  </si>
  <si>
    <t>s lisovacím připojením max. 110°C.</t>
  </si>
  <si>
    <t>Minimální provozní teplota: -10°C</t>
  </si>
  <si>
    <t xml:space="preserve">Materiál: </t>
  </si>
  <si>
    <t>Těleso ventilu: koroziodolný bronz.</t>
  </si>
  <si>
    <t xml:space="preserve">O-kroužky: EPDM </t>
  </si>
  <si>
    <t>Kuželka ventilu: EPDM</t>
  </si>
  <si>
    <t>Zpětná pružina: nerez</t>
  </si>
  <si>
    <t>Ventilová vložka: mosaz, PPS (polyfenylsulfid)</t>
  </si>
  <si>
    <t>Kompletní ventilová vložka může být vyměněna pomocí montážního přípravku bez vypouštění soustavy.</t>
  </si>
  <si>
    <t>Dřík: Niro-ocelový dřík se dvěmi těsnícími O kroužky. Vnější O-kroužek lze vyměnit pod tlakem.</t>
  </si>
  <si>
    <t>Povrchová úprava:</t>
  </si>
  <si>
    <t>Tělo ventilu a šroubení jsou poniklované</t>
  </si>
  <si>
    <t>Značení:</t>
  </si>
  <si>
    <t>THE, kód země, šipka směru toku, DN a označení KEYMARK. Označení-II.</t>
  </si>
  <si>
    <t>Bílá montážní krytka.</t>
  </si>
  <si>
    <t>Normy: Ventily splňují tyto požadavky:</t>
  </si>
  <si>
    <t>– KEYMARK certifikace a zkoušky podle DIN EN 215</t>
  </si>
  <si>
    <t>Připojení potrubí: těleso je určeno pro připojení k závitovým trubkám nebo pomocí svěrného šroubení k měděným, přesným ocelovým a vícevrstvým trubkám (pouze DN 15). Provedení s vnějším závitem umožňuje připojení k plastovým trubkám při použití vhodného svěrného šroubení. Provedení s lisovacím připojením Viega (15 mm) s SC-Contur jsou vhodná pro měděné trubky, nerezové trubky a ocelové trubky.</t>
  </si>
  <si>
    <t>Připojení pro termostatické hlavice a pohony: M30x1.5</t>
  </si>
  <si>
    <t>734-05</t>
  </si>
  <si>
    <t xml:space="preserve">Ventily regulační, termostatické, DN15, rohové </t>
  </si>
  <si>
    <t>734-06</t>
  </si>
  <si>
    <t xml:space="preserve">Ventily regulační, termostatické, DN15, úhlové </t>
  </si>
  <si>
    <t>734-07</t>
  </si>
  <si>
    <t xml:space="preserve">Šroubení regulační, uzavírací, DN15, přímé </t>
  </si>
  <si>
    <t>Uzavírací a regulační šroubení s vypouštěním, s pamětí nastavení vhodné pro teplovodní soustavy s nuceným oběhem. Uzavírací funkce s vypouštěním umožňuje uzavřít a vypustit otopné těleso za provozu soustavy a provést jeho demontáž. Uzavírání neovlivňuje nastavení, hydronické vyvážení soustavy je zachováno i o opětovném napuštění a uvedení otopného tělesa do provozu.</t>
  </si>
  <si>
    <t xml:space="preserve">Uzavírací a regulační radiátorové šroubení slouží k nastavení hydraulických poměrů okruhu otopného tělesa, k uzavírání, vypouštění a napouštění otopných těles. </t>
  </si>
  <si>
    <t xml:space="preserve">Nastavení je reprodukovatelné. Samostatná kuželka pouze pro nastavení je nastavitelná šroubovákem. </t>
  </si>
  <si>
    <t xml:space="preserve">Šroubení lze uzavřít uzavírací kuželkou pomocí šestihranného klíče 5 mm (SW 5). Při otevírání a uzavírání šroubení se nemění jeho nastavení (tzv. reprodukovatelné nastavení). </t>
  </si>
  <si>
    <t>Šroubení se vyrábí s vnitřním závitem DN 10 až DN 20 a a DN 15 s vnějším závitem G 3/4 v rohovém a přímém provedení. Stavební rozměry odpovídají DIN 3842. Vypouštění a napouštění se provádí pomocí adaptéru pro připojení hadice 1/2". Těleso z korozivzdorného bronzu.</t>
  </si>
  <si>
    <t xml:space="preserve">Provedení s vnitřním závitem je vhodné pro závitové trubky, spolu se svěrným šroubením pro měděné, přesné ocelové a vícevrstvé trubky. Provedení s vnějším závitem je v kombinaci se svěrným šroubením vhodné pro trubky plastové. Provedení s lisovacím připojením  (15 mm) je určeno pro měděné trubky a pro nerezové trubky nebo ocelové trubky. Se šroubením je nutno použít výhradně příslušně označená svěrná šroubení (označená např. 15 THE). </t>
  </si>
  <si>
    <t xml:space="preserve">Maximální provozní teplota 120 °C, s lisovacím připojením 110 °C. </t>
  </si>
  <si>
    <t>Maximální provozní tlak 10 bar. Poniklovaný bronz.</t>
  </si>
  <si>
    <t>734-08</t>
  </si>
  <si>
    <t xml:space="preserve">Šroubení regulační, uzavírací, DN15, rohové </t>
  </si>
  <si>
    <t>734-11</t>
  </si>
  <si>
    <t>Regul. vyvažovací ventil DN15, s vypouštěním zavitové připojení</t>
  </si>
  <si>
    <t>734-12</t>
  </si>
  <si>
    <t>Regul. vyvažovací ventil DN20, s vypouštěním zavitové připojení</t>
  </si>
  <si>
    <t>734-13</t>
  </si>
  <si>
    <t>Regul. vyvažovací ventil DN25, s vypouštěním zavitové připojení,</t>
  </si>
  <si>
    <t>734-15</t>
  </si>
  <si>
    <t>Regul. vyvažovací ventil DN40, s vypouštěním zavitové připojení,</t>
  </si>
  <si>
    <t>734-16</t>
  </si>
  <si>
    <t xml:space="preserve">Vyvažovací ventil DN15, s nízkým průtokem </t>
  </si>
  <si>
    <t>734-21</t>
  </si>
  <si>
    <t>Regulátor tlakové diference DN15, 5-25kPa zavitové připojení</t>
  </si>
  <si>
    <t>734-22</t>
  </si>
  <si>
    <t>Regulátor tlakové diference DN20, 5-25kPa zavitové připojení</t>
  </si>
  <si>
    <t>734-23</t>
  </si>
  <si>
    <t>Regulátor tlakové diference DN25, 10-60kPa zavitové připojení</t>
  </si>
  <si>
    <t>734-24</t>
  </si>
  <si>
    <t>Regulátor tlakové diference DN32, 10-40kPa zavitové připojení</t>
  </si>
  <si>
    <t>734-31</t>
  </si>
  <si>
    <t>Tlakově nezávislý vyvažovací a reg. ventil DN15 pro plynulou regulaci; 30-210 l/hod.</t>
  </si>
  <si>
    <t>Regulace (EQM)</t>
  </si>
  <si>
    <t>Nastavení (max. průtok)</t>
  </si>
  <si>
    <t>Regulace tlakové diference na regulačním ventilu</t>
  </si>
  <si>
    <t>Měření (detlaH, T, q)</t>
  </si>
  <si>
    <t>Uzavírání</t>
  </si>
  <si>
    <t>734-32</t>
  </si>
  <si>
    <t>Tlakově nezávislý vyvažovací a reg. ventil DN20 pro plynulou regulaci; 180-1300 l/hod.</t>
  </si>
  <si>
    <t>734-33</t>
  </si>
  <si>
    <t>Tlakově nezávislý vyvažovací a reg. ventil DN32 pro plynulou regulaci; 600-3600 l/hod.</t>
  </si>
  <si>
    <t>734-34</t>
  </si>
  <si>
    <t>Tlakově nezávislý vyvažovací a reg. ventil DN40 pro plynulou regulaci; 1,5-7,5 m3/hod.</t>
  </si>
  <si>
    <t>734-36</t>
  </si>
  <si>
    <t>El. pohon ventilu regulačního ventilu 24V, 0-10V, proporcionální, uzavírací síla 160N</t>
  </si>
  <si>
    <t>998734201</t>
  </si>
  <si>
    <t xml:space="preserve">Přesun hmot pro armatury, výšky do 6 m </t>
  </si>
  <si>
    <t>921      T00</t>
  </si>
  <si>
    <t>Hzs - Hydraulické vyvážení soustavy (jednotkou je regulační uzel)</t>
  </si>
  <si>
    <t>735</t>
  </si>
  <si>
    <t>Otopná tělesa</t>
  </si>
  <si>
    <t>735000911</t>
  </si>
  <si>
    <t xml:space="preserve">Oprava-vyregulování ventilů s ručním ovládáním </t>
  </si>
  <si>
    <t>735000912</t>
  </si>
  <si>
    <t xml:space="preserve">Vyregulování ventilů s termost.ovládáním </t>
  </si>
  <si>
    <t>735111810</t>
  </si>
  <si>
    <t xml:space="preserve">Demontáž těles otopných litinových článkových </t>
  </si>
  <si>
    <t>m2</t>
  </si>
  <si>
    <t>0,18m2/článek * 364 článků:0,18*364</t>
  </si>
  <si>
    <t>0,255m2/článek * 1089 článků:0,255*1089</t>
  </si>
  <si>
    <t>0,205m2/článek * 39 článků:0,205*39</t>
  </si>
  <si>
    <t>0,44m2/článek * 103 článků:0,44*103</t>
  </si>
  <si>
    <t>735156260</t>
  </si>
  <si>
    <t xml:space="preserve">Otopná tělesa panelová boční přípoj 11   600/ 400 </t>
  </si>
  <si>
    <t>Základní barevný odstín je bílá RAL 9016.</t>
  </si>
  <si>
    <t>735156261</t>
  </si>
  <si>
    <t xml:space="preserve">Otopná tělesa panelová boční přípoj 11   600/ 500 </t>
  </si>
  <si>
    <t>735156265</t>
  </si>
  <si>
    <t xml:space="preserve">Otopná tělesa panelová boční přípoj 11   600/ 900 </t>
  </si>
  <si>
    <t>735156266</t>
  </si>
  <si>
    <t xml:space="preserve">Otopná tělesa panelová boční přípoj 11   600/1000 </t>
  </si>
  <si>
    <t>735156270</t>
  </si>
  <si>
    <t xml:space="preserve">Otopná tělesa panelová boční přípoj 11   600/1800 </t>
  </si>
  <si>
    <t>735156281</t>
  </si>
  <si>
    <t xml:space="preserve">Otopná tělesa panelová boční přípoj 11   900/ 500 </t>
  </si>
  <si>
    <t>735156282</t>
  </si>
  <si>
    <t xml:space="preserve">Otopná tělesa panelová boční přípoj 11   900/ 600 </t>
  </si>
  <si>
    <t>735156283</t>
  </si>
  <si>
    <t xml:space="preserve">Otopná tělesa panelová boční přípoj 11   900/ 700 </t>
  </si>
  <si>
    <t>735156563</t>
  </si>
  <si>
    <t xml:space="preserve">Otopná tělesa panelová boční přípoj 21  600/ 700 </t>
  </si>
  <si>
    <t>735156564</t>
  </si>
  <si>
    <t xml:space="preserve">Otopná tělesa panelová boční přípoj 21  600/ 800 </t>
  </si>
  <si>
    <t>735156566</t>
  </si>
  <si>
    <t xml:space="preserve">Otopná tělesa panelová boční přípoj 21  600/1000 </t>
  </si>
  <si>
    <t>735156567</t>
  </si>
  <si>
    <t xml:space="preserve">Otopná tělesa panelová boční přípoj 21  600/1200 </t>
  </si>
  <si>
    <t>735156585</t>
  </si>
  <si>
    <t xml:space="preserve">Otopná tělesa panelová boční přípoj 21  900/ 900 </t>
  </si>
  <si>
    <t>735156587</t>
  </si>
  <si>
    <t xml:space="preserve">Otopná tělesa panelová boční přípoj 21  900/1100 </t>
  </si>
  <si>
    <t>735156666</t>
  </si>
  <si>
    <t xml:space="preserve">Otopná tělesa panelová boční přípoj 22  600/1000 </t>
  </si>
  <si>
    <t xml:space="preserve">Otopná tělesa panelová boční přípoj 22  600/1100 </t>
  </si>
  <si>
    <t>735156667</t>
  </si>
  <si>
    <t xml:space="preserve">Otopná tělesa panelová boční přípoj 22  600/1200 </t>
  </si>
  <si>
    <t>735156680</t>
  </si>
  <si>
    <t xml:space="preserve">Otopná tělesa panelová boční přípoj 22  900/ 400 </t>
  </si>
  <si>
    <t>735156681</t>
  </si>
  <si>
    <t xml:space="preserve">Otopná tělesa panelová boční přípoj 22  900/ 500 </t>
  </si>
  <si>
    <t>735156766</t>
  </si>
  <si>
    <t xml:space="preserve">Otopná tělesa panelová boční přípoj 33  600/1000 </t>
  </si>
  <si>
    <t xml:space="preserve">Otopná tělesa panelová boční přípoj 33  600/1100 </t>
  </si>
  <si>
    <t>735156767</t>
  </si>
  <si>
    <t xml:space="preserve">Otopná tělesa panelová boční přípoj 33  600/1200 </t>
  </si>
  <si>
    <t>735158210</t>
  </si>
  <si>
    <t xml:space="preserve">Tlakové zkoušky panelových těles 1řadých </t>
  </si>
  <si>
    <t>735158220</t>
  </si>
  <si>
    <t xml:space="preserve">Tlakové zkoušky panelových těles 2řadých </t>
  </si>
  <si>
    <t>735158230</t>
  </si>
  <si>
    <t xml:space="preserve">Tlakové zkoušky panelových těles 3řadých </t>
  </si>
  <si>
    <t>735159110</t>
  </si>
  <si>
    <t xml:space="preserve">Montáž panelových těles 1řadých do délky 1500 mm </t>
  </si>
  <si>
    <t>735159220</t>
  </si>
  <si>
    <t xml:space="preserve">Montáž panelových těles 2řadých do délky 1500 mm </t>
  </si>
  <si>
    <t>735159320</t>
  </si>
  <si>
    <t xml:space="preserve">Montáž panelových těles 3řadých do délky 1500 mm </t>
  </si>
  <si>
    <t>735164522</t>
  </si>
  <si>
    <t xml:space="preserve">Mtž koupelnových žebříků a topných stěn </t>
  </si>
  <si>
    <t>735291800</t>
  </si>
  <si>
    <t xml:space="preserve">Demontáž konzol otopných těles do odpadu </t>
  </si>
  <si>
    <t>735419115</t>
  </si>
  <si>
    <t xml:space="preserve">Montáž konvektorů na hmoždinky délky 1600 mm </t>
  </si>
  <si>
    <t>735-01</t>
  </si>
  <si>
    <t xml:space="preserve">Topný žebřík KLM 1500.450 </t>
  </si>
  <si>
    <t>735-03</t>
  </si>
  <si>
    <t xml:space="preserve">Topná stěna K20V 1800.884 </t>
  </si>
  <si>
    <t>735-09</t>
  </si>
  <si>
    <t>Topný konvektor pro estavbu do stěny BIWW.060.100.16</t>
  </si>
  <si>
    <t>998735203</t>
  </si>
  <si>
    <t xml:space="preserve">Přesun hmot pro otopná tělesa, výšky do 24 m </t>
  </si>
  <si>
    <t>913      T00</t>
  </si>
  <si>
    <t xml:space="preserve">Hzs - topná zkouška </t>
  </si>
  <si>
    <t>767</t>
  </si>
  <si>
    <t>Konstrukce zámečnické</t>
  </si>
  <si>
    <t>767996801</t>
  </si>
  <si>
    <t xml:space="preserve">Demontáž atypických ocelových konstr. do 50 kg </t>
  </si>
  <si>
    <t>kg</t>
  </si>
  <si>
    <t>767998105</t>
  </si>
  <si>
    <t xml:space="preserve">Montáž atypických konstrukcí hmotnosti do 5 kg </t>
  </si>
  <si>
    <t>Drobný materiál, určený ke kotvení potrubí (dělené objímky, závitové tyče, hmoždiny, vruty...)</t>
  </si>
  <si>
    <t>767998106</t>
  </si>
  <si>
    <t xml:space="preserve">Montáž atypických konstrukcí hmotnosti do 10 kg </t>
  </si>
  <si>
    <t>Materiál, určený k uložení/zavěšení potrubních tras (mimo objímek, třmenů apod.) - nosné konzoly apod.</t>
  </si>
  <si>
    <t>553429852083</t>
  </si>
  <si>
    <t xml:space="preserve">Doplnkove kce. slozene z ocel.mat. </t>
  </si>
  <si>
    <t>Zavěsy a podpěry rozvodů potrubí, vedených volně v prostoru a viditelných, budou provedeny z montážního systému s povrchovou úpravou galvanický pozink.</t>
  </si>
  <si>
    <t>Řezané hrany nosníku budou zaslepeny plastovými krytkami. Veškeré spojovací prvky/příslušenství závěsů/podpěr budou systémové – montované.</t>
  </si>
  <si>
    <t>998767201</t>
  </si>
  <si>
    <t xml:space="preserve">Přesun hmot pro zámečnické konstr., výšky do 6 m </t>
  </si>
  <si>
    <t>783</t>
  </si>
  <si>
    <t>Nátěry</t>
  </si>
  <si>
    <t>783125530</t>
  </si>
  <si>
    <t xml:space="preserve">Nátěr syntetický OK "C" nebo "CC" 2x + 1x email </t>
  </si>
  <si>
    <t>783425350</t>
  </si>
  <si>
    <t xml:space="preserve">Nátěr syntet. potrubí do DN 100 mm Z +2x +1x email </t>
  </si>
  <si>
    <t>D96</t>
  </si>
  <si>
    <t>Přesuny suti a vybouraných hmot</t>
  </si>
  <si>
    <t>979012112</t>
  </si>
  <si>
    <t xml:space="preserve">Svislá doprava suti na výšku do 3,5 m </t>
  </si>
  <si>
    <t>t</t>
  </si>
  <si>
    <t>979012119</t>
  </si>
  <si>
    <t xml:space="preserve">Příplatek k suti za každých dalších 3,5 m výšky </t>
  </si>
  <si>
    <t>979082111</t>
  </si>
  <si>
    <t>Vnitrostaveništní doprava suti do 10 m celkem 30m</t>
  </si>
  <si>
    <t>979082121</t>
  </si>
  <si>
    <t xml:space="preserve">Příplatek k vnitrost. dopravě suti za dalších 5 m </t>
  </si>
  <si>
    <t>979083117</t>
  </si>
  <si>
    <t>Vodorovné přemístění suti na skládku do 6000 m celkem 20km</t>
  </si>
  <si>
    <t>Pro volbu položky je rozhodující dopravní vzdálenost těžiště skládky a půdorysné plochy objektu.</t>
  </si>
  <si>
    <t>V položce jsou zakalkulovány i náklady na naložení suti na dopravní prostředek a složení.</t>
  </si>
  <si>
    <t>979083191</t>
  </si>
  <si>
    <t xml:space="preserve">Příplatek za dalších započatých 1000 m nad 6000 m </t>
  </si>
  <si>
    <t>979999996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</si>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</sst>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16" fillId="0" borderId="60" xfId="46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7" fillId="34" borderId="42" xfId="46" applyNumberFormat="1" applyFont="1" applyFill="1" applyBorder="1" applyAlignment="1" applyProtection="1">
      <alignment horizontal="left" wrapText="1" inden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18" fillId="0" borderId="22" xfId="0" applyNumberFormat="1" applyFont="1" applyBorder="1" applyAlignment="1" applyProtection="1">
      <alignment/>
      <protection locked="0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0003</v>
      </c>
      <c r="D2" s="5" t="str">
        <f>Rekapitulace!G2</f>
        <v>D.1.4.A - Vytápění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2"/>
      <c r="D8" s="212"/>
      <c r="E8" s="213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2">
        <f>Projektant</f>
        <v>0</v>
      </c>
      <c r="D9" s="212"/>
      <c r="E9" s="213"/>
      <c r="F9" s="13"/>
      <c r="G9" s="34"/>
      <c r="H9" s="35"/>
    </row>
    <row r="10" spans="1:8" ht="12.75">
      <c r="A10" s="29" t="s">
        <v>14</v>
      </c>
      <c r="B10" s="13"/>
      <c r="C10" s="212"/>
      <c r="D10" s="212"/>
      <c r="E10" s="212"/>
      <c r="F10" s="36"/>
      <c r="G10" s="37"/>
      <c r="H10" s="38"/>
    </row>
    <row r="11" spans="1:57" ht="13.5" customHeight="1">
      <c r="A11" s="29" t="s">
        <v>15</v>
      </c>
      <c r="B11" s="13"/>
      <c r="C11" s="212"/>
      <c r="D11" s="212"/>
      <c r="E11" s="212"/>
      <c r="F11" s="39" t="s">
        <v>16</v>
      </c>
      <c r="G11" s="40">
        <v>426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4"/>
      <c r="D12" s="214"/>
      <c r="E12" s="21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Rekapitulace!A20</f>
        <v>Ztížené výrobní podmínky</v>
      </c>
      <c r="E15" s="58"/>
      <c r="F15" s="59"/>
      <c r="G15" s="56">
        <f>Rekapitulace!I20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Rekapitulace!A21</f>
        <v>Oborová přirážka</v>
      </c>
      <c r="E16" s="60"/>
      <c r="F16" s="61"/>
      <c r="G16" s="56">
        <f>Rekapitulace!I21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Rekapitulace!A22</f>
        <v>Přesun stavebních kapacit</v>
      </c>
      <c r="E17" s="60"/>
      <c r="F17" s="61"/>
      <c r="G17" s="56">
        <f>Rekapitulace!I22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Rekapitulace!A23</f>
        <v>Mimostaveništní doprava</v>
      </c>
      <c r="E18" s="60"/>
      <c r="F18" s="61"/>
      <c r="G18" s="56">
        <f>Rekapitulace!I23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Rekapitulace!A24</f>
        <v>Zařízení staveniště</v>
      </c>
      <c r="E19" s="60"/>
      <c r="F19" s="61"/>
      <c r="G19" s="56">
        <f>Rekapitulace!I24</f>
        <v>0</v>
      </c>
    </row>
    <row r="20" spans="1:7" ht="15.75" customHeight="1">
      <c r="A20" s="64"/>
      <c r="B20" s="55"/>
      <c r="C20" s="56"/>
      <c r="D20" s="9" t="str">
        <f>Rekapitulace!A25</f>
        <v>Provoz investora</v>
      </c>
      <c r="E20" s="60"/>
      <c r="F20" s="61"/>
      <c r="G20" s="56">
        <f>Rekapitulace!I25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Rekapitulace!A26</f>
        <v>Kompletační činnost (IČD)</v>
      </c>
      <c r="E21" s="60"/>
      <c r="F21" s="61"/>
      <c r="G21" s="56">
        <f>Rekapitulace!I26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5" t="s">
        <v>33</v>
      </c>
      <c r="B23" s="216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7">
        <f>C23-F32</f>
        <v>0</v>
      </c>
      <c r="G30" s="208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7">
        <f>ROUND(PRODUCT(F30,C31/100),0)</f>
        <v>0</v>
      </c>
      <c r="G31" s="208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7">
        <v>0</v>
      </c>
      <c r="G32" s="208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7">
        <f>ROUND(PRODUCT(F32,C33/100),0)</f>
        <v>0</v>
      </c>
      <c r="G33" s="208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9">
        <f>ROUND(SUM(F30:F33),0)</f>
        <v>0</v>
      </c>
      <c r="G34" s="210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1"/>
      <c r="C37" s="211"/>
      <c r="D37" s="211"/>
      <c r="E37" s="211"/>
      <c r="F37" s="211"/>
      <c r="G37" s="211"/>
      <c r="H37" t="s">
        <v>5</v>
      </c>
    </row>
    <row r="38" spans="1:8" ht="12.75" customHeight="1">
      <c r="A38" s="96"/>
      <c r="B38" s="211"/>
      <c r="C38" s="211"/>
      <c r="D38" s="211"/>
      <c r="E38" s="211"/>
      <c r="F38" s="211"/>
      <c r="G38" s="211"/>
      <c r="H38" t="s">
        <v>5</v>
      </c>
    </row>
    <row r="39" spans="1:8" ht="12.75">
      <c r="A39" s="96"/>
      <c r="B39" s="211"/>
      <c r="C39" s="211"/>
      <c r="D39" s="211"/>
      <c r="E39" s="211"/>
      <c r="F39" s="211"/>
      <c r="G39" s="211"/>
      <c r="H39" t="s">
        <v>5</v>
      </c>
    </row>
    <row r="40" spans="1:8" ht="12.75">
      <c r="A40" s="96"/>
      <c r="B40" s="211"/>
      <c r="C40" s="211"/>
      <c r="D40" s="211"/>
      <c r="E40" s="211"/>
      <c r="F40" s="211"/>
      <c r="G40" s="211"/>
      <c r="H40" t="s">
        <v>5</v>
      </c>
    </row>
    <row r="41" spans="1:8" ht="12.75">
      <c r="A41" s="96"/>
      <c r="B41" s="211"/>
      <c r="C41" s="211"/>
      <c r="D41" s="211"/>
      <c r="E41" s="211"/>
      <c r="F41" s="211"/>
      <c r="G41" s="211"/>
      <c r="H41" t="s">
        <v>5</v>
      </c>
    </row>
    <row r="42" spans="1:8" ht="12.75">
      <c r="A42" s="96"/>
      <c r="B42" s="211"/>
      <c r="C42" s="211"/>
      <c r="D42" s="211"/>
      <c r="E42" s="211"/>
      <c r="F42" s="211"/>
      <c r="G42" s="211"/>
      <c r="H42" t="s">
        <v>5</v>
      </c>
    </row>
    <row r="43" spans="1:8" ht="12.75">
      <c r="A43" s="96"/>
      <c r="B43" s="211"/>
      <c r="C43" s="211"/>
      <c r="D43" s="211"/>
      <c r="E43" s="211"/>
      <c r="F43" s="211"/>
      <c r="G43" s="211"/>
      <c r="H43" t="s">
        <v>5</v>
      </c>
    </row>
    <row r="44" spans="1:8" ht="12.75">
      <c r="A44" s="96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>
      <c r="A45" s="96"/>
      <c r="B45" s="211"/>
      <c r="C45" s="211"/>
      <c r="D45" s="211"/>
      <c r="E45" s="211"/>
      <c r="F45" s="211"/>
      <c r="G45" s="211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48</v>
      </c>
      <c r="B1" s="218"/>
      <c r="C1" s="97" t="str">
        <f>CONCATENATE(cislostavby," ",nazevstavby)</f>
        <v>0426 MU-reko objektu Filozofické fakulty, Joštova 13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9" t="s">
        <v>50</v>
      </c>
      <c r="B2" s="220"/>
      <c r="C2" s="103" t="str">
        <f>CONCATENATE(cisloobjektu," ",nazevobjektu)</f>
        <v>0001 SO 01-reko objektu Joštova 13</v>
      </c>
      <c r="D2" s="104"/>
      <c r="E2" s="105"/>
      <c r="F2" s="104"/>
      <c r="G2" s="221" t="s">
        <v>82</v>
      </c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713</v>
      </c>
      <c r="B7" s="115" t="str">
        <f>Položky!C7</f>
        <v>Izolace tepelné</v>
      </c>
      <c r="C7" s="66"/>
      <c r="D7" s="116"/>
      <c r="E7" s="202">
        <f>Položky!BA36</f>
        <v>0</v>
      </c>
      <c r="F7" s="203">
        <f>Položky!BB36</f>
        <v>0</v>
      </c>
      <c r="G7" s="203">
        <f>Položky!BC36</f>
        <v>0</v>
      </c>
      <c r="H7" s="203">
        <f>Položky!BD36</f>
        <v>0</v>
      </c>
      <c r="I7" s="204">
        <f>Položky!BE36</f>
        <v>0</v>
      </c>
    </row>
    <row r="8" spans="1:9" s="35" customFormat="1" ht="12.75">
      <c r="A8" s="201" t="str">
        <f>Položky!B37</f>
        <v>732</v>
      </c>
      <c r="B8" s="115" t="str">
        <f>Položky!C37</f>
        <v>Strojovny</v>
      </c>
      <c r="C8" s="66"/>
      <c r="D8" s="116"/>
      <c r="E8" s="202">
        <f>Položky!BA55</f>
        <v>0</v>
      </c>
      <c r="F8" s="203">
        <f>Položky!BB55</f>
        <v>0</v>
      </c>
      <c r="G8" s="203">
        <f>Položky!BC55</f>
        <v>0</v>
      </c>
      <c r="H8" s="203">
        <f>Položky!BD55</f>
        <v>0</v>
      </c>
      <c r="I8" s="204">
        <f>Položky!BE55</f>
        <v>0</v>
      </c>
    </row>
    <row r="9" spans="1:9" s="35" customFormat="1" ht="12.75">
      <c r="A9" s="201" t="str">
        <f>Položky!B56</f>
        <v>733</v>
      </c>
      <c r="B9" s="115" t="str">
        <f>Položky!C56</f>
        <v>Rozvod potrubí</v>
      </c>
      <c r="C9" s="66"/>
      <c r="D9" s="116"/>
      <c r="E9" s="202">
        <f>Položky!BA85</f>
        <v>0</v>
      </c>
      <c r="F9" s="203">
        <f>Položky!BB85</f>
        <v>0</v>
      </c>
      <c r="G9" s="203">
        <f>Položky!BC85</f>
        <v>0</v>
      </c>
      <c r="H9" s="203">
        <f>Položky!BD85</f>
        <v>0</v>
      </c>
      <c r="I9" s="204">
        <f>Položky!BE85</f>
        <v>0</v>
      </c>
    </row>
    <row r="10" spans="1:9" s="35" customFormat="1" ht="12.75">
      <c r="A10" s="201" t="str">
        <f>Položky!B86</f>
        <v>734</v>
      </c>
      <c r="B10" s="115" t="str">
        <f>Položky!C86</f>
        <v>Armatury</v>
      </c>
      <c r="C10" s="66"/>
      <c r="D10" s="116"/>
      <c r="E10" s="202">
        <f>Položky!BA267</f>
        <v>0</v>
      </c>
      <c r="F10" s="203">
        <f>Položky!BB267</f>
        <v>0</v>
      </c>
      <c r="G10" s="203">
        <f>Položky!BC267</f>
        <v>0</v>
      </c>
      <c r="H10" s="203">
        <f>Položky!BD267</f>
        <v>0</v>
      </c>
      <c r="I10" s="204">
        <f>Položky!BE267</f>
        <v>0</v>
      </c>
    </row>
    <row r="11" spans="1:9" s="35" customFormat="1" ht="12.75">
      <c r="A11" s="201" t="str">
        <f>Položky!B268</f>
        <v>735</v>
      </c>
      <c r="B11" s="115" t="str">
        <f>Položky!C268</f>
        <v>Otopná tělesa</v>
      </c>
      <c r="C11" s="66"/>
      <c r="D11" s="116"/>
      <c r="E11" s="202">
        <f>Položky!BA334</f>
        <v>0</v>
      </c>
      <c r="F11" s="203">
        <f>Položky!BB334</f>
        <v>0</v>
      </c>
      <c r="G11" s="203">
        <f>Položky!BC334</f>
        <v>0</v>
      </c>
      <c r="H11" s="203">
        <f>Položky!BD334</f>
        <v>0</v>
      </c>
      <c r="I11" s="204">
        <f>Položky!BE334</f>
        <v>0</v>
      </c>
    </row>
    <row r="12" spans="1:9" s="35" customFormat="1" ht="12.75">
      <c r="A12" s="201" t="str">
        <f>Položky!B335</f>
        <v>767</v>
      </c>
      <c r="B12" s="115" t="str">
        <f>Položky!C335</f>
        <v>Konstrukce zámečnické</v>
      </c>
      <c r="C12" s="66"/>
      <c r="D12" s="116"/>
      <c r="E12" s="202">
        <f>Položky!BA345</f>
        <v>0</v>
      </c>
      <c r="F12" s="203">
        <f>Položky!BB345</f>
        <v>0</v>
      </c>
      <c r="G12" s="203">
        <f>Položky!BC345</f>
        <v>0</v>
      </c>
      <c r="H12" s="203">
        <f>Položky!BD345</f>
        <v>0</v>
      </c>
      <c r="I12" s="204">
        <f>Položky!BE345</f>
        <v>0</v>
      </c>
    </row>
    <row r="13" spans="1:9" s="35" customFormat="1" ht="12.75">
      <c r="A13" s="201" t="str">
        <f>Položky!B346</f>
        <v>783</v>
      </c>
      <c r="B13" s="115" t="str">
        <f>Položky!C346</f>
        <v>Nátěry</v>
      </c>
      <c r="C13" s="66"/>
      <c r="D13" s="116"/>
      <c r="E13" s="202">
        <f>Položky!BA349</f>
        <v>0</v>
      </c>
      <c r="F13" s="203">
        <f>Položky!BB349</f>
        <v>0</v>
      </c>
      <c r="G13" s="203">
        <f>Položky!BC349</f>
        <v>0</v>
      </c>
      <c r="H13" s="203">
        <f>Položky!BD349</f>
        <v>0</v>
      </c>
      <c r="I13" s="204">
        <f>Položky!BE349</f>
        <v>0</v>
      </c>
    </row>
    <row r="14" spans="1:9" s="35" customFormat="1" ht="13.5" thickBot="1">
      <c r="A14" s="201" t="str">
        <f>Položky!B350</f>
        <v>D96</v>
      </c>
      <c r="B14" s="115" t="str">
        <f>Položky!C350</f>
        <v>Přesuny suti a vybouraných hmot</v>
      </c>
      <c r="C14" s="66"/>
      <c r="D14" s="116"/>
      <c r="E14" s="202">
        <f>Položky!BA360</f>
        <v>0</v>
      </c>
      <c r="F14" s="203">
        <f>Položky!BB360</f>
        <v>0</v>
      </c>
      <c r="G14" s="203">
        <f>Položky!BC360</f>
        <v>0</v>
      </c>
      <c r="H14" s="203">
        <f>Položky!BD360</f>
        <v>0</v>
      </c>
      <c r="I14" s="204">
        <f>Položky!BE360</f>
        <v>0</v>
      </c>
    </row>
    <row r="15" spans="1:9" s="123" customFormat="1" ht="13.5" thickBot="1">
      <c r="A15" s="117"/>
      <c r="B15" s="118" t="s">
        <v>57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7" t="s">
        <v>58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9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1" t="s">
        <v>59</v>
      </c>
      <c r="B19" s="72"/>
      <c r="C19" s="72"/>
      <c r="D19" s="125"/>
      <c r="E19" s="126" t="s">
        <v>60</v>
      </c>
      <c r="F19" s="127" t="s">
        <v>61</v>
      </c>
      <c r="G19" s="128" t="s">
        <v>62</v>
      </c>
      <c r="H19" s="129"/>
      <c r="I19" s="130" t="s">
        <v>60</v>
      </c>
    </row>
    <row r="20" spans="1:53" ht="12.75">
      <c r="A20" s="64" t="s">
        <v>503</v>
      </c>
      <c r="B20" s="55"/>
      <c r="C20" s="55"/>
      <c r="D20" s="131"/>
      <c r="E20" s="132"/>
      <c r="F20" s="133"/>
      <c r="G20" s="134">
        <f aca="true" t="shared" si="0" ref="G20:G27">CHOOSE(BA20+1,HSV+PSV,HSV+PSV+Mont,HSV+PSV+Dodavka+Mont,HSV,PSV,Mont,Dodavka,Mont+Dodavka,0)</f>
        <v>0</v>
      </c>
      <c r="H20" s="135"/>
      <c r="I20" s="136">
        <f aca="true" t="shared" si="1" ref="I20:I27">E20+F20*G20/100</f>
        <v>0</v>
      </c>
      <c r="BA20">
        <v>0</v>
      </c>
    </row>
    <row r="21" spans="1:53" ht="12.75">
      <c r="A21" s="64" t="s">
        <v>504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505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506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507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508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509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510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9" ht="13.5" thickBot="1">
      <c r="A28" s="137"/>
      <c r="B28" s="138" t="s">
        <v>63</v>
      </c>
      <c r="C28" s="139"/>
      <c r="D28" s="140"/>
      <c r="E28" s="141"/>
      <c r="F28" s="142"/>
      <c r="G28" s="142"/>
      <c r="H28" s="224">
        <f>SUM(I20:I27)</f>
        <v>0</v>
      </c>
      <c r="I28" s="225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33"/>
  <sheetViews>
    <sheetView showGridLines="0" showZeros="0" tabSelected="1" zoomScale="130" zoomScaleNormal="130" zoomScalePageLayoutView="0" workbookViewId="0" topLeftCell="A1">
      <selection activeCell="F106" sqref="F106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4" t="s">
        <v>76</v>
      </c>
      <c r="B1" s="234"/>
      <c r="C1" s="234"/>
      <c r="D1" s="234"/>
      <c r="E1" s="234"/>
      <c r="F1" s="234"/>
      <c r="G1" s="23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48</v>
      </c>
      <c r="B3" s="218"/>
      <c r="C3" s="97" t="str">
        <f>CONCATENATE(cislostavby," ",nazevstavby)</f>
        <v>0426 MU-reko objektu Filozofické fakulty, Joštova 13</v>
      </c>
      <c r="D3" s="151"/>
      <c r="E3" s="152" t="s">
        <v>64</v>
      </c>
      <c r="F3" s="153" t="str">
        <f>Rekapitulace!H1</f>
        <v>0003</v>
      </c>
      <c r="G3" s="154"/>
    </row>
    <row r="4" spans="1:7" ht="13.5" thickBot="1">
      <c r="A4" s="235" t="s">
        <v>50</v>
      </c>
      <c r="B4" s="220"/>
      <c r="C4" s="103" t="str">
        <f>CONCATENATE(cisloobjektu," ",nazevobjektu)</f>
        <v>0001 SO 01-reko objektu Joštova 13</v>
      </c>
      <c r="D4" s="155"/>
      <c r="E4" s="236" t="str">
        <f>Rekapitulace!G2</f>
        <v>D.1.4.A - Vytápění</v>
      </c>
      <c r="F4" s="237"/>
      <c r="G4" s="23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85</v>
      </c>
      <c r="C8" s="173" t="s">
        <v>86</v>
      </c>
      <c r="D8" s="174" t="s">
        <v>87</v>
      </c>
      <c r="E8" s="175">
        <v>535</v>
      </c>
      <c r="F8" s="205">
        <v>0</v>
      </c>
      <c r="G8" s="176">
        <f aca="true" t="shared" si="0" ref="G8:G14">E8*F8</f>
        <v>0</v>
      </c>
      <c r="O8" s="170">
        <v>2</v>
      </c>
      <c r="AA8" s="146">
        <v>1</v>
      </c>
      <c r="AB8" s="146">
        <v>0</v>
      </c>
      <c r="AC8" s="146">
        <v>0</v>
      </c>
      <c r="AZ8" s="146">
        <v>2</v>
      </c>
      <c r="BA8" s="146">
        <f aca="true" t="shared" si="1" ref="BA8:BA14">IF(AZ8=1,G8,0)</f>
        <v>0</v>
      </c>
      <c r="BB8" s="146">
        <f aca="true" t="shared" si="2" ref="BB8:BB14">IF(AZ8=2,G8,0)</f>
        <v>0</v>
      </c>
      <c r="BC8" s="146">
        <f aca="true" t="shared" si="3" ref="BC8:BC14">IF(AZ8=3,G8,0)</f>
        <v>0</v>
      </c>
      <c r="BD8" s="146">
        <f aca="true" t="shared" si="4" ref="BD8:BD14">IF(AZ8=4,G8,0)</f>
        <v>0</v>
      </c>
      <c r="BE8" s="146">
        <f aca="true" t="shared" si="5" ref="BE8:BE14">IF(AZ8=5,G8,0)</f>
        <v>0</v>
      </c>
      <c r="CA8" s="177">
        <v>1</v>
      </c>
      <c r="CB8" s="177">
        <v>0</v>
      </c>
      <c r="CZ8" s="146">
        <v>0.00147</v>
      </c>
    </row>
    <row r="9" spans="1:104" ht="22.5">
      <c r="A9" s="171">
        <v>2</v>
      </c>
      <c r="B9" s="172" t="s">
        <v>85</v>
      </c>
      <c r="C9" s="173" t="s">
        <v>88</v>
      </c>
      <c r="D9" s="174" t="s">
        <v>87</v>
      </c>
      <c r="E9" s="175">
        <v>160</v>
      </c>
      <c r="F9" s="205">
        <v>0</v>
      </c>
      <c r="G9" s="176">
        <f t="shared" si="0"/>
        <v>0</v>
      </c>
      <c r="O9" s="170">
        <v>2</v>
      </c>
      <c r="AA9" s="146">
        <v>1</v>
      </c>
      <c r="AB9" s="146">
        <v>7</v>
      </c>
      <c r="AC9" s="146">
        <v>7</v>
      </c>
      <c r="AZ9" s="146">
        <v>2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7</v>
      </c>
      <c r="CZ9" s="146">
        <v>0.00147</v>
      </c>
    </row>
    <row r="10" spans="1:104" ht="22.5">
      <c r="A10" s="171">
        <v>3</v>
      </c>
      <c r="B10" s="172" t="s">
        <v>85</v>
      </c>
      <c r="C10" s="173" t="s">
        <v>89</v>
      </c>
      <c r="D10" s="174" t="s">
        <v>87</v>
      </c>
      <c r="E10" s="175">
        <v>60</v>
      </c>
      <c r="F10" s="205">
        <v>0</v>
      </c>
      <c r="G10" s="176">
        <f t="shared" si="0"/>
        <v>0</v>
      </c>
      <c r="O10" s="170">
        <v>2</v>
      </c>
      <c r="AA10" s="146">
        <v>1</v>
      </c>
      <c r="AB10" s="146">
        <v>7</v>
      </c>
      <c r="AC10" s="146">
        <v>7</v>
      </c>
      <c r="AZ10" s="146">
        <v>2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7</v>
      </c>
      <c r="CZ10" s="146">
        <v>0.00147</v>
      </c>
    </row>
    <row r="11" spans="1:104" ht="12.75">
      <c r="A11" s="171">
        <v>4</v>
      </c>
      <c r="B11" s="172" t="s">
        <v>85</v>
      </c>
      <c r="C11" s="173" t="s">
        <v>90</v>
      </c>
      <c r="D11" s="174" t="s">
        <v>87</v>
      </c>
      <c r="E11" s="175">
        <v>755</v>
      </c>
      <c r="F11" s="205">
        <v>0</v>
      </c>
      <c r="G11" s="176">
        <f t="shared" si="0"/>
        <v>0</v>
      </c>
      <c r="O11" s="170">
        <v>2</v>
      </c>
      <c r="AA11" s="146">
        <v>1</v>
      </c>
      <c r="AB11" s="146">
        <v>7</v>
      </c>
      <c r="AC11" s="146">
        <v>7</v>
      </c>
      <c r="AZ11" s="146">
        <v>2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7</v>
      </c>
      <c r="CZ11" s="146">
        <v>0.00147</v>
      </c>
    </row>
    <row r="12" spans="1:104" ht="12.75">
      <c r="A12" s="171">
        <v>5</v>
      </c>
      <c r="B12" s="172" t="s">
        <v>85</v>
      </c>
      <c r="C12" s="173" t="s">
        <v>91</v>
      </c>
      <c r="D12" s="174" t="s">
        <v>73</v>
      </c>
      <c r="E12" s="175">
        <v>4000</v>
      </c>
      <c r="F12" s="205">
        <v>0</v>
      </c>
      <c r="G12" s="176">
        <f t="shared" si="0"/>
        <v>0</v>
      </c>
      <c r="O12" s="170">
        <v>2</v>
      </c>
      <c r="AA12" s="146">
        <v>1</v>
      </c>
      <c r="AB12" s="146">
        <v>7</v>
      </c>
      <c r="AC12" s="146">
        <v>7</v>
      </c>
      <c r="AZ12" s="146">
        <v>2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7</v>
      </c>
      <c r="CZ12" s="146">
        <v>0.00147</v>
      </c>
    </row>
    <row r="13" spans="1:104" ht="12.75">
      <c r="A13" s="171">
        <v>6</v>
      </c>
      <c r="B13" s="172" t="s">
        <v>85</v>
      </c>
      <c r="C13" s="173" t="s">
        <v>92</v>
      </c>
      <c r="D13" s="174" t="s">
        <v>87</v>
      </c>
      <c r="E13" s="175">
        <v>640</v>
      </c>
      <c r="F13" s="205">
        <v>0</v>
      </c>
      <c r="G13" s="176">
        <f t="shared" si="0"/>
        <v>0</v>
      </c>
      <c r="O13" s="170">
        <v>2</v>
      </c>
      <c r="AA13" s="146">
        <v>1</v>
      </c>
      <c r="AB13" s="146">
        <v>7</v>
      </c>
      <c r="AC13" s="146">
        <v>7</v>
      </c>
      <c r="AZ13" s="146">
        <v>2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7</v>
      </c>
      <c r="CZ13" s="146">
        <v>0.00147</v>
      </c>
    </row>
    <row r="14" spans="1:104" ht="12.75">
      <c r="A14" s="171">
        <v>7</v>
      </c>
      <c r="B14" s="172" t="s">
        <v>93</v>
      </c>
      <c r="C14" s="173" t="s">
        <v>94</v>
      </c>
      <c r="D14" s="174" t="s">
        <v>87</v>
      </c>
      <c r="E14" s="175">
        <v>60</v>
      </c>
      <c r="F14" s="205">
        <v>0</v>
      </c>
      <c r="G14" s="176">
        <f t="shared" si="0"/>
        <v>0</v>
      </c>
      <c r="O14" s="170">
        <v>2</v>
      </c>
      <c r="AA14" s="146">
        <v>12</v>
      </c>
      <c r="AB14" s="146">
        <v>0</v>
      </c>
      <c r="AC14" s="146">
        <v>91</v>
      </c>
      <c r="AZ14" s="146">
        <v>2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12</v>
      </c>
      <c r="CB14" s="177">
        <v>0</v>
      </c>
      <c r="CZ14" s="146">
        <v>0</v>
      </c>
    </row>
    <row r="15" spans="1:15" ht="12.75" customHeight="1">
      <c r="A15" s="178"/>
      <c r="B15" s="179"/>
      <c r="C15" s="226" t="s">
        <v>95</v>
      </c>
      <c r="D15" s="227"/>
      <c r="E15" s="227"/>
      <c r="F15" s="227"/>
      <c r="G15" s="228"/>
      <c r="L15" s="180" t="s">
        <v>95</v>
      </c>
      <c r="O15" s="170">
        <v>3</v>
      </c>
    </row>
    <row r="16" spans="1:15" ht="12.75" customHeight="1">
      <c r="A16" s="178"/>
      <c r="B16" s="179"/>
      <c r="C16" s="226" t="s">
        <v>96</v>
      </c>
      <c r="D16" s="227"/>
      <c r="E16" s="227"/>
      <c r="F16" s="227"/>
      <c r="G16" s="228"/>
      <c r="L16" s="180" t="s">
        <v>96</v>
      </c>
      <c r="O16" s="170">
        <v>3</v>
      </c>
    </row>
    <row r="17" spans="1:104" ht="12.75" customHeight="1">
      <c r="A17" s="171">
        <v>8</v>
      </c>
      <c r="B17" s="172" t="s">
        <v>97</v>
      </c>
      <c r="C17" s="173" t="s">
        <v>98</v>
      </c>
      <c r="D17" s="174" t="s">
        <v>87</v>
      </c>
      <c r="E17" s="175">
        <v>180</v>
      </c>
      <c r="F17" s="205">
        <v>0</v>
      </c>
      <c r="G17" s="176">
        <f>E17*F17</f>
        <v>0</v>
      </c>
      <c r="O17" s="170">
        <v>2</v>
      </c>
      <c r="AA17" s="146">
        <v>12</v>
      </c>
      <c r="AB17" s="146">
        <v>0</v>
      </c>
      <c r="AC17" s="146">
        <v>1</v>
      </c>
      <c r="AZ17" s="146">
        <v>2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12</v>
      </c>
      <c r="CB17" s="177">
        <v>0</v>
      </c>
      <c r="CZ17" s="146">
        <v>0</v>
      </c>
    </row>
    <row r="18" spans="1:15" ht="12.75" customHeight="1">
      <c r="A18" s="178"/>
      <c r="B18" s="179"/>
      <c r="C18" s="226" t="s">
        <v>95</v>
      </c>
      <c r="D18" s="227"/>
      <c r="E18" s="227"/>
      <c r="F18" s="227"/>
      <c r="G18" s="228"/>
      <c r="L18" s="180" t="s">
        <v>95</v>
      </c>
      <c r="O18" s="170">
        <v>3</v>
      </c>
    </row>
    <row r="19" spans="1:15" ht="12.75" customHeight="1">
      <c r="A19" s="178"/>
      <c r="B19" s="179"/>
      <c r="C19" s="226" t="s">
        <v>96</v>
      </c>
      <c r="D19" s="227"/>
      <c r="E19" s="227"/>
      <c r="F19" s="227"/>
      <c r="G19" s="228"/>
      <c r="L19" s="180" t="s">
        <v>96</v>
      </c>
      <c r="O19" s="170">
        <v>3</v>
      </c>
    </row>
    <row r="20" spans="1:104" ht="12.75" customHeight="1">
      <c r="A20" s="171">
        <v>9</v>
      </c>
      <c r="B20" s="172" t="s">
        <v>99</v>
      </c>
      <c r="C20" s="173" t="s">
        <v>100</v>
      </c>
      <c r="D20" s="174" t="s">
        <v>87</v>
      </c>
      <c r="E20" s="175">
        <v>255</v>
      </c>
      <c r="F20" s="205">
        <v>0</v>
      </c>
      <c r="G20" s="176">
        <f>E20*F20</f>
        <v>0</v>
      </c>
      <c r="O20" s="170">
        <v>2</v>
      </c>
      <c r="AA20" s="146">
        <v>12</v>
      </c>
      <c r="AB20" s="146">
        <v>0</v>
      </c>
      <c r="AC20" s="146">
        <v>2</v>
      </c>
      <c r="AZ20" s="146">
        <v>2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12</v>
      </c>
      <c r="CB20" s="177">
        <v>0</v>
      </c>
      <c r="CZ20" s="146">
        <v>0</v>
      </c>
    </row>
    <row r="21" spans="1:15" ht="12.75" customHeight="1">
      <c r="A21" s="178"/>
      <c r="B21" s="179"/>
      <c r="C21" s="226" t="s">
        <v>95</v>
      </c>
      <c r="D21" s="227"/>
      <c r="E21" s="227"/>
      <c r="F21" s="227"/>
      <c r="G21" s="228"/>
      <c r="L21" s="180" t="s">
        <v>95</v>
      </c>
      <c r="O21" s="170">
        <v>3</v>
      </c>
    </row>
    <row r="22" spans="1:15" ht="12.75" customHeight="1">
      <c r="A22" s="178"/>
      <c r="B22" s="179"/>
      <c r="C22" s="226" t="s">
        <v>96</v>
      </c>
      <c r="D22" s="227"/>
      <c r="E22" s="227"/>
      <c r="F22" s="227"/>
      <c r="G22" s="228"/>
      <c r="L22" s="180" t="s">
        <v>96</v>
      </c>
      <c r="O22" s="170">
        <v>3</v>
      </c>
    </row>
    <row r="23" spans="1:104" ht="12.75" customHeight="1">
      <c r="A23" s="171">
        <v>10</v>
      </c>
      <c r="B23" s="172" t="s">
        <v>101</v>
      </c>
      <c r="C23" s="173" t="s">
        <v>102</v>
      </c>
      <c r="D23" s="174" t="s">
        <v>87</v>
      </c>
      <c r="E23" s="175">
        <v>70</v>
      </c>
      <c r="F23" s="205">
        <v>0</v>
      </c>
      <c r="G23" s="176">
        <f>E23*F23</f>
        <v>0</v>
      </c>
      <c r="O23" s="170">
        <v>2</v>
      </c>
      <c r="AA23" s="146">
        <v>12</v>
      </c>
      <c r="AB23" s="146">
        <v>0</v>
      </c>
      <c r="AC23" s="146">
        <v>3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12</v>
      </c>
      <c r="CB23" s="177">
        <v>0</v>
      </c>
      <c r="CZ23" s="146">
        <v>0</v>
      </c>
    </row>
    <row r="24" spans="1:15" ht="12.75" customHeight="1">
      <c r="A24" s="178"/>
      <c r="B24" s="179"/>
      <c r="C24" s="226" t="s">
        <v>95</v>
      </c>
      <c r="D24" s="227"/>
      <c r="E24" s="227"/>
      <c r="F24" s="227"/>
      <c r="G24" s="228"/>
      <c r="L24" s="180" t="s">
        <v>95</v>
      </c>
      <c r="O24" s="170">
        <v>3</v>
      </c>
    </row>
    <row r="25" spans="1:15" ht="12.75" customHeight="1">
      <c r="A25" s="178"/>
      <c r="B25" s="179"/>
      <c r="C25" s="226" t="s">
        <v>96</v>
      </c>
      <c r="D25" s="227"/>
      <c r="E25" s="227"/>
      <c r="F25" s="227"/>
      <c r="G25" s="228"/>
      <c r="L25" s="180" t="s">
        <v>96</v>
      </c>
      <c r="O25" s="170">
        <v>3</v>
      </c>
    </row>
    <row r="26" spans="1:104" ht="12.75" customHeight="1">
      <c r="A26" s="171">
        <v>11</v>
      </c>
      <c r="B26" s="172" t="s">
        <v>103</v>
      </c>
      <c r="C26" s="173" t="s">
        <v>104</v>
      </c>
      <c r="D26" s="174" t="s">
        <v>87</v>
      </c>
      <c r="E26" s="175">
        <v>70</v>
      </c>
      <c r="F26" s="205">
        <v>0</v>
      </c>
      <c r="G26" s="176">
        <f>E26*F26</f>
        <v>0</v>
      </c>
      <c r="O26" s="170">
        <v>2</v>
      </c>
      <c r="AA26" s="146">
        <v>12</v>
      </c>
      <c r="AB26" s="146">
        <v>0</v>
      </c>
      <c r="AC26" s="146">
        <v>92</v>
      </c>
      <c r="AZ26" s="146">
        <v>2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12</v>
      </c>
      <c r="CB26" s="177">
        <v>0</v>
      </c>
      <c r="CZ26" s="146">
        <v>0</v>
      </c>
    </row>
    <row r="27" spans="1:15" ht="12.75" customHeight="1">
      <c r="A27" s="178"/>
      <c r="B27" s="179"/>
      <c r="C27" s="226" t="s">
        <v>95</v>
      </c>
      <c r="D27" s="227"/>
      <c r="E27" s="227"/>
      <c r="F27" s="227"/>
      <c r="G27" s="228"/>
      <c r="L27" s="180" t="s">
        <v>95</v>
      </c>
      <c r="O27" s="170">
        <v>3</v>
      </c>
    </row>
    <row r="28" spans="1:15" ht="12.75" customHeight="1">
      <c r="A28" s="178"/>
      <c r="B28" s="179"/>
      <c r="C28" s="226" t="s">
        <v>96</v>
      </c>
      <c r="D28" s="227"/>
      <c r="E28" s="227"/>
      <c r="F28" s="227"/>
      <c r="G28" s="228"/>
      <c r="L28" s="180" t="s">
        <v>96</v>
      </c>
      <c r="O28" s="170">
        <v>3</v>
      </c>
    </row>
    <row r="29" spans="1:104" ht="12.75" customHeight="1">
      <c r="A29" s="171">
        <v>12</v>
      </c>
      <c r="B29" s="172" t="s">
        <v>105</v>
      </c>
      <c r="C29" s="173" t="s">
        <v>106</v>
      </c>
      <c r="D29" s="174" t="s">
        <v>87</v>
      </c>
      <c r="E29" s="175">
        <v>5</v>
      </c>
      <c r="F29" s="205">
        <v>0</v>
      </c>
      <c r="G29" s="176">
        <f>E29*F29</f>
        <v>0</v>
      </c>
      <c r="O29" s="170">
        <v>2</v>
      </c>
      <c r="AA29" s="146">
        <v>12</v>
      </c>
      <c r="AB29" s="146">
        <v>0</v>
      </c>
      <c r="AC29" s="146">
        <v>93</v>
      </c>
      <c r="AZ29" s="146">
        <v>2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12</v>
      </c>
      <c r="CB29" s="177">
        <v>0</v>
      </c>
      <c r="CZ29" s="146">
        <v>0</v>
      </c>
    </row>
    <row r="30" spans="1:15" ht="12.75" customHeight="1">
      <c r="A30" s="178"/>
      <c r="B30" s="179"/>
      <c r="C30" s="226" t="s">
        <v>95</v>
      </c>
      <c r="D30" s="227"/>
      <c r="E30" s="227"/>
      <c r="F30" s="227"/>
      <c r="G30" s="228"/>
      <c r="L30" s="180" t="s">
        <v>95</v>
      </c>
      <c r="O30" s="170">
        <v>3</v>
      </c>
    </row>
    <row r="31" spans="1:15" ht="12.75">
      <c r="A31" s="178"/>
      <c r="B31" s="179"/>
      <c r="C31" s="226" t="s">
        <v>96</v>
      </c>
      <c r="D31" s="227"/>
      <c r="E31" s="227"/>
      <c r="F31" s="227"/>
      <c r="G31" s="228"/>
      <c r="L31" s="180" t="s">
        <v>96</v>
      </c>
      <c r="O31" s="170">
        <v>3</v>
      </c>
    </row>
    <row r="32" spans="1:104" ht="22.5">
      <c r="A32" s="171">
        <v>13</v>
      </c>
      <c r="B32" s="172" t="s">
        <v>107</v>
      </c>
      <c r="C32" s="173" t="s">
        <v>108</v>
      </c>
      <c r="D32" s="174" t="s">
        <v>109</v>
      </c>
      <c r="E32" s="175">
        <v>14</v>
      </c>
      <c r="F32" s="205">
        <v>0</v>
      </c>
      <c r="G32" s="176">
        <f>E32*F32</f>
        <v>0</v>
      </c>
      <c r="O32" s="170">
        <v>2</v>
      </c>
      <c r="AA32" s="146">
        <v>12</v>
      </c>
      <c r="AB32" s="146">
        <v>0</v>
      </c>
      <c r="AC32" s="146">
        <v>4</v>
      </c>
      <c r="AZ32" s="146">
        <v>2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12</v>
      </c>
      <c r="CB32" s="177">
        <v>0</v>
      </c>
      <c r="CZ32" s="146">
        <v>0</v>
      </c>
    </row>
    <row r="33" spans="1:104" ht="12.75">
      <c r="A33" s="171">
        <v>14</v>
      </c>
      <c r="B33" s="172" t="s">
        <v>110</v>
      </c>
      <c r="C33" s="173" t="s">
        <v>111</v>
      </c>
      <c r="D33" s="174" t="s">
        <v>109</v>
      </c>
      <c r="E33" s="175">
        <v>4</v>
      </c>
      <c r="F33" s="205">
        <v>0</v>
      </c>
      <c r="G33" s="176">
        <f>E33*F33</f>
        <v>0</v>
      </c>
      <c r="O33" s="170">
        <v>2</v>
      </c>
      <c r="AA33" s="146">
        <v>12</v>
      </c>
      <c r="AB33" s="146">
        <v>0</v>
      </c>
      <c r="AC33" s="146">
        <v>5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12</v>
      </c>
      <c r="CB33" s="177">
        <v>0</v>
      </c>
      <c r="CZ33" s="146">
        <v>0</v>
      </c>
    </row>
    <row r="34" spans="1:104" ht="12.75" customHeight="1">
      <c r="A34" s="171">
        <v>15</v>
      </c>
      <c r="B34" s="172" t="s">
        <v>112</v>
      </c>
      <c r="C34" s="173" t="s">
        <v>113</v>
      </c>
      <c r="D34" s="174" t="s">
        <v>109</v>
      </c>
      <c r="E34" s="175">
        <v>1</v>
      </c>
      <c r="F34" s="205">
        <v>0</v>
      </c>
      <c r="G34" s="176">
        <f>E34*F34</f>
        <v>0</v>
      </c>
      <c r="O34" s="170">
        <v>2</v>
      </c>
      <c r="AA34" s="146">
        <v>12</v>
      </c>
      <c r="AB34" s="146">
        <v>0</v>
      </c>
      <c r="AC34" s="146">
        <v>6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12</v>
      </c>
      <c r="CB34" s="177">
        <v>0</v>
      </c>
      <c r="CZ34" s="146">
        <v>0</v>
      </c>
    </row>
    <row r="35" spans="1:104" ht="12.75">
      <c r="A35" s="171">
        <v>16</v>
      </c>
      <c r="B35" s="172" t="s">
        <v>114</v>
      </c>
      <c r="C35" s="173" t="s">
        <v>115</v>
      </c>
      <c r="D35" s="174" t="s">
        <v>61</v>
      </c>
      <c r="E35" s="175">
        <v>2.35</v>
      </c>
      <c r="F35" s="205">
        <f>SUM(G8:G34)/100</f>
        <v>0</v>
      </c>
      <c r="G35" s="176">
        <f>E35*F35</f>
        <v>0</v>
      </c>
      <c r="O35" s="170">
        <v>2</v>
      </c>
      <c r="AA35" s="146">
        <v>7</v>
      </c>
      <c r="AB35" s="146">
        <v>1002</v>
      </c>
      <c r="AC35" s="146">
        <v>5</v>
      </c>
      <c r="AZ35" s="146">
        <v>2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7</v>
      </c>
      <c r="CB35" s="177">
        <v>1002</v>
      </c>
      <c r="CZ35" s="146">
        <v>0</v>
      </c>
    </row>
    <row r="36" spans="1:57" ht="12.75">
      <c r="A36" s="185"/>
      <c r="B36" s="186" t="s">
        <v>74</v>
      </c>
      <c r="C36" s="187" t="str">
        <f>CONCATENATE(B7," ",C7)</f>
        <v>713 Izolace tepelné</v>
      </c>
      <c r="D36" s="188"/>
      <c r="E36" s="189"/>
      <c r="F36" s="190"/>
      <c r="G36" s="191">
        <f>SUM(G7:G35)</f>
        <v>0</v>
      </c>
      <c r="O36" s="170">
        <v>4</v>
      </c>
      <c r="BA36" s="192">
        <f>SUM(BA7:BA35)</f>
        <v>0</v>
      </c>
      <c r="BB36" s="192">
        <f>SUM(BB7:BB35)</f>
        <v>0</v>
      </c>
      <c r="BC36" s="192">
        <f>SUM(BC7:BC35)</f>
        <v>0</v>
      </c>
      <c r="BD36" s="192">
        <f>SUM(BD7:BD35)</f>
        <v>0</v>
      </c>
      <c r="BE36" s="192">
        <f>SUM(BE7:BE35)</f>
        <v>0</v>
      </c>
    </row>
    <row r="37" spans="1:15" ht="12.75">
      <c r="A37" s="163" t="s">
        <v>72</v>
      </c>
      <c r="B37" s="164" t="s">
        <v>116</v>
      </c>
      <c r="C37" s="165" t="s">
        <v>117</v>
      </c>
      <c r="D37" s="166"/>
      <c r="E37" s="167"/>
      <c r="F37" s="167"/>
      <c r="G37" s="168"/>
      <c r="H37" s="169"/>
      <c r="I37" s="169"/>
      <c r="O37" s="170">
        <v>1</v>
      </c>
    </row>
    <row r="38" spans="1:104" ht="12.75">
      <c r="A38" s="171">
        <v>17</v>
      </c>
      <c r="B38" s="172" t="s">
        <v>118</v>
      </c>
      <c r="C38" s="173" t="s">
        <v>119</v>
      </c>
      <c r="D38" s="174" t="s">
        <v>120</v>
      </c>
      <c r="E38" s="175">
        <v>1</v>
      </c>
      <c r="F38" s="205">
        <v>0</v>
      </c>
      <c r="G38" s="176">
        <f aca="true" t="shared" si="6" ref="G38:G53">E38*F38</f>
        <v>0</v>
      </c>
      <c r="O38" s="170">
        <v>2</v>
      </c>
      <c r="AA38" s="146">
        <v>1</v>
      </c>
      <c r="AB38" s="146">
        <v>7</v>
      </c>
      <c r="AC38" s="146">
        <v>7</v>
      </c>
      <c r="AZ38" s="146">
        <v>2</v>
      </c>
      <c r="BA38" s="146">
        <f aca="true" t="shared" si="7" ref="BA38:BA54">IF(AZ38=1,G38,0)</f>
        <v>0</v>
      </c>
      <c r="BB38" s="146">
        <f aca="true" t="shared" si="8" ref="BB38:BB54">IF(AZ38=2,G38,0)</f>
        <v>0</v>
      </c>
      <c r="BC38" s="146">
        <f aca="true" t="shared" si="9" ref="BC38:BC54">IF(AZ38=3,G38,0)</f>
        <v>0</v>
      </c>
      <c r="BD38" s="146">
        <f aca="true" t="shared" si="10" ref="BD38:BD54">IF(AZ38=4,G38,0)</f>
        <v>0</v>
      </c>
      <c r="BE38" s="146">
        <f aca="true" t="shared" si="11" ref="BE38:BE54">IF(AZ38=5,G38,0)</f>
        <v>0</v>
      </c>
      <c r="CA38" s="177">
        <v>1</v>
      </c>
      <c r="CB38" s="177">
        <v>7</v>
      </c>
      <c r="CZ38" s="146">
        <v>0.00576</v>
      </c>
    </row>
    <row r="39" spans="1:104" ht="12.75">
      <c r="A39" s="171">
        <v>18</v>
      </c>
      <c r="B39" s="172" t="s">
        <v>121</v>
      </c>
      <c r="C39" s="173" t="s">
        <v>122</v>
      </c>
      <c r="D39" s="174" t="s">
        <v>109</v>
      </c>
      <c r="E39" s="175">
        <v>2</v>
      </c>
      <c r="F39" s="205">
        <v>0</v>
      </c>
      <c r="G39" s="176">
        <f t="shared" si="6"/>
        <v>0</v>
      </c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1</v>
      </c>
      <c r="CB39" s="177">
        <v>7</v>
      </c>
      <c r="CZ39" s="146">
        <v>0.00056</v>
      </c>
    </row>
    <row r="40" spans="1:104" ht="12.75">
      <c r="A40" s="171">
        <v>19</v>
      </c>
      <c r="B40" s="172" t="s">
        <v>123</v>
      </c>
      <c r="C40" s="173" t="s">
        <v>124</v>
      </c>
      <c r="D40" s="174" t="s">
        <v>109</v>
      </c>
      <c r="E40" s="175">
        <v>4</v>
      </c>
      <c r="F40" s="205">
        <v>0</v>
      </c>
      <c r="G40" s="176">
        <f t="shared" si="6"/>
        <v>0</v>
      </c>
      <c r="O40" s="170">
        <v>2</v>
      </c>
      <c r="AA40" s="146">
        <v>1</v>
      </c>
      <c r="AB40" s="146">
        <v>7</v>
      </c>
      <c r="AC40" s="146">
        <v>7</v>
      </c>
      <c r="AZ40" s="146">
        <v>2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</v>
      </c>
      <c r="CB40" s="177">
        <v>7</v>
      </c>
      <c r="CZ40" s="146">
        <v>0.00078</v>
      </c>
    </row>
    <row r="41" spans="1:104" ht="12.75">
      <c r="A41" s="171">
        <v>20</v>
      </c>
      <c r="B41" s="172" t="s">
        <v>125</v>
      </c>
      <c r="C41" s="173" t="s">
        <v>126</v>
      </c>
      <c r="D41" s="174" t="s">
        <v>109</v>
      </c>
      <c r="E41" s="175">
        <v>4</v>
      </c>
      <c r="F41" s="205">
        <v>0</v>
      </c>
      <c r="G41" s="176">
        <f t="shared" si="6"/>
        <v>0</v>
      </c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</v>
      </c>
      <c r="CB41" s="177">
        <v>7</v>
      </c>
      <c r="CZ41" s="146">
        <v>0.00158</v>
      </c>
    </row>
    <row r="42" spans="1:104" ht="12.75">
      <c r="A42" s="171">
        <v>21</v>
      </c>
      <c r="B42" s="172" t="s">
        <v>127</v>
      </c>
      <c r="C42" s="173" t="s">
        <v>128</v>
      </c>
      <c r="D42" s="174" t="s">
        <v>109</v>
      </c>
      <c r="E42" s="175">
        <v>2</v>
      </c>
      <c r="F42" s="205">
        <v>0</v>
      </c>
      <c r="G42" s="176">
        <f t="shared" si="6"/>
        <v>0</v>
      </c>
      <c r="O42" s="170">
        <v>2</v>
      </c>
      <c r="AA42" s="146">
        <v>1</v>
      </c>
      <c r="AB42" s="146">
        <v>7</v>
      </c>
      <c r="AC42" s="146">
        <v>7</v>
      </c>
      <c r="AZ42" s="146">
        <v>2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7</v>
      </c>
      <c r="CZ42" s="146">
        <v>0.00338</v>
      </c>
    </row>
    <row r="43" spans="1:104" ht="12.75">
      <c r="A43" s="171">
        <v>22</v>
      </c>
      <c r="B43" s="172" t="s">
        <v>129</v>
      </c>
      <c r="C43" s="173" t="s">
        <v>130</v>
      </c>
      <c r="D43" s="174" t="s">
        <v>109</v>
      </c>
      <c r="E43" s="175">
        <v>1.25</v>
      </c>
      <c r="F43" s="205">
        <v>0</v>
      </c>
      <c r="G43" s="176">
        <f t="shared" si="6"/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1</v>
      </c>
      <c r="CB43" s="177">
        <v>7</v>
      </c>
      <c r="CZ43" s="146">
        <v>0.06613</v>
      </c>
    </row>
    <row r="44" spans="1:104" ht="12.75">
      <c r="A44" s="171">
        <v>23</v>
      </c>
      <c r="B44" s="172" t="s">
        <v>131</v>
      </c>
      <c r="C44" s="173" t="s">
        <v>132</v>
      </c>
      <c r="D44" s="174" t="s">
        <v>120</v>
      </c>
      <c r="E44" s="175">
        <v>10</v>
      </c>
      <c r="F44" s="205">
        <v>0</v>
      </c>
      <c r="G44" s="176">
        <f t="shared" si="6"/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1</v>
      </c>
      <c r="CB44" s="177">
        <v>7</v>
      </c>
      <c r="CZ44" s="146">
        <v>0.00113</v>
      </c>
    </row>
    <row r="45" spans="1:104" ht="12.75">
      <c r="A45" s="171">
        <v>24</v>
      </c>
      <c r="B45" s="172" t="s">
        <v>133</v>
      </c>
      <c r="C45" s="173" t="s">
        <v>134</v>
      </c>
      <c r="D45" s="174" t="s">
        <v>109</v>
      </c>
      <c r="E45" s="175">
        <v>1</v>
      </c>
      <c r="F45" s="205">
        <v>0</v>
      </c>
      <c r="G45" s="176">
        <f t="shared" si="6"/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1</v>
      </c>
      <c r="CB45" s="177">
        <v>7</v>
      </c>
      <c r="CZ45" s="146">
        <v>0</v>
      </c>
    </row>
    <row r="46" spans="1:104" ht="12.75">
      <c r="A46" s="171">
        <v>25</v>
      </c>
      <c r="B46" s="172" t="s">
        <v>135</v>
      </c>
      <c r="C46" s="173" t="s">
        <v>136</v>
      </c>
      <c r="D46" s="174" t="s">
        <v>120</v>
      </c>
      <c r="E46" s="175">
        <v>1</v>
      </c>
      <c r="F46" s="205">
        <v>0</v>
      </c>
      <c r="G46" s="176">
        <f t="shared" si="6"/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1</v>
      </c>
      <c r="CB46" s="177">
        <v>7</v>
      </c>
      <c r="CZ46" s="146">
        <v>0.00226</v>
      </c>
    </row>
    <row r="47" spans="1:104" ht="12.75">
      <c r="A47" s="171">
        <v>26</v>
      </c>
      <c r="B47" s="172" t="s">
        <v>137</v>
      </c>
      <c r="C47" s="173" t="s">
        <v>138</v>
      </c>
      <c r="D47" s="174" t="s">
        <v>120</v>
      </c>
      <c r="E47" s="175">
        <v>2</v>
      </c>
      <c r="F47" s="205">
        <v>0</v>
      </c>
      <c r="G47" s="176">
        <f t="shared" si="6"/>
        <v>0</v>
      </c>
      <c r="O47" s="170">
        <v>2</v>
      </c>
      <c r="AA47" s="146">
        <v>1</v>
      </c>
      <c r="AB47" s="146">
        <v>7</v>
      </c>
      <c r="AC47" s="146">
        <v>7</v>
      </c>
      <c r="AZ47" s="146">
        <v>2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1</v>
      </c>
      <c r="CB47" s="177">
        <v>7</v>
      </c>
      <c r="CZ47" s="146">
        <v>0</v>
      </c>
    </row>
    <row r="48" spans="1:104" ht="12.75">
      <c r="A48" s="171">
        <v>27</v>
      </c>
      <c r="B48" s="172" t="s">
        <v>139</v>
      </c>
      <c r="C48" s="173" t="s">
        <v>140</v>
      </c>
      <c r="D48" s="174" t="s">
        <v>120</v>
      </c>
      <c r="E48" s="175">
        <v>2</v>
      </c>
      <c r="F48" s="205">
        <v>0</v>
      </c>
      <c r="G48" s="176">
        <f t="shared" si="6"/>
        <v>0</v>
      </c>
      <c r="O48" s="170">
        <v>2</v>
      </c>
      <c r="AA48" s="146">
        <v>1</v>
      </c>
      <c r="AB48" s="146">
        <v>7</v>
      </c>
      <c r="AC48" s="146">
        <v>7</v>
      </c>
      <c r="AZ48" s="146">
        <v>2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1</v>
      </c>
      <c r="CB48" s="177">
        <v>7</v>
      </c>
      <c r="CZ48" s="146">
        <v>0.00059</v>
      </c>
    </row>
    <row r="49" spans="1:104" ht="12.75">
      <c r="A49" s="171">
        <v>28</v>
      </c>
      <c r="B49" s="172" t="s">
        <v>141</v>
      </c>
      <c r="C49" s="173" t="s">
        <v>142</v>
      </c>
      <c r="D49" s="174" t="s">
        <v>109</v>
      </c>
      <c r="E49" s="175">
        <v>1</v>
      </c>
      <c r="F49" s="205">
        <v>0</v>
      </c>
      <c r="G49" s="176">
        <f t="shared" si="6"/>
        <v>0</v>
      </c>
      <c r="O49" s="170">
        <v>2</v>
      </c>
      <c r="AA49" s="146">
        <v>12</v>
      </c>
      <c r="AB49" s="146">
        <v>0</v>
      </c>
      <c r="AC49" s="146">
        <v>185</v>
      </c>
      <c r="AZ49" s="146">
        <v>2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12</v>
      </c>
      <c r="CB49" s="177">
        <v>0</v>
      </c>
      <c r="CZ49" s="146">
        <v>0</v>
      </c>
    </row>
    <row r="50" spans="1:104" ht="22.5">
      <c r="A50" s="171">
        <v>29</v>
      </c>
      <c r="B50" s="172" t="s">
        <v>143</v>
      </c>
      <c r="C50" s="173" t="s">
        <v>144</v>
      </c>
      <c r="D50" s="174" t="s">
        <v>109</v>
      </c>
      <c r="E50" s="175">
        <v>2</v>
      </c>
      <c r="F50" s="205">
        <v>0</v>
      </c>
      <c r="G50" s="176">
        <f t="shared" si="6"/>
        <v>0</v>
      </c>
      <c r="O50" s="170">
        <v>2</v>
      </c>
      <c r="AA50" s="146">
        <v>12</v>
      </c>
      <c r="AB50" s="146">
        <v>0</v>
      </c>
      <c r="AC50" s="146">
        <v>7</v>
      </c>
      <c r="AZ50" s="146">
        <v>2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12</v>
      </c>
      <c r="CB50" s="177">
        <v>0</v>
      </c>
      <c r="CZ50" s="146">
        <v>0</v>
      </c>
    </row>
    <row r="51" spans="1:104" ht="22.5">
      <c r="A51" s="171">
        <v>30</v>
      </c>
      <c r="B51" s="172" t="s">
        <v>145</v>
      </c>
      <c r="C51" s="173" t="s">
        <v>146</v>
      </c>
      <c r="D51" s="174" t="s">
        <v>109</v>
      </c>
      <c r="E51" s="175">
        <v>2</v>
      </c>
      <c r="F51" s="205">
        <v>0</v>
      </c>
      <c r="G51" s="176">
        <f t="shared" si="6"/>
        <v>0</v>
      </c>
      <c r="O51" s="170">
        <v>2</v>
      </c>
      <c r="AA51" s="146">
        <v>12</v>
      </c>
      <c r="AB51" s="146">
        <v>0</v>
      </c>
      <c r="AC51" s="146">
        <v>8</v>
      </c>
      <c r="AZ51" s="146">
        <v>2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12</v>
      </c>
      <c r="CB51" s="177">
        <v>0</v>
      </c>
      <c r="CZ51" s="146">
        <v>0</v>
      </c>
    </row>
    <row r="52" spans="1:104" ht="12.75">
      <c r="A52" s="171">
        <v>31</v>
      </c>
      <c r="B52" s="172" t="s">
        <v>147</v>
      </c>
      <c r="C52" s="173" t="s">
        <v>148</v>
      </c>
      <c r="D52" s="174" t="s">
        <v>109</v>
      </c>
      <c r="E52" s="175">
        <v>1</v>
      </c>
      <c r="F52" s="205">
        <v>0</v>
      </c>
      <c r="G52" s="176">
        <f t="shared" si="6"/>
        <v>0</v>
      </c>
      <c r="O52" s="170">
        <v>2</v>
      </c>
      <c r="AA52" s="146">
        <v>12</v>
      </c>
      <c r="AB52" s="146">
        <v>0</v>
      </c>
      <c r="AC52" s="146">
        <v>9</v>
      </c>
      <c r="AZ52" s="146">
        <v>2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12</v>
      </c>
      <c r="CB52" s="177">
        <v>0</v>
      </c>
      <c r="CZ52" s="146">
        <v>0</v>
      </c>
    </row>
    <row r="53" spans="1:104" ht="12.75">
      <c r="A53" s="171">
        <v>32</v>
      </c>
      <c r="B53" s="172" t="s">
        <v>149</v>
      </c>
      <c r="C53" s="173" t="s">
        <v>150</v>
      </c>
      <c r="D53" s="174" t="s">
        <v>109</v>
      </c>
      <c r="E53" s="175">
        <v>2</v>
      </c>
      <c r="F53" s="205">
        <v>0</v>
      </c>
      <c r="G53" s="176">
        <f t="shared" si="6"/>
        <v>0</v>
      </c>
      <c r="O53" s="170">
        <v>2</v>
      </c>
      <c r="AA53" s="146">
        <v>12</v>
      </c>
      <c r="AB53" s="146">
        <v>0</v>
      </c>
      <c r="AC53" s="146">
        <v>10</v>
      </c>
      <c r="AZ53" s="146">
        <v>2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12</v>
      </c>
      <c r="CB53" s="177">
        <v>0</v>
      </c>
      <c r="CZ53" s="146">
        <v>0</v>
      </c>
    </row>
    <row r="54" spans="1:104" ht="12.75">
      <c r="A54" s="171">
        <v>33</v>
      </c>
      <c r="B54" s="172" t="s">
        <v>151</v>
      </c>
      <c r="C54" s="173" t="s">
        <v>152</v>
      </c>
      <c r="D54" s="174" t="s">
        <v>61</v>
      </c>
      <c r="E54" s="175">
        <v>1.8</v>
      </c>
      <c r="F54" s="205">
        <f>SUM(G38:G53)/100</f>
        <v>0</v>
      </c>
      <c r="G54" s="176">
        <f>E54*F54</f>
        <v>0</v>
      </c>
      <c r="O54" s="170">
        <v>2</v>
      </c>
      <c r="AA54" s="146">
        <v>7</v>
      </c>
      <c r="AB54" s="146">
        <v>1002</v>
      </c>
      <c r="AC54" s="146">
        <v>5</v>
      </c>
      <c r="AZ54" s="146">
        <v>2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7</v>
      </c>
      <c r="CB54" s="177">
        <v>1002</v>
      </c>
      <c r="CZ54" s="146">
        <v>0</v>
      </c>
    </row>
    <row r="55" spans="1:57" ht="12.75">
      <c r="A55" s="185"/>
      <c r="B55" s="186" t="s">
        <v>74</v>
      </c>
      <c r="C55" s="187" t="str">
        <f>CONCATENATE(B37," ",C37)</f>
        <v>732 Strojovny</v>
      </c>
      <c r="D55" s="188"/>
      <c r="E55" s="189"/>
      <c r="F55" s="190"/>
      <c r="G55" s="191">
        <f>SUM(G37:G54)</f>
        <v>0</v>
      </c>
      <c r="O55" s="170">
        <v>4</v>
      </c>
      <c r="BA55" s="192">
        <f>SUM(BA37:BA54)</f>
        <v>0</v>
      </c>
      <c r="BB55" s="192">
        <f>SUM(BB37:BB54)</f>
        <v>0</v>
      </c>
      <c r="BC55" s="192">
        <f>SUM(BC37:BC54)</f>
        <v>0</v>
      </c>
      <c r="BD55" s="192">
        <f>SUM(BD37:BD54)</f>
        <v>0</v>
      </c>
      <c r="BE55" s="192">
        <f>SUM(BE37:BE54)</f>
        <v>0</v>
      </c>
    </row>
    <row r="56" spans="1:15" ht="12.75">
      <c r="A56" s="163" t="s">
        <v>72</v>
      </c>
      <c r="B56" s="164" t="s">
        <v>153</v>
      </c>
      <c r="C56" s="165" t="s">
        <v>154</v>
      </c>
      <c r="D56" s="166"/>
      <c r="E56" s="167"/>
      <c r="F56" s="167"/>
      <c r="G56" s="168"/>
      <c r="H56" s="169"/>
      <c r="I56" s="169"/>
      <c r="O56" s="170">
        <v>1</v>
      </c>
    </row>
    <row r="57" spans="1:104" ht="12.75">
      <c r="A57" s="171">
        <v>34</v>
      </c>
      <c r="B57" s="172" t="s">
        <v>155</v>
      </c>
      <c r="C57" s="173" t="s">
        <v>156</v>
      </c>
      <c r="D57" s="174" t="s">
        <v>157</v>
      </c>
      <c r="E57" s="175">
        <v>700</v>
      </c>
      <c r="F57" s="205">
        <v>0</v>
      </c>
      <c r="G57" s="176">
        <f aca="true" t="shared" si="12" ref="G57:G81">E57*F57</f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 aca="true" t="shared" si="13" ref="BA57:BA81">IF(AZ57=1,G57,0)</f>
        <v>0</v>
      </c>
      <c r="BB57" s="146">
        <f aca="true" t="shared" si="14" ref="BB57:BB81">IF(AZ57=2,G57,0)</f>
        <v>0</v>
      </c>
      <c r="BC57" s="146">
        <f aca="true" t="shared" si="15" ref="BC57:BC81">IF(AZ57=3,G57,0)</f>
        <v>0</v>
      </c>
      <c r="BD57" s="146">
        <f aca="true" t="shared" si="16" ref="BD57:BD81">IF(AZ57=4,G57,0)</f>
        <v>0</v>
      </c>
      <c r="BE57" s="146">
        <f aca="true" t="shared" si="17" ref="BE57:BE81">IF(AZ57=5,G57,0)</f>
        <v>0</v>
      </c>
      <c r="CA57" s="177">
        <v>1</v>
      </c>
      <c r="CB57" s="177">
        <v>7</v>
      </c>
      <c r="CZ57" s="146">
        <v>2E-05</v>
      </c>
    </row>
    <row r="58" spans="1:104" ht="12.75">
      <c r="A58" s="171">
        <v>35</v>
      </c>
      <c r="B58" s="172" t="s">
        <v>158</v>
      </c>
      <c r="C58" s="173" t="s">
        <v>159</v>
      </c>
      <c r="D58" s="174" t="s">
        <v>157</v>
      </c>
      <c r="E58" s="175">
        <v>500</v>
      </c>
      <c r="F58" s="205">
        <v>0</v>
      </c>
      <c r="G58" s="176">
        <f t="shared" si="12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13"/>
        <v>0</v>
      </c>
      <c r="BB58" s="146">
        <f t="shared" si="14"/>
        <v>0</v>
      </c>
      <c r="BC58" s="146">
        <f t="shared" si="15"/>
        <v>0</v>
      </c>
      <c r="BD58" s="146">
        <f t="shared" si="16"/>
        <v>0</v>
      </c>
      <c r="BE58" s="146">
        <f t="shared" si="17"/>
        <v>0</v>
      </c>
      <c r="CA58" s="177">
        <v>1</v>
      </c>
      <c r="CB58" s="177">
        <v>7</v>
      </c>
      <c r="CZ58" s="146">
        <v>2E-05</v>
      </c>
    </row>
    <row r="59" spans="1:104" ht="12.75">
      <c r="A59" s="171">
        <v>36</v>
      </c>
      <c r="B59" s="172" t="s">
        <v>160</v>
      </c>
      <c r="C59" s="173" t="s">
        <v>161</v>
      </c>
      <c r="D59" s="174" t="s">
        <v>157</v>
      </c>
      <c r="E59" s="175">
        <v>150</v>
      </c>
      <c r="F59" s="205">
        <v>0</v>
      </c>
      <c r="G59" s="176">
        <f t="shared" si="12"/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 t="shared" si="13"/>
        <v>0</v>
      </c>
      <c r="BB59" s="146">
        <f t="shared" si="14"/>
        <v>0</v>
      </c>
      <c r="BC59" s="146">
        <f t="shared" si="15"/>
        <v>0</v>
      </c>
      <c r="BD59" s="146">
        <f t="shared" si="16"/>
        <v>0</v>
      </c>
      <c r="BE59" s="146">
        <f t="shared" si="17"/>
        <v>0</v>
      </c>
      <c r="CA59" s="177">
        <v>1</v>
      </c>
      <c r="CB59" s="177">
        <v>7</v>
      </c>
      <c r="CZ59" s="146">
        <v>5E-05</v>
      </c>
    </row>
    <row r="60" spans="1:104" ht="12.75">
      <c r="A60" s="171">
        <v>37</v>
      </c>
      <c r="B60" s="172" t="s">
        <v>162</v>
      </c>
      <c r="C60" s="173" t="s">
        <v>163</v>
      </c>
      <c r="D60" s="174" t="s">
        <v>109</v>
      </c>
      <c r="E60" s="175">
        <v>174</v>
      </c>
      <c r="F60" s="205">
        <v>0</v>
      </c>
      <c r="G60" s="176">
        <f t="shared" si="12"/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 t="shared" si="13"/>
        <v>0</v>
      </c>
      <c r="BB60" s="146">
        <f t="shared" si="14"/>
        <v>0</v>
      </c>
      <c r="BC60" s="146">
        <f t="shared" si="15"/>
        <v>0</v>
      </c>
      <c r="BD60" s="146">
        <f t="shared" si="16"/>
        <v>0</v>
      </c>
      <c r="BE60" s="146">
        <f t="shared" si="17"/>
        <v>0</v>
      </c>
      <c r="CA60" s="177">
        <v>1</v>
      </c>
      <c r="CB60" s="177">
        <v>7</v>
      </c>
      <c r="CZ60" s="146">
        <v>0</v>
      </c>
    </row>
    <row r="61" spans="1:104" ht="12.75">
      <c r="A61" s="171">
        <v>38</v>
      </c>
      <c r="B61" s="172" t="s">
        <v>164</v>
      </c>
      <c r="C61" s="173" t="s">
        <v>165</v>
      </c>
      <c r="D61" s="174" t="s">
        <v>109</v>
      </c>
      <c r="E61" s="175">
        <v>2</v>
      </c>
      <c r="F61" s="205">
        <v>0</v>
      </c>
      <c r="G61" s="176">
        <f t="shared" si="12"/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 t="shared" si="13"/>
        <v>0</v>
      </c>
      <c r="BB61" s="146">
        <f t="shared" si="14"/>
        <v>0</v>
      </c>
      <c r="BC61" s="146">
        <f t="shared" si="15"/>
        <v>0</v>
      </c>
      <c r="BD61" s="146">
        <f t="shared" si="16"/>
        <v>0</v>
      </c>
      <c r="BE61" s="146">
        <f t="shared" si="17"/>
        <v>0</v>
      </c>
      <c r="CA61" s="177">
        <v>1</v>
      </c>
      <c r="CB61" s="177">
        <v>7</v>
      </c>
      <c r="CZ61" s="146">
        <v>0</v>
      </c>
    </row>
    <row r="62" spans="1:104" ht="12.75">
      <c r="A62" s="171">
        <v>39</v>
      </c>
      <c r="B62" s="172" t="s">
        <v>166</v>
      </c>
      <c r="C62" s="173" t="s">
        <v>167</v>
      </c>
      <c r="D62" s="174" t="s">
        <v>157</v>
      </c>
      <c r="E62" s="175">
        <v>5</v>
      </c>
      <c r="F62" s="205">
        <v>0</v>
      </c>
      <c r="G62" s="176">
        <f t="shared" si="12"/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 t="shared" si="13"/>
        <v>0</v>
      </c>
      <c r="BB62" s="146">
        <f t="shared" si="14"/>
        <v>0</v>
      </c>
      <c r="BC62" s="146">
        <f t="shared" si="15"/>
        <v>0</v>
      </c>
      <c r="BD62" s="146">
        <f t="shared" si="16"/>
        <v>0</v>
      </c>
      <c r="BE62" s="146">
        <f t="shared" si="17"/>
        <v>0</v>
      </c>
      <c r="CA62" s="177">
        <v>1</v>
      </c>
      <c r="CB62" s="177">
        <v>7</v>
      </c>
      <c r="CZ62" s="146">
        <v>0.01192</v>
      </c>
    </row>
    <row r="63" spans="1:104" ht="12.75">
      <c r="A63" s="171">
        <v>40</v>
      </c>
      <c r="B63" s="172" t="s">
        <v>168</v>
      </c>
      <c r="C63" s="173" t="s">
        <v>169</v>
      </c>
      <c r="D63" s="174" t="s">
        <v>157</v>
      </c>
      <c r="E63" s="175">
        <v>535</v>
      </c>
      <c r="F63" s="205">
        <v>0</v>
      </c>
      <c r="G63" s="176">
        <f t="shared" si="12"/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 t="shared" si="13"/>
        <v>0</v>
      </c>
      <c r="BB63" s="146">
        <f t="shared" si="14"/>
        <v>0</v>
      </c>
      <c r="BC63" s="146">
        <f t="shared" si="15"/>
        <v>0</v>
      </c>
      <c r="BD63" s="146">
        <f t="shared" si="16"/>
        <v>0</v>
      </c>
      <c r="BE63" s="146">
        <f t="shared" si="17"/>
        <v>0</v>
      </c>
      <c r="CA63" s="177">
        <v>1</v>
      </c>
      <c r="CB63" s="177">
        <v>7</v>
      </c>
      <c r="CZ63" s="146">
        <v>0.0064</v>
      </c>
    </row>
    <row r="64" spans="1:104" ht="12.75">
      <c r="A64" s="171">
        <v>41</v>
      </c>
      <c r="B64" s="172" t="s">
        <v>170</v>
      </c>
      <c r="C64" s="173" t="s">
        <v>171</v>
      </c>
      <c r="D64" s="174" t="s">
        <v>157</v>
      </c>
      <c r="E64" s="175">
        <v>160</v>
      </c>
      <c r="F64" s="205">
        <v>0</v>
      </c>
      <c r="G64" s="176">
        <f t="shared" si="12"/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 t="shared" si="13"/>
        <v>0</v>
      </c>
      <c r="BB64" s="146">
        <f t="shared" si="14"/>
        <v>0</v>
      </c>
      <c r="BC64" s="146">
        <f t="shared" si="15"/>
        <v>0</v>
      </c>
      <c r="BD64" s="146">
        <f t="shared" si="16"/>
        <v>0</v>
      </c>
      <c r="BE64" s="146">
        <f t="shared" si="17"/>
        <v>0</v>
      </c>
      <c r="CA64" s="177">
        <v>1</v>
      </c>
      <c r="CB64" s="177">
        <v>7</v>
      </c>
      <c r="CZ64" s="146">
        <v>0.00655</v>
      </c>
    </row>
    <row r="65" spans="1:104" ht="12.75">
      <c r="A65" s="171">
        <v>42</v>
      </c>
      <c r="B65" s="172" t="s">
        <v>172</v>
      </c>
      <c r="C65" s="173" t="s">
        <v>173</v>
      </c>
      <c r="D65" s="174" t="s">
        <v>157</v>
      </c>
      <c r="E65" s="175">
        <v>120</v>
      </c>
      <c r="F65" s="205">
        <v>0</v>
      </c>
      <c r="G65" s="176">
        <f t="shared" si="12"/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si="13"/>
        <v>0</v>
      </c>
      <c r="BB65" s="146">
        <f t="shared" si="14"/>
        <v>0</v>
      </c>
      <c r="BC65" s="146">
        <f t="shared" si="15"/>
        <v>0</v>
      </c>
      <c r="BD65" s="146">
        <f t="shared" si="16"/>
        <v>0</v>
      </c>
      <c r="BE65" s="146">
        <f t="shared" si="17"/>
        <v>0</v>
      </c>
      <c r="CA65" s="177">
        <v>1</v>
      </c>
      <c r="CB65" s="177">
        <v>7</v>
      </c>
      <c r="CZ65" s="146">
        <v>0.00668</v>
      </c>
    </row>
    <row r="66" spans="1:104" ht="12.75">
      <c r="A66" s="171">
        <v>43</v>
      </c>
      <c r="B66" s="172" t="s">
        <v>174</v>
      </c>
      <c r="C66" s="173" t="s">
        <v>175</v>
      </c>
      <c r="D66" s="174" t="s">
        <v>157</v>
      </c>
      <c r="E66" s="175">
        <v>180</v>
      </c>
      <c r="F66" s="205">
        <v>0</v>
      </c>
      <c r="G66" s="176">
        <f t="shared" si="12"/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 t="shared" si="13"/>
        <v>0</v>
      </c>
      <c r="BB66" s="146">
        <f t="shared" si="14"/>
        <v>0</v>
      </c>
      <c r="BC66" s="146">
        <f t="shared" si="15"/>
        <v>0</v>
      </c>
      <c r="BD66" s="146">
        <f t="shared" si="16"/>
        <v>0</v>
      </c>
      <c r="BE66" s="146">
        <f t="shared" si="17"/>
        <v>0</v>
      </c>
      <c r="CA66" s="177">
        <v>1</v>
      </c>
      <c r="CB66" s="177">
        <v>7</v>
      </c>
      <c r="CZ66" s="146">
        <v>0.00659</v>
      </c>
    </row>
    <row r="67" spans="1:104" ht="12.75">
      <c r="A67" s="171">
        <v>44</v>
      </c>
      <c r="B67" s="172" t="s">
        <v>176</v>
      </c>
      <c r="C67" s="173" t="s">
        <v>177</v>
      </c>
      <c r="D67" s="174" t="s">
        <v>157</v>
      </c>
      <c r="E67" s="175">
        <v>255</v>
      </c>
      <c r="F67" s="205">
        <v>0</v>
      </c>
      <c r="G67" s="176">
        <f t="shared" si="12"/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 t="shared" si="13"/>
        <v>0</v>
      </c>
      <c r="BB67" s="146">
        <f t="shared" si="14"/>
        <v>0</v>
      </c>
      <c r="BC67" s="146">
        <f t="shared" si="15"/>
        <v>0</v>
      </c>
      <c r="BD67" s="146">
        <f t="shared" si="16"/>
        <v>0</v>
      </c>
      <c r="BE67" s="146">
        <f t="shared" si="17"/>
        <v>0</v>
      </c>
      <c r="CA67" s="177">
        <v>1</v>
      </c>
      <c r="CB67" s="177">
        <v>7</v>
      </c>
      <c r="CZ67" s="146">
        <v>0.00659</v>
      </c>
    </row>
    <row r="68" spans="1:104" ht="12.75">
      <c r="A68" s="171">
        <v>45</v>
      </c>
      <c r="B68" s="172" t="s">
        <v>178</v>
      </c>
      <c r="C68" s="173" t="s">
        <v>179</v>
      </c>
      <c r="D68" s="174" t="s">
        <v>157</v>
      </c>
      <c r="E68" s="175">
        <v>70</v>
      </c>
      <c r="F68" s="205">
        <v>0</v>
      </c>
      <c r="G68" s="176">
        <f t="shared" si="12"/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 t="shared" si="13"/>
        <v>0</v>
      </c>
      <c r="BB68" s="146">
        <f t="shared" si="14"/>
        <v>0</v>
      </c>
      <c r="BC68" s="146">
        <f t="shared" si="15"/>
        <v>0</v>
      </c>
      <c r="BD68" s="146">
        <f t="shared" si="16"/>
        <v>0</v>
      </c>
      <c r="BE68" s="146">
        <f t="shared" si="17"/>
        <v>0</v>
      </c>
      <c r="CA68" s="177">
        <v>1</v>
      </c>
      <c r="CB68" s="177">
        <v>7</v>
      </c>
      <c r="CZ68" s="146">
        <v>0.00696</v>
      </c>
    </row>
    <row r="69" spans="1:104" ht="12.75">
      <c r="A69" s="171">
        <v>46</v>
      </c>
      <c r="B69" s="172" t="s">
        <v>180</v>
      </c>
      <c r="C69" s="173" t="s">
        <v>181</v>
      </c>
      <c r="D69" s="174" t="s">
        <v>157</v>
      </c>
      <c r="E69" s="175">
        <v>70</v>
      </c>
      <c r="F69" s="205">
        <v>0</v>
      </c>
      <c r="G69" s="176">
        <f t="shared" si="12"/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 t="shared" si="13"/>
        <v>0</v>
      </c>
      <c r="BB69" s="146">
        <f t="shared" si="14"/>
        <v>0</v>
      </c>
      <c r="BC69" s="146">
        <f t="shared" si="15"/>
        <v>0</v>
      </c>
      <c r="BD69" s="146">
        <f t="shared" si="16"/>
        <v>0</v>
      </c>
      <c r="BE69" s="146">
        <f t="shared" si="17"/>
        <v>0</v>
      </c>
      <c r="CA69" s="177">
        <v>1</v>
      </c>
      <c r="CB69" s="177">
        <v>7</v>
      </c>
      <c r="CZ69" s="146">
        <v>0.00833</v>
      </c>
    </row>
    <row r="70" spans="1:104" ht="12.75">
      <c r="A70" s="171">
        <v>47</v>
      </c>
      <c r="B70" s="172" t="s">
        <v>182</v>
      </c>
      <c r="C70" s="173" t="s">
        <v>183</v>
      </c>
      <c r="D70" s="174" t="s">
        <v>157</v>
      </c>
      <c r="E70" s="175">
        <v>535</v>
      </c>
      <c r="F70" s="205">
        <v>0</v>
      </c>
      <c r="G70" s="176">
        <f t="shared" si="12"/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 t="shared" si="13"/>
        <v>0</v>
      </c>
      <c r="BB70" s="146">
        <f t="shared" si="14"/>
        <v>0</v>
      </c>
      <c r="BC70" s="146">
        <f t="shared" si="15"/>
        <v>0</v>
      </c>
      <c r="BD70" s="146">
        <f t="shared" si="16"/>
        <v>0</v>
      </c>
      <c r="BE70" s="146">
        <f t="shared" si="17"/>
        <v>0</v>
      </c>
      <c r="CA70" s="177">
        <v>1</v>
      </c>
      <c r="CB70" s="177">
        <v>7</v>
      </c>
      <c r="CZ70" s="146">
        <v>0.00595</v>
      </c>
    </row>
    <row r="71" spans="1:104" ht="12.75">
      <c r="A71" s="171">
        <v>48</v>
      </c>
      <c r="B71" s="172" t="s">
        <v>184</v>
      </c>
      <c r="C71" s="173" t="s">
        <v>185</v>
      </c>
      <c r="D71" s="174" t="s">
        <v>157</v>
      </c>
      <c r="E71" s="175">
        <v>160</v>
      </c>
      <c r="F71" s="205">
        <v>0</v>
      </c>
      <c r="G71" s="176">
        <f t="shared" si="12"/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 t="shared" si="13"/>
        <v>0</v>
      </c>
      <c r="BB71" s="146">
        <f t="shared" si="14"/>
        <v>0</v>
      </c>
      <c r="BC71" s="146">
        <f t="shared" si="15"/>
        <v>0</v>
      </c>
      <c r="BD71" s="146">
        <f t="shared" si="16"/>
        <v>0</v>
      </c>
      <c r="BE71" s="146">
        <f t="shared" si="17"/>
        <v>0</v>
      </c>
      <c r="CA71" s="177">
        <v>1</v>
      </c>
      <c r="CB71" s="177">
        <v>7</v>
      </c>
      <c r="CZ71" s="146">
        <v>0.00597</v>
      </c>
    </row>
    <row r="72" spans="1:104" ht="12.75">
      <c r="A72" s="171">
        <v>49</v>
      </c>
      <c r="B72" s="172" t="s">
        <v>186</v>
      </c>
      <c r="C72" s="173" t="s">
        <v>187</v>
      </c>
      <c r="D72" s="174" t="s">
        <v>157</v>
      </c>
      <c r="E72" s="175">
        <v>120</v>
      </c>
      <c r="F72" s="205">
        <v>0</v>
      </c>
      <c r="G72" s="176">
        <f t="shared" si="12"/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 t="shared" si="13"/>
        <v>0</v>
      </c>
      <c r="BB72" s="146">
        <f t="shared" si="14"/>
        <v>0</v>
      </c>
      <c r="BC72" s="146">
        <f t="shared" si="15"/>
        <v>0</v>
      </c>
      <c r="BD72" s="146">
        <f t="shared" si="16"/>
        <v>0</v>
      </c>
      <c r="BE72" s="146">
        <f t="shared" si="17"/>
        <v>0</v>
      </c>
      <c r="CA72" s="177">
        <v>1</v>
      </c>
      <c r="CB72" s="177">
        <v>7</v>
      </c>
      <c r="CZ72" s="146">
        <v>0.00598</v>
      </c>
    </row>
    <row r="73" spans="1:104" ht="12.75">
      <c r="A73" s="171">
        <v>50</v>
      </c>
      <c r="B73" s="172" t="s">
        <v>188</v>
      </c>
      <c r="C73" s="173" t="s">
        <v>189</v>
      </c>
      <c r="D73" s="174" t="s">
        <v>157</v>
      </c>
      <c r="E73" s="175">
        <v>180</v>
      </c>
      <c r="F73" s="205">
        <v>0</v>
      </c>
      <c r="G73" s="176">
        <f t="shared" si="12"/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 t="shared" si="13"/>
        <v>0</v>
      </c>
      <c r="BB73" s="146">
        <f t="shared" si="14"/>
        <v>0</v>
      </c>
      <c r="BC73" s="146">
        <f t="shared" si="15"/>
        <v>0</v>
      </c>
      <c r="BD73" s="146">
        <f t="shared" si="16"/>
        <v>0</v>
      </c>
      <c r="BE73" s="146">
        <f t="shared" si="17"/>
        <v>0</v>
      </c>
      <c r="CA73" s="177">
        <v>1</v>
      </c>
      <c r="CB73" s="177">
        <v>7</v>
      </c>
      <c r="CZ73" s="146">
        <v>0.00501</v>
      </c>
    </row>
    <row r="74" spans="1:104" ht="12.75">
      <c r="A74" s="171">
        <v>51</v>
      </c>
      <c r="B74" s="172" t="s">
        <v>190</v>
      </c>
      <c r="C74" s="173" t="s">
        <v>191</v>
      </c>
      <c r="D74" s="174" t="s">
        <v>157</v>
      </c>
      <c r="E74" s="175">
        <v>255</v>
      </c>
      <c r="F74" s="205">
        <v>0</v>
      </c>
      <c r="G74" s="176">
        <f t="shared" si="12"/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 t="shared" si="13"/>
        <v>0</v>
      </c>
      <c r="BB74" s="146">
        <f t="shared" si="14"/>
        <v>0</v>
      </c>
      <c r="BC74" s="146">
        <f t="shared" si="15"/>
        <v>0</v>
      </c>
      <c r="BD74" s="146">
        <f t="shared" si="16"/>
        <v>0</v>
      </c>
      <c r="BE74" s="146">
        <f t="shared" si="17"/>
        <v>0</v>
      </c>
      <c r="CA74" s="177">
        <v>1</v>
      </c>
      <c r="CB74" s="177">
        <v>7</v>
      </c>
      <c r="CZ74" s="146">
        <v>0.00502</v>
      </c>
    </row>
    <row r="75" spans="1:104" ht="12.75">
      <c r="A75" s="171">
        <v>52</v>
      </c>
      <c r="B75" s="172" t="s">
        <v>192</v>
      </c>
      <c r="C75" s="173" t="s">
        <v>193</v>
      </c>
      <c r="D75" s="174" t="s">
        <v>157</v>
      </c>
      <c r="E75" s="175">
        <v>70</v>
      </c>
      <c r="F75" s="205">
        <v>0</v>
      </c>
      <c r="G75" s="176">
        <f t="shared" si="12"/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 t="shared" si="13"/>
        <v>0</v>
      </c>
      <c r="BB75" s="146">
        <f t="shared" si="14"/>
        <v>0</v>
      </c>
      <c r="BC75" s="146">
        <f t="shared" si="15"/>
        <v>0</v>
      </c>
      <c r="BD75" s="146">
        <f t="shared" si="16"/>
        <v>0</v>
      </c>
      <c r="BE75" s="146">
        <f t="shared" si="17"/>
        <v>0</v>
      </c>
      <c r="CA75" s="177">
        <v>1</v>
      </c>
      <c r="CB75" s="177">
        <v>7</v>
      </c>
      <c r="CZ75" s="146">
        <v>0.00506</v>
      </c>
    </row>
    <row r="76" spans="1:104" ht="12.75">
      <c r="A76" s="171">
        <v>53</v>
      </c>
      <c r="B76" s="172" t="s">
        <v>194</v>
      </c>
      <c r="C76" s="173" t="s">
        <v>195</v>
      </c>
      <c r="D76" s="174" t="s">
        <v>157</v>
      </c>
      <c r="E76" s="175">
        <v>70</v>
      </c>
      <c r="F76" s="205">
        <v>0</v>
      </c>
      <c r="G76" s="176">
        <f t="shared" si="12"/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 t="shared" si="13"/>
        <v>0</v>
      </c>
      <c r="BB76" s="146">
        <f t="shared" si="14"/>
        <v>0</v>
      </c>
      <c r="BC76" s="146">
        <f t="shared" si="15"/>
        <v>0</v>
      </c>
      <c r="BD76" s="146">
        <f t="shared" si="16"/>
        <v>0</v>
      </c>
      <c r="BE76" s="146">
        <f t="shared" si="17"/>
        <v>0</v>
      </c>
      <c r="CA76" s="177">
        <v>1</v>
      </c>
      <c r="CB76" s="177">
        <v>7</v>
      </c>
      <c r="CZ76" s="146">
        <v>0.00513</v>
      </c>
    </row>
    <row r="77" spans="1:104" ht="12.75">
      <c r="A77" s="171">
        <v>54</v>
      </c>
      <c r="B77" s="172" t="s">
        <v>196</v>
      </c>
      <c r="C77" s="173" t="s">
        <v>197</v>
      </c>
      <c r="D77" s="174" t="s">
        <v>157</v>
      </c>
      <c r="E77" s="175">
        <v>5</v>
      </c>
      <c r="F77" s="205">
        <v>0</v>
      </c>
      <c r="G77" s="176">
        <f t="shared" si="12"/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 t="shared" si="13"/>
        <v>0</v>
      </c>
      <c r="BB77" s="146">
        <f t="shared" si="14"/>
        <v>0</v>
      </c>
      <c r="BC77" s="146">
        <f t="shared" si="15"/>
        <v>0</v>
      </c>
      <c r="BD77" s="146">
        <f t="shared" si="16"/>
        <v>0</v>
      </c>
      <c r="BE77" s="146">
        <f t="shared" si="17"/>
        <v>0</v>
      </c>
      <c r="CA77" s="177">
        <v>1</v>
      </c>
      <c r="CB77" s="177">
        <v>7</v>
      </c>
      <c r="CZ77" s="146">
        <v>0</v>
      </c>
    </row>
    <row r="78" spans="1:104" ht="12.75">
      <c r="A78" s="171">
        <v>55</v>
      </c>
      <c r="B78" s="172" t="s">
        <v>198</v>
      </c>
      <c r="C78" s="173" t="s">
        <v>199</v>
      </c>
      <c r="D78" s="174" t="s">
        <v>157</v>
      </c>
      <c r="E78" s="175">
        <v>1250</v>
      </c>
      <c r="F78" s="205">
        <v>0</v>
      </c>
      <c r="G78" s="176">
        <f t="shared" si="12"/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 t="shared" si="13"/>
        <v>0</v>
      </c>
      <c r="BB78" s="146">
        <f t="shared" si="14"/>
        <v>0</v>
      </c>
      <c r="BC78" s="146">
        <f t="shared" si="15"/>
        <v>0</v>
      </c>
      <c r="BD78" s="146">
        <f t="shared" si="16"/>
        <v>0</v>
      </c>
      <c r="BE78" s="146">
        <f t="shared" si="17"/>
        <v>0</v>
      </c>
      <c r="CA78" s="177">
        <v>1</v>
      </c>
      <c r="CB78" s="177">
        <v>7</v>
      </c>
      <c r="CZ78" s="146">
        <v>0</v>
      </c>
    </row>
    <row r="79" spans="1:104" ht="12.75">
      <c r="A79" s="171">
        <v>56</v>
      </c>
      <c r="B79" s="172" t="s">
        <v>200</v>
      </c>
      <c r="C79" s="173" t="s">
        <v>201</v>
      </c>
      <c r="D79" s="174" t="s">
        <v>157</v>
      </c>
      <c r="E79" s="175">
        <v>140</v>
      </c>
      <c r="F79" s="205">
        <v>0</v>
      </c>
      <c r="G79" s="176">
        <f t="shared" si="12"/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 t="shared" si="13"/>
        <v>0</v>
      </c>
      <c r="BB79" s="146">
        <f t="shared" si="14"/>
        <v>0</v>
      </c>
      <c r="BC79" s="146">
        <f t="shared" si="15"/>
        <v>0</v>
      </c>
      <c r="BD79" s="146">
        <f t="shared" si="16"/>
        <v>0</v>
      </c>
      <c r="BE79" s="146">
        <f t="shared" si="17"/>
        <v>0</v>
      </c>
      <c r="CA79" s="177">
        <v>1</v>
      </c>
      <c r="CB79" s="177">
        <v>7</v>
      </c>
      <c r="CZ79" s="146">
        <v>0</v>
      </c>
    </row>
    <row r="80" spans="1:104" ht="22.5">
      <c r="A80" s="171">
        <v>57</v>
      </c>
      <c r="B80" s="172" t="s">
        <v>202</v>
      </c>
      <c r="C80" s="173" t="s">
        <v>203</v>
      </c>
      <c r="D80" s="174" t="s">
        <v>109</v>
      </c>
      <c r="E80" s="175">
        <v>38</v>
      </c>
      <c r="F80" s="205">
        <v>0</v>
      </c>
      <c r="G80" s="176">
        <f t="shared" si="12"/>
        <v>0</v>
      </c>
      <c r="O80" s="170">
        <v>2</v>
      </c>
      <c r="AA80" s="146">
        <v>1</v>
      </c>
      <c r="AB80" s="146">
        <v>1</v>
      </c>
      <c r="AC80" s="146">
        <v>1</v>
      </c>
      <c r="AZ80" s="146">
        <v>2</v>
      </c>
      <c r="BA80" s="146">
        <f t="shared" si="13"/>
        <v>0</v>
      </c>
      <c r="BB80" s="146">
        <f t="shared" si="14"/>
        <v>0</v>
      </c>
      <c r="BC80" s="146">
        <f t="shared" si="15"/>
        <v>0</v>
      </c>
      <c r="BD80" s="146">
        <f t="shared" si="16"/>
        <v>0</v>
      </c>
      <c r="BE80" s="146">
        <f t="shared" si="17"/>
        <v>0</v>
      </c>
      <c r="CA80" s="177">
        <v>1</v>
      </c>
      <c r="CB80" s="177">
        <v>1</v>
      </c>
      <c r="CZ80" s="146">
        <v>0.00133</v>
      </c>
    </row>
    <row r="81" spans="1:104" ht="12.75">
      <c r="A81" s="171">
        <v>58</v>
      </c>
      <c r="B81" s="172" t="s">
        <v>204</v>
      </c>
      <c r="C81" s="173" t="s">
        <v>205</v>
      </c>
      <c r="D81" s="174" t="s">
        <v>87</v>
      </c>
      <c r="E81" s="175">
        <v>755</v>
      </c>
      <c r="F81" s="205">
        <v>0</v>
      </c>
      <c r="G81" s="176">
        <f t="shared" si="12"/>
        <v>0</v>
      </c>
      <c r="O81" s="170">
        <v>2</v>
      </c>
      <c r="AA81" s="146">
        <v>12</v>
      </c>
      <c r="AB81" s="146">
        <v>0</v>
      </c>
      <c r="AC81" s="146">
        <v>190</v>
      </c>
      <c r="AZ81" s="146">
        <v>2</v>
      </c>
      <c r="BA81" s="146">
        <f t="shared" si="13"/>
        <v>0</v>
      </c>
      <c r="BB81" s="146">
        <f t="shared" si="14"/>
        <v>0</v>
      </c>
      <c r="BC81" s="146">
        <f t="shared" si="15"/>
        <v>0</v>
      </c>
      <c r="BD81" s="146">
        <f t="shared" si="16"/>
        <v>0</v>
      </c>
      <c r="BE81" s="146">
        <f t="shared" si="17"/>
        <v>0</v>
      </c>
      <c r="CA81" s="177">
        <v>12</v>
      </c>
      <c r="CB81" s="177">
        <v>0</v>
      </c>
      <c r="CZ81" s="146">
        <v>0.04</v>
      </c>
    </row>
    <row r="82" spans="1:15" ht="12.75">
      <c r="A82" s="178"/>
      <c r="B82" s="179"/>
      <c r="C82" s="226" t="s">
        <v>206</v>
      </c>
      <c r="D82" s="227"/>
      <c r="E82" s="227"/>
      <c r="F82" s="227"/>
      <c r="G82" s="228"/>
      <c r="L82" s="180" t="s">
        <v>206</v>
      </c>
      <c r="O82" s="170">
        <v>3</v>
      </c>
    </row>
    <row r="83" spans="1:104" ht="12.75">
      <c r="A83" s="171">
        <v>59</v>
      </c>
      <c r="B83" s="172" t="s">
        <v>207</v>
      </c>
      <c r="C83" s="173" t="s">
        <v>208</v>
      </c>
      <c r="D83" s="174" t="s">
        <v>61</v>
      </c>
      <c r="E83" s="175">
        <v>3.6</v>
      </c>
      <c r="F83" s="205">
        <f>SUM(G57:G81)/100</f>
        <v>0</v>
      </c>
      <c r="G83" s="176">
        <f>E83*F83</f>
        <v>0</v>
      </c>
      <c r="O83" s="170">
        <v>2</v>
      </c>
      <c r="AA83" s="146">
        <v>7</v>
      </c>
      <c r="AB83" s="146">
        <v>1002</v>
      </c>
      <c r="AC83" s="146">
        <v>5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7</v>
      </c>
      <c r="CB83" s="177">
        <v>1002</v>
      </c>
      <c r="CZ83" s="146">
        <v>0</v>
      </c>
    </row>
    <row r="84" spans="1:104" ht="12.75">
      <c r="A84" s="171">
        <v>60</v>
      </c>
      <c r="B84" s="172" t="s">
        <v>209</v>
      </c>
      <c r="C84" s="173" t="s">
        <v>210</v>
      </c>
      <c r="D84" s="174" t="s">
        <v>211</v>
      </c>
      <c r="E84" s="175">
        <v>40</v>
      </c>
      <c r="F84" s="205">
        <v>0</v>
      </c>
      <c r="G84" s="176">
        <f>E84*F84</f>
        <v>0</v>
      </c>
      <c r="O84" s="170">
        <v>2</v>
      </c>
      <c r="AA84" s="146">
        <v>10</v>
      </c>
      <c r="AB84" s="146">
        <v>0</v>
      </c>
      <c r="AC84" s="146">
        <v>8</v>
      </c>
      <c r="AZ84" s="146">
        <v>5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10</v>
      </c>
      <c r="CB84" s="177">
        <v>0</v>
      </c>
      <c r="CZ84" s="146">
        <v>0</v>
      </c>
    </row>
    <row r="85" spans="1:57" ht="12.75">
      <c r="A85" s="185"/>
      <c r="B85" s="186" t="s">
        <v>74</v>
      </c>
      <c r="C85" s="187" t="str">
        <f>CONCATENATE(B56," ",C56)</f>
        <v>733 Rozvod potrubí</v>
      </c>
      <c r="D85" s="188"/>
      <c r="E85" s="189"/>
      <c r="F85" s="190"/>
      <c r="G85" s="191">
        <f>SUM(G56:G84)</f>
        <v>0</v>
      </c>
      <c r="O85" s="170">
        <v>4</v>
      </c>
      <c r="BA85" s="192">
        <f>SUM(BA56:BA84)</f>
        <v>0</v>
      </c>
      <c r="BB85" s="192">
        <f>SUM(BB56:BB84)</f>
        <v>0</v>
      </c>
      <c r="BC85" s="192">
        <f>SUM(BC56:BC84)</f>
        <v>0</v>
      </c>
      <c r="BD85" s="192">
        <f>SUM(BD56:BD84)</f>
        <v>0</v>
      </c>
      <c r="BE85" s="192">
        <f>SUM(BE56:BE84)</f>
        <v>0</v>
      </c>
    </row>
    <row r="86" spans="1:15" ht="12.75">
      <c r="A86" s="163" t="s">
        <v>72</v>
      </c>
      <c r="B86" s="164" t="s">
        <v>212</v>
      </c>
      <c r="C86" s="165" t="s">
        <v>213</v>
      </c>
      <c r="D86" s="166"/>
      <c r="E86" s="167"/>
      <c r="F86" s="167"/>
      <c r="G86" s="168"/>
      <c r="H86" s="169"/>
      <c r="I86" s="169"/>
      <c r="O86" s="170">
        <v>1</v>
      </c>
    </row>
    <row r="87" spans="1:104" ht="12.75">
      <c r="A87" s="171">
        <v>61</v>
      </c>
      <c r="B87" s="172" t="s">
        <v>214</v>
      </c>
      <c r="C87" s="173" t="s">
        <v>215</v>
      </c>
      <c r="D87" s="174" t="s">
        <v>109</v>
      </c>
      <c r="E87" s="175">
        <v>4</v>
      </c>
      <c r="F87" s="205">
        <v>0</v>
      </c>
      <c r="G87" s="176">
        <f aca="true" t="shared" si="18" ref="G87:G116">E87*F87</f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aca="true" t="shared" si="19" ref="BA87:BA116">IF(AZ87=1,G87,0)</f>
        <v>0</v>
      </c>
      <c r="BB87" s="146">
        <f aca="true" t="shared" si="20" ref="BB87:BB116">IF(AZ87=2,G87,0)</f>
        <v>0</v>
      </c>
      <c r="BC87" s="146">
        <f aca="true" t="shared" si="21" ref="BC87:BC116">IF(AZ87=3,G87,0)</f>
        <v>0</v>
      </c>
      <c r="BD87" s="146">
        <f aca="true" t="shared" si="22" ref="BD87:BD116">IF(AZ87=4,G87,0)</f>
        <v>0</v>
      </c>
      <c r="BE87" s="146">
        <f aca="true" t="shared" si="23" ref="BE87:BE116">IF(AZ87=5,G87,0)</f>
        <v>0</v>
      </c>
      <c r="CA87" s="177">
        <v>1</v>
      </c>
      <c r="CB87" s="177">
        <v>7</v>
      </c>
      <c r="CZ87" s="146">
        <v>2E-05</v>
      </c>
    </row>
    <row r="88" spans="1:104" ht="12.75">
      <c r="A88" s="171">
        <v>62</v>
      </c>
      <c r="B88" s="172" t="s">
        <v>216</v>
      </c>
      <c r="C88" s="173" t="s">
        <v>217</v>
      </c>
      <c r="D88" s="174" t="s">
        <v>120</v>
      </c>
      <c r="E88" s="175">
        <v>4</v>
      </c>
      <c r="F88" s="205">
        <v>0</v>
      </c>
      <c r="G88" s="176">
        <f t="shared" si="18"/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 t="shared" si="19"/>
        <v>0</v>
      </c>
      <c r="BB88" s="146">
        <f t="shared" si="20"/>
        <v>0</v>
      </c>
      <c r="BC88" s="146">
        <f t="shared" si="21"/>
        <v>0</v>
      </c>
      <c r="BD88" s="146">
        <f t="shared" si="22"/>
        <v>0</v>
      </c>
      <c r="BE88" s="146">
        <f t="shared" si="23"/>
        <v>0</v>
      </c>
      <c r="CA88" s="177">
        <v>1</v>
      </c>
      <c r="CB88" s="177">
        <v>7</v>
      </c>
      <c r="CZ88" s="146">
        <v>0.00886</v>
      </c>
    </row>
    <row r="89" spans="1:104" ht="12.75">
      <c r="A89" s="171">
        <v>63</v>
      </c>
      <c r="B89" s="172" t="s">
        <v>218</v>
      </c>
      <c r="C89" s="173" t="s">
        <v>219</v>
      </c>
      <c r="D89" s="174" t="s">
        <v>120</v>
      </c>
      <c r="E89" s="175">
        <v>1</v>
      </c>
      <c r="F89" s="205">
        <v>0</v>
      </c>
      <c r="G89" s="176">
        <f t="shared" si="18"/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 t="shared" si="19"/>
        <v>0</v>
      </c>
      <c r="BB89" s="146">
        <f t="shared" si="20"/>
        <v>0</v>
      </c>
      <c r="BC89" s="146">
        <f t="shared" si="21"/>
        <v>0</v>
      </c>
      <c r="BD89" s="146">
        <f t="shared" si="22"/>
        <v>0</v>
      </c>
      <c r="BE89" s="146">
        <f t="shared" si="23"/>
        <v>0</v>
      </c>
      <c r="CA89" s="177">
        <v>1</v>
      </c>
      <c r="CB89" s="177">
        <v>7</v>
      </c>
      <c r="CZ89" s="146">
        <v>0.02711</v>
      </c>
    </row>
    <row r="90" spans="1:104" ht="12.75">
      <c r="A90" s="171">
        <v>64</v>
      </c>
      <c r="B90" s="172" t="s">
        <v>220</v>
      </c>
      <c r="C90" s="173" t="s">
        <v>221</v>
      </c>
      <c r="D90" s="174" t="s">
        <v>120</v>
      </c>
      <c r="E90" s="175">
        <v>3</v>
      </c>
      <c r="F90" s="205">
        <v>0</v>
      </c>
      <c r="G90" s="176">
        <f t="shared" si="18"/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 t="shared" si="19"/>
        <v>0</v>
      </c>
      <c r="BB90" s="146">
        <f t="shared" si="20"/>
        <v>0</v>
      </c>
      <c r="BC90" s="146">
        <f t="shared" si="21"/>
        <v>0</v>
      </c>
      <c r="BD90" s="146">
        <f t="shared" si="22"/>
        <v>0</v>
      </c>
      <c r="BE90" s="146">
        <f t="shared" si="23"/>
        <v>0</v>
      </c>
      <c r="CA90" s="177">
        <v>1</v>
      </c>
      <c r="CB90" s="177">
        <v>7</v>
      </c>
      <c r="CZ90" s="146">
        <v>0.01427</v>
      </c>
    </row>
    <row r="91" spans="1:104" ht="12.75">
      <c r="A91" s="171">
        <v>65</v>
      </c>
      <c r="B91" s="172" t="s">
        <v>222</v>
      </c>
      <c r="C91" s="173" t="s">
        <v>223</v>
      </c>
      <c r="D91" s="174" t="s">
        <v>109</v>
      </c>
      <c r="E91" s="175">
        <v>250</v>
      </c>
      <c r="F91" s="205">
        <v>0</v>
      </c>
      <c r="G91" s="176">
        <f t="shared" si="18"/>
        <v>0</v>
      </c>
      <c r="O91" s="170">
        <v>2</v>
      </c>
      <c r="AA91" s="146">
        <v>1</v>
      </c>
      <c r="AB91" s="146">
        <v>7</v>
      </c>
      <c r="AC91" s="146">
        <v>7</v>
      </c>
      <c r="AZ91" s="146">
        <v>2</v>
      </c>
      <c r="BA91" s="146">
        <f t="shared" si="19"/>
        <v>0</v>
      </c>
      <c r="BB91" s="146">
        <f t="shared" si="20"/>
        <v>0</v>
      </c>
      <c r="BC91" s="146">
        <f t="shared" si="21"/>
        <v>0</v>
      </c>
      <c r="BD91" s="146">
        <f t="shared" si="22"/>
        <v>0</v>
      </c>
      <c r="BE91" s="146">
        <f t="shared" si="23"/>
        <v>0</v>
      </c>
      <c r="CA91" s="177">
        <v>1</v>
      </c>
      <c r="CB91" s="177">
        <v>7</v>
      </c>
      <c r="CZ91" s="146">
        <v>0.00017</v>
      </c>
    </row>
    <row r="92" spans="1:104" ht="22.5">
      <c r="A92" s="171">
        <v>66</v>
      </c>
      <c r="B92" s="172" t="s">
        <v>224</v>
      </c>
      <c r="C92" s="173" t="s">
        <v>225</v>
      </c>
      <c r="D92" s="174" t="s">
        <v>109</v>
      </c>
      <c r="E92" s="175">
        <v>4</v>
      </c>
      <c r="F92" s="205">
        <v>0</v>
      </c>
      <c r="G92" s="176">
        <f t="shared" si="18"/>
        <v>0</v>
      </c>
      <c r="O92" s="170">
        <v>2</v>
      </c>
      <c r="AA92" s="146">
        <v>1</v>
      </c>
      <c r="AB92" s="146">
        <v>7</v>
      </c>
      <c r="AC92" s="146">
        <v>7</v>
      </c>
      <c r="AZ92" s="146">
        <v>2</v>
      </c>
      <c r="BA92" s="146">
        <f t="shared" si="19"/>
        <v>0</v>
      </c>
      <c r="BB92" s="146">
        <f t="shared" si="20"/>
        <v>0</v>
      </c>
      <c r="BC92" s="146">
        <f t="shared" si="21"/>
        <v>0</v>
      </c>
      <c r="BD92" s="146">
        <f t="shared" si="22"/>
        <v>0</v>
      </c>
      <c r="BE92" s="146">
        <f t="shared" si="23"/>
        <v>0</v>
      </c>
      <c r="CA92" s="177">
        <v>1</v>
      </c>
      <c r="CB92" s="177">
        <v>7</v>
      </c>
      <c r="CZ92" s="146">
        <v>8E-05</v>
      </c>
    </row>
    <row r="93" spans="1:104" ht="12.75">
      <c r="A93" s="171">
        <v>67</v>
      </c>
      <c r="B93" s="172" t="s">
        <v>226</v>
      </c>
      <c r="C93" s="173" t="s">
        <v>227</v>
      </c>
      <c r="D93" s="174" t="s">
        <v>109</v>
      </c>
      <c r="E93" s="175">
        <v>64</v>
      </c>
      <c r="F93" s="205">
        <v>0</v>
      </c>
      <c r="G93" s="176">
        <f t="shared" si="18"/>
        <v>0</v>
      </c>
      <c r="O93" s="170">
        <v>2</v>
      </c>
      <c r="AA93" s="146">
        <v>1</v>
      </c>
      <c r="AB93" s="146">
        <v>7</v>
      </c>
      <c r="AC93" s="146">
        <v>7</v>
      </c>
      <c r="AZ93" s="146">
        <v>2</v>
      </c>
      <c r="BA93" s="146">
        <f t="shared" si="19"/>
        <v>0</v>
      </c>
      <c r="BB93" s="146">
        <f t="shared" si="20"/>
        <v>0</v>
      </c>
      <c r="BC93" s="146">
        <f t="shared" si="21"/>
        <v>0</v>
      </c>
      <c r="BD93" s="146">
        <f t="shared" si="22"/>
        <v>0</v>
      </c>
      <c r="BE93" s="146">
        <f t="shared" si="23"/>
        <v>0</v>
      </c>
      <c r="CA93" s="177">
        <v>1</v>
      </c>
      <c r="CB93" s="177">
        <v>7</v>
      </c>
      <c r="CZ93" s="146">
        <v>0</v>
      </c>
    </row>
    <row r="94" spans="1:104" ht="12.75">
      <c r="A94" s="171">
        <v>68</v>
      </c>
      <c r="B94" s="172" t="s">
        <v>228</v>
      </c>
      <c r="C94" s="173" t="s">
        <v>229</v>
      </c>
      <c r="D94" s="174" t="s">
        <v>109</v>
      </c>
      <c r="E94" s="175">
        <v>183</v>
      </c>
      <c r="F94" s="205">
        <v>0</v>
      </c>
      <c r="G94" s="176">
        <f t="shared" si="18"/>
        <v>0</v>
      </c>
      <c r="O94" s="170">
        <v>2</v>
      </c>
      <c r="AA94" s="146">
        <v>1</v>
      </c>
      <c r="AB94" s="146">
        <v>7</v>
      </c>
      <c r="AC94" s="146">
        <v>7</v>
      </c>
      <c r="AZ94" s="146">
        <v>2</v>
      </c>
      <c r="BA94" s="146">
        <f t="shared" si="19"/>
        <v>0</v>
      </c>
      <c r="BB94" s="146">
        <f t="shared" si="20"/>
        <v>0</v>
      </c>
      <c r="BC94" s="146">
        <f t="shared" si="21"/>
        <v>0</v>
      </c>
      <c r="BD94" s="146">
        <f t="shared" si="22"/>
        <v>0</v>
      </c>
      <c r="BE94" s="146">
        <f t="shared" si="23"/>
        <v>0</v>
      </c>
      <c r="CA94" s="177">
        <v>1</v>
      </c>
      <c r="CB94" s="177">
        <v>7</v>
      </c>
      <c r="CZ94" s="146">
        <v>0</v>
      </c>
    </row>
    <row r="95" spans="1:104" ht="12.75">
      <c r="A95" s="171">
        <v>69</v>
      </c>
      <c r="B95" s="172" t="s">
        <v>230</v>
      </c>
      <c r="C95" s="173" t="s">
        <v>231</v>
      </c>
      <c r="D95" s="174" t="s">
        <v>109</v>
      </c>
      <c r="E95" s="175">
        <v>8</v>
      </c>
      <c r="F95" s="205">
        <v>0</v>
      </c>
      <c r="G95" s="176">
        <f t="shared" si="18"/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 t="shared" si="19"/>
        <v>0</v>
      </c>
      <c r="BB95" s="146">
        <f t="shared" si="20"/>
        <v>0</v>
      </c>
      <c r="BC95" s="146">
        <f t="shared" si="21"/>
        <v>0</v>
      </c>
      <c r="BD95" s="146">
        <f t="shared" si="22"/>
        <v>0</v>
      </c>
      <c r="BE95" s="146">
        <f t="shared" si="23"/>
        <v>0</v>
      </c>
      <c r="CA95" s="177">
        <v>1</v>
      </c>
      <c r="CB95" s="177">
        <v>7</v>
      </c>
      <c r="CZ95" s="146">
        <v>0</v>
      </c>
    </row>
    <row r="96" spans="1:104" ht="12.75">
      <c r="A96" s="171">
        <v>70</v>
      </c>
      <c r="B96" s="172" t="s">
        <v>232</v>
      </c>
      <c r="C96" s="173" t="s">
        <v>233</v>
      </c>
      <c r="D96" s="174" t="s">
        <v>109</v>
      </c>
      <c r="E96" s="175">
        <v>10</v>
      </c>
      <c r="F96" s="205">
        <v>0</v>
      </c>
      <c r="G96" s="176">
        <f t="shared" si="18"/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 t="shared" si="19"/>
        <v>0</v>
      </c>
      <c r="BB96" s="146">
        <f t="shared" si="20"/>
        <v>0</v>
      </c>
      <c r="BC96" s="146">
        <f t="shared" si="21"/>
        <v>0</v>
      </c>
      <c r="BD96" s="146">
        <f t="shared" si="22"/>
        <v>0</v>
      </c>
      <c r="BE96" s="146">
        <f t="shared" si="23"/>
        <v>0</v>
      </c>
      <c r="CA96" s="177">
        <v>1</v>
      </c>
      <c r="CB96" s="177">
        <v>7</v>
      </c>
      <c r="CZ96" s="146">
        <v>0</v>
      </c>
    </row>
    <row r="97" spans="1:104" ht="12.75">
      <c r="A97" s="171">
        <v>71</v>
      </c>
      <c r="B97" s="172" t="s">
        <v>234</v>
      </c>
      <c r="C97" s="173" t="s">
        <v>235</v>
      </c>
      <c r="D97" s="174" t="s">
        <v>109</v>
      </c>
      <c r="E97" s="175">
        <v>11</v>
      </c>
      <c r="F97" s="205">
        <v>0</v>
      </c>
      <c r="G97" s="176">
        <f t="shared" si="18"/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 t="shared" si="19"/>
        <v>0</v>
      </c>
      <c r="BB97" s="146">
        <f t="shared" si="20"/>
        <v>0</v>
      </c>
      <c r="BC97" s="146">
        <f t="shared" si="21"/>
        <v>0</v>
      </c>
      <c r="BD97" s="146">
        <f t="shared" si="22"/>
        <v>0</v>
      </c>
      <c r="BE97" s="146">
        <f t="shared" si="23"/>
        <v>0</v>
      </c>
      <c r="CA97" s="177">
        <v>1</v>
      </c>
      <c r="CB97" s="177">
        <v>7</v>
      </c>
      <c r="CZ97" s="146">
        <v>0</v>
      </c>
    </row>
    <row r="98" spans="1:104" ht="12.75">
      <c r="A98" s="171">
        <v>72</v>
      </c>
      <c r="B98" s="172" t="s">
        <v>236</v>
      </c>
      <c r="C98" s="173" t="s">
        <v>237</v>
      </c>
      <c r="D98" s="174" t="s">
        <v>109</v>
      </c>
      <c r="E98" s="175">
        <v>3</v>
      </c>
      <c r="F98" s="205">
        <v>0</v>
      </c>
      <c r="G98" s="176">
        <f t="shared" si="18"/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 t="shared" si="19"/>
        <v>0</v>
      </c>
      <c r="BB98" s="146">
        <f t="shared" si="20"/>
        <v>0</v>
      </c>
      <c r="BC98" s="146">
        <f t="shared" si="21"/>
        <v>0</v>
      </c>
      <c r="BD98" s="146">
        <f t="shared" si="22"/>
        <v>0</v>
      </c>
      <c r="BE98" s="146">
        <f t="shared" si="23"/>
        <v>0</v>
      </c>
      <c r="CA98" s="177">
        <v>1</v>
      </c>
      <c r="CB98" s="177">
        <v>7</v>
      </c>
      <c r="CZ98" s="146">
        <v>0</v>
      </c>
    </row>
    <row r="99" spans="1:104" ht="12.75">
      <c r="A99" s="171">
        <v>73</v>
      </c>
      <c r="B99" s="172" t="s">
        <v>238</v>
      </c>
      <c r="C99" s="173" t="s">
        <v>239</v>
      </c>
      <c r="D99" s="174" t="s">
        <v>109</v>
      </c>
      <c r="E99" s="175">
        <v>14</v>
      </c>
      <c r="F99" s="205">
        <v>0</v>
      </c>
      <c r="G99" s="176">
        <f t="shared" si="18"/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 t="shared" si="19"/>
        <v>0</v>
      </c>
      <c r="BB99" s="146">
        <f t="shared" si="20"/>
        <v>0</v>
      </c>
      <c r="BC99" s="146">
        <f t="shared" si="21"/>
        <v>0</v>
      </c>
      <c r="BD99" s="146">
        <f t="shared" si="22"/>
        <v>0</v>
      </c>
      <c r="BE99" s="146">
        <f t="shared" si="23"/>
        <v>0</v>
      </c>
      <c r="CA99" s="177">
        <v>1</v>
      </c>
      <c r="CB99" s="177">
        <v>7</v>
      </c>
      <c r="CZ99" s="146">
        <v>0</v>
      </c>
    </row>
    <row r="100" spans="1:104" ht="12.75">
      <c r="A100" s="171">
        <v>74</v>
      </c>
      <c r="B100" s="172" t="s">
        <v>240</v>
      </c>
      <c r="C100" s="173" t="s">
        <v>241</v>
      </c>
      <c r="D100" s="174" t="s">
        <v>109</v>
      </c>
      <c r="E100" s="175">
        <v>3</v>
      </c>
      <c r="F100" s="205">
        <v>0</v>
      </c>
      <c r="G100" s="176">
        <f t="shared" si="18"/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 t="shared" si="19"/>
        <v>0</v>
      </c>
      <c r="BB100" s="146">
        <f t="shared" si="20"/>
        <v>0</v>
      </c>
      <c r="BC100" s="146">
        <f t="shared" si="21"/>
        <v>0</v>
      </c>
      <c r="BD100" s="146">
        <f t="shared" si="22"/>
        <v>0</v>
      </c>
      <c r="BE100" s="146">
        <f t="shared" si="23"/>
        <v>0</v>
      </c>
      <c r="CA100" s="177">
        <v>1</v>
      </c>
      <c r="CB100" s="177">
        <v>7</v>
      </c>
      <c r="CZ100" s="146">
        <v>0.00023</v>
      </c>
    </row>
    <row r="101" spans="1:104" ht="12.75">
      <c r="A101" s="171">
        <v>75</v>
      </c>
      <c r="B101" s="172" t="s">
        <v>242</v>
      </c>
      <c r="C101" s="173" t="s">
        <v>243</v>
      </c>
      <c r="D101" s="174" t="s">
        <v>109</v>
      </c>
      <c r="E101" s="175">
        <v>5</v>
      </c>
      <c r="F101" s="205">
        <v>0</v>
      </c>
      <c r="G101" s="176">
        <f t="shared" si="18"/>
        <v>0</v>
      </c>
      <c r="O101" s="170">
        <v>2</v>
      </c>
      <c r="AA101" s="146">
        <v>1</v>
      </c>
      <c r="AB101" s="146">
        <v>7</v>
      </c>
      <c r="AC101" s="146">
        <v>7</v>
      </c>
      <c r="AZ101" s="146">
        <v>2</v>
      </c>
      <c r="BA101" s="146">
        <f t="shared" si="19"/>
        <v>0</v>
      </c>
      <c r="BB101" s="146">
        <f t="shared" si="20"/>
        <v>0</v>
      </c>
      <c r="BC101" s="146">
        <f t="shared" si="21"/>
        <v>0</v>
      </c>
      <c r="BD101" s="146">
        <f t="shared" si="22"/>
        <v>0</v>
      </c>
      <c r="BE101" s="146">
        <f t="shared" si="23"/>
        <v>0</v>
      </c>
      <c r="CA101" s="177">
        <v>1</v>
      </c>
      <c r="CB101" s="177">
        <v>7</v>
      </c>
      <c r="CZ101" s="146">
        <v>0.00102</v>
      </c>
    </row>
    <row r="102" spans="1:104" ht="12.75">
      <c r="A102" s="171">
        <v>76</v>
      </c>
      <c r="B102" s="172" t="s">
        <v>244</v>
      </c>
      <c r="C102" s="173" t="s">
        <v>245</v>
      </c>
      <c r="D102" s="174" t="s">
        <v>109</v>
      </c>
      <c r="E102" s="175">
        <v>8</v>
      </c>
      <c r="F102" s="205">
        <v>0</v>
      </c>
      <c r="G102" s="176">
        <f t="shared" si="18"/>
        <v>0</v>
      </c>
      <c r="O102" s="170">
        <v>2</v>
      </c>
      <c r="AA102" s="146">
        <v>1</v>
      </c>
      <c r="AB102" s="146">
        <v>7</v>
      </c>
      <c r="AC102" s="146">
        <v>7</v>
      </c>
      <c r="AZ102" s="146">
        <v>2</v>
      </c>
      <c r="BA102" s="146">
        <f t="shared" si="19"/>
        <v>0</v>
      </c>
      <c r="BB102" s="146">
        <f t="shared" si="20"/>
        <v>0</v>
      </c>
      <c r="BC102" s="146">
        <f t="shared" si="21"/>
        <v>0</v>
      </c>
      <c r="BD102" s="146">
        <f t="shared" si="22"/>
        <v>0</v>
      </c>
      <c r="BE102" s="146">
        <f t="shared" si="23"/>
        <v>0</v>
      </c>
      <c r="CA102" s="177">
        <v>1</v>
      </c>
      <c r="CB102" s="177">
        <v>7</v>
      </c>
      <c r="CZ102" s="146">
        <v>0.00216</v>
      </c>
    </row>
    <row r="103" spans="1:104" ht="12.75">
      <c r="A103" s="171">
        <v>77</v>
      </c>
      <c r="B103" s="172" t="s">
        <v>246</v>
      </c>
      <c r="C103" s="173" t="s">
        <v>247</v>
      </c>
      <c r="D103" s="174" t="s">
        <v>109</v>
      </c>
      <c r="E103" s="175">
        <v>1</v>
      </c>
      <c r="F103" s="205">
        <v>0</v>
      </c>
      <c r="G103" s="176">
        <f t="shared" si="18"/>
        <v>0</v>
      </c>
      <c r="O103" s="170">
        <v>2</v>
      </c>
      <c r="AA103" s="146">
        <v>1</v>
      </c>
      <c r="AB103" s="146">
        <v>7</v>
      </c>
      <c r="AC103" s="146">
        <v>7</v>
      </c>
      <c r="AZ103" s="146">
        <v>2</v>
      </c>
      <c r="BA103" s="146">
        <f t="shared" si="19"/>
        <v>0</v>
      </c>
      <c r="BB103" s="146">
        <f t="shared" si="20"/>
        <v>0</v>
      </c>
      <c r="BC103" s="146">
        <f t="shared" si="21"/>
        <v>0</v>
      </c>
      <c r="BD103" s="146">
        <f t="shared" si="22"/>
        <v>0</v>
      </c>
      <c r="BE103" s="146">
        <f t="shared" si="23"/>
        <v>0</v>
      </c>
      <c r="CA103" s="177">
        <v>1</v>
      </c>
      <c r="CB103" s="177">
        <v>7</v>
      </c>
      <c r="CZ103" s="146">
        <v>0.00015</v>
      </c>
    </row>
    <row r="104" spans="1:104" ht="12.75">
      <c r="A104" s="171">
        <v>78</v>
      </c>
      <c r="B104" s="172" t="s">
        <v>248</v>
      </c>
      <c r="C104" s="173" t="s">
        <v>249</v>
      </c>
      <c r="D104" s="174" t="s">
        <v>109</v>
      </c>
      <c r="E104" s="175">
        <v>1</v>
      </c>
      <c r="F104" s="205">
        <v>0</v>
      </c>
      <c r="G104" s="176">
        <f t="shared" si="18"/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 t="shared" si="19"/>
        <v>0</v>
      </c>
      <c r="BB104" s="146">
        <f t="shared" si="20"/>
        <v>0</v>
      </c>
      <c r="BC104" s="146">
        <f t="shared" si="21"/>
        <v>0</v>
      </c>
      <c r="BD104" s="146">
        <f t="shared" si="22"/>
        <v>0</v>
      </c>
      <c r="BE104" s="146">
        <f t="shared" si="23"/>
        <v>0</v>
      </c>
      <c r="CA104" s="177">
        <v>1</v>
      </c>
      <c r="CB104" s="177">
        <v>7</v>
      </c>
      <c r="CZ104" s="146">
        <v>0.00055</v>
      </c>
    </row>
    <row r="105" spans="1:104" ht="12.75">
      <c r="A105" s="171">
        <v>79</v>
      </c>
      <c r="B105" s="172" t="s">
        <v>250</v>
      </c>
      <c r="C105" s="173" t="s">
        <v>251</v>
      </c>
      <c r="D105" s="174" t="s">
        <v>109</v>
      </c>
      <c r="E105" s="175">
        <v>4</v>
      </c>
      <c r="F105" s="205">
        <v>0</v>
      </c>
      <c r="G105" s="176">
        <f t="shared" si="18"/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 t="shared" si="19"/>
        <v>0</v>
      </c>
      <c r="BB105" s="146">
        <f t="shared" si="20"/>
        <v>0</v>
      </c>
      <c r="BC105" s="146">
        <f t="shared" si="21"/>
        <v>0</v>
      </c>
      <c r="BD105" s="146">
        <f t="shared" si="22"/>
        <v>0</v>
      </c>
      <c r="BE105" s="146">
        <f t="shared" si="23"/>
        <v>0</v>
      </c>
      <c r="CA105" s="177">
        <v>1</v>
      </c>
      <c r="CB105" s="177">
        <v>7</v>
      </c>
      <c r="CZ105" s="146">
        <v>0.00106</v>
      </c>
    </row>
    <row r="106" spans="1:104" ht="12.75">
      <c r="A106" s="171">
        <v>80</v>
      </c>
      <c r="B106" s="172" t="s">
        <v>252</v>
      </c>
      <c r="C106" s="173" t="s">
        <v>253</v>
      </c>
      <c r="D106" s="174" t="s">
        <v>109</v>
      </c>
      <c r="E106" s="175">
        <v>64</v>
      </c>
      <c r="F106" s="205"/>
      <c r="G106" s="176">
        <f t="shared" si="18"/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 t="shared" si="19"/>
        <v>0</v>
      </c>
      <c r="BB106" s="146">
        <f t="shared" si="20"/>
        <v>0</v>
      </c>
      <c r="BC106" s="146">
        <f t="shared" si="21"/>
        <v>0</v>
      </c>
      <c r="BD106" s="146">
        <f t="shared" si="22"/>
        <v>0</v>
      </c>
      <c r="BE106" s="146">
        <f t="shared" si="23"/>
        <v>0</v>
      </c>
      <c r="CA106" s="177">
        <v>1</v>
      </c>
      <c r="CB106" s="177">
        <v>7</v>
      </c>
      <c r="CZ106" s="146">
        <v>0.00047</v>
      </c>
    </row>
    <row r="107" spans="1:104" ht="12.75">
      <c r="A107" s="171">
        <v>81</v>
      </c>
      <c r="B107" s="172" t="s">
        <v>254</v>
      </c>
      <c r="C107" s="173" t="s">
        <v>255</v>
      </c>
      <c r="D107" s="174" t="s">
        <v>109</v>
      </c>
      <c r="E107" s="175">
        <v>1</v>
      </c>
      <c r="F107" s="205">
        <v>0</v>
      </c>
      <c r="G107" s="176">
        <f t="shared" si="18"/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 t="shared" si="19"/>
        <v>0</v>
      </c>
      <c r="BB107" s="146">
        <f t="shared" si="20"/>
        <v>0</v>
      </c>
      <c r="BC107" s="146">
        <f t="shared" si="21"/>
        <v>0</v>
      </c>
      <c r="BD107" s="146">
        <f t="shared" si="22"/>
        <v>0</v>
      </c>
      <c r="BE107" s="146">
        <f t="shared" si="23"/>
        <v>0</v>
      </c>
      <c r="CA107" s="177">
        <v>1</v>
      </c>
      <c r="CB107" s="177">
        <v>7</v>
      </c>
      <c r="CZ107" s="146">
        <v>0.00078</v>
      </c>
    </row>
    <row r="108" spans="1:104" ht="12.75">
      <c r="A108" s="171">
        <v>82</v>
      </c>
      <c r="B108" s="172" t="s">
        <v>256</v>
      </c>
      <c r="C108" s="173" t="s">
        <v>257</v>
      </c>
      <c r="D108" s="174" t="s">
        <v>109</v>
      </c>
      <c r="E108" s="175">
        <v>1</v>
      </c>
      <c r="F108" s="205">
        <v>0</v>
      </c>
      <c r="G108" s="176">
        <f t="shared" si="18"/>
        <v>0</v>
      </c>
      <c r="O108" s="170">
        <v>2</v>
      </c>
      <c r="AA108" s="146">
        <v>1</v>
      </c>
      <c r="AB108" s="146">
        <v>7</v>
      </c>
      <c r="AC108" s="146">
        <v>7</v>
      </c>
      <c r="AZ108" s="146">
        <v>2</v>
      </c>
      <c r="BA108" s="146">
        <f t="shared" si="19"/>
        <v>0</v>
      </c>
      <c r="BB108" s="146">
        <f t="shared" si="20"/>
        <v>0</v>
      </c>
      <c r="BC108" s="146">
        <f t="shared" si="21"/>
        <v>0</v>
      </c>
      <c r="BD108" s="146">
        <f t="shared" si="22"/>
        <v>0</v>
      </c>
      <c r="BE108" s="146">
        <f t="shared" si="23"/>
        <v>0</v>
      </c>
      <c r="CA108" s="177">
        <v>1</v>
      </c>
      <c r="CB108" s="177">
        <v>7</v>
      </c>
      <c r="CZ108" s="146">
        <v>0.00185</v>
      </c>
    </row>
    <row r="109" spans="1:104" ht="12.75">
      <c r="A109" s="171">
        <v>83</v>
      </c>
      <c r="B109" s="172" t="s">
        <v>258</v>
      </c>
      <c r="C109" s="173" t="s">
        <v>259</v>
      </c>
      <c r="D109" s="174" t="s">
        <v>109</v>
      </c>
      <c r="E109" s="175">
        <v>2</v>
      </c>
      <c r="F109" s="205">
        <v>0</v>
      </c>
      <c r="G109" s="176">
        <f t="shared" si="18"/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 t="shared" si="19"/>
        <v>0</v>
      </c>
      <c r="BB109" s="146">
        <f t="shared" si="20"/>
        <v>0</v>
      </c>
      <c r="BC109" s="146">
        <f t="shared" si="21"/>
        <v>0</v>
      </c>
      <c r="BD109" s="146">
        <f t="shared" si="22"/>
        <v>0</v>
      </c>
      <c r="BE109" s="146">
        <f t="shared" si="23"/>
        <v>0</v>
      </c>
      <c r="CA109" s="177">
        <v>1</v>
      </c>
      <c r="CB109" s="177">
        <v>7</v>
      </c>
      <c r="CZ109" s="146">
        <v>0.0049</v>
      </c>
    </row>
    <row r="110" spans="1:104" ht="12.75">
      <c r="A110" s="171">
        <v>84</v>
      </c>
      <c r="B110" s="172" t="s">
        <v>260</v>
      </c>
      <c r="C110" s="173" t="s">
        <v>261</v>
      </c>
      <c r="D110" s="174" t="s">
        <v>109</v>
      </c>
      <c r="E110" s="175">
        <v>12</v>
      </c>
      <c r="F110" s="205">
        <v>0</v>
      </c>
      <c r="G110" s="176">
        <f t="shared" si="18"/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 t="shared" si="19"/>
        <v>0</v>
      </c>
      <c r="BB110" s="146">
        <f t="shared" si="20"/>
        <v>0</v>
      </c>
      <c r="BC110" s="146">
        <f t="shared" si="21"/>
        <v>0</v>
      </c>
      <c r="BD110" s="146">
        <f t="shared" si="22"/>
        <v>0</v>
      </c>
      <c r="BE110" s="146">
        <f t="shared" si="23"/>
        <v>0</v>
      </c>
      <c r="CA110" s="177">
        <v>1</v>
      </c>
      <c r="CB110" s="177">
        <v>7</v>
      </c>
      <c r="CZ110" s="146">
        <v>0.00067</v>
      </c>
    </row>
    <row r="111" spans="1:104" ht="12.75">
      <c r="A111" s="171">
        <v>85</v>
      </c>
      <c r="B111" s="172" t="s">
        <v>262</v>
      </c>
      <c r="C111" s="173" t="s">
        <v>263</v>
      </c>
      <c r="D111" s="174" t="s">
        <v>109</v>
      </c>
      <c r="E111" s="175">
        <v>12</v>
      </c>
      <c r="F111" s="205">
        <v>0</v>
      </c>
      <c r="G111" s="176">
        <f t="shared" si="18"/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 t="shared" si="19"/>
        <v>0</v>
      </c>
      <c r="BB111" s="146">
        <f t="shared" si="20"/>
        <v>0</v>
      </c>
      <c r="BC111" s="146">
        <f t="shared" si="21"/>
        <v>0</v>
      </c>
      <c r="BD111" s="146">
        <f t="shared" si="22"/>
        <v>0</v>
      </c>
      <c r="BE111" s="146">
        <f t="shared" si="23"/>
        <v>0</v>
      </c>
      <c r="CA111" s="177">
        <v>1</v>
      </c>
      <c r="CB111" s="177">
        <v>7</v>
      </c>
      <c r="CZ111" s="146">
        <v>0.00027</v>
      </c>
    </row>
    <row r="112" spans="1:104" ht="22.5">
      <c r="A112" s="171">
        <v>86</v>
      </c>
      <c r="B112" s="172" t="s">
        <v>264</v>
      </c>
      <c r="C112" s="173" t="s">
        <v>265</v>
      </c>
      <c r="D112" s="174" t="s">
        <v>120</v>
      </c>
      <c r="E112" s="175">
        <v>1</v>
      </c>
      <c r="F112" s="205">
        <v>0</v>
      </c>
      <c r="G112" s="176">
        <f t="shared" si="18"/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 t="shared" si="19"/>
        <v>0</v>
      </c>
      <c r="BB112" s="146">
        <f t="shared" si="20"/>
        <v>0</v>
      </c>
      <c r="BC112" s="146">
        <f t="shared" si="21"/>
        <v>0</v>
      </c>
      <c r="BD112" s="146">
        <f t="shared" si="22"/>
        <v>0</v>
      </c>
      <c r="BE112" s="146">
        <f t="shared" si="23"/>
        <v>0</v>
      </c>
      <c r="CA112" s="177">
        <v>1</v>
      </c>
      <c r="CB112" s="177">
        <v>7</v>
      </c>
      <c r="CZ112" s="146">
        <v>0.00094</v>
      </c>
    </row>
    <row r="113" spans="1:104" ht="12.75">
      <c r="A113" s="171">
        <v>87</v>
      </c>
      <c r="B113" s="172" t="s">
        <v>266</v>
      </c>
      <c r="C113" s="173" t="s">
        <v>267</v>
      </c>
      <c r="D113" s="174" t="s">
        <v>109</v>
      </c>
      <c r="E113" s="175">
        <v>2</v>
      </c>
      <c r="F113" s="205">
        <v>0</v>
      </c>
      <c r="G113" s="176">
        <f t="shared" si="18"/>
        <v>0</v>
      </c>
      <c r="O113" s="170">
        <v>2</v>
      </c>
      <c r="AA113" s="146">
        <v>1</v>
      </c>
      <c r="AB113" s="146">
        <v>7</v>
      </c>
      <c r="AC113" s="146">
        <v>7</v>
      </c>
      <c r="AZ113" s="146">
        <v>2</v>
      </c>
      <c r="BA113" s="146">
        <f t="shared" si="19"/>
        <v>0</v>
      </c>
      <c r="BB113" s="146">
        <f t="shared" si="20"/>
        <v>0</v>
      </c>
      <c r="BC113" s="146">
        <f t="shared" si="21"/>
        <v>0</v>
      </c>
      <c r="BD113" s="146">
        <f t="shared" si="22"/>
        <v>0</v>
      </c>
      <c r="BE113" s="146">
        <f t="shared" si="23"/>
        <v>0</v>
      </c>
      <c r="CA113" s="177">
        <v>1</v>
      </c>
      <c r="CB113" s="177">
        <v>7</v>
      </c>
      <c r="CZ113" s="146">
        <v>0.00252</v>
      </c>
    </row>
    <row r="114" spans="1:104" ht="12.75">
      <c r="A114" s="171">
        <v>88</v>
      </c>
      <c r="B114" s="172" t="s">
        <v>268</v>
      </c>
      <c r="C114" s="173" t="s">
        <v>269</v>
      </c>
      <c r="D114" s="174" t="s">
        <v>109</v>
      </c>
      <c r="E114" s="175">
        <v>2</v>
      </c>
      <c r="F114" s="205">
        <v>0</v>
      </c>
      <c r="G114" s="176">
        <f t="shared" si="18"/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 t="shared" si="19"/>
        <v>0</v>
      </c>
      <c r="BB114" s="146">
        <f t="shared" si="20"/>
        <v>0</v>
      </c>
      <c r="BC114" s="146">
        <f t="shared" si="21"/>
        <v>0</v>
      </c>
      <c r="BD114" s="146">
        <f t="shared" si="22"/>
        <v>0</v>
      </c>
      <c r="BE114" s="146">
        <f t="shared" si="23"/>
        <v>0</v>
      </c>
      <c r="CA114" s="177">
        <v>1</v>
      </c>
      <c r="CB114" s="177">
        <v>7</v>
      </c>
      <c r="CZ114" s="146">
        <v>0.00267</v>
      </c>
    </row>
    <row r="115" spans="1:104" ht="12.75">
      <c r="A115" s="171">
        <v>89</v>
      </c>
      <c r="B115" s="172" t="s">
        <v>270</v>
      </c>
      <c r="C115" s="173" t="s">
        <v>271</v>
      </c>
      <c r="D115" s="174" t="s">
        <v>109</v>
      </c>
      <c r="E115" s="175">
        <v>18</v>
      </c>
      <c r="F115" s="205">
        <v>0</v>
      </c>
      <c r="G115" s="176">
        <f t="shared" si="18"/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 t="shared" si="19"/>
        <v>0</v>
      </c>
      <c r="BB115" s="146">
        <f t="shared" si="20"/>
        <v>0</v>
      </c>
      <c r="BC115" s="146">
        <f t="shared" si="21"/>
        <v>0</v>
      </c>
      <c r="BD115" s="146">
        <f t="shared" si="22"/>
        <v>0</v>
      </c>
      <c r="BE115" s="146">
        <f t="shared" si="23"/>
        <v>0</v>
      </c>
      <c r="CA115" s="177">
        <v>1</v>
      </c>
      <c r="CB115" s="177">
        <v>7</v>
      </c>
      <c r="CZ115" s="146">
        <v>0.00021</v>
      </c>
    </row>
    <row r="116" spans="1:104" ht="12.75">
      <c r="A116" s="171">
        <v>90</v>
      </c>
      <c r="B116" s="172" t="s">
        <v>272</v>
      </c>
      <c r="C116" s="173" t="s">
        <v>273</v>
      </c>
      <c r="D116" s="174" t="s">
        <v>109</v>
      </c>
      <c r="E116" s="175">
        <v>67</v>
      </c>
      <c r="F116" s="205">
        <v>0</v>
      </c>
      <c r="G116" s="176">
        <f t="shared" si="18"/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 t="shared" si="19"/>
        <v>0</v>
      </c>
      <c r="BB116" s="146">
        <f t="shared" si="20"/>
        <v>0</v>
      </c>
      <c r="BC116" s="146">
        <f t="shared" si="21"/>
        <v>0</v>
      </c>
      <c r="BD116" s="146">
        <f t="shared" si="22"/>
        <v>0</v>
      </c>
      <c r="BE116" s="146">
        <f t="shared" si="23"/>
        <v>0</v>
      </c>
      <c r="CA116" s="177">
        <v>1</v>
      </c>
      <c r="CB116" s="177">
        <v>7</v>
      </c>
      <c r="CZ116" s="146">
        <v>0.00024</v>
      </c>
    </row>
    <row r="117" spans="1:15" ht="12.75">
      <c r="A117" s="178"/>
      <c r="B117" s="179"/>
      <c r="C117" s="226" t="s">
        <v>274</v>
      </c>
      <c r="D117" s="227"/>
      <c r="E117" s="227"/>
      <c r="F117" s="227"/>
      <c r="G117" s="228"/>
      <c r="L117" s="180" t="s">
        <v>274</v>
      </c>
      <c r="O117" s="170">
        <v>3</v>
      </c>
    </row>
    <row r="118" spans="1:104" ht="12.75">
      <c r="A118" s="171">
        <v>91</v>
      </c>
      <c r="B118" s="172" t="s">
        <v>275</v>
      </c>
      <c r="C118" s="173" t="s">
        <v>276</v>
      </c>
      <c r="D118" s="174" t="s">
        <v>109</v>
      </c>
      <c r="E118" s="175">
        <v>85</v>
      </c>
      <c r="F118" s="205">
        <v>0</v>
      </c>
      <c r="G118" s="176">
        <f>E118*F118</f>
        <v>0</v>
      </c>
      <c r="O118" s="170">
        <v>2</v>
      </c>
      <c r="AA118" s="146">
        <v>1</v>
      </c>
      <c r="AB118" s="146">
        <v>7</v>
      </c>
      <c r="AC118" s="146">
        <v>7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7</v>
      </c>
      <c r="CZ118" s="146">
        <v>0.00015</v>
      </c>
    </row>
    <row r="119" spans="1:15" ht="12.75">
      <c r="A119" s="178"/>
      <c r="B119" s="179"/>
      <c r="C119" s="226" t="s">
        <v>274</v>
      </c>
      <c r="D119" s="227"/>
      <c r="E119" s="227"/>
      <c r="F119" s="227"/>
      <c r="G119" s="228"/>
      <c r="L119" s="180" t="s">
        <v>274</v>
      </c>
      <c r="O119" s="170">
        <v>3</v>
      </c>
    </row>
    <row r="120" spans="1:104" ht="12.75">
      <c r="A120" s="171">
        <v>92</v>
      </c>
      <c r="B120" s="172" t="s">
        <v>277</v>
      </c>
      <c r="C120" s="173" t="s">
        <v>278</v>
      </c>
      <c r="D120" s="174" t="s">
        <v>109</v>
      </c>
      <c r="E120" s="175">
        <v>172</v>
      </c>
      <c r="F120" s="205">
        <v>0</v>
      </c>
      <c r="G120" s="176">
        <f>E120*F120</f>
        <v>0</v>
      </c>
      <c r="O120" s="170">
        <v>2</v>
      </c>
      <c r="AA120" s="146">
        <v>12</v>
      </c>
      <c r="AB120" s="146">
        <v>0</v>
      </c>
      <c r="AC120" s="146">
        <v>127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12</v>
      </c>
      <c r="CB120" s="177">
        <v>0</v>
      </c>
      <c r="CZ120" s="146">
        <v>0</v>
      </c>
    </row>
    <row r="121" spans="1:104" ht="12.75">
      <c r="A121" s="171">
        <v>93</v>
      </c>
      <c r="B121" s="172" t="s">
        <v>279</v>
      </c>
      <c r="C121" s="173" t="s">
        <v>280</v>
      </c>
      <c r="D121" s="174" t="s">
        <v>109</v>
      </c>
      <c r="E121" s="175">
        <v>2</v>
      </c>
      <c r="F121" s="205">
        <v>0</v>
      </c>
      <c r="G121" s="176">
        <f>E121*F121</f>
        <v>0</v>
      </c>
      <c r="O121" s="170">
        <v>2</v>
      </c>
      <c r="AA121" s="146">
        <v>12</v>
      </c>
      <c r="AB121" s="146">
        <v>0</v>
      </c>
      <c r="AC121" s="146">
        <v>169</v>
      </c>
      <c r="AZ121" s="146">
        <v>2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12</v>
      </c>
      <c r="CB121" s="177">
        <v>0</v>
      </c>
      <c r="CZ121" s="146">
        <v>0</v>
      </c>
    </row>
    <row r="122" spans="1:104" ht="22.5">
      <c r="A122" s="171">
        <v>94</v>
      </c>
      <c r="B122" s="172" t="s">
        <v>281</v>
      </c>
      <c r="C122" s="173" t="s">
        <v>282</v>
      </c>
      <c r="D122" s="174" t="s">
        <v>109</v>
      </c>
      <c r="E122" s="175">
        <v>84</v>
      </c>
      <c r="F122" s="205">
        <v>0</v>
      </c>
      <c r="G122" s="176">
        <f>E122*F122</f>
        <v>0</v>
      </c>
      <c r="O122" s="170">
        <v>2</v>
      </c>
      <c r="AA122" s="146">
        <v>12</v>
      </c>
      <c r="AB122" s="146">
        <v>0</v>
      </c>
      <c r="AC122" s="146">
        <v>14</v>
      </c>
      <c r="AZ122" s="146">
        <v>2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12</v>
      </c>
      <c r="CB122" s="177">
        <v>0</v>
      </c>
      <c r="CZ122" s="146">
        <v>0</v>
      </c>
    </row>
    <row r="123" spans="1:15" ht="12.75">
      <c r="A123" s="178"/>
      <c r="B123" s="179"/>
      <c r="C123" s="226" t="s">
        <v>283</v>
      </c>
      <c r="D123" s="227"/>
      <c r="E123" s="227"/>
      <c r="F123" s="227"/>
      <c r="G123" s="228"/>
      <c r="L123" s="180" t="s">
        <v>283</v>
      </c>
      <c r="O123" s="170">
        <v>3</v>
      </c>
    </row>
    <row r="124" spans="1:15" ht="22.5">
      <c r="A124" s="178"/>
      <c r="B124" s="179"/>
      <c r="C124" s="226" t="s">
        <v>284</v>
      </c>
      <c r="D124" s="227"/>
      <c r="E124" s="227"/>
      <c r="F124" s="227"/>
      <c r="G124" s="228"/>
      <c r="L124" s="180" t="s">
        <v>284</v>
      </c>
      <c r="O124" s="170">
        <v>3</v>
      </c>
    </row>
    <row r="125" spans="1:15" ht="12.75">
      <c r="A125" s="178"/>
      <c r="B125" s="179"/>
      <c r="C125" s="226" t="s">
        <v>285</v>
      </c>
      <c r="D125" s="227"/>
      <c r="E125" s="227"/>
      <c r="F125" s="227"/>
      <c r="G125" s="228"/>
      <c r="L125" s="180" t="s">
        <v>285</v>
      </c>
      <c r="O125" s="170">
        <v>3</v>
      </c>
    </row>
    <row r="126" spans="1:15" ht="22.5">
      <c r="A126" s="178"/>
      <c r="B126" s="179"/>
      <c r="C126" s="226" t="s">
        <v>286</v>
      </c>
      <c r="D126" s="227"/>
      <c r="E126" s="227"/>
      <c r="F126" s="227"/>
      <c r="G126" s="228"/>
      <c r="L126" s="180" t="s">
        <v>286</v>
      </c>
      <c r="O126" s="170">
        <v>3</v>
      </c>
    </row>
    <row r="127" spans="1:15" ht="12.75">
      <c r="A127" s="178"/>
      <c r="B127" s="179"/>
      <c r="C127" s="226" t="s">
        <v>287</v>
      </c>
      <c r="D127" s="227"/>
      <c r="E127" s="227"/>
      <c r="F127" s="227"/>
      <c r="G127" s="228"/>
      <c r="L127" s="180" t="s">
        <v>287</v>
      </c>
      <c r="O127" s="170">
        <v>3</v>
      </c>
    </row>
    <row r="128" spans="1:15" ht="22.5">
      <c r="A128" s="178"/>
      <c r="B128" s="179"/>
      <c r="C128" s="226" t="s">
        <v>288</v>
      </c>
      <c r="D128" s="227"/>
      <c r="E128" s="227"/>
      <c r="F128" s="227"/>
      <c r="G128" s="228"/>
      <c r="L128" s="180" t="s">
        <v>288</v>
      </c>
      <c r="O128" s="170">
        <v>3</v>
      </c>
    </row>
    <row r="129" spans="1:15" ht="33.75">
      <c r="A129" s="178"/>
      <c r="B129" s="179"/>
      <c r="C129" s="226" t="s">
        <v>289</v>
      </c>
      <c r="D129" s="227"/>
      <c r="E129" s="227"/>
      <c r="F129" s="227"/>
      <c r="G129" s="228"/>
      <c r="L129" s="180" t="s">
        <v>289</v>
      </c>
      <c r="O129" s="170">
        <v>3</v>
      </c>
    </row>
    <row r="130" spans="1:15" ht="12.75">
      <c r="A130" s="178"/>
      <c r="B130" s="179"/>
      <c r="C130" s="226" t="s">
        <v>290</v>
      </c>
      <c r="D130" s="227"/>
      <c r="E130" s="227"/>
      <c r="F130" s="227"/>
      <c r="G130" s="228"/>
      <c r="L130" s="180" t="s">
        <v>290</v>
      </c>
      <c r="O130" s="170">
        <v>3</v>
      </c>
    </row>
    <row r="131" spans="1:15" ht="12.75">
      <c r="A131" s="178"/>
      <c r="B131" s="179"/>
      <c r="C131" s="226" t="s">
        <v>291</v>
      </c>
      <c r="D131" s="227"/>
      <c r="E131" s="227"/>
      <c r="F131" s="227"/>
      <c r="G131" s="228"/>
      <c r="L131" s="180" t="s">
        <v>291</v>
      </c>
      <c r="O131" s="170">
        <v>3</v>
      </c>
    </row>
    <row r="132" spans="1:15" ht="12.75">
      <c r="A132" s="178"/>
      <c r="B132" s="179"/>
      <c r="C132" s="226" t="s">
        <v>292</v>
      </c>
      <c r="D132" s="227"/>
      <c r="E132" s="227"/>
      <c r="F132" s="227"/>
      <c r="G132" s="228"/>
      <c r="L132" s="180" t="s">
        <v>292</v>
      </c>
      <c r="O132" s="170">
        <v>3</v>
      </c>
    </row>
    <row r="133" spans="1:15" ht="12.75">
      <c r="A133" s="178"/>
      <c r="B133" s="179"/>
      <c r="C133" s="226" t="s">
        <v>293</v>
      </c>
      <c r="D133" s="227"/>
      <c r="E133" s="227"/>
      <c r="F133" s="227"/>
      <c r="G133" s="228"/>
      <c r="L133" s="180" t="s">
        <v>293</v>
      </c>
      <c r="O133" s="170">
        <v>3</v>
      </c>
    </row>
    <row r="134" spans="1:15" ht="12.75">
      <c r="A134" s="178"/>
      <c r="B134" s="179"/>
      <c r="C134" s="226" t="s">
        <v>294</v>
      </c>
      <c r="D134" s="227"/>
      <c r="E134" s="227"/>
      <c r="F134" s="227"/>
      <c r="G134" s="228"/>
      <c r="L134" s="180" t="s">
        <v>294</v>
      </c>
      <c r="O134" s="170">
        <v>3</v>
      </c>
    </row>
    <row r="135" spans="1:15" ht="12.75">
      <c r="A135" s="178"/>
      <c r="B135" s="179"/>
      <c r="C135" s="226" t="s">
        <v>295</v>
      </c>
      <c r="D135" s="227"/>
      <c r="E135" s="227"/>
      <c r="F135" s="227"/>
      <c r="G135" s="228"/>
      <c r="L135" s="180" t="s">
        <v>295</v>
      </c>
      <c r="O135" s="170">
        <v>3</v>
      </c>
    </row>
    <row r="136" spans="1:15" ht="12.75">
      <c r="A136" s="178"/>
      <c r="B136" s="179"/>
      <c r="C136" s="226" t="s">
        <v>296</v>
      </c>
      <c r="D136" s="227"/>
      <c r="E136" s="227"/>
      <c r="F136" s="227"/>
      <c r="G136" s="228"/>
      <c r="L136" s="180" t="s">
        <v>296</v>
      </c>
      <c r="O136" s="170">
        <v>3</v>
      </c>
    </row>
    <row r="137" spans="1:15" ht="12.75">
      <c r="A137" s="178"/>
      <c r="B137" s="179"/>
      <c r="C137" s="226" t="s">
        <v>297</v>
      </c>
      <c r="D137" s="227"/>
      <c r="E137" s="227"/>
      <c r="F137" s="227"/>
      <c r="G137" s="228"/>
      <c r="L137" s="180" t="s">
        <v>297</v>
      </c>
      <c r="O137" s="170">
        <v>3</v>
      </c>
    </row>
    <row r="138" spans="1:104" ht="12.75">
      <c r="A138" s="171">
        <v>95</v>
      </c>
      <c r="B138" s="172" t="s">
        <v>298</v>
      </c>
      <c r="C138" s="173" t="s">
        <v>299</v>
      </c>
      <c r="D138" s="174" t="s">
        <v>109</v>
      </c>
      <c r="E138" s="175">
        <v>59</v>
      </c>
      <c r="F138" s="205">
        <v>0</v>
      </c>
      <c r="G138" s="176">
        <f>E138*F138</f>
        <v>0</v>
      </c>
      <c r="O138" s="170">
        <v>2</v>
      </c>
      <c r="AA138" s="146">
        <v>12</v>
      </c>
      <c r="AB138" s="146">
        <v>0</v>
      </c>
      <c r="AC138" s="146">
        <v>130</v>
      </c>
      <c r="AZ138" s="146">
        <v>2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12</v>
      </c>
      <c r="CB138" s="177">
        <v>0</v>
      </c>
      <c r="CZ138" s="146">
        <v>0</v>
      </c>
    </row>
    <row r="139" spans="1:15" ht="33.75">
      <c r="A139" s="178"/>
      <c r="B139" s="179"/>
      <c r="C139" s="226" t="s">
        <v>300</v>
      </c>
      <c r="D139" s="227"/>
      <c r="E139" s="227"/>
      <c r="F139" s="227"/>
      <c r="G139" s="228"/>
      <c r="L139" s="180" t="s">
        <v>300</v>
      </c>
      <c r="O139" s="170">
        <v>3</v>
      </c>
    </row>
    <row r="140" spans="1:15" ht="12.75">
      <c r="A140" s="178"/>
      <c r="B140" s="179"/>
      <c r="C140" s="226" t="s">
        <v>301</v>
      </c>
      <c r="D140" s="227"/>
      <c r="E140" s="227"/>
      <c r="F140" s="227"/>
      <c r="G140" s="228"/>
      <c r="L140" s="180" t="s">
        <v>301</v>
      </c>
      <c r="O140" s="170">
        <v>3</v>
      </c>
    </row>
    <row r="141" spans="1:15" ht="12.75">
      <c r="A141" s="178"/>
      <c r="B141" s="179"/>
      <c r="C141" s="226" t="s">
        <v>302</v>
      </c>
      <c r="D141" s="227"/>
      <c r="E141" s="227"/>
      <c r="F141" s="227"/>
      <c r="G141" s="228"/>
      <c r="L141" s="180" t="s">
        <v>302</v>
      </c>
      <c r="O141" s="170">
        <v>3</v>
      </c>
    </row>
    <row r="142" spans="1:15" ht="12.75">
      <c r="A142" s="178"/>
      <c r="B142" s="179"/>
      <c r="C142" s="226" t="s">
        <v>303</v>
      </c>
      <c r="D142" s="227"/>
      <c r="E142" s="227"/>
      <c r="F142" s="227"/>
      <c r="G142" s="228"/>
      <c r="L142" s="180" t="s">
        <v>303</v>
      </c>
      <c r="O142" s="170">
        <v>3</v>
      </c>
    </row>
    <row r="143" spans="1:15" ht="12.75">
      <c r="A143" s="178"/>
      <c r="B143" s="179"/>
      <c r="C143" s="226" t="s">
        <v>304</v>
      </c>
      <c r="D143" s="227"/>
      <c r="E143" s="227"/>
      <c r="F143" s="227"/>
      <c r="G143" s="228"/>
      <c r="L143" s="180" t="s">
        <v>304</v>
      </c>
      <c r="O143" s="170">
        <v>3</v>
      </c>
    </row>
    <row r="144" spans="1:15" ht="12.75">
      <c r="A144" s="178"/>
      <c r="B144" s="179"/>
      <c r="C144" s="226" t="s">
        <v>305</v>
      </c>
      <c r="D144" s="227"/>
      <c r="E144" s="227"/>
      <c r="F144" s="227"/>
      <c r="G144" s="228"/>
      <c r="L144" s="180" t="s">
        <v>305</v>
      </c>
      <c r="O144" s="170">
        <v>3</v>
      </c>
    </row>
    <row r="145" spans="1:15" ht="12.75">
      <c r="A145" s="178"/>
      <c r="B145" s="179"/>
      <c r="C145" s="226" t="s">
        <v>306</v>
      </c>
      <c r="D145" s="227"/>
      <c r="E145" s="227"/>
      <c r="F145" s="227"/>
      <c r="G145" s="228"/>
      <c r="L145" s="180" t="s">
        <v>306</v>
      </c>
      <c r="O145" s="170">
        <v>3</v>
      </c>
    </row>
    <row r="146" spans="1:15" ht="12.75">
      <c r="A146" s="178"/>
      <c r="B146" s="179"/>
      <c r="C146" s="226" t="s">
        <v>307</v>
      </c>
      <c r="D146" s="227"/>
      <c r="E146" s="227"/>
      <c r="F146" s="227"/>
      <c r="G146" s="228"/>
      <c r="L146" s="180" t="s">
        <v>307</v>
      </c>
      <c r="O146" s="170">
        <v>3</v>
      </c>
    </row>
    <row r="147" spans="1:15" ht="12.75">
      <c r="A147" s="178"/>
      <c r="B147" s="179"/>
      <c r="C147" s="226" t="s">
        <v>308</v>
      </c>
      <c r="D147" s="227"/>
      <c r="E147" s="227"/>
      <c r="F147" s="227"/>
      <c r="G147" s="228"/>
      <c r="L147" s="180" t="s">
        <v>308</v>
      </c>
      <c r="O147" s="170">
        <v>3</v>
      </c>
    </row>
    <row r="148" spans="1:15" ht="12.75">
      <c r="A148" s="178"/>
      <c r="B148" s="179"/>
      <c r="C148" s="226" t="s">
        <v>309</v>
      </c>
      <c r="D148" s="227"/>
      <c r="E148" s="227"/>
      <c r="F148" s="227"/>
      <c r="G148" s="228"/>
      <c r="L148" s="180" t="s">
        <v>309</v>
      </c>
      <c r="O148" s="170">
        <v>3</v>
      </c>
    </row>
    <row r="149" spans="1:15" ht="12.75">
      <c r="A149" s="178"/>
      <c r="B149" s="179"/>
      <c r="C149" s="226" t="s">
        <v>310</v>
      </c>
      <c r="D149" s="227"/>
      <c r="E149" s="227"/>
      <c r="F149" s="227"/>
      <c r="G149" s="228"/>
      <c r="L149" s="180" t="s">
        <v>310</v>
      </c>
      <c r="O149" s="170">
        <v>3</v>
      </c>
    </row>
    <row r="150" spans="1:15" ht="12.75">
      <c r="A150" s="178"/>
      <c r="B150" s="179"/>
      <c r="C150" s="226" t="s">
        <v>311</v>
      </c>
      <c r="D150" s="227"/>
      <c r="E150" s="227"/>
      <c r="F150" s="227"/>
      <c r="G150" s="228"/>
      <c r="L150" s="180" t="s">
        <v>311</v>
      </c>
      <c r="O150" s="170">
        <v>3</v>
      </c>
    </row>
    <row r="151" spans="1:15" ht="12.75">
      <c r="A151" s="178"/>
      <c r="B151" s="179"/>
      <c r="C151" s="226" t="s">
        <v>312</v>
      </c>
      <c r="D151" s="227"/>
      <c r="E151" s="227"/>
      <c r="F151" s="227"/>
      <c r="G151" s="228"/>
      <c r="L151" s="180" t="s">
        <v>312</v>
      </c>
      <c r="O151" s="170">
        <v>3</v>
      </c>
    </row>
    <row r="152" spans="1:15" ht="12.75">
      <c r="A152" s="178"/>
      <c r="B152" s="179"/>
      <c r="C152" s="226" t="s">
        <v>313</v>
      </c>
      <c r="D152" s="227"/>
      <c r="E152" s="227"/>
      <c r="F152" s="227"/>
      <c r="G152" s="228"/>
      <c r="L152" s="180" t="s">
        <v>313</v>
      </c>
      <c r="O152" s="170">
        <v>3</v>
      </c>
    </row>
    <row r="153" spans="1:15" ht="12.75">
      <c r="A153" s="178"/>
      <c r="B153" s="179"/>
      <c r="C153" s="226" t="s">
        <v>314</v>
      </c>
      <c r="D153" s="227"/>
      <c r="E153" s="227"/>
      <c r="F153" s="227"/>
      <c r="G153" s="228"/>
      <c r="L153" s="180" t="s">
        <v>314</v>
      </c>
      <c r="O153" s="170">
        <v>3</v>
      </c>
    </row>
    <row r="154" spans="1:15" ht="12.75">
      <c r="A154" s="178"/>
      <c r="B154" s="179"/>
      <c r="C154" s="226" t="s">
        <v>315</v>
      </c>
      <c r="D154" s="227"/>
      <c r="E154" s="227"/>
      <c r="F154" s="227"/>
      <c r="G154" s="228"/>
      <c r="L154" s="180" t="s">
        <v>315</v>
      </c>
      <c r="O154" s="170">
        <v>3</v>
      </c>
    </row>
    <row r="155" spans="1:15" ht="12.75">
      <c r="A155" s="178"/>
      <c r="B155" s="179"/>
      <c r="C155" s="226" t="s">
        <v>316</v>
      </c>
      <c r="D155" s="227"/>
      <c r="E155" s="227"/>
      <c r="F155" s="227"/>
      <c r="G155" s="228"/>
      <c r="L155" s="180" t="s">
        <v>316</v>
      </c>
      <c r="O155" s="170">
        <v>3</v>
      </c>
    </row>
    <row r="156" spans="1:15" ht="12.75">
      <c r="A156" s="178"/>
      <c r="B156" s="179"/>
      <c r="C156" s="226" t="s">
        <v>317</v>
      </c>
      <c r="D156" s="227"/>
      <c r="E156" s="227"/>
      <c r="F156" s="227"/>
      <c r="G156" s="228"/>
      <c r="L156" s="180" t="s">
        <v>317</v>
      </c>
      <c r="O156" s="170">
        <v>3</v>
      </c>
    </row>
    <row r="157" spans="1:15" ht="12.75">
      <c r="A157" s="178"/>
      <c r="B157" s="179"/>
      <c r="C157" s="226" t="s">
        <v>318</v>
      </c>
      <c r="D157" s="227"/>
      <c r="E157" s="227"/>
      <c r="F157" s="227"/>
      <c r="G157" s="228"/>
      <c r="L157" s="180" t="s">
        <v>318</v>
      </c>
      <c r="O157" s="170">
        <v>3</v>
      </c>
    </row>
    <row r="158" spans="1:15" ht="12.75">
      <c r="A158" s="178"/>
      <c r="B158" s="179"/>
      <c r="C158" s="226" t="s">
        <v>319</v>
      </c>
      <c r="D158" s="227"/>
      <c r="E158" s="227"/>
      <c r="F158" s="227"/>
      <c r="G158" s="228"/>
      <c r="L158" s="180" t="s">
        <v>319</v>
      </c>
      <c r="O158" s="170">
        <v>3</v>
      </c>
    </row>
    <row r="159" spans="1:15" ht="12.75">
      <c r="A159" s="178"/>
      <c r="B159" s="179"/>
      <c r="C159" s="226" t="s">
        <v>320</v>
      </c>
      <c r="D159" s="227"/>
      <c r="E159" s="227"/>
      <c r="F159" s="227"/>
      <c r="G159" s="228"/>
      <c r="L159" s="180" t="s">
        <v>320</v>
      </c>
      <c r="O159" s="170">
        <v>3</v>
      </c>
    </row>
    <row r="160" spans="1:15" ht="12.75">
      <c r="A160" s="178"/>
      <c r="B160" s="179"/>
      <c r="C160" s="226" t="s">
        <v>321</v>
      </c>
      <c r="D160" s="227"/>
      <c r="E160" s="227"/>
      <c r="F160" s="227"/>
      <c r="G160" s="228"/>
      <c r="L160" s="180" t="s">
        <v>321</v>
      </c>
      <c r="O160" s="170">
        <v>3</v>
      </c>
    </row>
    <row r="161" spans="1:15" ht="45.75" customHeight="1">
      <c r="A161" s="178"/>
      <c r="B161" s="179"/>
      <c r="C161" s="226" t="s">
        <v>322</v>
      </c>
      <c r="D161" s="227"/>
      <c r="E161" s="227"/>
      <c r="F161" s="227"/>
      <c r="G161" s="228"/>
      <c r="L161" s="180" t="s">
        <v>322</v>
      </c>
      <c r="O161" s="170">
        <v>3</v>
      </c>
    </row>
    <row r="162" spans="1:15" ht="12.75">
      <c r="A162" s="178"/>
      <c r="B162" s="179"/>
      <c r="C162" s="226" t="s">
        <v>323</v>
      </c>
      <c r="D162" s="227"/>
      <c r="E162" s="227"/>
      <c r="F162" s="227"/>
      <c r="G162" s="228"/>
      <c r="L162" s="180" t="s">
        <v>323</v>
      </c>
      <c r="O162" s="170">
        <v>3</v>
      </c>
    </row>
    <row r="163" spans="1:104" ht="12.75">
      <c r="A163" s="171">
        <v>96</v>
      </c>
      <c r="B163" s="172" t="s">
        <v>324</v>
      </c>
      <c r="C163" s="173" t="s">
        <v>325</v>
      </c>
      <c r="D163" s="174" t="s">
        <v>109</v>
      </c>
      <c r="E163" s="175">
        <v>26</v>
      </c>
      <c r="F163" s="205">
        <v>0</v>
      </c>
      <c r="G163" s="176">
        <f>E163*F163</f>
        <v>0</v>
      </c>
      <c r="O163" s="170">
        <v>2</v>
      </c>
      <c r="AA163" s="146">
        <v>12</v>
      </c>
      <c r="AB163" s="146">
        <v>0</v>
      </c>
      <c r="AC163" s="146">
        <v>132</v>
      </c>
      <c r="AZ163" s="146">
        <v>2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12</v>
      </c>
      <c r="CB163" s="177">
        <v>0</v>
      </c>
      <c r="CZ163" s="146">
        <v>0</v>
      </c>
    </row>
    <row r="164" spans="1:15" ht="33.75">
      <c r="A164" s="178"/>
      <c r="B164" s="179"/>
      <c r="C164" s="226" t="s">
        <v>300</v>
      </c>
      <c r="D164" s="227"/>
      <c r="E164" s="227"/>
      <c r="F164" s="227"/>
      <c r="G164" s="228"/>
      <c r="L164" s="180" t="s">
        <v>300</v>
      </c>
      <c r="O164" s="170">
        <v>3</v>
      </c>
    </row>
    <row r="165" spans="1:15" ht="12.75">
      <c r="A165" s="178"/>
      <c r="B165" s="179"/>
      <c r="C165" s="226" t="s">
        <v>301</v>
      </c>
      <c r="D165" s="227"/>
      <c r="E165" s="227"/>
      <c r="F165" s="227"/>
      <c r="G165" s="228"/>
      <c r="L165" s="180" t="s">
        <v>301</v>
      </c>
      <c r="O165" s="170">
        <v>3</v>
      </c>
    </row>
    <row r="166" spans="1:15" ht="12.75">
      <c r="A166" s="178"/>
      <c r="B166" s="179"/>
      <c r="C166" s="226" t="s">
        <v>302</v>
      </c>
      <c r="D166" s="227"/>
      <c r="E166" s="227"/>
      <c r="F166" s="227"/>
      <c r="G166" s="228"/>
      <c r="L166" s="180" t="s">
        <v>302</v>
      </c>
      <c r="O166" s="170">
        <v>3</v>
      </c>
    </row>
    <row r="167" spans="1:15" ht="12.75">
      <c r="A167" s="178"/>
      <c r="B167" s="179"/>
      <c r="C167" s="226" t="s">
        <v>303</v>
      </c>
      <c r="D167" s="227"/>
      <c r="E167" s="227"/>
      <c r="F167" s="227"/>
      <c r="G167" s="228"/>
      <c r="L167" s="180" t="s">
        <v>303</v>
      </c>
      <c r="O167" s="170">
        <v>3</v>
      </c>
    </row>
    <row r="168" spans="1:15" ht="12.75">
      <c r="A168" s="178"/>
      <c r="B168" s="179"/>
      <c r="C168" s="226" t="s">
        <v>304</v>
      </c>
      <c r="D168" s="227"/>
      <c r="E168" s="227"/>
      <c r="F168" s="227"/>
      <c r="G168" s="228"/>
      <c r="L168" s="180" t="s">
        <v>304</v>
      </c>
      <c r="O168" s="170">
        <v>3</v>
      </c>
    </row>
    <row r="169" spans="1:15" ht="12.75">
      <c r="A169" s="178"/>
      <c r="B169" s="179"/>
      <c r="C169" s="226" t="s">
        <v>305</v>
      </c>
      <c r="D169" s="227"/>
      <c r="E169" s="227"/>
      <c r="F169" s="227"/>
      <c r="G169" s="228"/>
      <c r="L169" s="180" t="s">
        <v>305</v>
      </c>
      <c r="O169" s="170">
        <v>3</v>
      </c>
    </row>
    <row r="170" spans="1:15" ht="12.75">
      <c r="A170" s="178"/>
      <c r="B170" s="179"/>
      <c r="C170" s="226" t="s">
        <v>306</v>
      </c>
      <c r="D170" s="227"/>
      <c r="E170" s="227"/>
      <c r="F170" s="227"/>
      <c r="G170" s="228"/>
      <c r="L170" s="180" t="s">
        <v>306</v>
      </c>
      <c r="O170" s="170">
        <v>3</v>
      </c>
    </row>
    <row r="171" spans="1:15" ht="12.75">
      <c r="A171" s="178"/>
      <c r="B171" s="179"/>
      <c r="C171" s="226" t="s">
        <v>307</v>
      </c>
      <c r="D171" s="227"/>
      <c r="E171" s="227"/>
      <c r="F171" s="227"/>
      <c r="G171" s="228"/>
      <c r="L171" s="180" t="s">
        <v>307</v>
      </c>
      <c r="O171" s="170">
        <v>3</v>
      </c>
    </row>
    <row r="172" spans="1:15" ht="12.75">
      <c r="A172" s="178"/>
      <c r="B172" s="179"/>
      <c r="C172" s="226" t="s">
        <v>308</v>
      </c>
      <c r="D172" s="227"/>
      <c r="E172" s="227"/>
      <c r="F172" s="227"/>
      <c r="G172" s="228"/>
      <c r="L172" s="180" t="s">
        <v>308</v>
      </c>
      <c r="O172" s="170">
        <v>3</v>
      </c>
    </row>
    <row r="173" spans="1:15" ht="12.75">
      <c r="A173" s="178"/>
      <c r="B173" s="179"/>
      <c r="C173" s="226" t="s">
        <v>309</v>
      </c>
      <c r="D173" s="227"/>
      <c r="E173" s="227"/>
      <c r="F173" s="227"/>
      <c r="G173" s="228"/>
      <c r="L173" s="180" t="s">
        <v>309</v>
      </c>
      <c r="O173" s="170">
        <v>3</v>
      </c>
    </row>
    <row r="174" spans="1:15" ht="12.75">
      <c r="A174" s="178"/>
      <c r="B174" s="179"/>
      <c r="C174" s="226" t="s">
        <v>310</v>
      </c>
      <c r="D174" s="227"/>
      <c r="E174" s="227"/>
      <c r="F174" s="227"/>
      <c r="G174" s="228"/>
      <c r="L174" s="180" t="s">
        <v>310</v>
      </c>
      <c r="O174" s="170">
        <v>3</v>
      </c>
    </row>
    <row r="175" spans="1:15" ht="12.75">
      <c r="A175" s="178"/>
      <c r="B175" s="179"/>
      <c r="C175" s="226" t="s">
        <v>311</v>
      </c>
      <c r="D175" s="227"/>
      <c r="E175" s="227"/>
      <c r="F175" s="227"/>
      <c r="G175" s="228"/>
      <c r="L175" s="180" t="s">
        <v>311</v>
      </c>
      <c r="O175" s="170">
        <v>3</v>
      </c>
    </row>
    <row r="176" spans="1:15" ht="12.75">
      <c r="A176" s="178"/>
      <c r="B176" s="179"/>
      <c r="C176" s="226" t="s">
        <v>312</v>
      </c>
      <c r="D176" s="227"/>
      <c r="E176" s="227"/>
      <c r="F176" s="227"/>
      <c r="G176" s="228"/>
      <c r="L176" s="180" t="s">
        <v>312</v>
      </c>
      <c r="O176" s="170">
        <v>3</v>
      </c>
    </row>
    <row r="177" spans="1:15" ht="12.75">
      <c r="A177" s="178"/>
      <c r="B177" s="179"/>
      <c r="C177" s="226" t="s">
        <v>313</v>
      </c>
      <c r="D177" s="227"/>
      <c r="E177" s="227"/>
      <c r="F177" s="227"/>
      <c r="G177" s="228"/>
      <c r="L177" s="180" t="s">
        <v>313</v>
      </c>
      <c r="O177" s="170">
        <v>3</v>
      </c>
    </row>
    <row r="178" spans="1:15" ht="12.75">
      <c r="A178" s="178"/>
      <c r="B178" s="179"/>
      <c r="C178" s="226" t="s">
        <v>314</v>
      </c>
      <c r="D178" s="227"/>
      <c r="E178" s="227"/>
      <c r="F178" s="227"/>
      <c r="G178" s="228"/>
      <c r="L178" s="180" t="s">
        <v>314</v>
      </c>
      <c r="O178" s="170">
        <v>3</v>
      </c>
    </row>
    <row r="179" spans="1:15" ht="12.75">
      <c r="A179" s="178"/>
      <c r="B179" s="179"/>
      <c r="C179" s="226" t="s">
        <v>315</v>
      </c>
      <c r="D179" s="227"/>
      <c r="E179" s="227"/>
      <c r="F179" s="227"/>
      <c r="G179" s="228"/>
      <c r="L179" s="180" t="s">
        <v>315</v>
      </c>
      <c r="O179" s="170">
        <v>3</v>
      </c>
    </row>
    <row r="180" spans="1:15" ht="12.75">
      <c r="A180" s="178"/>
      <c r="B180" s="179"/>
      <c r="C180" s="226" t="s">
        <v>316</v>
      </c>
      <c r="D180" s="227"/>
      <c r="E180" s="227"/>
      <c r="F180" s="227"/>
      <c r="G180" s="228"/>
      <c r="L180" s="180" t="s">
        <v>316</v>
      </c>
      <c r="O180" s="170">
        <v>3</v>
      </c>
    </row>
    <row r="181" spans="1:15" ht="12.75">
      <c r="A181" s="178"/>
      <c r="B181" s="179"/>
      <c r="C181" s="226" t="s">
        <v>317</v>
      </c>
      <c r="D181" s="227"/>
      <c r="E181" s="227"/>
      <c r="F181" s="227"/>
      <c r="G181" s="228"/>
      <c r="L181" s="180" t="s">
        <v>317</v>
      </c>
      <c r="O181" s="170">
        <v>3</v>
      </c>
    </row>
    <row r="182" spans="1:15" ht="12.75">
      <c r="A182" s="178"/>
      <c r="B182" s="179"/>
      <c r="C182" s="226" t="s">
        <v>318</v>
      </c>
      <c r="D182" s="227"/>
      <c r="E182" s="227"/>
      <c r="F182" s="227"/>
      <c r="G182" s="228"/>
      <c r="L182" s="180" t="s">
        <v>318</v>
      </c>
      <c r="O182" s="170">
        <v>3</v>
      </c>
    </row>
    <row r="183" spans="1:15" ht="12.75">
      <c r="A183" s="178"/>
      <c r="B183" s="179"/>
      <c r="C183" s="226" t="s">
        <v>319</v>
      </c>
      <c r="D183" s="227"/>
      <c r="E183" s="227"/>
      <c r="F183" s="227"/>
      <c r="G183" s="228"/>
      <c r="L183" s="180" t="s">
        <v>319</v>
      </c>
      <c r="O183" s="170">
        <v>3</v>
      </c>
    </row>
    <row r="184" spans="1:15" ht="12.75">
      <c r="A184" s="178"/>
      <c r="B184" s="179"/>
      <c r="C184" s="226" t="s">
        <v>320</v>
      </c>
      <c r="D184" s="227"/>
      <c r="E184" s="227"/>
      <c r="F184" s="227"/>
      <c r="G184" s="228"/>
      <c r="L184" s="180" t="s">
        <v>320</v>
      </c>
      <c r="O184" s="170">
        <v>3</v>
      </c>
    </row>
    <row r="185" spans="1:15" ht="12.75">
      <c r="A185" s="178"/>
      <c r="B185" s="179"/>
      <c r="C185" s="226" t="s">
        <v>321</v>
      </c>
      <c r="D185" s="227"/>
      <c r="E185" s="227"/>
      <c r="F185" s="227"/>
      <c r="G185" s="228"/>
      <c r="L185" s="180" t="s">
        <v>321</v>
      </c>
      <c r="O185" s="170">
        <v>3</v>
      </c>
    </row>
    <row r="186" spans="1:15" ht="46.5" customHeight="1">
      <c r="A186" s="178"/>
      <c r="B186" s="179"/>
      <c r="C186" s="226" t="s">
        <v>322</v>
      </c>
      <c r="D186" s="227"/>
      <c r="E186" s="227"/>
      <c r="F186" s="227"/>
      <c r="G186" s="228"/>
      <c r="L186" s="180" t="s">
        <v>322</v>
      </c>
      <c r="O186" s="170">
        <v>3</v>
      </c>
    </row>
    <row r="187" spans="1:15" ht="12.75">
      <c r="A187" s="178"/>
      <c r="B187" s="179"/>
      <c r="C187" s="226" t="s">
        <v>323</v>
      </c>
      <c r="D187" s="227"/>
      <c r="E187" s="227"/>
      <c r="F187" s="227"/>
      <c r="G187" s="228"/>
      <c r="L187" s="180" t="s">
        <v>323</v>
      </c>
      <c r="O187" s="170">
        <v>3</v>
      </c>
    </row>
    <row r="188" spans="1:104" ht="12.75">
      <c r="A188" s="171">
        <v>97</v>
      </c>
      <c r="B188" s="172" t="s">
        <v>326</v>
      </c>
      <c r="C188" s="173" t="s">
        <v>327</v>
      </c>
      <c r="D188" s="174" t="s">
        <v>109</v>
      </c>
      <c r="E188" s="175">
        <v>1</v>
      </c>
      <c r="F188" s="205">
        <v>0</v>
      </c>
      <c r="G188" s="176">
        <f>E188*F188</f>
        <v>0</v>
      </c>
      <c r="O188" s="170">
        <v>2</v>
      </c>
      <c r="AA188" s="146">
        <v>12</v>
      </c>
      <c r="AB188" s="146">
        <v>0</v>
      </c>
      <c r="AC188" s="146">
        <v>131</v>
      </c>
      <c r="AZ188" s="146">
        <v>2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12</v>
      </c>
      <c r="CB188" s="177">
        <v>0</v>
      </c>
      <c r="CZ188" s="146">
        <v>0</v>
      </c>
    </row>
    <row r="189" spans="1:15" ht="33.75">
      <c r="A189" s="178"/>
      <c r="B189" s="179"/>
      <c r="C189" s="226" t="s">
        <v>300</v>
      </c>
      <c r="D189" s="227"/>
      <c r="E189" s="227"/>
      <c r="F189" s="227"/>
      <c r="G189" s="228"/>
      <c r="L189" s="180" t="s">
        <v>300</v>
      </c>
      <c r="O189" s="170">
        <v>3</v>
      </c>
    </row>
    <row r="190" spans="1:15" ht="12.75">
      <c r="A190" s="178"/>
      <c r="B190" s="179"/>
      <c r="C190" s="226" t="s">
        <v>301</v>
      </c>
      <c r="D190" s="227"/>
      <c r="E190" s="227"/>
      <c r="F190" s="227"/>
      <c r="G190" s="228"/>
      <c r="L190" s="180" t="s">
        <v>301</v>
      </c>
      <c r="O190" s="170">
        <v>3</v>
      </c>
    </row>
    <row r="191" spans="1:15" ht="12.75">
      <c r="A191" s="178"/>
      <c r="B191" s="179"/>
      <c r="C191" s="226" t="s">
        <v>302</v>
      </c>
      <c r="D191" s="227"/>
      <c r="E191" s="227"/>
      <c r="F191" s="227"/>
      <c r="G191" s="228"/>
      <c r="L191" s="180" t="s">
        <v>302</v>
      </c>
      <c r="O191" s="170">
        <v>3</v>
      </c>
    </row>
    <row r="192" spans="1:15" ht="12.75">
      <c r="A192" s="178"/>
      <c r="B192" s="179"/>
      <c r="C192" s="226" t="s">
        <v>303</v>
      </c>
      <c r="D192" s="227"/>
      <c r="E192" s="227"/>
      <c r="F192" s="227"/>
      <c r="G192" s="228"/>
      <c r="L192" s="180" t="s">
        <v>303</v>
      </c>
      <c r="O192" s="170">
        <v>3</v>
      </c>
    </row>
    <row r="193" spans="1:15" ht="12.75">
      <c r="A193" s="178"/>
      <c r="B193" s="179"/>
      <c r="C193" s="226" t="s">
        <v>304</v>
      </c>
      <c r="D193" s="227"/>
      <c r="E193" s="227"/>
      <c r="F193" s="227"/>
      <c r="G193" s="228"/>
      <c r="L193" s="180" t="s">
        <v>304</v>
      </c>
      <c r="O193" s="170">
        <v>3</v>
      </c>
    </row>
    <row r="194" spans="1:15" ht="12.75">
      <c r="A194" s="178"/>
      <c r="B194" s="179"/>
      <c r="C194" s="226" t="s">
        <v>305</v>
      </c>
      <c r="D194" s="227"/>
      <c r="E194" s="227"/>
      <c r="F194" s="227"/>
      <c r="G194" s="228"/>
      <c r="L194" s="180" t="s">
        <v>305</v>
      </c>
      <c r="O194" s="170">
        <v>3</v>
      </c>
    </row>
    <row r="195" spans="1:15" ht="12.75">
      <c r="A195" s="178"/>
      <c r="B195" s="179"/>
      <c r="C195" s="226" t="s">
        <v>306</v>
      </c>
      <c r="D195" s="227"/>
      <c r="E195" s="227"/>
      <c r="F195" s="227"/>
      <c r="G195" s="228"/>
      <c r="L195" s="180" t="s">
        <v>306</v>
      </c>
      <c r="O195" s="170">
        <v>3</v>
      </c>
    </row>
    <row r="196" spans="1:15" ht="12.75">
      <c r="A196" s="178"/>
      <c r="B196" s="179"/>
      <c r="C196" s="226" t="s">
        <v>307</v>
      </c>
      <c r="D196" s="227"/>
      <c r="E196" s="227"/>
      <c r="F196" s="227"/>
      <c r="G196" s="228"/>
      <c r="L196" s="180" t="s">
        <v>307</v>
      </c>
      <c r="O196" s="170">
        <v>3</v>
      </c>
    </row>
    <row r="197" spans="1:15" ht="12.75">
      <c r="A197" s="178"/>
      <c r="B197" s="179"/>
      <c r="C197" s="226" t="s">
        <v>308</v>
      </c>
      <c r="D197" s="227"/>
      <c r="E197" s="227"/>
      <c r="F197" s="227"/>
      <c r="G197" s="228"/>
      <c r="L197" s="180" t="s">
        <v>308</v>
      </c>
      <c r="O197" s="170">
        <v>3</v>
      </c>
    </row>
    <row r="198" spans="1:15" ht="12.75">
      <c r="A198" s="178"/>
      <c r="B198" s="179"/>
      <c r="C198" s="226" t="s">
        <v>309</v>
      </c>
      <c r="D198" s="227"/>
      <c r="E198" s="227"/>
      <c r="F198" s="227"/>
      <c r="G198" s="228"/>
      <c r="L198" s="180" t="s">
        <v>309</v>
      </c>
      <c r="O198" s="170">
        <v>3</v>
      </c>
    </row>
    <row r="199" spans="1:15" ht="12.75">
      <c r="A199" s="178"/>
      <c r="B199" s="179"/>
      <c r="C199" s="226" t="s">
        <v>310</v>
      </c>
      <c r="D199" s="227"/>
      <c r="E199" s="227"/>
      <c r="F199" s="227"/>
      <c r="G199" s="228"/>
      <c r="L199" s="180" t="s">
        <v>310</v>
      </c>
      <c r="O199" s="170">
        <v>3</v>
      </c>
    </row>
    <row r="200" spans="1:15" ht="12.75">
      <c r="A200" s="178"/>
      <c r="B200" s="179"/>
      <c r="C200" s="226" t="s">
        <v>311</v>
      </c>
      <c r="D200" s="227"/>
      <c r="E200" s="227"/>
      <c r="F200" s="227"/>
      <c r="G200" s="228"/>
      <c r="L200" s="180" t="s">
        <v>311</v>
      </c>
      <c r="O200" s="170">
        <v>3</v>
      </c>
    </row>
    <row r="201" spans="1:15" ht="12.75">
      <c r="A201" s="178"/>
      <c r="B201" s="179"/>
      <c r="C201" s="226" t="s">
        <v>312</v>
      </c>
      <c r="D201" s="227"/>
      <c r="E201" s="227"/>
      <c r="F201" s="227"/>
      <c r="G201" s="228"/>
      <c r="L201" s="180" t="s">
        <v>312</v>
      </c>
      <c r="O201" s="170">
        <v>3</v>
      </c>
    </row>
    <row r="202" spans="1:15" ht="12.75">
      <c r="A202" s="178"/>
      <c r="B202" s="179"/>
      <c r="C202" s="226" t="s">
        <v>313</v>
      </c>
      <c r="D202" s="227"/>
      <c r="E202" s="227"/>
      <c r="F202" s="227"/>
      <c r="G202" s="228"/>
      <c r="L202" s="180" t="s">
        <v>313</v>
      </c>
      <c r="O202" s="170">
        <v>3</v>
      </c>
    </row>
    <row r="203" spans="1:15" ht="12.75">
      <c r="A203" s="178"/>
      <c r="B203" s="179"/>
      <c r="C203" s="226" t="s">
        <v>314</v>
      </c>
      <c r="D203" s="227"/>
      <c r="E203" s="227"/>
      <c r="F203" s="227"/>
      <c r="G203" s="228"/>
      <c r="L203" s="180" t="s">
        <v>314</v>
      </c>
      <c r="O203" s="170">
        <v>3</v>
      </c>
    </row>
    <row r="204" spans="1:15" ht="12.75">
      <c r="A204" s="178"/>
      <c r="B204" s="179"/>
      <c r="C204" s="226" t="s">
        <v>315</v>
      </c>
      <c r="D204" s="227"/>
      <c r="E204" s="227"/>
      <c r="F204" s="227"/>
      <c r="G204" s="228"/>
      <c r="L204" s="180" t="s">
        <v>315</v>
      </c>
      <c r="O204" s="170">
        <v>3</v>
      </c>
    </row>
    <row r="205" spans="1:15" ht="12.75">
      <c r="A205" s="178"/>
      <c r="B205" s="179"/>
      <c r="C205" s="226" t="s">
        <v>316</v>
      </c>
      <c r="D205" s="227"/>
      <c r="E205" s="227"/>
      <c r="F205" s="227"/>
      <c r="G205" s="228"/>
      <c r="L205" s="180" t="s">
        <v>316</v>
      </c>
      <c r="O205" s="170">
        <v>3</v>
      </c>
    </row>
    <row r="206" spans="1:15" ht="12.75">
      <c r="A206" s="178"/>
      <c r="B206" s="179"/>
      <c r="C206" s="226" t="s">
        <v>317</v>
      </c>
      <c r="D206" s="227"/>
      <c r="E206" s="227"/>
      <c r="F206" s="227"/>
      <c r="G206" s="228"/>
      <c r="L206" s="180" t="s">
        <v>317</v>
      </c>
      <c r="O206" s="170">
        <v>3</v>
      </c>
    </row>
    <row r="207" spans="1:15" ht="12.75">
      <c r="A207" s="178"/>
      <c r="B207" s="179"/>
      <c r="C207" s="226" t="s">
        <v>318</v>
      </c>
      <c r="D207" s="227"/>
      <c r="E207" s="227"/>
      <c r="F207" s="227"/>
      <c r="G207" s="228"/>
      <c r="L207" s="180" t="s">
        <v>318</v>
      </c>
      <c r="O207" s="170">
        <v>3</v>
      </c>
    </row>
    <row r="208" spans="1:15" ht="12.75">
      <c r="A208" s="178"/>
      <c r="B208" s="179"/>
      <c r="C208" s="226" t="s">
        <v>319</v>
      </c>
      <c r="D208" s="227"/>
      <c r="E208" s="227"/>
      <c r="F208" s="227"/>
      <c r="G208" s="228"/>
      <c r="L208" s="180" t="s">
        <v>319</v>
      </c>
      <c r="O208" s="170">
        <v>3</v>
      </c>
    </row>
    <row r="209" spans="1:15" ht="12.75">
      <c r="A209" s="178"/>
      <c r="B209" s="179"/>
      <c r="C209" s="226" t="s">
        <v>320</v>
      </c>
      <c r="D209" s="227"/>
      <c r="E209" s="227"/>
      <c r="F209" s="227"/>
      <c r="G209" s="228"/>
      <c r="L209" s="180" t="s">
        <v>320</v>
      </c>
      <c r="O209" s="170">
        <v>3</v>
      </c>
    </row>
    <row r="210" spans="1:15" ht="12.75">
      <c r="A210" s="178"/>
      <c r="B210" s="179"/>
      <c r="C210" s="226" t="s">
        <v>321</v>
      </c>
      <c r="D210" s="227"/>
      <c r="E210" s="227"/>
      <c r="F210" s="227"/>
      <c r="G210" s="228"/>
      <c r="L210" s="180" t="s">
        <v>321</v>
      </c>
      <c r="O210" s="170">
        <v>3</v>
      </c>
    </row>
    <row r="211" spans="1:15" ht="45" customHeight="1">
      <c r="A211" s="178"/>
      <c r="B211" s="179"/>
      <c r="C211" s="226" t="s">
        <v>322</v>
      </c>
      <c r="D211" s="227"/>
      <c r="E211" s="227"/>
      <c r="F211" s="227"/>
      <c r="G211" s="228"/>
      <c r="L211" s="180" t="s">
        <v>322</v>
      </c>
      <c r="O211" s="170">
        <v>3</v>
      </c>
    </row>
    <row r="212" spans="1:15" ht="12.75">
      <c r="A212" s="178"/>
      <c r="B212" s="179"/>
      <c r="C212" s="226" t="s">
        <v>323</v>
      </c>
      <c r="D212" s="227"/>
      <c r="E212" s="227"/>
      <c r="F212" s="227"/>
      <c r="G212" s="228"/>
      <c r="L212" s="180" t="s">
        <v>323</v>
      </c>
      <c r="O212" s="170">
        <v>3</v>
      </c>
    </row>
    <row r="213" spans="1:104" ht="12.75">
      <c r="A213" s="171">
        <v>98</v>
      </c>
      <c r="B213" s="172" t="s">
        <v>328</v>
      </c>
      <c r="C213" s="173" t="s">
        <v>329</v>
      </c>
      <c r="D213" s="174" t="s">
        <v>109</v>
      </c>
      <c r="E213" s="175">
        <v>59</v>
      </c>
      <c r="F213" s="205">
        <v>0</v>
      </c>
      <c r="G213" s="176">
        <f>E213*F213</f>
        <v>0</v>
      </c>
      <c r="O213" s="170">
        <v>2</v>
      </c>
      <c r="AA213" s="146">
        <v>12</v>
      </c>
      <c r="AB213" s="146">
        <v>0</v>
      </c>
      <c r="AC213" s="146">
        <v>128</v>
      </c>
      <c r="AZ213" s="146">
        <v>2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12</v>
      </c>
      <c r="CB213" s="177">
        <v>0</v>
      </c>
      <c r="CZ213" s="146">
        <v>0</v>
      </c>
    </row>
    <row r="214" spans="1:15" ht="45">
      <c r="A214" s="178"/>
      <c r="B214" s="179"/>
      <c r="C214" s="226" t="s">
        <v>330</v>
      </c>
      <c r="D214" s="227"/>
      <c r="E214" s="227"/>
      <c r="F214" s="227"/>
      <c r="G214" s="228"/>
      <c r="L214" s="180" t="s">
        <v>330</v>
      </c>
      <c r="O214" s="170">
        <v>3</v>
      </c>
    </row>
    <row r="215" spans="1:15" ht="22.5">
      <c r="A215" s="178"/>
      <c r="B215" s="179"/>
      <c r="C215" s="226" t="s">
        <v>331</v>
      </c>
      <c r="D215" s="227"/>
      <c r="E215" s="227"/>
      <c r="F215" s="227"/>
      <c r="G215" s="228"/>
      <c r="L215" s="180" t="s">
        <v>331</v>
      </c>
      <c r="O215" s="170">
        <v>3</v>
      </c>
    </row>
    <row r="216" spans="1:15" ht="12.75">
      <c r="A216" s="178"/>
      <c r="B216" s="179"/>
      <c r="C216" s="226" t="s">
        <v>332</v>
      </c>
      <c r="D216" s="227"/>
      <c r="E216" s="227"/>
      <c r="F216" s="227"/>
      <c r="G216" s="228"/>
      <c r="L216" s="180" t="s">
        <v>332</v>
      </c>
      <c r="O216" s="170">
        <v>3</v>
      </c>
    </row>
    <row r="217" spans="1:15" ht="22.5">
      <c r="A217" s="178"/>
      <c r="B217" s="179"/>
      <c r="C217" s="226" t="s">
        <v>333</v>
      </c>
      <c r="D217" s="227"/>
      <c r="E217" s="227"/>
      <c r="F217" s="227"/>
      <c r="G217" s="228"/>
      <c r="L217" s="180" t="s">
        <v>333</v>
      </c>
      <c r="O217" s="170">
        <v>3</v>
      </c>
    </row>
    <row r="218" spans="1:15" ht="33.75">
      <c r="A218" s="178"/>
      <c r="B218" s="179"/>
      <c r="C218" s="226" t="s">
        <v>334</v>
      </c>
      <c r="D218" s="227"/>
      <c r="E218" s="227"/>
      <c r="F218" s="227"/>
      <c r="G218" s="228"/>
      <c r="L218" s="180" t="s">
        <v>334</v>
      </c>
      <c r="O218" s="170">
        <v>3</v>
      </c>
    </row>
    <row r="219" spans="1:15" ht="56.25">
      <c r="A219" s="178"/>
      <c r="B219" s="179"/>
      <c r="C219" s="226" t="s">
        <v>335</v>
      </c>
      <c r="D219" s="227"/>
      <c r="E219" s="227"/>
      <c r="F219" s="227"/>
      <c r="G219" s="228"/>
      <c r="L219" s="180" t="s">
        <v>335</v>
      </c>
      <c r="O219" s="170">
        <v>3</v>
      </c>
    </row>
    <row r="220" spans="1:15" ht="12.75">
      <c r="A220" s="178"/>
      <c r="B220" s="179"/>
      <c r="C220" s="226" t="s">
        <v>336</v>
      </c>
      <c r="D220" s="227"/>
      <c r="E220" s="227"/>
      <c r="F220" s="227"/>
      <c r="G220" s="228"/>
      <c r="L220" s="180" t="s">
        <v>336</v>
      </c>
      <c r="O220" s="170">
        <v>3</v>
      </c>
    </row>
    <row r="221" spans="1:15" ht="12.75">
      <c r="A221" s="178"/>
      <c r="B221" s="179"/>
      <c r="C221" s="226" t="s">
        <v>337</v>
      </c>
      <c r="D221" s="227"/>
      <c r="E221" s="227"/>
      <c r="F221" s="227"/>
      <c r="G221" s="228"/>
      <c r="L221" s="180" t="s">
        <v>337</v>
      </c>
      <c r="O221" s="170">
        <v>3</v>
      </c>
    </row>
    <row r="222" spans="1:104" ht="12.75">
      <c r="A222" s="171">
        <v>99</v>
      </c>
      <c r="B222" s="172" t="s">
        <v>338</v>
      </c>
      <c r="C222" s="173" t="s">
        <v>339</v>
      </c>
      <c r="D222" s="174" t="s">
        <v>109</v>
      </c>
      <c r="E222" s="175">
        <v>27</v>
      </c>
      <c r="F222" s="205">
        <v>0</v>
      </c>
      <c r="G222" s="176">
        <f>E222*F222</f>
        <v>0</v>
      </c>
      <c r="O222" s="170">
        <v>2</v>
      </c>
      <c r="AA222" s="146">
        <v>12</v>
      </c>
      <c r="AB222" s="146">
        <v>0</v>
      </c>
      <c r="AC222" s="146">
        <v>129</v>
      </c>
      <c r="AZ222" s="146">
        <v>2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12</v>
      </c>
      <c r="CB222" s="177">
        <v>0</v>
      </c>
      <c r="CZ222" s="146">
        <v>0</v>
      </c>
    </row>
    <row r="223" spans="1:15" ht="45">
      <c r="A223" s="178"/>
      <c r="B223" s="179"/>
      <c r="C223" s="226" t="s">
        <v>330</v>
      </c>
      <c r="D223" s="227"/>
      <c r="E223" s="227"/>
      <c r="F223" s="227"/>
      <c r="G223" s="228"/>
      <c r="L223" s="180" t="s">
        <v>330</v>
      </c>
      <c r="O223" s="170">
        <v>3</v>
      </c>
    </row>
    <row r="224" spans="1:15" ht="22.5">
      <c r="A224" s="178"/>
      <c r="B224" s="179"/>
      <c r="C224" s="226" t="s">
        <v>331</v>
      </c>
      <c r="D224" s="227"/>
      <c r="E224" s="227"/>
      <c r="F224" s="227"/>
      <c r="G224" s="228"/>
      <c r="L224" s="180" t="s">
        <v>331</v>
      </c>
      <c r="O224" s="170">
        <v>3</v>
      </c>
    </row>
    <row r="225" spans="1:15" ht="12.75">
      <c r="A225" s="178"/>
      <c r="B225" s="179"/>
      <c r="C225" s="226" t="s">
        <v>332</v>
      </c>
      <c r="D225" s="227"/>
      <c r="E225" s="227"/>
      <c r="F225" s="227"/>
      <c r="G225" s="228"/>
      <c r="L225" s="180" t="s">
        <v>332</v>
      </c>
      <c r="O225" s="170">
        <v>3</v>
      </c>
    </row>
    <row r="226" spans="1:15" ht="22.5">
      <c r="A226" s="178"/>
      <c r="B226" s="179"/>
      <c r="C226" s="226" t="s">
        <v>333</v>
      </c>
      <c r="D226" s="227"/>
      <c r="E226" s="227"/>
      <c r="F226" s="227"/>
      <c r="G226" s="228"/>
      <c r="L226" s="180" t="s">
        <v>333</v>
      </c>
      <c r="O226" s="170">
        <v>3</v>
      </c>
    </row>
    <row r="227" spans="1:15" ht="33.75">
      <c r="A227" s="178"/>
      <c r="B227" s="179"/>
      <c r="C227" s="226" t="s">
        <v>334</v>
      </c>
      <c r="D227" s="227"/>
      <c r="E227" s="227"/>
      <c r="F227" s="227"/>
      <c r="G227" s="228"/>
      <c r="L227" s="180" t="s">
        <v>334</v>
      </c>
      <c r="O227" s="170">
        <v>3</v>
      </c>
    </row>
    <row r="228" spans="1:15" ht="56.25">
      <c r="A228" s="178"/>
      <c r="B228" s="179"/>
      <c r="C228" s="226" t="s">
        <v>335</v>
      </c>
      <c r="D228" s="227"/>
      <c r="E228" s="227"/>
      <c r="F228" s="227"/>
      <c r="G228" s="228"/>
      <c r="L228" s="180" t="s">
        <v>335</v>
      </c>
      <c r="O228" s="170">
        <v>3</v>
      </c>
    </row>
    <row r="229" spans="1:15" ht="12.75">
      <c r="A229" s="178"/>
      <c r="B229" s="179"/>
      <c r="C229" s="226" t="s">
        <v>336</v>
      </c>
      <c r="D229" s="227"/>
      <c r="E229" s="227"/>
      <c r="F229" s="227"/>
      <c r="G229" s="228"/>
      <c r="L229" s="180" t="s">
        <v>336</v>
      </c>
      <c r="O229" s="170">
        <v>3</v>
      </c>
    </row>
    <row r="230" spans="1:15" ht="12.75">
      <c r="A230" s="178"/>
      <c r="B230" s="179"/>
      <c r="C230" s="226" t="s">
        <v>337</v>
      </c>
      <c r="D230" s="227"/>
      <c r="E230" s="227"/>
      <c r="F230" s="227"/>
      <c r="G230" s="228"/>
      <c r="L230" s="180" t="s">
        <v>337</v>
      </c>
      <c r="O230" s="170">
        <v>3</v>
      </c>
    </row>
    <row r="231" spans="1:104" ht="22.5">
      <c r="A231" s="171">
        <v>100</v>
      </c>
      <c r="B231" s="172" t="s">
        <v>340</v>
      </c>
      <c r="C231" s="173" t="s">
        <v>341</v>
      </c>
      <c r="D231" s="174" t="s">
        <v>109</v>
      </c>
      <c r="E231" s="175">
        <v>1</v>
      </c>
      <c r="F231" s="205">
        <v>0</v>
      </c>
      <c r="G231" s="176">
        <f aca="true" t="shared" si="24" ref="G231:G240">E231*F231</f>
        <v>0</v>
      </c>
      <c r="O231" s="170">
        <v>2</v>
      </c>
      <c r="AA231" s="146">
        <v>12</v>
      </c>
      <c r="AB231" s="146">
        <v>0</v>
      </c>
      <c r="AC231" s="146">
        <v>134</v>
      </c>
      <c r="AZ231" s="146">
        <v>2</v>
      </c>
      <c r="BA231" s="146">
        <f aca="true" t="shared" si="25" ref="BA231:BA240">IF(AZ231=1,G231,0)</f>
        <v>0</v>
      </c>
      <c r="BB231" s="146">
        <f aca="true" t="shared" si="26" ref="BB231:BB240">IF(AZ231=2,G231,0)</f>
        <v>0</v>
      </c>
      <c r="BC231" s="146">
        <f aca="true" t="shared" si="27" ref="BC231:BC240">IF(AZ231=3,G231,0)</f>
        <v>0</v>
      </c>
      <c r="BD231" s="146">
        <f aca="true" t="shared" si="28" ref="BD231:BD240">IF(AZ231=4,G231,0)</f>
        <v>0</v>
      </c>
      <c r="BE231" s="146">
        <f aca="true" t="shared" si="29" ref="BE231:BE240">IF(AZ231=5,G231,0)</f>
        <v>0</v>
      </c>
      <c r="CA231" s="177">
        <v>12</v>
      </c>
      <c r="CB231" s="177">
        <v>0</v>
      </c>
      <c r="CZ231" s="146">
        <v>0</v>
      </c>
    </row>
    <row r="232" spans="1:104" ht="22.5">
      <c r="A232" s="171">
        <v>101</v>
      </c>
      <c r="B232" s="172" t="s">
        <v>342</v>
      </c>
      <c r="C232" s="173" t="s">
        <v>343</v>
      </c>
      <c r="D232" s="174" t="s">
        <v>109</v>
      </c>
      <c r="E232" s="175">
        <v>6</v>
      </c>
      <c r="F232" s="205">
        <v>0</v>
      </c>
      <c r="G232" s="176">
        <f t="shared" si="24"/>
        <v>0</v>
      </c>
      <c r="O232" s="170">
        <v>2</v>
      </c>
      <c r="AA232" s="146">
        <v>12</v>
      </c>
      <c r="AB232" s="146">
        <v>0</v>
      </c>
      <c r="AC232" s="146">
        <v>135</v>
      </c>
      <c r="AZ232" s="146">
        <v>2</v>
      </c>
      <c r="BA232" s="146">
        <f t="shared" si="25"/>
        <v>0</v>
      </c>
      <c r="BB232" s="146">
        <f t="shared" si="26"/>
        <v>0</v>
      </c>
      <c r="BC232" s="146">
        <f t="shared" si="27"/>
        <v>0</v>
      </c>
      <c r="BD232" s="146">
        <f t="shared" si="28"/>
        <v>0</v>
      </c>
      <c r="BE232" s="146">
        <f t="shared" si="29"/>
        <v>0</v>
      </c>
      <c r="CA232" s="177">
        <v>12</v>
      </c>
      <c r="CB232" s="177">
        <v>0</v>
      </c>
      <c r="CZ232" s="146">
        <v>0</v>
      </c>
    </row>
    <row r="233" spans="1:104" ht="22.5">
      <c r="A233" s="171">
        <v>102</v>
      </c>
      <c r="B233" s="172" t="s">
        <v>344</v>
      </c>
      <c r="C233" s="173" t="s">
        <v>345</v>
      </c>
      <c r="D233" s="174" t="s">
        <v>109</v>
      </c>
      <c r="E233" s="175">
        <v>5</v>
      </c>
      <c r="F233" s="205">
        <v>0</v>
      </c>
      <c r="G233" s="176">
        <f t="shared" si="24"/>
        <v>0</v>
      </c>
      <c r="O233" s="170">
        <v>2</v>
      </c>
      <c r="AA233" s="146">
        <v>12</v>
      </c>
      <c r="AB233" s="146">
        <v>0</v>
      </c>
      <c r="AC233" s="146">
        <v>136</v>
      </c>
      <c r="AZ233" s="146">
        <v>2</v>
      </c>
      <c r="BA233" s="146">
        <f t="shared" si="25"/>
        <v>0</v>
      </c>
      <c r="BB233" s="146">
        <f t="shared" si="26"/>
        <v>0</v>
      </c>
      <c r="BC233" s="146">
        <f t="shared" si="27"/>
        <v>0</v>
      </c>
      <c r="BD233" s="146">
        <f t="shared" si="28"/>
        <v>0</v>
      </c>
      <c r="BE233" s="146">
        <f t="shared" si="29"/>
        <v>0</v>
      </c>
      <c r="CA233" s="177">
        <v>12</v>
      </c>
      <c r="CB233" s="177">
        <v>0</v>
      </c>
      <c r="CZ233" s="146">
        <v>0</v>
      </c>
    </row>
    <row r="234" spans="1:104" ht="22.5">
      <c r="A234" s="171">
        <v>103</v>
      </c>
      <c r="B234" s="172" t="s">
        <v>346</v>
      </c>
      <c r="C234" s="173" t="s">
        <v>347</v>
      </c>
      <c r="D234" s="174" t="s">
        <v>109</v>
      </c>
      <c r="E234" s="175">
        <v>2</v>
      </c>
      <c r="F234" s="205">
        <v>0</v>
      </c>
      <c r="G234" s="176">
        <f t="shared" si="24"/>
        <v>0</v>
      </c>
      <c r="O234" s="170">
        <v>2</v>
      </c>
      <c r="AA234" s="146">
        <v>12</v>
      </c>
      <c r="AB234" s="146">
        <v>0</v>
      </c>
      <c r="AC234" s="146">
        <v>137</v>
      </c>
      <c r="AZ234" s="146">
        <v>2</v>
      </c>
      <c r="BA234" s="146">
        <f t="shared" si="25"/>
        <v>0</v>
      </c>
      <c r="BB234" s="146">
        <f t="shared" si="26"/>
        <v>0</v>
      </c>
      <c r="BC234" s="146">
        <f t="shared" si="27"/>
        <v>0</v>
      </c>
      <c r="BD234" s="146">
        <f t="shared" si="28"/>
        <v>0</v>
      </c>
      <c r="BE234" s="146">
        <f t="shared" si="29"/>
        <v>0</v>
      </c>
      <c r="CA234" s="177">
        <v>12</v>
      </c>
      <c r="CB234" s="177">
        <v>0</v>
      </c>
      <c r="CZ234" s="146">
        <v>0</v>
      </c>
    </row>
    <row r="235" spans="1:104" ht="12.75">
      <c r="A235" s="171">
        <v>104</v>
      </c>
      <c r="B235" s="172" t="s">
        <v>348</v>
      </c>
      <c r="C235" s="173" t="s">
        <v>349</v>
      </c>
      <c r="D235" s="174" t="s">
        <v>109</v>
      </c>
      <c r="E235" s="175">
        <v>3</v>
      </c>
      <c r="F235" s="205">
        <v>0</v>
      </c>
      <c r="G235" s="176">
        <f t="shared" si="24"/>
        <v>0</v>
      </c>
      <c r="O235" s="170">
        <v>2</v>
      </c>
      <c r="AA235" s="146">
        <v>12</v>
      </c>
      <c r="AB235" s="146">
        <v>0</v>
      </c>
      <c r="AC235" s="146">
        <v>138</v>
      </c>
      <c r="AZ235" s="146">
        <v>2</v>
      </c>
      <c r="BA235" s="146">
        <f t="shared" si="25"/>
        <v>0</v>
      </c>
      <c r="BB235" s="146">
        <f t="shared" si="26"/>
        <v>0</v>
      </c>
      <c r="BC235" s="146">
        <f t="shared" si="27"/>
        <v>0</v>
      </c>
      <c r="BD235" s="146">
        <f t="shared" si="28"/>
        <v>0</v>
      </c>
      <c r="BE235" s="146">
        <f t="shared" si="29"/>
        <v>0</v>
      </c>
      <c r="CA235" s="177">
        <v>12</v>
      </c>
      <c r="CB235" s="177">
        <v>0</v>
      </c>
      <c r="CZ235" s="146">
        <v>0</v>
      </c>
    </row>
    <row r="236" spans="1:104" ht="22.5">
      <c r="A236" s="171">
        <v>105</v>
      </c>
      <c r="B236" s="172" t="s">
        <v>350</v>
      </c>
      <c r="C236" s="173" t="s">
        <v>351</v>
      </c>
      <c r="D236" s="174" t="s">
        <v>109</v>
      </c>
      <c r="E236" s="175">
        <v>1</v>
      </c>
      <c r="F236" s="205">
        <v>0</v>
      </c>
      <c r="G236" s="176">
        <f t="shared" si="24"/>
        <v>0</v>
      </c>
      <c r="O236" s="170">
        <v>2</v>
      </c>
      <c r="AA236" s="146">
        <v>12</v>
      </c>
      <c r="AB236" s="146">
        <v>0</v>
      </c>
      <c r="AC236" s="146">
        <v>170</v>
      </c>
      <c r="AZ236" s="146">
        <v>2</v>
      </c>
      <c r="BA236" s="146">
        <f t="shared" si="25"/>
        <v>0</v>
      </c>
      <c r="BB236" s="146">
        <f t="shared" si="26"/>
        <v>0</v>
      </c>
      <c r="BC236" s="146">
        <f t="shared" si="27"/>
        <v>0</v>
      </c>
      <c r="BD236" s="146">
        <f t="shared" si="28"/>
        <v>0</v>
      </c>
      <c r="BE236" s="146">
        <f t="shared" si="29"/>
        <v>0</v>
      </c>
      <c r="CA236" s="177">
        <v>12</v>
      </c>
      <c r="CB236" s="177">
        <v>0</v>
      </c>
      <c r="CZ236" s="146">
        <v>0</v>
      </c>
    </row>
    <row r="237" spans="1:104" ht="22.5">
      <c r="A237" s="171">
        <v>106</v>
      </c>
      <c r="B237" s="172" t="s">
        <v>352</v>
      </c>
      <c r="C237" s="173" t="s">
        <v>353</v>
      </c>
      <c r="D237" s="174" t="s">
        <v>109</v>
      </c>
      <c r="E237" s="175">
        <v>1</v>
      </c>
      <c r="F237" s="205">
        <v>0</v>
      </c>
      <c r="G237" s="176">
        <f t="shared" si="24"/>
        <v>0</v>
      </c>
      <c r="O237" s="170">
        <v>2</v>
      </c>
      <c r="AA237" s="146">
        <v>12</v>
      </c>
      <c r="AB237" s="146">
        <v>0</v>
      </c>
      <c r="AC237" s="146">
        <v>171</v>
      </c>
      <c r="AZ237" s="146">
        <v>2</v>
      </c>
      <c r="BA237" s="146">
        <f t="shared" si="25"/>
        <v>0</v>
      </c>
      <c r="BB237" s="146">
        <f t="shared" si="26"/>
        <v>0</v>
      </c>
      <c r="BC237" s="146">
        <f t="shared" si="27"/>
        <v>0</v>
      </c>
      <c r="BD237" s="146">
        <f t="shared" si="28"/>
        <v>0</v>
      </c>
      <c r="BE237" s="146">
        <f t="shared" si="29"/>
        <v>0</v>
      </c>
      <c r="CA237" s="177">
        <v>12</v>
      </c>
      <c r="CB237" s="177">
        <v>0</v>
      </c>
      <c r="CZ237" s="146">
        <v>0</v>
      </c>
    </row>
    <row r="238" spans="1:104" ht="22.5">
      <c r="A238" s="171">
        <v>107</v>
      </c>
      <c r="B238" s="172" t="s">
        <v>354</v>
      </c>
      <c r="C238" s="173" t="s">
        <v>355</v>
      </c>
      <c r="D238" s="174" t="s">
        <v>109</v>
      </c>
      <c r="E238" s="175">
        <v>5</v>
      </c>
      <c r="F238" s="205">
        <v>0</v>
      </c>
      <c r="G238" s="176">
        <f t="shared" si="24"/>
        <v>0</v>
      </c>
      <c r="O238" s="170">
        <v>2</v>
      </c>
      <c r="AA238" s="146">
        <v>12</v>
      </c>
      <c r="AB238" s="146">
        <v>0</v>
      </c>
      <c r="AC238" s="146">
        <v>172</v>
      </c>
      <c r="AZ238" s="146">
        <v>2</v>
      </c>
      <c r="BA238" s="146">
        <f t="shared" si="25"/>
        <v>0</v>
      </c>
      <c r="BB238" s="146">
        <f t="shared" si="26"/>
        <v>0</v>
      </c>
      <c r="BC238" s="146">
        <f t="shared" si="27"/>
        <v>0</v>
      </c>
      <c r="BD238" s="146">
        <f t="shared" si="28"/>
        <v>0</v>
      </c>
      <c r="BE238" s="146">
        <f t="shared" si="29"/>
        <v>0</v>
      </c>
      <c r="CA238" s="177">
        <v>12</v>
      </c>
      <c r="CB238" s="177">
        <v>0</v>
      </c>
      <c r="CZ238" s="146">
        <v>0</v>
      </c>
    </row>
    <row r="239" spans="1:104" ht="22.5">
      <c r="A239" s="171">
        <v>108</v>
      </c>
      <c r="B239" s="172" t="s">
        <v>356</v>
      </c>
      <c r="C239" s="173" t="s">
        <v>357</v>
      </c>
      <c r="D239" s="174" t="s">
        <v>109</v>
      </c>
      <c r="E239" s="175">
        <v>3</v>
      </c>
      <c r="F239" s="205">
        <v>0</v>
      </c>
      <c r="G239" s="176">
        <f t="shared" si="24"/>
        <v>0</v>
      </c>
      <c r="O239" s="170">
        <v>2</v>
      </c>
      <c r="AA239" s="146">
        <v>12</v>
      </c>
      <c r="AB239" s="146">
        <v>0</v>
      </c>
      <c r="AC239" s="146">
        <v>173</v>
      </c>
      <c r="AZ239" s="146">
        <v>2</v>
      </c>
      <c r="BA239" s="146">
        <f t="shared" si="25"/>
        <v>0</v>
      </c>
      <c r="BB239" s="146">
        <f t="shared" si="26"/>
        <v>0</v>
      </c>
      <c r="BC239" s="146">
        <f t="shared" si="27"/>
        <v>0</v>
      </c>
      <c r="BD239" s="146">
        <f t="shared" si="28"/>
        <v>0</v>
      </c>
      <c r="BE239" s="146">
        <f t="shared" si="29"/>
        <v>0</v>
      </c>
      <c r="CA239" s="177">
        <v>12</v>
      </c>
      <c r="CB239" s="177">
        <v>0</v>
      </c>
      <c r="CZ239" s="146">
        <v>0</v>
      </c>
    </row>
    <row r="240" spans="1:104" ht="22.5">
      <c r="A240" s="171">
        <v>109</v>
      </c>
      <c r="B240" s="172" t="s">
        <v>358</v>
      </c>
      <c r="C240" s="173" t="s">
        <v>359</v>
      </c>
      <c r="D240" s="174" t="s">
        <v>109</v>
      </c>
      <c r="E240" s="175">
        <v>1</v>
      </c>
      <c r="F240" s="205">
        <v>0</v>
      </c>
      <c r="G240" s="176">
        <f t="shared" si="24"/>
        <v>0</v>
      </c>
      <c r="O240" s="170">
        <v>2</v>
      </c>
      <c r="AA240" s="146">
        <v>12</v>
      </c>
      <c r="AB240" s="146">
        <v>0</v>
      </c>
      <c r="AC240" s="146">
        <v>174</v>
      </c>
      <c r="AZ240" s="146">
        <v>2</v>
      </c>
      <c r="BA240" s="146">
        <f t="shared" si="25"/>
        <v>0</v>
      </c>
      <c r="BB240" s="146">
        <f t="shared" si="26"/>
        <v>0</v>
      </c>
      <c r="BC240" s="146">
        <f t="shared" si="27"/>
        <v>0</v>
      </c>
      <c r="BD240" s="146">
        <f t="shared" si="28"/>
        <v>0</v>
      </c>
      <c r="BE240" s="146">
        <f t="shared" si="29"/>
        <v>0</v>
      </c>
      <c r="CA240" s="177">
        <v>12</v>
      </c>
      <c r="CB240" s="177">
        <v>0</v>
      </c>
      <c r="CZ240" s="146">
        <v>0</v>
      </c>
    </row>
    <row r="241" spans="1:15" ht="12.75">
      <c r="A241" s="178"/>
      <c r="B241" s="179"/>
      <c r="C241" s="226" t="s">
        <v>360</v>
      </c>
      <c r="D241" s="227"/>
      <c r="E241" s="227"/>
      <c r="F241" s="227"/>
      <c r="G241" s="228"/>
      <c r="L241" s="180" t="s">
        <v>360</v>
      </c>
      <c r="O241" s="170">
        <v>3</v>
      </c>
    </row>
    <row r="242" spans="1:15" ht="12.75">
      <c r="A242" s="178"/>
      <c r="B242" s="179"/>
      <c r="C242" s="226" t="s">
        <v>361</v>
      </c>
      <c r="D242" s="227"/>
      <c r="E242" s="227"/>
      <c r="F242" s="227"/>
      <c r="G242" s="228"/>
      <c r="L242" s="180" t="s">
        <v>361</v>
      </c>
      <c r="O242" s="170">
        <v>3</v>
      </c>
    </row>
    <row r="243" spans="1:15" ht="12.75">
      <c r="A243" s="178"/>
      <c r="B243" s="179"/>
      <c r="C243" s="226" t="s">
        <v>362</v>
      </c>
      <c r="D243" s="227"/>
      <c r="E243" s="227"/>
      <c r="F243" s="227"/>
      <c r="G243" s="228"/>
      <c r="L243" s="180" t="s">
        <v>362</v>
      </c>
      <c r="O243" s="170">
        <v>3</v>
      </c>
    </row>
    <row r="244" spans="1:15" ht="12.75">
      <c r="A244" s="178"/>
      <c r="B244" s="179"/>
      <c r="C244" s="226" t="s">
        <v>363</v>
      </c>
      <c r="D244" s="227"/>
      <c r="E244" s="227"/>
      <c r="F244" s="227"/>
      <c r="G244" s="228"/>
      <c r="L244" s="180" t="s">
        <v>363</v>
      </c>
      <c r="O244" s="170">
        <v>3</v>
      </c>
    </row>
    <row r="245" spans="1:15" ht="12.75">
      <c r="A245" s="178"/>
      <c r="B245" s="179"/>
      <c r="C245" s="226" t="s">
        <v>364</v>
      </c>
      <c r="D245" s="227"/>
      <c r="E245" s="227"/>
      <c r="F245" s="227"/>
      <c r="G245" s="228"/>
      <c r="L245" s="180" t="s">
        <v>364</v>
      </c>
      <c r="O245" s="170">
        <v>3</v>
      </c>
    </row>
    <row r="246" spans="1:104" ht="22.5">
      <c r="A246" s="171">
        <v>110</v>
      </c>
      <c r="B246" s="172" t="s">
        <v>365</v>
      </c>
      <c r="C246" s="173" t="s">
        <v>366</v>
      </c>
      <c r="D246" s="174" t="s">
        <v>109</v>
      </c>
      <c r="E246" s="175">
        <v>1</v>
      </c>
      <c r="F246" s="205">
        <v>0</v>
      </c>
      <c r="G246" s="176">
        <f>E246*F246</f>
        <v>0</v>
      </c>
      <c r="O246" s="170">
        <v>2</v>
      </c>
      <c r="AA246" s="146">
        <v>12</v>
      </c>
      <c r="AB246" s="146">
        <v>0</v>
      </c>
      <c r="AC246" s="146">
        <v>139</v>
      </c>
      <c r="AZ246" s="146">
        <v>2</v>
      </c>
      <c r="BA246" s="146">
        <f>IF(AZ246=1,G246,0)</f>
        <v>0</v>
      </c>
      <c r="BB246" s="146">
        <f>IF(AZ246=2,G246,0)</f>
        <v>0</v>
      </c>
      <c r="BC246" s="146">
        <f>IF(AZ246=3,G246,0)</f>
        <v>0</v>
      </c>
      <c r="BD246" s="146">
        <f>IF(AZ246=4,G246,0)</f>
        <v>0</v>
      </c>
      <c r="BE246" s="146">
        <f>IF(AZ246=5,G246,0)</f>
        <v>0</v>
      </c>
      <c r="CA246" s="177">
        <v>12</v>
      </c>
      <c r="CB246" s="177">
        <v>0</v>
      </c>
      <c r="CZ246" s="146">
        <v>0</v>
      </c>
    </row>
    <row r="247" spans="1:15" ht="12.75">
      <c r="A247" s="178"/>
      <c r="B247" s="179"/>
      <c r="C247" s="226" t="s">
        <v>360</v>
      </c>
      <c r="D247" s="227"/>
      <c r="E247" s="227"/>
      <c r="F247" s="227"/>
      <c r="G247" s="228"/>
      <c r="L247" s="180" t="s">
        <v>360</v>
      </c>
      <c r="O247" s="170">
        <v>3</v>
      </c>
    </row>
    <row r="248" spans="1:15" ht="12.75">
      <c r="A248" s="178"/>
      <c r="B248" s="179"/>
      <c r="C248" s="226" t="s">
        <v>361</v>
      </c>
      <c r="D248" s="227"/>
      <c r="E248" s="227"/>
      <c r="F248" s="227"/>
      <c r="G248" s="228"/>
      <c r="L248" s="180" t="s">
        <v>361</v>
      </c>
      <c r="O248" s="170">
        <v>3</v>
      </c>
    </row>
    <row r="249" spans="1:15" ht="12.75">
      <c r="A249" s="178"/>
      <c r="B249" s="179"/>
      <c r="C249" s="226" t="s">
        <v>362</v>
      </c>
      <c r="D249" s="227"/>
      <c r="E249" s="227"/>
      <c r="F249" s="227"/>
      <c r="G249" s="228"/>
      <c r="L249" s="180" t="s">
        <v>362</v>
      </c>
      <c r="O249" s="170">
        <v>3</v>
      </c>
    </row>
    <row r="250" spans="1:15" ht="12.75">
      <c r="A250" s="178"/>
      <c r="B250" s="179"/>
      <c r="C250" s="226" t="s">
        <v>363</v>
      </c>
      <c r="D250" s="227"/>
      <c r="E250" s="227"/>
      <c r="F250" s="227"/>
      <c r="G250" s="228"/>
      <c r="L250" s="180" t="s">
        <v>363</v>
      </c>
      <c r="O250" s="170">
        <v>3</v>
      </c>
    </row>
    <row r="251" spans="1:15" ht="12.75">
      <c r="A251" s="178"/>
      <c r="B251" s="179"/>
      <c r="C251" s="226" t="s">
        <v>364</v>
      </c>
      <c r="D251" s="227"/>
      <c r="E251" s="227"/>
      <c r="F251" s="227"/>
      <c r="G251" s="228"/>
      <c r="L251" s="180" t="s">
        <v>364</v>
      </c>
      <c r="O251" s="170">
        <v>3</v>
      </c>
    </row>
    <row r="252" spans="1:104" ht="22.5">
      <c r="A252" s="171">
        <v>111</v>
      </c>
      <c r="B252" s="172" t="s">
        <v>367</v>
      </c>
      <c r="C252" s="173" t="s">
        <v>368</v>
      </c>
      <c r="D252" s="174" t="s">
        <v>109</v>
      </c>
      <c r="E252" s="175">
        <v>1</v>
      </c>
      <c r="F252" s="205">
        <v>0</v>
      </c>
      <c r="G252" s="176">
        <f>E252*F252</f>
        <v>0</v>
      </c>
      <c r="O252" s="170">
        <v>2</v>
      </c>
      <c r="AA252" s="146">
        <v>12</v>
      </c>
      <c r="AB252" s="146">
        <v>0</v>
      </c>
      <c r="AC252" s="146">
        <v>140</v>
      </c>
      <c r="AZ252" s="146">
        <v>2</v>
      </c>
      <c r="BA252" s="146">
        <f>IF(AZ252=1,G252,0)</f>
        <v>0</v>
      </c>
      <c r="BB252" s="146">
        <f>IF(AZ252=2,G252,0)</f>
        <v>0</v>
      </c>
      <c r="BC252" s="146">
        <f>IF(AZ252=3,G252,0)</f>
        <v>0</v>
      </c>
      <c r="BD252" s="146">
        <f>IF(AZ252=4,G252,0)</f>
        <v>0</v>
      </c>
      <c r="BE252" s="146">
        <f>IF(AZ252=5,G252,0)</f>
        <v>0</v>
      </c>
      <c r="CA252" s="177">
        <v>12</v>
      </c>
      <c r="CB252" s="177">
        <v>0</v>
      </c>
      <c r="CZ252" s="146">
        <v>0</v>
      </c>
    </row>
    <row r="253" spans="1:15" ht="12.75">
      <c r="A253" s="178"/>
      <c r="B253" s="179"/>
      <c r="C253" s="226" t="s">
        <v>360</v>
      </c>
      <c r="D253" s="227"/>
      <c r="E253" s="227"/>
      <c r="F253" s="227"/>
      <c r="G253" s="228"/>
      <c r="L253" s="180" t="s">
        <v>360</v>
      </c>
      <c r="O253" s="170">
        <v>3</v>
      </c>
    </row>
    <row r="254" spans="1:15" ht="12.75">
      <c r="A254" s="178"/>
      <c r="B254" s="179"/>
      <c r="C254" s="226" t="s">
        <v>361</v>
      </c>
      <c r="D254" s="227"/>
      <c r="E254" s="227"/>
      <c r="F254" s="227"/>
      <c r="G254" s="228"/>
      <c r="L254" s="180" t="s">
        <v>361</v>
      </c>
      <c r="O254" s="170">
        <v>3</v>
      </c>
    </row>
    <row r="255" spans="1:15" ht="12.75">
      <c r="A255" s="178"/>
      <c r="B255" s="179"/>
      <c r="C255" s="226" t="s">
        <v>362</v>
      </c>
      <c r="D255" s="227"/>
      <c r="E255" s="227"/>
      <c r="F255" s="227"/>
      <c r="G255" s="228"/>
      <c r="L255" s="180" t="s">
        <v>362</v>
      </c>
      <c r="O255" s="170">
        <v>3</v>
      </c>
    </row>
    <row r="256" spans="1:15" ht="12.75">
      <c r="A256" s="178"/>
      <c r="B256" s="179"/>
      <c r="C256" s="226" t="s">
        <v>363</v>
      </c>
      <c r="D256" s="227"/>
      <c r="E256" s="227"/>
      <c r="F256" s="227"/>
      <c r="G256" s="228"/>
      <c r="L256" s="180" t="s">
        <v>363</v>
      </c>
      <c r="O256" s="170">
        <v>3</v>
      </c>
    </row>
    <row r="257" spans="1:15" ht="12.75">
      <c r="A257" s="178"/>
      <c r="B257" s="179"/>
      <c r="C257" s="226" t="s">
        <v>364</v>
      </c>
      <c r="D257" s="227"/>
      <c r="E257" s="227"/>
      <c r="F257" s="227"/>
      <c r="G257" s="228"/>
      <c r="L257" s="180" t="s">
        <v>364</v>
      </c>
      <c r="O257" s="170">
        <v>3</v>
      </c>
    </row>
    <row r="258" spans="1:104" ht="22.5">
      <c r="A258" s="171">
        <v>112</v>
      </c>
      <c r="B258" s="172" t="s">
        <v>369</v>
      </c>
      <c r="C258" s="173" t="s">
        <v>370</v>
      </c>
      <c r="D258" s="174" t="s">
        <v>109</v>
      </c>
      <c r="E258" s="175">
        <v>1</v>
      </c>
      <c r="F258" s="205">
        <v>0</v>
      </c>
      <c r="G258" s="176">
        <f>E258*F258</f>
        <v>0</v>
      </c>
      <c r="O258" s="170">
        <v>2</v>
      </c>
      <c r="AA258" s="146">
        <v>12</v>
      </c>
      <c r="AB258" s="146">
        <v>0</v>
      </c>
      <c r="AC258" s="146">
        <v>180</v>
      </c>
      <c r="AZ258" s="146">
        <v>2</v>
      </c>
      <c r="BA258" s="146">
        <f>IF(AZ258=1,G258,0)</f>
        <v>0</v>
      </c>
      <c r="BB258" s="146">
        <f>IF(AZ258=2,G258,0)</f>
        <v>0</v>
      </c>
      <c r="BC258" s="146">
        <f>IF(AZ258=3,G258,0)</f>
        <v>0</v>
      </c>
      <c r="BD258" s="146">
        <f>IF(AZ258=4,G258,0)</f>
        <v>0</v>
      </c>
      <c r="BE258" s="146">
        <f>IF(AZ258=5,G258,0)</f>
        <v>0</v>
      </c>
      <c r="CA258" s="177">
        <v>12</v>
      </c>
      <c r="CB258" s="177">
        <v>0</v>
      </c>
      <c r="CZ258" s="146">
        <v>0</v>
      </c>
    </row>
    <row r="259" spans="1:15" ht="12.75">
      <c r="A259" s="178"/>
      <c r="B259" s="179"/>
      <c r="C259" s="226" t="s">
        <v>360</v>
      </c>
      <c r="D259" s="227"/>
      <c r="E259" s="227"/>
      <c r="F259" s="227"/>
      <c r="G259" s="228"/>
      <c r="L259" s="180" t="s">
        <v>360</v>
      </c>
      <c r="O259" s="170">
        <v>3</v>
      </c>
    </row>
    <row r="260" spans="1:15" ht="12.75">
      <c r="A260" s="178"/>
      <c r="B260" s="179"/>
      <c r="C260" s="226" t="s">
        <v>361</v>
      </c>
      <c r="D260" s="227"/>
      <c r="E260" s="227"/>
      <c r="F260" s="227"/>
      <c r="G260" s="228"/>
      <c r="L260" s="180" t="s">
        <v>361</v>
      </c>
      <c r="O260" s="170">
        <v>3</v>
      </c>
    </row>
    <row r="261" spans="1:15" ht="12.75">
      <c r="A261" s="178"/>
      <c r="B261" s="179"/>
      <c r="C261" s="226" t="s">
        <v>362</v>
      </c>
      <c r="D261" s="227"/>
      <c r="E261" s="227"/>
      <c r="F261" s="227"/>
      <c r="G261" s="228"/>
      <c r="L261" s="180" t="s">
        <v>362</v>
      </c>
      <c r="O261" s="170">
        <v>3</v>
      </c>
    </row>
    <row r="262" spans="1:15" ht="12.75">
      <c r="A262" s="178"/>
      <c r="B262" s="179"/>
      <c r="C262" s="226" t="s">
        <v>363</v>
      </c>
      <c r="D262" s="227"/>
      <c r="E262" s="227"/>
      <c r="F262" s="227"/>
      <c r="G262" s="228"/>
      <c r="L262" s="180" t="s">
        <v>363</v>
      </c>
      <c r="O262" s="170">
        <v>3</v>
      </c>
    </row>
    <row r="263" spans="1:15" ht="12.75">
      <c r="A263" s="178"/>
      <c r="B263" s="179"/>
      <c r="C263" s="226" t="s">
        <v>364</v>
      </c>
      <c r="D263" s="227"/>
      <c r="E263" s="227"/>
      <c r="F263" s="227"/>
      <c r="G263" s="228"/>
      <c r="L263" s="180" t="s">
        <v>364</v>
      </c>
      <c r="O263" s="170">
        <v>3</v>
      </c>
    </row>
    <row r="264" spans="1:104" ht="22.5">
      <c r="A264" s="171">
        <v>113</v>
      </c>
      <c r="B264" s="172" t="s">
        <v>371</v>
      </c>
      <c r="C264" s="173" t="s">
        <v>372</v>
      </c>
      <c r="D264" s="174" t="s">
        <v>109</v>
      </c>
      <c r="E264" s="175">
        <v>4</v>
      </c>
      <c r="F264" s="205">
        <v>0</v>
      </c>
      <c r="G264" s="176">
        <f>E264*F264</f>
        <v>0</v>
      </c>
      <c r="O264" s="170">
        <v>2</v>
      </c>
      <c r="AA264" s="146">
        <v>12</v>
      </c>
      <c r="AB264" s="146">
        <v>0</v>
      </c>
      <c r="AC264" s="146">
        <v>141</v>
      </c>
      <c r="AZ264" s="146">
        <v>2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7">
        <v>12</v>
      </c>
      <c r="CB264" s="177">
        <v>0</v>
      </c>
      <c r="CZ264" s="146">
        <v>0</v>
      </c>
    </row>
    <row r="265" spans="1:104" ht="12.75">
      <c r="A265" s="171">
        <v>114</v>
      </c>
      <c r="B265" s="172" t="s">
        <v>373</v>
      </c>
      <c r="C265" s="173" t="s">
        <v>374</v>
      </c>
      <c r="D265" s="174" t="s">
        <v>61</v>
      </c>
      <c r="E265" s="175">
        <v>0.37</v>
      </c>
      <c r="F265" s="205">
        <v>0</v>
      </c>
      <c r="G265" s="176">
        <f>E265*F265</f>
        <v>0</v>
      </c>
      <c r="O265" s="170">
        <v>2</v>
      </c>
      <c r="AA265" s="146">
        <v>7</v>
      </c>
      <c r="AB265" s="146">
        <v>1002</v>
      </c>
      <c r="AC265" s="146">
        <v>5</v>
      </c>
      <c r="AZ265" s="146">
        <v>2</v>
      </c>
      <c r="BA265" s="146">
        <f>IF(AZ265=1,G265,0)</f>
        <v>0</v>
      </c>
      <c r="BB265" s="146">
        <f>IF(AZ265=2,G265,0)</f>
        <v>0</v>
      </c>
      <c r="BC265" s="146">
        <f>IF(AZ265=3,G265,0)</f>
        <v>0</v>
      </c>
      <c r="BD265" s="146">
        <f>IF(AZ265=4,G265,0)</f>
        <v>0</v>
      </c>
      <c r="BE265" s="146">
        <f>IF(AZ265=5,G265,0)</f>
        <v>0</v>
      </c>
      <c r="CA265" s="177">
        <v>7</v>
      </c>
      <c r="CB265" s="177">
        <v>1002</v>
      </c>
      <c r="CZ265" s="146">
        <v>0</v>
      </c>
    </row>
    <row r="266" spans="1:104" ht="22.5">
      <c r="A266" s="171">
        <v>115</v>
      </c>
      <c r="B266" s="172" t="s">
        <v>375</v>
      </c>
      <c r="C266" s="173" t="s">
        <v>376</v>
      </c>
      <c r="D266" s="174" t="s">
        <v>109</v>
      </c>
      <c r="E266" s="175">
        <v>18</v>
      </c>
      <c r="F266" s="205">
        <v>0</v>
      </c>
      <c r="G266" s="176">
        <f>E266*F266</f>
        <v>0</v>
      </c>
      <c r="O266" s="170">
        <v>2</v>
      </c>
      <c r="AA266" s="146">
        <v>10</v>
      </c>
      <c r="AB266" s="146">
        <v>0</v>
      </c>
      <c r="AC266" s="146">
        <v>8</v>
      </c>
      <c r="AZ266" s="146">
        <v>5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7">
        <v>10</v>
      </c>
      <c r="CB266" s="177">
        <v>0</v>
      </c>
      <c r="CZ266" s="146">
        <v>0</v>
      </c>
    </row>
    <row r="267" spans="1:57" ht="12.75">
      <c r="A267" s="185"/>
      <c r="B267" s="186" t="s">
        <v>74</v>
      </c>
      <c r="C267" s="187" t="str">
        <f>CONCATENATE(B86," ",C86)</f>
        <v>734 Armatury</v>
      </c>
      <c r="D267" s="188"/>
      <c r="E267" s="189"/>
      <c r="F267" s="190"/>
      <c r="G267" s="191">
        <f>SUM(G86:G266)</f>
        <v>0</v>
      </c>
      <c r="O267" s="170">
        <v>4</v>
      </c>
      <c r="BA267" s="192">
        <f>SUM(BA86:BA266)</f>
        <v>0</v>
      </c>
      <c r="BB267" s="192">
        <f>SUM(BB86:BB266)</f>
        <v>0</v>
      </c>
      <c r="BC267" s="192">
        <f>SUM(BC86:BC266)</f>
        <v>0</v>
      </c>
      <c r="BD267" s="192">
        <f>SUM(BD86:BD266)</f>
        <v>0</v>
      </c>
      <c r="BE267" s="192">
        <f>SUM(BE86:BE266)</f>
        <v>0</v>
      </c>
    </row>
    <row r="268" spans="1:15" ht="12.75">
      <c r="A268" s="163" t="s">
        <v>72</v>
      </c>
      <c r="B268" s="164" t="s">
        <v>377</v>
      </c>
      <c r="C268" s="165" t="s">
        <v>378</v>
      </c>
      <c r="D268" s="166"/>
      <c r="E268" s="167"/>
      <c r="F268" s="167"/>
      <c r="G268" s="168"/>
      <c r="H268" s="169"/>
      <c r="I268" s="169"/>
      <c r="O268" s="170">
        <v>1</v>
      </c>
    </row>
    <row r="269" spans="1:104" ht="12.75">
      <c r="A269" s="171">
        <v>116</v>
      </c>
      <c r="B269" s="172" t="s">
        <v>379</v>
      </c>
      <c r="C269" s="173" t="s">
        <v>380</v>
      </c>
      <c r="D269" s="174" t="s">
        <v>109</v>
      </c>
      <c r="E269" s="175">
        <v>2</v>
      </c>
      <c r="F269" s="205">
        <v>0</v>
      </c>
      <c r="G269" s="176">
        <f>E269*F269</f>
        <v>0</v>
      </c>
      <c r="O269" s="170">
        <v>2</v>
      </c>
      <c r="AA269" s="146">
        <v>1</v>
      </c>
      <c r="AB269" s="146">
        <v>7</v>
      </c>
      <c r="AC269" s="146">
        <v>7</v>
      </c>
      <c r="AZ269" s="146">
        <v>2</v>
      </c>
      <c r="BA269" s="146">
        <f>IF(AZ269=1,G269,0)</f>
        <v>0</v>
      </c>
      <c r="BB269" s="146">
        <f>IF(AZ269=2,G269,0)</f>
        <v>0</v>
      </c>
      <c r="BC269" s="146">
        <f>IF(AZ269=3,G269,0)</f>
        <v>0</v>
      </c>
      <c r="BD269" s="146">
        <f>IF(AZ269=4,G269,0)</f>
        <v>0</v>
      </c>
      <c r="BE269" s="146">
        <f>IF(AZ269=5,G269,0)</f>
        <v>0</v>
      </c>
      <c r="CA269" s="177">
        <v>1</v>
      </c>
      <c r="CB269" s="177">
        <v>7</v>
      </c>
      <c r="CZ269" s="146">
        <v>0</v>
      </c>
    </row>
    <row r="270" spans="1:104" ht="12.75">
      <c r="A270" s="171">
        <v>117</v>
      </c>
      <c r="B270" s="172" t="s">
        <v>381</v>
      </c>
      <c r="C270" s="173" t="s">
        <v>382</v>
      </c>
      <c r="D270" s="174" t="s">
        <v>109</v>
      </c>
      <c r="E270" s="175">
        <v>84</v>
      </c>
      <c r="F270" s="205">
        <v>0</v>
      </c>
      <c r="G270" s="176">
        <f>E270*F270</f>
        <v>0</v>
      </c>
      <c r="O270" s="170">
        <v>2</v>
      </c>
      <c r="AA270" s="146">
        <v>1</v>
      </c>
      <c r="AB270" s="146">
        <v>7</v>
      </c>
      <c r="AC270" s="146">
        <v>7</v>
      </c>
      <c r="AZ270" s="146">
        <v>2</v>
      </c>
      <c r="BA270" s="146">
        <f>IF(AZ270=1,G270,0)</f>
        <v>0</v>
      </c>
      <c r="BB270" s="146">
        <f>IF(AZ270=2,G270,0)</f>
        <v>0</v>
      </c>
      <c r="BC270" s="146">
        <f>IF(AZ270=3,G270,0)</f>
        <v>0</v>
      </c>
      <c r="BD270" s="146">
        <f>IF(AZ270=4,G270,0)</f>
        <v>0</v>
      </c>
      <c r="BE270" s="146">
        <f>IF(AZ270=5,G270,0)</f>
        <v>0</v>
      </c>
      <c r="CA270" s="177">
        <v>1</v>
      </c>
      <c r="CB270" s="177">
        <v>7</v>
      </c>
      <c r="CZ270" s="146">
        <v>0</v>
      </c>
    </row>
    <row r="271" spans="1:104" ht="12.75">
      <c r="A271" s="171">
        <v>118</v>
      </c>
      <c r="B271" s="172" t="s">
        <v>383</v>
      </c>
      <c r="C271" s="173" t="s">
        <v>384</v>
      </c>
      <c r="D271" s="174" t="s">
        <v>385</v>
      </c>
      <c r="E271" s="175">
        <v>396.53</v>
      </c>
      <c r="F271" s="205">
        <v>0</v>
      </c>
      <c r="G271" s="176">
        <f>E271*F271</f>
        <v>0</v>
      </c>
      <c r="O271" s="170">
        <v>2</v>
      </c>
      <c r="AA271" s="146">
        <v>1</v>
      </c>
      <c r="AB271" s="146">
        <v>7</v>
      </c>
      <c r="AC271" s="146">
        <v>7</v>
      </c>
      <c r="AZ271" s="146">
        <v>2</v>
      </c>
      <c r="BA271" s="146">
        <f>IF(AZ271=1,G271,0)</f>
        <v>0</v>
      </c>
      <c r="BB271" s="146">
        <f>IF(AZ271=2,G271,0)</f>
        <v>0</v>
      </c>
      <c r="BC271" s="146">
        <f>IF(AZ271=3,G271,0)</f>
        <v>0</v>
      </c>
      <c r="BD271" s="146">
        <f>IF(AZ271=4,G271,0)</f>
        <v>0</v>
      </c>
      <c r="BE271" s="146">
        <f>IF(AZ271=5,G271,0)</f>
        <v>0</v>
      </c>
      <c r="CA271" s="177">
        <v>1</v>
      </c>
      <c r="CB271" s="177">
        <v>7</v>
      </c>
      <c r="CZ271" s="146">
        <v>0</v>
      </c>
    </row>
    <row r="272" spans="1:15" ht="12.75">
      <c r="A272" s="178"/>
      <c r="B272" s="181"/>
      <c r="C272" s="229" t="s">
        <v>386</v>
      </c>
      <c r="D272" s="230"/>
      <c r="E272" s="182">
        <v>65.52</v>
      </c>
      <c r="F272" s="183"/>
      <c r="G272" s="184"/>
      <c r="M272" s="180" t="s">
        <v>386</v>
      </c>
      <c r="O272" s="170"/>
    </row>
    <row r="273" spans="1:15" ht="12.75">
      <c r="A273" s="178"/>
      <c r="B273" s="181"/>
      <c r="C273" s="229" t="s">
        <v>387</v>
      </c>
      <c r="D273" s="230"/>
      <c r="E273" s="182">
        <v>277.695</v>
      </c>
      <c r="F273" s="183"/>
      <c r="G273" s="184"/>
      <c r="M273" s="180" t="s">
        <v>387</v>
      </c>
      <c r="O273" s="170"/>
    </row>
    <row r="274" spans="1:15" ht="12.75">
      <c r="A274" s="178"/>
      <c r="B274" s="181"/>
      <c r="C274" s="229" t="s">
        <v>388</v>
      </c>
      <c r="D274" s="230"/>
      <c r="E274" s="182">
        <v>7.995</v>
      </c>
      <c r="F274" s="183"/>
      <c r="G274" s="184"/>
      <c r="M274" s="180" t="s">
        <v>388</v>
      </c>
      <c r="O274" s="170"/>
    </row>
    <row r="275" spans="1:15" ht="12.75">
      <c r="A275" s="178"/>
      <c r="B275" s="181"/>
      <c r="C275" s="229" t="s">
        <v>389</v>
      </c>
      <c r="D275" s="230"/>
      <c r="E275" s="182">
        <v>45.32</v>
      </c>
      <c r="F275" s="183"/>
      <c r="G275" s="184"/>
      <c r="M275" s="180" t="s">
        <v>389</v>
      </c>
      <c r="O275" s="170"/>
    </row>
    <row r="276" spans="1:104" ht="12.75">
      <c r="A276" s="171">
        <v>119</v>
      </c>
      <c r="B276" s="172" t="s">
        <v>390</v>
      </c>
      <c r="C276" s="173" t="s">
        <v>391</v>
      </c>
      <c r="D276" s="174" t="s">
        <v>109</v>
      </c>
      <c r="E276" s="175">
        <v>4</v>
      </c>
      <c r="F276" s="205">
        <v>0</v>
      </c>
      <c r="G276" s="176">
        <f>E276*F276</f>
        <v>0</v>
      </c>
      <c r="O276" s="170">
        <v>2</v>
      </c>
      <c r="AA276" s="146">
        <v>1</v>
      </c>
      <c r="AB276" s="146">
        <v>7</v>
      </c>
      <c r="AC276" s="146">
        <v>7</v>
      </c>
      <c r="AZ276" s="146">
        <v>2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7">
        <v>1</v>
      </c>
      <c r="CB276" s="177">
        <v>7</v>
      </c>
      <c r="CZ276" s="146">
        <v>0.00864</v>
      </c>
    </row>
    <row r="277" spans="1:15" ht="12.75">
      <c r="A277" s="178"/>
      <c r="B277" s="179"/>
      <c r="C277" s="231" t="s">
        <v>392</v>
      </c>
      <c r="D277" s="232"/>
      <c r="E277" s="232"/>
      <c r="F277" s="232"/>
      <c r="G277" s="233"/>
      <c r="L277" s="180" t="s">
        <v>392</v>
      </c>
      <c r="O277" s="170">
        <v>3</v>
      </c>
    </row>
    <row r="278" spans="1:104" ht="12.75">
      <c r="A278" s="171">
        <v>120</v>
      </c>
      <c r="B278" s="172" t="s">
        <v>393</v>
      </c>
      <c r="C278" s="173" t="s">
        <v>394</v>
      </c>
      <c r="D278" s="174" t="s">
        <v>109</v>
      </c>
      <c r="E278" s="175">
        <v>3</v>
      </c>
      <c r="F278" s="205">
        <v>0</v>
      </c>
      <c r="G278" s="176">
        <f>E278*F278</f>
        <v>0</v>
      </c>
      <c r="O278" s="170">
        <v>2</v>
      </c>
      <c r="AA278" s="146">
        <v>1</v>
      </c>
      <c r="AB278" s="146">
        <v>7</v>
      </c>
      <c r="AC278" s="146">
        <v>7</v>
      </c>
      <c r="AZ278" s="146">
        <v>2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7">
        <v>1</v>
      </c>
      <c r="CB278" s="177">
        <v>7</v>
      </c>
      <c r="CZ278" s="146">
        <v>0.0108</v>
      </c>
    </row>
    <row r="279" spans="1:15" ht="12.75">
      <c r="A279" s="178"/>
      <c r="B279" s="179"/>
      <c r="C279" s="226" t="s">
        <v>392</v>
      </c>
      <c r="D279" s="227"/>
      <c r="E279" s="227"/>
      <c r="F279" s="227"/>
      <c r="G279" s="228"/>
      <c r="L279" s="180" t="s">
        <v>392</v>
      </c>
      <c r="O279" s="170">
        <v>3</v>
      </c>
    </row>
    <row r="280" spans="1:104" ht="12.75">
      <c r="A280" s="171">
        <v>121</v>
      </c>
      <c r="B280" s="172" t="s">
        <v>395</v>
      </c>
      <c r="C280" s="173" t="s">
        <v>396</v>
      </c>
      <c r="D280" s="174" t="s">
        <v>109</v>
      </c>
      <c r="E280" s="175">
        <v>1</v>
      </c>
      <c r="F280" s="205">
        <v>0</v>
      </c>
      <c r="G280" s="176">
        <f>E280*F280</f>
        <v>0</v>
      </c>
      <c r="O280" s="170">
        <v>2</v>
      </c>
      <c r="AA280" s="146">
        <v>1</v>
      </c>
      <c r="AB280" s="146">
        <v>7</v>
      </c>
      <c r="AC280" s="146">
        <v>7</v>
      </c>
      <c r="AZ280" s="146">
        <v>2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7">
        <v>1</v>
      </c>
      <c r="CB280" s="177">
        <v>7</v>
      </c>
      <c r="CZ280" s="146">
        <v>0.01944</v>
      </c>
    </row>
    <row r="281" spans="1:15" ht="12.75">
      <c r="A281" s="178"/>
      <c r="B281" s="179"/>
      <c r="C281" s="226" t="s">
        <v>392</v>
      </c>
      <c r="D281" s="227"/>
      <c r="E281" s="227"/>
      <c r="F281" s="227"/>
      <c r="G281" s="228"/>
      <c r="L281" s="180" t="s">
        <v>392</v>
      </c>
      <c r="O281" s="170">
        <v>3</v>
      </c>
    </row>
    <row r="282" spans="1:104" ht="12.75">
      <c r="A282" s="171">
        <v>122</v>
      </c>
      <c r="B282" s="172" t="s">
        <v>397</v>
      </c>
      <c r="C282" s="173" t="s">
        <v>398</v>
      </c>
      <c r="D282" s="174" t="s">
        <v>109</v>
      </c>
      <c r="E282" s="175">
        <v>2</v>
      </c>
      <c r="F282" s="205">
        <v>0</v>
      </c>
      <c r="G282" s="176">
        <f>E282*F282</f>
        <v>0</v>
      </c>
      <c r="O282" s="170">
        <v>2</v>
      </c>
      <c r="AA282" s="146">
        <v>1</v>
      </c>
      <c r="AB282" s="146">
        <v>7</v>
      </c>
      <c r="AC282" s="146">
        <v>7</v>
      </c>
      <c r="AZ282" s="146">
        <v>2</v>
      </c>
      <c r="BA282" s="146">
        <f>IF(AZ282=1,G282,0)</f>
        <v>0</v>
      </c>
      <c r="BB282" s="146">
        <f>IF(AZ282=2,G282,0)</f>
        <v>0</v>
      </c>
      <c r="BC282" s="146">
        <f>IF(AZ282=3,G282,0)</f>
        <v>0</v>
      </c>
      <c r="BD282" s="146">
        <f>IF(AZ282=4,G282,0)</f>
        <v>0</v>
      </c>
      <c r="BE282" s="146">
        <f>IF(AZ282=5,G282,0)</f>
        <v>0</v>
      </c>
      <c r="CA282" s="177">
        <v>1</v>
      </c>
      <c r="CB282" s="177">
        <v>7</v>
      </c>
      <c r="CZ282" s="146">
        <v>0.0216</v>
      </c>
    </row>
    <row r="283" spans="1:15" ht="12.75">
      <c r="A283" s="178"/>
      <c r="B283" s="179"/>
      <c r="C283" s="226" t="s">
        <v>392</v>
      </c>
      <c r="D283" s="227"/>
      <c r="E283" s="227"/>
      <c r="F283" s="227"/>
      <c r="G283" s="228"/>
      <c r="L283" s="180" t="s">
        <v>392</v>
      </c>
      <c r="O283" s="170">
        <v>3</v>
      </c>
    </row>
    <row r="284" spans="1:104" ht="12.75">
      <c r="A284" s="171">
        <v>123</v>
      </c>
      <c r="B284" s="172" t="s">
        <v>399</v>
      </c>
      <c r="C284" s="173" t="s">
        <v>400</v>
      </c>
      <c r="D284" s="174" t="s">
        <v>109</v>
      </c>
      <c r="E284" s="175">
        <v>1</v>
      </c>
      <c r="F284" s="205">
        <v>0</v>
      </c>
      <c r="G284" s="176">
        <f>E284*F284</f>
        <v>0</v>
      </c>
      <c r="O284" s="170">
        <v>2</v>
      </c>
      <c r="AA284" s="146">
        <v>1</v>
      </c>
      <c r="AB284" s="146">
        <v>7</v>
      </c>
      <c r="AC284" s="146">
        <v>7</v>
      </c>
      <c r="AZ284" s="146">
        <v>2</v>
      </c>
      <c r="BA284" s="146">
        <f>IF(AZ284=1,G284,0)</f>
        <v>0</v>
      </c>
      <c r="BB284" s="146">
        <f>IF(AZ284=2,G284,0)</f>
        <v>0</v>
      </c>
      <c r="BC284" s="146">
        <f>IF(AZ284=3,G284,0)</f>
        <v>0</v>
      </c>
      <c r="BD284" s="146">
        <f>IF(AZ284=4,G284,0)</f>
        <v>0</v>
      </c>
      <c r="BE284" s="146">
        <f>IF(AZ284=5,G284,0)</f>
        <v>0</v>
      </c>
      <c r="CA284" s="177">
        <v>1</v>
      </c>
      <c r="CB284" s="177">
        <v>7</v>
      </c>
      <c r="CZ284" s="146">
        <v>0.03888</v>
      </c>
    </row>
    <row r="285" spans="1:15" ht="12.75">
      <c r="A285" s="178"/>
      <c r="B285" s="179"/>
      <c r="C285" s="226" t="s">
        <v>392</v>
      </c>
      <c r="D285" s="227"/>
      <c r="E285" s="227"/>
      <c r="F285" s="227"/>
      <c r="G285" s="228"/>
      <c r="L285" s="180" t="s">
        <v>392</v>
      </c>
      <c r="O285" s="170">
        <v>3</v>
      </c>
    </row>
    <row r="286" spans="1:104" ht="12.75">
      <c r="A286" s="171">
        <v>124</v>
      </c>
      <c r="B286" s="172" t="s">
        <v>401</v>
      </c>
      <c r="C286" s="173" t="s">
        <v>402</v>
      </c>
      <c r="D286" s="174" t="s">
        <v>109</v>
      </c>
      <c r="E286" s="175">
        <v>2</v>
      </c>
      <c r="F286" s="205">
        <v>0</v>
      </c>
      <c r="G286" s="176">
        <f>E286*F286</f>
        <v>0</v>
      </c>
      <c r="O286" s="170">
        <v>2</v>
      </c>
      <c r="AA286" s="146">
        <v>1</v>
      </c>
      <c r="AB286" s="146">
        <v>7</v>
      </c>
      <c r="AC286" s="146">
        <v>7</v>
      </c>
      <c r="AZ286" s="146">
        <v>2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1</v>
      </c>
      <c r="CB286" s="177">
        <v>7</v>
      </c>
      <c r="CZ286" s="146">
        <v>0.0164</v>
      </c>
    </row>
    <row r="287" spans="1:15" ht="12.75">
      <c r="A287" s="178"/>
      <c r="B287" s="179"/>
      <c r="C287" s="226" t="s">
        <v>392</v>
      </c>
      <c r="D287" s="227"/>
      <c r="E287" s="227"/>
      <c r="F287" s="227"/>
      <c r="G287" s="228"/>
      <c r="L287" s="180" t="s">
        <v>392</v>
      </c>
      <c r="O287" s="170">
        <v>3</v>
      </c>
    </row>
    <row r="288" spans="1:104" ht="12.75">
      <c r="A288" s="171">
        <v>125</v>
      </c>
      <c r="B288" s="172" t="s">
        <v>403</v>
      </c>
      <c r="C288" s="173" t="s">
        <v>404</v>
      </c>
      <c r="D288" s="174" t="s">
        <v>109</v>
      </c>
      <c r="E288" s="175">
        <v>2</v>
      </c>
      <c r="F288" s="205">
        <v>0</v>
      </c>
      <c r="G288" s="176">
        <f>E288*F288</f>
        <v>0</v>
      </c>
      <c r="O288" s="170">
        <v>2</v>
      </c>
      <c r="AA288" s="146">
        <v>1</v>
      </c>
      <c r="AB288" s="146">
        <v>7</v>
      </c>
      <c r="AC288" s="146">
        <v>7</v>
      </c>
      <c r="AZ288" s="146">
        <v>2</v>
      </c>
      <c r="BA288" s="146">
        <f>IF(AZ288=1,G288,0)</f>
        <v>0</v>
      </c>
      <c r="BB288" s="146">
        <f>IF(AZ288=2,G288,0)</f>
        <v>0</v>
      </c>
      <c r="BC288" s="146">
        <f>IF(AZ288=3,G288,0)</f>
        <v>0</v>
      </c>
      <c r="BD288" s="146">
        <f>IF(AZ288=4,G288,0)</f>
        <v>0</v>
      </c>
      <c r="BE288" s="146">
        <f>IF(AZ288=5,G288,0)</f>
        <v>0</v>
      </c>
      <c r="CA288" s="177">
        <v>1</v>
      </c>
      <c r="CB288" s="177">
        <v>7</v>
      </c>
      <c r="CZ288" s="146">
        <v>0.01968</v>
      </c>
    </row>
    <row r="289" spans="1:15" ht="12.75">
      <c r="A289" s="178"/>
      <c r="B289" s="179"/>
      <c r="C289" s="226" t="s">
        <v>392</v>
      </c>
      <c r="D289" s="227"/>
      <c r="E289" s="227"/>
      <c r="F289" s="227"/>
      <c r="G289" s="228"/>
      <c r="L289" s="180" t="s">
        <v>392</v>
      </c>
      <c r="O289" s="170">
        <v>3</v>
      </c>
    </row>
    <row r="290" spans="1:104" ht="12.75">
      <c r="A290" s="171">
        <v>126</v>
      </c>
      <c r="B290" s="172" t="s">
        <v>405</v>
      </c>
      <c r="C290" s="173" t="s">
        <v>406</v>
      </c>
      <c r="D290" s="174" t="s">
        <v>109</v>
      </c>
      <c r="E290" s="175">
        <v>2</v>
      </c>
      <c r="F290" s="205">
        <v>0</v>
      </c>
      <c r="G290" s="176">
        <f>E290*F290</f>
        <v>0</v>
      </c>
      <c r="O290" s="170">
        <v>2</v>
      </c>
      <c r="AA290" s="146">
        <v>1</v>
      </c>
      <c r="AB290" s="146">
        <v>7</v>
      </c>
      <c r="AC290" s="146">
        <v>7</v>
      </c>
      <c r="AZ290" s="146">
        <v>2</v>
      </c>
      <c r="BA290" s="146">
        <f>IF(AZ290=1,G290,0)</f>
        <v>0</v>
      </c>
      <c r="BB290" s="146">
        <f>IF(AZ290=2,G290,0)</f>
        <v>0</v>
      </c>
      <c r="BC290" s="146">
        <f>IF(AZ290=3,G290,0)</f>
        <v>0</v>
      </c>
      <c r="BD290" s="146">
        <f>IF(AZ290=4,G290,0)</f>
        <v>0</v>
      </c>
      <c r="BE290" s="146">
        <f>IF(AZ290=5,G290,0)</f>
        <v>0</v>
      </c>
      <c r="CA290" s="177">
        <v>1</v>
      </c>
      <c r="CB290" s="177">
        <v>7</v>
      </c>
      <c r="CZ290" s="146">
        <v>0.02296</v>
      </c>
    </row>
    <row r="291" spans="1:15" ht="12.75">
      <c r="A291" s="178"/>
      <c r="B291" s="179"/>
      <c r="C291" s="226" t="s">
        <v>392</v>
      </c>
      <c r="D291" s="227"/>
      <c r="E291" s="227"/>
      <c r="F291" s="227"/>
      <c r="G291" s="228"/>
      <c r="L291" s="180" t="s">
        <v>392</v>
      </c>
      <c r="O291" s="170">
        <v>3</v>
      </c>
    </row>
    <row r="292" spans="1:104" ht="12.75">
      <c r="A292" s="171">
        <v>127</v>
      </c>
      <c r="B292" s="172" t="s">
        <v>407</v>
      </c>
      <c r="C292" s="173" t="s">
        <v>408</v>
      </c>
      <c r="D292" s="174" t="s">
        <v>109</v>
      </c>
      <c r="E292" s="175">
        <v>2</v>
      </c>
      <c r="F292" s="205">
        <v>0</v>
      </c>
      <c r="G292" s="176">
        <f>E292*F292</f>
        <v>0</v>
      </c>
      <c r="O292" s="170">
        <v>2</v>
      </c>
      <c r="AA292" s="146">
        <v>1</v>
      </c>
      <c r="AB292" s="146">
        <v>7</v>
      </c>
      <c r="AC292" s="146">
        <v>7</v>
      </c>
      <c r="AZ292" s="146">
        <v>2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1</v>
      </c>
      <c r="CB292" s="177">
        <v>7</v>
      </c>
      <c r="CZ292" s="146">
        <v>0.02135</v>
      </c>
    </row>
    <row r="293" spans="1:15" ht="12.75">
      <c r="A293" s="178"/>
      <c r="B293" s="179"/>
      <c r="C293" s="226" t="s">
        <v>392</v>
      </c>
      <c r="D293" s="227"/>
      <c r="E293" s="227"/>
      <c r="F293" s="227"/>
      <c r="G293" s="228"/>
      <c r="L293" s="180" t="s">
        <v>392</v>
      </c>
      <c r="O293" s="170">
        <v>3</v>
      </c>
    </row>
    <row r="294" spans="1:104" ht="12.75">
      <c r="A294" s="171">
        <v>128</v>
      </c>
      <c r="B294" s="172" t="s">
        <v>409</v>
      </c>
      <c r="C294" s="173" t="s">
        <v>410</v>
      </c>
      <c r="D294" s="174" t="s">
        <v>109</v>
      </c>
      <c r="E294" s="175">
        <v>2</v>
      </c>
      <c r="F294" s="205">
        <v>0</v>
      </c>
      <c r="G294" s="176">
        <f>E294*F294</f>
        <v>0</v>
      </c>
      <c r="O294" s="170">
        <v>2</v>
      </c>
      <c r="AA294" s="146">
        <v>1</v>
      </c>
      <c r="AB294" s="146">
        <v>7</v>
      </c>
      <c r="AC294" s="146">
        <v>7</v>
      </c>
      <c r="AZ294" s="146">
        <v>2</v>
      </c>
      <c r="BA294" s="146">
        <f>IF(AZ294=1,G294,0)</f>
        <v>0</v>
      </c>
      <c r="BB294" s="146">
        <f>IF(AZ294=2,G294,0)</f>
        <v>0</v>
      </c>
      <c r="BC294" s="146">
        <f>IF(AZ294=3,G294,0)</f>
        <v>0</v>
      </c>
      <c r="BD294" s="146">
        <f>IF(AZ294=4,G294,0)</f>
        <v>0</v>
      </c>
      <c r="BE294" s="146">
        <f>IF(AZ294=5,G294,0)</f>
        <v>0</v>
      </c>
      <c r="CA294" s="177">
        <v>1</v>
      </c>
      <c r="CB294" s="177">
        <v>7</v>
      </c>
      <c r="CZ294" s="146">
        <v>0.0244</v>
      </c>
    </row>
    <row r="295" spans="1:15" ht="12.75">
      <c r="A295" s="178"/>
      <c r="B295" s="179"/>
      <c r="C295" s="226" t="s">
        <v>392</v>
      </c>
      <c r="D295" s="227"/>
      <c r="E295" s="227"/>
      <c r="F295" s="227"/>
      <c r="G295" s="228"/>
      <c r="L295" s="180" t="s">
        <v>392</v>
      </c>
      <c r="O295" s="170">
        <v>3</v>
      </c>
    </row>
    <row r="296" spans="1:104" ht="12.75">
      <c r="A296" s="171">
        <v>129</v>
      </c>
      <c r="B296" s="172" t="s">
        <v>411</v>
      </c>
      <c r="C296" s="173" t="s">
        <v>412</v>
      </c>
      <c r="D296" s="174" t="s">
        <v>109</v>
      </c>
      <c r="E296" s="175">
        <v>7</v>
      </c>
      <c r="F296" s="205">
        <v>0</v>
      </c>
      <c r="G296" s="176">
        <f>E296*F296</f>
        <v>0</v>
      </c>
      <c r="O296" s="170">
        <v>2</v>
      </c>
      <c r="AA296" s="146">
        <v>1</v>
      </c>
      <c r="AB296" s="146">
        <v>7</v>
      </c>
      <c r="AC296" s="146">
        <v>7</v>
      </c>
      <c r="AZ296" s="146">
        <v>2</v>
      </c>
      <c r="BA296" s="146">
        <f>IF(AZ296=1,G296,0)</f>
        <v>0</v>
      </c>
      <c r="BB296" s="146">
        <f>IF(AZ296=2,G296,0)</f>
        <v>0</v>
      </c>
      <c r="BC296" s="146">
        <f>IF(AZ296=3,G296,0)</f>
        <v>0</v>
      </c>
      <c r="BD296" s="146">
        <f>IF(AZ296=4,G296,0)</f>
        <v>0</v>
      </c>
      <c r="BE296" s="146">
        <f>IF(AZ296=5,G296,0)</f>
        <v>0</v>
      </c>
      <c r="CA296" s="177">
        <v>1</v>
      </c>
      <c r="CB296" s="177">
        <v>7</v>
      </c>
      <c r="CZ296" s="146">
        <v>0.0305</v>
      </c>
    </row>
    <row r="297" spans="1:15" ht="12.75">
      <c r="A297" s="178"/>
      <c r="B297" s="179"/>
      <c r="C297" s="226" t="s">
        <v>392</v>
      </c>
      <c r="D297" s="227"/>
      <c r="E297" s="227"/>
      <c r="F297" s="227"/>
      <c r="G297" s="228"/>
      <c r="L297" s="180" t="s">
        <v>392</v>
      </c>
      <c r="O297" s="170">
        <v>3</v>
      </c>
    </row>
    <row r="298" spans="1:104" ht="12.75">
      <c r="A298" s="171">
        <v>130</v>
      </c>
      <c r="B298" s="172" t="s">
        <v>413</v>
      </c>
      <c r="C298" s="173" t="s">
        <v>414</v>
      </c>
      <c r="D298" s="174" t="s">
        <v>109</v>
      </c>
      <c r="E298" s="175">
        <v>5</v>
      </c>
      <c r="F298" s="205">
        <v>0</v>
      </c>
      <c r="G298" s="176">
        <f>E298*F298</f>
        <v>0</v>
      </c>
      <c r="O298" s="170">
        <v>2</v>
      </c>
      <c r="AA298" s="146">
        <v>1</v>
      </c>
      <c r="AB298" s="146">
        <v>7</v>
      </c>
      <c r="AC298" s="146">
        <v>7</v>
      </c>
      <c r="AZ298" s="146">
        <v>2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1</v>
      </c>
      <c r="CB298" s="177">
        <v>7</v>
      </c>
      <c r="CZ298" s="146">
        <v>0.0366</v>
      </c>
    </row>
    <row r="299" spans="1:15" ht="12.75">
      <c r="A299" s="178"/>
      <c r="B299" s="179"/>
      <c r="C299" s="226" t="s">
        <v>392</v>
      </c>
      <c r="D299" s="227"/>
      <c r="E299" s="227"/>
      <c r="F299" s="227"/>
      <c r="G299" s="228"/>
      <c r="L299" s="180" t="s">
        <v>392</v>
      </c>
      <c r="O299" s="170">
        <v>3</v>
      </c>
    </row>
    <row r="300" spans="1:104" ht="12.75">
      <c r="A300" s="171">
        <v>131</v>
      </c>
      <c r="B300" s="172" t="s">
        <v>415</v>
      </c>
      <c r="C300" s="173" t="s">
        <v>416</v>
      </c>
      <c r="D300" s="174" t="s">
        <v>109</v>
      </c>
      <c r="E300" s="175">
        <v>1</v>
      </c>
      <c r="F300" s="205">
        <v>0</v>
      </c>
      <c r="G300" s="176">
        <f>E300*F300</f>
        <v>0</v>
      </c>
      <c r="O300" s="170">
        <v>2</v>
      </c>
      <c r="AA300" s="146">
        <v>1</v>
      </c>
      <c r="AB300" s="146">
        <v>7</v>
      </c>
      <c r="AC300" s="146">
        <v>7</v>
      </c>
      <c r="AZ300" s="146">
        <v>2</v>
      </c>
      <c r="BA300" s="146">
        <f>IF(AZ300=1,G300,0)</f>
        <v>0</v>
      </c>
      <c r="BB300" s="146">
        <f>IF(AZ300=2,G300,0)</f>
        <v>0</v>
      </c>
      <c r="BC300" s="146">
        <f>IF(AZ300=3,G300,0)</f>
        <v>0</v>
      </c>
      <c r="BD300" s="146">
        <f>IF(AZ300=4,G300,0)</f>
        <v>0</v>
      </c>
      <c r="BE300" s="146">
        <f>IF(AZ300=5,G300,0)</f>
        <v>0</v>
      </c>
      <c r="CA300" s="177">
        <v>1</v>
      </c>
      <c r="CB300" s="177">
        <v>7</v>
      </c>
      <c r="CZ300" s="146">
        <v>0.0423</v>
      </c>
    </row>
    <row r="301" spans="1:15" ht="12.75">
      <c r="A301" s="178"/>
      <c r="B301" s="179"/>
      <c r="C301" s="226" t="s">
        <v>392</v>
      </c>
      <c r="D301" s="227"/>
      <c r="E301" s="227"/>
      <c r="F301" s="227"/>
      <c r="G301" s="228"/>
      <c r="L301" s="180" t="s">
        <v>392</v>
      </c>
      <c r="O301" s="170">
        <v>3</v>
      </c>
    </row>
    <row r="302" spans="1:104" ht="12.75">
      <c r="A302" s="171">
        <v>132</v>
      </c>
      <c r="B302" s="172" t="s">
        <v>417</v>
      </c>
      <c r="C302" s="173" t="s">
        <v>418</v>
      </c>
      <c r="D302" s="174" t="s">
        <v>109</v>
      </c>
      <c r="E302" s="175">
        <v>1</v>
      </c>
      <c r="F302" s="205">
        <v>0</v>
      </c>
      <c r="G302" s="176">
        <f>E302*F302</f>
        <v>0</v>
      </c>
      <c r="O302" s="170">
        <v>2</v>
      </c>
      <c r="AA302" s="146">
        <v>1</v>
      </c>
      <c r="AB302" s="146">
        <v>7</v>
      </c>
      <c r="AC302" s="146">
        <v>7</v>
      </c>
      <c r="AZ302" s="146">
        <v>2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7">
        <v>1</v>
      </c>
      <c r="CB302" s="177">
        <v>7</v>
      </c>
      <c r="CZ302" s="146">
        <v>0.0564</v>
      </c>
    </row>
    <row r="303" spans="1:15" ht="12.75">
      <c r="A303" s="178"/>
      <c r="B303" s="179"/>
      <c r="C303" s="226" t="s">
        <v>392</v>
      </c>
      <c r="D303" s="227"/>
      <c r="E303" s="227"/>
      <c r="F303" s="227"/>
      <c r="G303" s="228"/>
      <c r="L303" s="180" t="s">
        <v>392</v>
      </c>
      <c r="O303" s="170">
        <v>3</v>
      </c>
    </row>
    <row r="304" spans="1:104" ht="12.75">
      <c r="A304" s="171">
        <v>133</v>
      </c>
      <c r="B304" s="172" t="s">
        <v>419</v>
      </c>
      <c r="C304" s="173" t="s">
        <v>420</v>
      </c>
      <c r="D304" s="174" t="s">
        <v>109</v>
      </c>
      <c r="E304" s="175">
        <v>6</v>
      </c>
      <c r="F304" s="205">
        <v>0</v>
      </c>
      <c r="G304" s="176">
        <f>E304*F304</f>
        <v>0</v>
      </c>
      <c r="O304" s="170">
        <v>2</v>
      </c>
      <c r="AA304" s="146">
        <v>1</v>
      </c>
      <c r="AB304" s="146">
        <v>7</v>
      </c>
      <c r="AC304" s="146">
        <v>7</v>
      </c>
      <c r="AZ304" s="146">
        <v>2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1</v>
      </c>
      <c r="CB304" s="177">
        <v>7</v>
      </c>
      <c r="CZ304" s="146">
        <v>0.0363</v>
      </c>
    </row>
    <row r="305" spans="1:15" ht="12.75">
      <c r="A305" s="178"/>
      <c r="B305" s="179"/>
      <c r="C305" s="226" t="s">
        <v>392</v>
      </c>
      <c r="D305" s="227"/>
      <c r="E305" s="227"/>
      <c r="F305" s="227"/>
      <c r="G305" s="228"/>
      <c r="L305" s="180" t="s">
        <v>392</v>
      </c>
      <c r="O305" s="170">
        <v>3</v>
      </c>
    </row>
    <row r="306" spans="1:104" ht="12.75">
      <c r="A306" s="171">
        <v>134</v>
      </c>
      <c r="B306" s="172" t="s">
        <v>419</v>
      </c>
      <c r="C306" s="173" t="s">
        <v>421</v>
      </c>
      <c r="D306" s="174" t="s">
        <v>109</v>
      </c>
      <c r="E306" s="175">
        <v>22</v>
      </c>
      <c r="F306" s="205">
        <v>0</v>
      </c>
      <c r="G306" s="176">
        <f>E306*F306</f>
        <v>0</v>
      </c>
      <c r="O306" s="170">
        <v>2</v>
      </c>
      <c r="AA306" s="146">
        <v>1</v>
      </c>
      <c r="AB306" s="146">
        <v>7</v>
      </c>
      <c r="AC306" s="146">
        <v>7</v>
      </c>
      <c r="AZ306" s="146">
        <v>2</v>
      </c>
      <c r="BA306" s="146">
        <f>IF(AZ306=1,G306,0)</f>
        <v>0</v>
      </c>
      <c r="BB306" s="146">
        <f>IF(AZ306=2,G306,0)</f>
        <v>0</v>
      </c>
      <c r="BC306" s="146">
        <f>IF(AZ306=3,G306,0)</f>
        <v>0</v>
      </c>
      <c r="BD306" s="146">
        <f>IF(AZ306=4,G306,0)</f>
        <v>0</v>
      </c>
      <c r="BE306" s="146">
        <f>IF(AZ306=5,G306,0)</f>
        <v>0</v>
      </c>
      <c r="CA306" s="177">
        <v>1</v>
      </c>
      <c r="CB306" s="177">
        <v>7</v>
      </c>
      <c r="CZ306" s="146">
        <v>0.0363</v>
      </c>
    </row>
    <row r="307" spans="1:15" ht="12.75">
      <c r="A307" s="178"/>
      <c r="B307" s="179"/>
      <c r="C307" s="226" t="s">
        <v>392</v>
      </c>
      <c r="D307" s="227"/>
      <c r="E307" s="227"/>
      <c r="F307" s="227"/>
      <c r="G307" s="228"/>
      <c r="L307" s="180" t="s">
        <v>392</v>
      </c>
      <c r="O307" s="170">
        <v>3</v>
      </c>
    </row>
    <row r="308" spans="1:104" ht="12.75">
      <c r="A308" s="171">
        <v>135</v>
      </c>
      <c r="B308" s="172" t="s">
        <v>422</v>
      </c>
      <c r="C308" s="173" t="s">
        <v>423</v>
      </c>
      <c r="D308" s="174" t="s">
        <v>109</v>
      </c>
      <c r="E308" s="175">
        <v>5</v>
      </c>
      <c r="F308" s="205">
        <v>0</v>
      </c>
      <c r="G308" s="176">
        <f>E308*F308</f>
        <v>0</v>
      </c>
      <c r="O308" s="170">
        <v>2</v>
      </c>
      <c r="AA308" s="146">
        <v>1</v>
      </c>
      <c r="AB308" s="146">
        <v>7</v>
      </c>
      <c r="AC308" s="146">
        <v>7</v>
      </c>
      <c r="AZ308" s="146">
        <v>2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7">
        <v>1</v>
      </c>
      <c r="CB308" s="177">
        <v>7</v>
      </c>
      <c r="CZ308" s="146">
        <v>0.04356</v>
      </c>
    </row>
    <row r="309" spans="1:15" ht="12.75">
      <c r="A309" s="178"/>
      <c r="B309" s="179"/>
      <c r="C309" s="226" t="s">
        <v>392</v>
      </c>
      <c r="D309" s="227"/>
      <c r="E309" s="227"/>
      <c r="F309" s="227"/>
      <c r="G309" s="228"/>
      <c r="L309" s="180" t="s">
        <v>392</v>
      </c>
      <c r="O309" s="170">
        <v>3</v>
      </c>
    </row>
    <row r="310" spans="1:104" ht="12.75">
      <c r="A310" s="171">
        <v>136</v>
      </c>
      <c r="B310" s="172" t="s">
        <v>424</v>
      </c>
      <c r="C310" s="173" t="s">
        <v>425</v>
      </c>
      <c r="D310" s="174" t="s">
        <v>109</v>
      </c>
      <c r="E310" s="175">
        <v>1</v>
      </c>
      <c r="F310" s="205">
        <v>0</v>
      </c>
      <c r="G310" s="176">
        <f>E310*F310</f>
        <v>0</v>
      </c>
      <c r="O310" s="170">
        <v>2</v>
      </c>
      <c r="AA310" s="146">
        <v>1</v>
      </c>
      <c r="AB310" s="146">
        <v>7</v>
      </c>
      <c r="AC310" s="146">
        <v>7</v>
      </c>
      <c r="AZ310" s="146">
        <v>2</v>
      </c>
      <c r="BA310" s="146">
        <f>IF(AZ310=1,G310,0)</f>
        <v>0</v>
      </c>
      <c r="BB310" s="146">
        <f>IF(AZ310=2,G310,0)</f>
        <v>0</v>
      </c>
      <c r="BC310" s="146">
        <f>IF(AZ310=3,G310,0)</f>
        <v>0</v>
      </c>
      <c r="BD310" s="146">
        <f>IF(AZ310=4,G310,0)</f>
        <v>0</v>
      </c>
      <c r="BE310" s="146">
        <f>IF(AZ310=5,G310,0)</f>
        <v>0</v>
      </c>
      <c r="CA310" s="177">
        <v>1</v>
      </c>
      <c r="CB310" s="177">
        <v>7</v>
      </c>
      <c r="CZ310" s="146">
        <v>0.02252</v>
      </c>
    </row>
    <row r="311" spans="1:15" ht="12.75">
      <c r="A311" s="178"/>
      <c r="B311" s="179"/>
      <c r="C311" s="226" t="s">
        <v>392</v>
      </c>
      <c r="D311" s="227"/>
      <c r="E311" s="227"/>
      <c r="F311" s="227"/>
      <c r="G311" s="228"/>
      <c r="L311" s="180" t="s">
        <v>392</v>
      </c>
      <c r="O311" s="170">
        <v>3</v>
      </c>
    </row>
    <row r="312" spans="1:104" ht="12.75">
      <c r="A312" s="171">
        <v>137</v>
      </c>
      <c r="B312" s="172" t="s">
        <v>426</v>
      </c>
      <c r="C312" s="173" t="s">
        <v>427</v>
      </c>
      <c r="D312" s="174" t="s">
        <v>109</v>
      </c>
      <c r="E312" s="175">
        <v>1</v>
      </c>
      <c r="F312" s="205">
        <v>0</v>
      </c>
      <c r="G312" s="176">
        <f>E312*F312</f>
        <v>0</v>
      </c>
      <c r="O312" s="170">
        <v>2</v>
      </c>
      <c r="AA312" s="146">
        <v>1</v>
      </c>
      <c r="AB312" s="146">
        <v>7</v>
      </c>
      <c r="AC312" s="146">
        <v>7</v>
      </c>
      <c r="AZ312" s="146">
        <v>2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7">
        <v>1</v>
      </c>
      <c r="CB312" s="177">
        <v>7</v>
      </c>
      <c r="CZ312" s="146">
        <v>0.02815</v>
      </c>
    </row>
    <row r="313" spans="1:15" ht="12.75">
      <c r="A313" s="178"/>
      <c r="B313" s="179"/>
      <c r="C313" s="226" t="s">
        <v>392</v>
      </c>
      <c r="D313" s="227"/>
      <c r="E313" s="227"/>
      <c r="F313" s="227"/>
      <c r="G313" s="228"/>
      <c r="L313" s="180" t="s">
        <v>392</v>
      </c>
      <c r="O313" s="170">
        <v>3</v>
      </c>
    </row>
    <row r="314" spans="1:104" ht="12.75">
      <c r="A314" s="171">
        <v>138</v>
      </c>
      <c r="B314" s="172" t="s">
        <v>428</v>
      </c>
      <c r="C314" s="173" t="s">
        <v>429</v>
      </c>
      <c r="D314" s="174" t="s">
        <v>109</v>
      </c>
      <c r="E314" s="175">
        <v>4</v>
      </c>
      <c r="F314" s="205">
        <v>0</v>
      </c>
      <c r="G314" s="176">
        <f>E314*F314</f>
        <v>0</v>
      </c>
      <c r="O314" s="170">
        <v>2</v>
      </c>
      <c r="AA314" s="146">
        <v>1</v>
      </c>
      <c r="AB314" s="146">
        <v>0</v>
      </c>
      <c r="AC314" s="146">
        <v>0</v>
      </c>
      <c r="AZ314" s="146">
        <v>2</v>
      </c>
      <c r="BA314" s="146">
        <f>IF(AZ314=1,G314,0)</f>
        <v>0</v>
      </c>
      <c r="BB314" s="146">
        <f>IF(AZ314=2,G314,0)</f>
        <v>0</v>
      </c>
      <c r="BC314" s="146">
        <f>IF(AZ314=3,G314,0)</f>
        <v>0</v>
      </c>
      <c r="BD314" s="146">
        <f>IF(AZ314=4,G314,0)</f>
        <v>0</v>
      </c>
      <c r="BE314" s="146">
        <f>IF(AZ314=5,G314,0)</f>
        <v>0</v>
      </c>
      <c r="CA314" s="177">
        <v>1</v>
      </c>
      <c r="CB314" s="177">
        <v>0</v>
      </c>
      <c r="CZ314" s="146">
        <v>0.0551</v>
      </c>
    </row>
    <row r="315" spans="1:15" ht="12.75">
      <c r="A315" s="178"/>
      <c r="B315" s="179"/>
      <c r="C315" s="226" t="s">
        <v>392</v>
      </c>
      <c r="D315" s="227"/>
      <c r="E315" s="227"/>
      <c r="F315" s="227"/>
      <c r="G315" s="228"/>
      <c r="L315" s="180" t="s">
        <v>392</v>
      </c>
      <c r="O315" s="170">
        <v>3</v>
      </c>
    </row>
    <row r="316" spans="1:104" ht="12.75">
      <c r="A316" s="171">
        <v>139</v>
      </c>
      <c r="B316" s="172" t="s">
        <v>428</v>
      </c>
      <c r="C316" s="173" t="s">
        <v>430</v>
      </c>
      <c r="D316" s="174" t="s">
        <v>109</v>
      </c>
      <c r="E316" s="175">
        <v>1</v>
      </c>
      <c r="F316" s="205">
        <v>0</v>
      </c>
      <c r="G316" s="176">
        <f>E316*F316</f>
        <v>0</v>
      </c>
      <c r="O316" s="170">
        <v>2</v>
      </c>
      <c r="AA316" s="146">
        <v>1</v>
      </c>
      <c r="AB316" s="146">
        <v>7</v>
      </c>
      <c r="AC316" s="146">
        <v>7</v>
      </c>
      <c r="AZ316" s="146">
        <v>2</v>
      </c>
      <c r="BA316" s="146">
        <f>IF(AZ316=1,G316,0)</f>
        <v>0</v>
      </c>
      <c r="BB316" s="146">
        <f>IF(AZ316=2,G316,0)</f>
        <v>0</v>
      </c>
      <c r="BC316" s="146">
        <f>IF(AZ316=3,G316,0)</f>
        <v>0</v>
      </c>
      <c r="BD316" s="146">
        <f>IF(AZ316=4,G316,0)</f>
        <v>0</v>
      </c>
      <c r="BE316" s="146">
        <f>IF(AZ316=5,G316,0)</f>
        <v>0</v>
      </c>
      <c r="CA316" s="177">
        <v>1</v>
      </c>
      <c r="CB316" s="177">
        <v>7</v>
      </c>
      <c r="CZ316" s="146">
        <v>0.0551</v>
      </c>
    </row>
    <row r="317" spans="1:15" ht="12.75">
      <c r="A317" s="178"/>
      <c r="B317" s="179"/>
      <c r="C317" s="226" t="s">
        <v>392</v>
      </c>
      <c r="D317" s="227"/>
      <c r="E317" s="227"/>
      <c r="F317" s="227"/>
      <c r="G317" s="228"/>
      <c r="L317" s="180" t="s">
        <v>392</v>
      </c>
      <c r="O317" s="170">
        <v>3</v>
      </c>
    </row>
    <row r="318" spans="1:104" ht="12.75">
      <c r="A318" s="171">
        <v>140</v>
      </c>
      <c r="B318" s="172" t="s">
        <v>431</v>
      </c>
      <c r="C318" s="173" t="s">
        <v>432</v>
      </c>
      <c r="D318" s="174" t="s">
        <v>109</v>
      </c>
      <c r="E318" s="175">
        <v>6</v>
      </c>
      <c r="F318" s="205">
        <v>0</v>
      </c>
      <c r="G318" s="176">
        <f>E318*F318</f>
        <v>0</v>
      </c>
      <c r="O318" s="170">
        <v>2</v>
      </c>
      <c r="AA318" s="146">
        <v>1</v>
      </c>
      <c r="AB318" s="146">
        <v>7</v>
      </c>
      <c r="AC318" s="146">
        <v>7</v>
      </c>
      <c r="AZ318" s="146">
        <v>2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7">
        <v>1</v>
      </c>
      <c r="CB318" s="177">
        <v>7</v>
      </c>
      <c r="CZ318" s="146">
        <v>0.06612</v>
      </c>
    </row>
    <row r="319" spans="1:15" ht="12.75">
      <c r="A319" s="178"/>
      <c r="B319" s="179"/>
      <c r="C319" s="226" t="s">
        <v>392</v>
      </c>
      <c r="D319" s="227"/>
      <c r="E319" s="227"/>
      <c r="F319" s="227"/>
      <c r="G319" s="228"/>
      <c r="L319" s="180" t="s">
        <v>392</v>
      </c>
      <c r="O319" s="170">
        <v>3</v>
      </c>
    </row>
    <row r="320" spans="1:104" ht="12.75">
      <c r="A320" s="171">
        <v>141</v>
      </c>
      <c r="B320" s="172" t="s">
        <v>433</v>
      </c>
      <c r="C320" s="173" t="s">
        <v>434</v>
      </c>
      <c r="D320" s="174" t="s">
        <v>109</v>
      </c>
      <c r="E320" s="175">
        <v>17</v>
      </c>
      <c r="F320" s="205">
        <v>0</v>
      </c>
      <c r="G320" s="176">
        <f aca="true" t="shared" si="30" ref="G320:G333">E320*F320</f>
        <v>0</v>
      </c>
      <c r="O320" s="170">
        <v>2</v>
      </c>
      <c r="AA320" s="146">
        <v>1</v>
      </c>
      <c r="AB320" s="146">
        <v>7</v>
      </c>
      <c r="AC320" s="146">
        <v>7</v>
      </c>
      <c r="AZ320" s="146">
        <v>2</v>
      </c>
      <c r="BA320" s="146">
        <f aca="true" t="shared" si="31" ref="BA320:BA333">IF(AZ320=1,G320,0)</f>
        <v>0</v>
      </c>
      <c r="BB320" s="146">
        <f aca="true" t="shared" si="32" ref="BB320:BB333">IF(AZ320=2,G320,0)</f>
        <v>0</v>
      </c>
      <c r="BC320" s="146">
        <f aca="true" t="shared" si="33" ref="BC320:BC333">IF(AZ320=3,G320,0)</f>
        <v>0</v>
      </c>
      <c r="BD320" s="146">
        <f aca="true" t="shared" si="34" ref="BD320:BD333">IF(AZ320=4,G320,0)</f>
        <v>0</v>
      </c>
      <c r="BE320" s="146">
        <f aca="true" t="shared" si="35" ref="BE320:BE333">IF(AZ320=5,G320,0)</f>
        <v>0</v>
      </c>
      <c r="CA320" s="177">
        <v>1</v>
      </c>
      <c r="CB320" s="177">
        <v>7</v>
      </c>
      <c r="CZ320" s="146">
        <v>0</v>
      </c>
    </row>
    <row r="321" spans="1:104" ht="12.75">
      <c r="A321" s="171">
        <v>142</v>
      </c>
      <c r="B321" s="172" t="s">
        <v>435</v>
      </c>
      <c r="C321" s="173" t="s">
        <v>436</v>
      </c>
      <c r="D321" s="174" t="s">
        <v>109</v>
      </c>
      <c r="E321" s="175">
        <v>53</v>
      </c>
      <c r="F321" s="205">
        <v>0</v>
      </c>
      <c r="G321" s="176">
        <f t="shared" si="30"/>
        <v>0</v>
      </c>
      <c r="O321" s="170">
        <v>2</v>
      </c>
      <c r="AA321" s="146">
        <v>1</v>
      </c>
      <c r="AB321" s="146">
        <v>7</v>
      </c>
      <c r="AC321" s="146">
        <v>7</v>
      </c>
      <c r="AZ321" s="146">
        <v>2</v>
      </c>
      <c r="BA321" s="146">
        <f t="shared" si="31"/>
        <v>0</v>
      </c>
      <c r="BB321" s="146">
        <f t="shared" si="32"/>
        <v>0</v>
      </c>
      <c r="BC321" s="146">
        <f t="shared" si="33"/>
        <v>0</v>
      </c>
      <c r="BD321" s="146">
        <f t="shared" si="34"/>
        <v>0</v>
      </c>
      <c r="BE321" s="146">
        <f t="shared" si="35"/>
        <v>0</v>
      </c>
      <c r="CA321" s="177">
        <v>1</v>
      </c>
      <c r="CB321" s="177">
        <v>7</v>
      </c>
      <c r="CZ321" s="146">
        <v>0</v>
      </c>
    </row>
    <row r="322" spans="1:104" ht="12.75">
      <c r="A322" s="171">
        <v>143</v>
      </c>
      <c r="B322" s="172" t="s">
        <v>437</v>
      </c>
      <c r="C322" s="173" t="s">
        <v>438</v>
      </c>
      <c r="D322" s="174" t="s">
        <v>109</v>
      </c>
      <c r="E322" s="175">
        <v>11</v>
      </c>
      <c r="F322" s="205">
        <v>0</v>
      </c>
      <c r="G322" s="176">
        <f t="shared" si="30"/>
        <v>0</v>
      </c>
      <c r="O322" s="170">
        <v>2</v>
      </c>
      <c r="AA322" s="146">
        <v>1</v>
      </c>
      <c r="AB322" s="146">
        <v>7</v>
      </c>
      <c r="AC322" s="146">
        <v>7</v>
      </c>
      <c r="AZ322" s="146">
        <v>2</v>
      </c>
      <c r="BA322" s="146">
        <f t="shared" si="31"/>
        <v>0</v>
      </c>
      <c r="BB322" s="146">
        <f t="shared" si="32"/>
        <v>0</v>
      </c>
      <c r="BC322" s="146">
        <f t="shared" si="33"/>
        <v>0</v>
      </c>
      <c r="BD322" s="146">
        <f t="shared" si="34"/>
        <v>0</v>
      </c>
      <c r="BE322" s="146">
        <f t="shared" si="35"/>
        <v>0</v>
      </c>
      <c r="CA322" s="177">
        <v>1</v>
      </c>
      <c r="CB322" s="177">
        <v>7</v>
      </c>
      <c r="CZ322" s="146">
        <v>0</v>
      </c>
    </row>
    <row r="323" spans="1:104" ht="12.75">
      <c r="A323" s="171">
        <v>144</v>
      </c>
      <c r="B323" s="172" t="s">
        <v>439</v>
      </c>
      <c r="C323" s="173" t="s">
        <v>440</v>
      </c>
      <c r="D323" s="174" t="s">
        <v>109</v>
      </c>
      <c r="E323" s="175">
        <v>17</v>
      </c>
      <c r="F323" s="205">
        <v>0</v>
      </c>
      <c r="G323" s="176">
        <f t="shared" si="30"/>
        <v>0</v>
      </c>
      <c r="O323" s="170">
        <v>2</v>
      </c>
      <c r="AA323" s="146">
        <v>1</v>
      </c>
      <c r="AB323" s="146">
        <v>7</v>
      </c>
      <c r="AC323" s="146">
        <v>7</v>
      </c>
      <c r="AZ323" s="146">
        <v>2</v>
      </c>
      <c r="BA323" s="146">
        <f t="shared" si="31"/>
        <v>0</v>
      </c>
      <c r="BB323" s="146">
        <f t="shared" si="32"/>
        <v>0</v>
      </c>
      <c r="BC323" s="146">
        <f t="shared" si="33"/>
        <v>0</v>
      </c>
      <c r="BD323" s="146">
        <f t="shared" si="34"/>
        <v>0</v>
      </c>
      <c r="BE323" s="146">
        <f t="shared" si="35"/>
        <v>0</v>
      </c>
      <c r="CA323" s="177">
        <v>1</v>
      </c>
      <c r="CB323" s="177">
        <v>7</v>
      </c>
      <c r="CZ323" s="146">
        <v>0</v>
      </c>
    </row>
    <row r="324" spans="1:104" ht="12.75">
      <c r="A324" s="171">
        <v>145</v>
      </c>
      <c r="B324" s="172" t="s">
        <v>441</v>
      </c>
      <c r="C324" s="173" t="s">
        <v>442</v>
      </c>
      <c r="D324" s="174" t="s">
        <v>109</v>
      </c>
      <c r="E324" s="175">
        <v>53</v>
      </c>
      <c r="F324" s="205">
        <v>0</v>
      </c>
      <c r="G324" s="176">
        <f t="shared" si="30"/>
        <v>0</v>
      </c>
      <c r="O324" s="170">
        <v>2</v>
      </c>
      <c r="AA324" s="146">
        <v>1</v>
      </c>
      <c r="AB324" s="146">
        <v>7</v>
      </c>
      <c r="AC324" s="146">
        <v>7</v>
      </c>
      <c r="AZ324" s="146">
        <v>2</v>
      </c>
      <c r="BA324" s="146">
        <f t="shared" si="31"/>
        <v>0</v>
      </c>
      <c r="BB324" s="146">
        <f t="shared" si="32"/>
        <v>0</v>
      </c>
      <c r="BC324" s="146">
        <f t="shared" si="33"/>
        <v>0</v>
      </c>
      <c r="BD324" s="146">
        <f t="shared" si="34"/>
        <v>0</v>
      </c>
      <c r="BE324" s="146">
        <f t="shared" si="35"/>
        <v>0</v>
      </c>
      <c r="CA324" s="177">
        <v>1</v>
      </c>
      <c r="CB324" s="177">
        <v>7</v>
      </c>
      <c r="CZ324" s="146">
        <v>0</v>
      </c>
    </row>
    <row r="325" spans="1:104" ht="12.75">
      <c r="A325" s="171">
        <v>146</v>
      </c>
      <c r="B325" s="172" t="s">
        <v>443</v>
      </c>
      <c r="C325" s="173" t="s">
        <v>444</v>
      </c>
      <c r="D325" s="174" t="s">
        <v>109</v>
      </c>
      <c r="E325" s="175">
        <v>11</v>
      </c>
      <c r="F325" s="205">
        <v>0</v>
      </c>
      <c r="G325" s="176">
        <f t="shared" si="30"/>
        <v>0</v>
      </c>
      <c r="O325" s="170">
        <v>2</v>
      </c>
      <c r="AA325" s="146">
        <v>1</v>
      </c>
      <c r="AB325" s="146">
        <v>7</v>
      </c>
      <c r="AC325" s="146">
        <v>7</v>
      </c>
      <c r="AZ325" s="146">
        <v>2</v>
      </c>
      <c r="BA325" s="146">
        <f t="shared" si="31"/>
        <v>0</v>
      </c>
      <c r="BB325" s="146">
        <f t="shared" si="32"/>
        <v>0</v>
      </c>
      <c r="BC325" s="146">
        <f t="shared" si="33"/>
        <v>0</v>
      </c>
      <c r="BD325" s="146">
        <f t="shared" si="34"/>
        <v>0</v>
      </c>
      <c r="BE325" s="146">
        <f t="shared" si="35"/>
        <v>0</v>
      </c>
      <c r="CA325" s="177">
        <v>1</v>
      </c>
      <c r="CB325" s="177">
        <v>7</v>
      </c>
      <c r="CZ325" s="146">
        <v>0</v>
      </c>
    </row>
    <row r="326" spans="1:104" ht="12.75">
      <c r="A326" s="171">
        <v>147</v>
      </c>
      <c r="B326" s="172" t="s">
        <v>445</v>
      </c>
      <c r="C326" s="173" t="s">
        <v>446</v>
      </c>
      <c r="D326" s="174" t="s">
        <v>109</v>
      </c>
      <c r="E326" s="175">
        <v>3</v>
      </c>
      <c r="F326" s="205">
        <v>0</v>
      </c>
      <c r="G326" s="176">
        <f t="shared" si="30"/>
        <v>0</v>
      </c>
      <c r="O326" s="170">
        <v>2</v>
      </c>
      <c r="AA326" s="146">
        <v>1</v>
      </c>
      <c r="AB326" s="146">
        <v>7</v>
      </c>
      <c r="AC326" s="146">
        <v>7</v>
      </c>
      <c r="AZ326" s="146">
        <v>2</v>
      </c>
      <c r="BA326" s="146">
        <f t="shared" si="31"/>
        <v>0</v>
      </c>
      <c r="BB326" s="146">
        <f t="shared" si="32"/>
        <v>0</v>
      </c>
      <c r="BC326" s="146">
        <f t="shared" si="33"/>
        <v>0</v>
      </c>
      <c r="BD326" s="146">
        <f t="shared" si="34"/>
        <v>0</v>
      </c>
      <c r="BE326" s="146">
        <f t="shared" si="35"/>
        <v>0</v>
      </c>
      <c r="CA326" s="177">
        <v>1</v>
      </c>
      <c r="CB326" s="177">
        <v>7</v>
      </c>
      <c r="CZ326" s="146">
        <v>0</v>
      </c>
    </row>
    <row r="327" spans="1:104" ht="12.75">
      <c r="A327" s="171">
        <v>148</v>
      </c>
      <c r="B327" s="172" t="s">
        <v>447</v>
      </c>
      <c r="C327" s="173" t="s">
        <v>448</v>
      </c>
      <c r="D327" s="174" t="s">
        <v>109</v>
      </c>
      <c r="E327" s="175">
        <v>430</v>
      </c>
      <c r="F327" s="205">
        <v>0</v>
      </c>
      <c r="G327" s="176">
        <f t="shared" si="30"/>
        <v>0</v>
      </c>
      <c r="O327" s="170">
        <v>2</v>
      </c>
      <c r="AA327" s="146">
        <v>1</v>
      </c>
      <c r="AB327" s="146">
        <v>7</v>
      </c>
      <c r="AC327" s="146">
        <v>7</v>
      </c>
      <c r="AZ327" s="146">
        <v>2</v>
      </c>
      <c r="BA327" s="146">
        <f t="shared" si="31"/>
        <v>0</v>
      </c>
      <c r="BB327" s="146">
        <f t="shared" si="32"/>
        <v>0</v>
      </c>
      <c r="BC327" s="146">
        <f t="shared" si="33"/>
        <v>0</v>
      </c>
      <c r="BD327" s="146">
        <f t="shared" si="34"/>
        <v>0</v>
      </c>
      <c r="BE327" s="146">
        <f t="shared" si="35"/>
        <v>0</v>
      </c>
      <c r="CA327" s="177">
        <v>1</v>
      </c>
      <c r="CB327" s="177">
        <v>7</v>
      </c>
      <c r="CZ327" s="146">
        <v>1E-05</v>
      </c>
    </row>
    <row r="328" spans="1:104" ht="12.75">
      <c r="A328" s="171">
        <v>149</v>
      </c>
      <c r="B328" s="172" t="s">
        <v>449</v>
      </c>
      <c r="C328" s="173" t="s">
        <v>450</v>
      </c>
      <c r="D328" s="174" t="s">
        <v>120</v>
      </c>
      <c r="E328" s="175">
        <v>2</v>
      </c>
      <c r="F328" s="205">
        <v>0</v>
      </c>
      <c r="G328" s="176">
        <f t="shared" si="30"/>
        <v>0</v>
      </c>
      <c r="O328" s="170">
        <v>2</v>
      </c>
      <c r="AA328" s="146">
        <v>1</v>
      </c>
      <c r="AB328" s="146">
        <v>7</v>
      </c>
      <c r="AC328" s="146">
        <v>7</v>
      </c>
      <c r="AZ328" s="146">
        <v>2</v>
      </c>
      <c r="BA328" s="146">
        <f t="shared" si="31"/>
        <v>0</v>
      </c>
      <c r="BB328" s="146">
        <f t="shared" si="32"/>
        <v>0</v>
      </c>
      <c r="BC328" s="146">
        <f t="shared" si="33"/>
        <v>0</v>
      </c>
      <c r="BD328" s="146">
        <f t="shared" si="34"/>
        <v>0</v>
      </c>
      <c r="BE328" s="146">
        <f t="shared" si="35"/>
        <v>0</v>
      </c>
      <c r="CA328" s="177">
        <v>1</v>
      </c>
      <c r="CB328" s="177">
        <v>7</v>
      </c>
      <c r="CZ328" s="146">
        <v>0</v>
      </c>
    </row>
    <row r="329" spans="1:104" ht="12.75">
      <c r="A329" s="171">
        <v>150</v>
      </c>
      <c r="B329" s="172" t="s">
        <v>451</v>
      </c>
      <c r="C329" s="173" t="s">
        <v>452</v>
      </c>
      <c r="D329" s="174" t="s">
        <v>109</v>
      </c>
      <c r="E329" s="175">
        <v>1</v>
      </c>
      <c r="F329" s="205">
        <v>0</v>
      </c>
      <c r="G329" s="176">
        <f t="shared" si="30"/>
        <v>0</v>
      </c>
      <c r="O329" s="170">
        <v>2</v>
      </c>
      <c r="AA329" s="146">
        <v>12</v>
      </c>
      <c r="AB329" s="146">
        <v>0</v>
      </c>
      <c r="AC329" s="146">
        <v>124</v>
      </c>
      <c r="AZ329" s="146">
        <v>2</v>
      </c>
      <c r="BA329" s="146">
        <f t="shared" si="31"/>
        <v>0</v>
      </c>
      <c r="BB329" s="146">
        <f t="shared" si="32"/>
        <v>0</v>
      </c>
      <c r="BC329" s="146">
        <f t="shared" si="33"/>
        <v>0</v>
      </c>
      <c r="BD329" s="146">
        <f t="shared" si="34"/>
        <v>0</v>
      </c>
      <c r="BE329" s="146">
        <f t="shared" si="35"/>
        <v>0</v>
      </c>
      <c r="CA329" s="177">
        <v>12</v>
      </c>
      <c r="CB329" s="177">
        <v>0</v>
      </c>
      <c r="CZ329" s="146">
        <v>0</v>
      </c>
    </row>
    <row r="330" spans="1:104" ht="12.75">
      <c r="A330" s="171">
        <v>151</v>
      </c>
      <c r="B330" s="172" t="s">
        <v>453</v>
      </c>
      <c r="C330" s="173" t="s">
        <v>454</v>
      </c>
      <c r="D330" s="174" t="s">
        <v>109</v>
      </c>
      <c r="E330" s="175">
        <v>2</v>
      </c>
      <c r="F330" s="205">
        <v>0</v>
      </c>
      <c r="G330" s="176">
        <f t="shared" si="30"/>
        <v>0</v>
      </c>
      <c r="O330" s="170">
        <v>2</v>
      </c>
      <c r="AA330" s="146">
        <v>12</v>
      </c>
      <c r="AB330" s="146">
        <v>0</v>
      </c>
      <c r="AC330" s="146">
        <v>125</v>
      </c>
      <c r="AZ330" s="146">
        <v>2</v>
      </c>
      <c r="BA330" s="146">
        <f t="shared" si="31"/>
        <v>0</v>
      </c>
      <c r="BB330" s="146">
        <f t="shared" si="32"/>
        <v>0</v>
      </c>
      <c r="BC330" s="146">
        <f t="shared" si="33"/>
        <v>0</v>
      </c>
      <c r="BD330" s="146">
        <f t="shared" si="34"/>
        <v>0</v>
      </c>
      <c r="BE330" s="146">
        <f t="shared" si="35"/>
        <v>0</v>
      </c>
      <c r="CA330" s="177">
        <v>12</v>
      </c>
      <c r="CB330" s="177">
        <v>0</v>
      </c>
      <c r="CZ330" s="146">
        <v>0</v>
      </c>
    </row>
    <row r="331" spans="1:104" ht="12.75" customHeight="1">
      <c r="A331" s="171">
        <v>152</v>
      </c>
      <c r="B331" s="172" t="s">
        <v>455</v>
      </c>
      <c r="C331" s="173" t="s">
        <v>456</v>
      </c>
      <c r="D331" s="174" t="s">
        <v>109</v>
      </c>
      <c r="E331" s="175">
        <v>2</v>
      </c>
      <c r="F331" s="205">
        <v>0</v>
      </c>
      <c r="G331" s="176">
        <f t="shared" si="30"/>
        <v>0</v>
      </c>
      <c r="O331" s="170">
        <v>2</v>
      </c>
      <c r="AA331" s="146">
        <v>12</v>
      </c>
      <c r="AB331" s="146">
        <v>0</v>
      </c>
      <c r="AC331" s="146">
        <v>126</v>
      </c>
      <c r="AZ331" s="146">
        <v>2</v>
      </c>
      <c r="BA331" s="146">
        <f t="shared" si="31"/>
        <v>0</v>
      </c>
      <c r="BB331" s="146">
        <f t="shared" si="32"/>
        <v>0</v>
      </c>
      <c r="BC331" s="146">
        <f t="shared" si="33"/>
        <v>0</v>
      </c>
      <c r="BD331" s="146">
        <f t="shared" si="34"/>
        <v>0</v>
      </c>
      <c r="BE331" s="146">
        <f t="shared" si="35"/>
        <v>0</v>
      </c>
      <c r="CA331" s="177">
        <v>12</v>
      </c>
      <c r="CB331" s="177">
        <v>0</v>
      </c>
      <c r="CZ331" s="146">
        <v>0</v>
      </c>
    </row>
    <row r="332" spans="1:104" ht="12.75">
      <c r="A332" s="171">
        <v>153</v>
      </c>
      <c r="B332" s="172" t="s">
        <v>457</v>
      </c>
      <c r="C332" s="173" t="s">
        <v>458</v>
      </c>
      <c r="D332" s="174" t="s">
        <v>61</v>
      </c>
      <c r="E332" s="175">
        <v>2.95</v>
      </c>
      <c r="F332" s="205">
        <f>SUM(G87:G331)/100</f>
        <v>0</v>
      </c>
      <c r="G332" s="176">
        <f>E332*F332</f>
        <v>0</v>
      </c>
      <c r="O332" s="170">
        <v>2</v>
      </c>
      <c r="AA332" s="146">
        <v>7</v>
      </c>
      <c r="AB332" s="146">
        <v>1002</v>
      </c>
      <c r="AC332" s="146">
        <v>5</v>
      </c>
      <c r="AZ332" s="146">
        <v>2</v>
      </c>
      <c r="BA332" s="146">
        <f t="shared" si="31"/>
        <v>0</v>
      </c>
      <c r="BB332" s="146">
        <f t="shared" si="32"/>
        <v>0</v>
      </c>
      <c r="BC332" s="146">
        <f t="shared" si="33"/>
        <v>0</v>
      </c>
      <c r="BD332" s="146">
        <f t="shared" si="34"/>
        <v>0</v>
      </c>
      <c r="BE332" s="146">
        <f t="shared" si="35"/>
        <v>0</v>
      </c>
      <c r="CA332" s="177">
        <v>7</v>
      </c>
      <c r="CB332" s="177">
        <v>1002</v>
      </c>
      <c r="CZ332" s="146">
        <v>0</v>
      </c>
    </row>
    <row r="333" spans="1:104" ht="12.75">
      <c r="A333" s="171">
        <v>154</v>
      </c>
      <c r="B333" s="172" t="s">
        <v>459</v>
      </c>
      <c r="C333" s="173" t="s">
        <v>460</v>
      </c>
      <c r="D333" s="174" t="s">
        <v>211</v>
      </c>
      <c r="E333" s="175">
        <v>72</v>
      </c>
      <c r="F333" s="205">
        <v>0</v>
      </c>
      <c r="G333" s="176">
        <f t="shared" si="30"/>
        <v>0</v>
      </c>
      <c r="O333" s="170">
        <v>2</v>
      </c>
      <c r="AA333" s="146">
        <v>10</v>
      </c>
      <c r="AB333" s="146">
        <v>0</v>
      </c>
      <c r="AC333" s="146">
        <v>8</v>
      </c>
      <c r="AZ333" s="146">
        <v>5</v>
      </c>
      <c r="BA333" s="146">
        <f t="shared" si="31"/>
        <v>0</v>
      </c>
      <c r="BB333" s="146">
        <f t="shared" si="32"/>
        <v>0</v>
      </c>
      <c r="BC333" s="146">
        <f t="shared" si="33"/>
        <v>0</v>
      </c>
      <c r="BD333" s="146">
        <f t="shared" si="34"/>
        <v>0</v>
      </c>
      <c r="BE333" s="146">
        <f t="shared" si="35"/>
        <v>0</v>
      </c>
      <c r="CA333" s="177">
        <v>10</v>
      </c>
      <c r="CB333" s="177">
        <v>0</v>
      </c>
      <c r="CZ333" s="146">
        <v>0</v>
      </c>
    </row>
    <row r="334" spans="1:57" ht="12.75">
      <c r="A334" s="185"/>
      <c r="B334" s="186" t="s">
        <v>74</v>
      </c>
      <c r="C334" s="187" t="str">
        <f>CONCATENATE(B268," ",C268)</f>
        <v>735 Otopná tělesa</v>
      </c>
      <c r="D334" s="188"/>
      <c r="E334" s="189"/>
      <c r="F334" s="190"/>
      <c r="G334" s="191">
        <f>SUM(G268:G333)</f>
        <v>0</v>
      </c>
      <c r="O334" s="170">
        <v>4</v>
      </c>
      <c r="BA334" s="192">
        <f>SUM(BA268:BA333)</f>
        <v>0</v>
      </c>
      <c r="BB334" s="192">
        <f>SUM(BB268:BB333)</f>
        <v>0</v>
      </c>
      <c r="BC334" s="192">
        <f>SUM(BC268:BC333)</f>
        <v>0</v>
      </c>
      <c r="BD334" s="192">
        <f>SUM(BD268:BD333)</f>
        <v>0</v>
      </c>
      <c r="BE334" s="192">
        <f>SUM(BE268:BE333)</f>
        <v>0</v>
      </c>
    </row>
    <row r="335" spans="1:15" ht="12.75">
      <c r="A335" s="163" t="s">
        <v>72</v>
      </c>
      <c r="B335" s="164" t="s">
        <v>461</v>
      </c>
      <c r="C335" s="165" t="s">
        <v>462</v>
      </c>
      <c r="D335" s="166"/>
      <c r="E335" s="167"/>
      <c r="F335" s="167"/>
      <c r="G335" s="168"/>
      <c r="H335" s="169"/>
      <c r="I335" s="169"/>
      <c r="O335" s="170">
        <v>1</v>
      </c>
    </row>
    <row r="336" spans="1:104" ht="12.75">
      <c r="A336" s="171">
        <v>155</v>
      </c>
      <c r="B336" s="172" t="s">
        <v>463</v>
      </c>
      <c r="C336" s="173" t="s">
        <v>464</v>
      </c>
      <c r="D336" s="174" t="s">
        <v>465</v>
      </c>
      <c r="E336" s="175">
        <v>1000</v>
      </c>
      <c r="F336" s="205">
        <v>0</v>
      </c>
      <c r="G336" s="176">
        <f>E336*F336</f>
        <v>0</v>
      </c>
      <c r="O336" s="170">
        <v>2</v>
      </c>
      <c r="AA336" s="146">
        <v>1</v>
      </c>
      <c r="AB336" s="146">
        <v>7</v>
      </c>
      <c r="AC336" s="146">
        <v>7</v>
      </c>
      <c r="AZ336" s="146">
        <v>2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7">
        <v>1</v>
      </c>
      <c r="CB336" s="177">
        <v>7</v>
      </c>
      <c r="CZ336" s="146">
        <v>5E-05</v>
      </c>
    </row>
    <row r="337" spans="1:104" ht="12.75">
      <c r="A337" s="171">
        <v>156</v>
      </c>
      <c r="B337" s="172" t="s">
        <v>466</v>
      </c>
      <c r="C337" s="173" t="s">
        <v>467</v>
      </c>
      <c r="D337" s="174" t="s">
        <v>465</v>
      </c>
      <c r="E337" s="175">
        <v>700</v>
      </c>
      <c r="F337" s="205">
        <v>0</v>
      </c>
      <c r="G337" s="176">
        <f>E337*F337</f>
        <v>0</v>
      </c>
      <c r="O337" s="170">
        <v>2</v>
      </c>
      <c r="AA337" s="146">
        <v>1</v>
      </c>
      <c r="AB337" s="146">
        <v>7</v>
      </c>
      <c r="AC337" s="146">
        <v>7</v>
      </c>
      <c r="AZ337" s="146">
        <v>2</v>
      </c>
      <c r="BA337" s="146">
        <f>IF(AZ337=1,G337,0)</f>
        <v>0</v>
      </c>
      <c r="BB337" s="146">
        <f>IF(AZ337=2,G337,0)</f>
        <v>0</v>
      </c>
      <c r="BC337" s="146">
        <f>IF(AZ337=3,G337,0)</f>
        <v>0</v>
      </c>
      <c r="BD337" s="146">
        <f>IF(AZ337=4,G337,0)</f>
        <v>0</v>
      </c>
      <c r="BE337" s="146">
        <f>IF(AZ337=5,G337,0)</f>
        <v>0</v>
      </c>
      <c r="CA337" s="177">
        <v>1</v>
      </c>
      <c r="CB337" s="177">
        <v>7</v>
      </c>
      <c r="CZ337" s="146">
        <v>8E-05</v>
      </c>
    </row>
    <row r="338" spans="1:15" ht="12.75">
      <c r="A338" s="178"/>
      <c r="B338" s="179"/>
      <c r="C338" s="226" t="s">
        <v>468</v>
      </c>
      <c r="D338" s="227"/>
      <c r="E338" s="227"/>
      <c r="F338" s="227"/>
      <c r="G338" s="228"/>
      <c r="L338" s="180" t="s">
        <v>468</v>
      </c>
      <c r="O338" s="170">
        <v>3</v>
      </c>
    </row>
    <row r="339" spans="1:104" ht="12.75">
      <c r="A339" s="171">
        <v>157</v>
      </c>
      <c r="B339" s="172" t="s">
        <v>469</v>
      </c>
      <c r="C339" s="173" t="s">
        <v>470</v>
      </c>
      <c r="D339" s="174" t="s">
        <v>465</v>
      </c>
      <c r="E339" s="175">
        <v>300</v>
      </c>
      <c r="F339" s="205">
        <v>0</v>
      </c>
      <c r="G339" s="176">
        <f>E339*F339</f>
        <v>0</v>
      </c>
      <c r="O339" s="170">
        <v>2</v>
      </c>
      <c r="AA339" s="146">
        <v>1</v>
      </c>
      <c r="AB339" s="146">
        <v>7</v>
      </c>
      <c r="AC339" s="146">
        <v>7</v>
      </c>
      <c r="AZ339" s="146">
        <v>2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</v>
      </c>
      <c r="CB339" s="177">
        <v>7</v>
      </c>
      <c r="CZ339" s="146">
        <v>7E-05</v>
      </c>
    </row>
    <row r="340" spans="1:15" ht="12.75">
      <c r="A340" s="178"/>
      <c r="B340" s="179"/>
      <c r="C340" s="226" t="s">
        <v>471</v>
      </c>
      <c r="D340" s="227"/>
      <c r="E340" s="227"/>
      <c r="F340" s="227"/>
      <c r="G340" s="228"/>
      <c r="L340" s="180" t="s">
        <v>471</v>
      </c>
      <c r="O340" s="170">
        <v>3</v>
      </c>
    </row>
    <row r="341" spans="1:104" ht="12.75">
      <c r="A341" s="171">
        <v>158</v>
      </c>
      <c r="B341" s="172" t="s">
        <v>472</v>
      </c>
      <c r="C341" s="173" t="s">
        <v>473</v>
      </c>
      <c r="D341" s="174" t="s">
        <v>465</v>
      </c>
      <c r="E341" s="175">
        <v>1000</v>
      </c>
      <c r="F341" s="205">
        <v>0</v>
      </c>
      <c r="G341" s="176">
        <f>E341*F341</f>
        <v>0</v>
      </c>
      <c r="O341" s="170">
        <v>2</v>
      </c>
      <c r="AA341" s="146">
        <v>12</v>
      </c>
      <c r="AB341" s="146">
        <v>0</v>
      </c>
      <c r="AC341" s="146">
        <v>20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12</v>
      </c>
      <c r="CB341" s="177">
        <v>0</v>
      </c>
      <c r="CZ341" s="146">
        <v>0</v>
      </c>
    </row>
    <row r="342" spans="1:15" ht="22.5">
      <c r="A342" s="178"/>
      <c r="B342" s="179"/>
      <c r="C342" s="226" t="s">
        <v>474</v>
      </c>
      <c r="D342" s="227"/>
      <c r="E342" s="227"/>
      <c r="F342" s="227"/>
      <c r="G342" s="228"/>
      <c r="L342" s="180" t="s">
        <v>474</v>
      </c>
      <c r="O342" s="170">
        <v>3</v>
      </c>
    </row>
    <row r="343" spans="1:15" ht="22.5">
      <c r="A343" s="178"/>
      <c r="B343" s="179"/>
      <c r="C343" s="226" t="s">
        <v>475</v>
      </c>
      <c r="D343" s="227"/>
      <c r="E343" s="227"/>
      <c r="F343" s="227"/>
      <c r="G343" s="228"/>
      <c r="L343" s="180" t="s">
        <v>475</v>
      </c>
      <c r="O343" s="170">
        <v>3</v>
      </c>
    </row>
    <row r="344" spans="1:104" ht="12.75">
      <c r="A344" s="171">
        <v>159</v>
      </c>
      <c r="B344" s="172" t="s">
        <v>476</v>
      </c>
      <c r="C344" s="173" t="s">
        <v>477</v>
      </c>
      <c r="D344" s="174" t="s">
        <v>61</v>
      </c>
      <c r="E344" s="175">
        <v>1.75</v>
      </c>
      <c r="F344" s="205">
        <f>SUM(G336:G341)/100</f>
        <v>0</v>
      </c>
      <c r="G344" s="176">
        <f>E344*F344</f>
        <v>0</v>
      </c>
      <c r="O344" s="170">
        <v>2</v>
      </c>
      <c r="AA344" s="146">
        <v>7</v>
      </c>
      <c r="AB344" s="146">
        <v>1002</v>
      </c>
      <c r="AC344" s="146">
        <v>5</v>
      </c>
      <c r="AZ344" s="146">
        <v>2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7">
        <v>7</v>
      </c>
      <c r="CB344" s="177">
        <v>1002</v>
      </c>
      <c r="CZ344" s="146">
        <v>0</v>
      </c>
    </row>
    <row r="345" spans="1:57" ht="12.75">
      <c r="A345" s="185"/>
      <c r="B345" s="186" t="s">
        <v>74</v>
      </c>
      <c r="C345" s="187" t="str">
        <f>CONCATENATE(B335," ",C335)</f>
        <v>767 Konstrukce zámečnické</v>
      </c>
      <c r="D345" s="188"/>
      <c r="E345" s="189"/>
      <c r="F345" s="190"/>
      <c r="G345" s="191">
        <f>SUM(G335:G344)</f>
        <v>0</v>
      </c>
      <c r="O345" s="170">
        <v>4</v>
      </c>
      <c r="BA345" s="192">
        <f>SUM(BA335:BA344)</f>
        <v>0</v>
      </c>
      <c r="BB345" s="192">
        <f>SUM(BB335:BB344)</f>
        <v>0</v>
      </c>
      <c r="BC345" s="192">
        <f>SUM(BC335:BC344)</f>
        <v>0</v>
      </c>
      <c r="BD345" s="192">
        <f>SUM(BD335:BD344)</f>
        <v>0</v>
      </c>
      <c r="BE345" s="192">
        <f>SUM(BE335:BE344)</f>
        <v>0</v>
      </c>
    </row>
    <row r="346" spans="1:15" ht="12.75">
      <c r="A346" s="163" t="s">
        <v>72</v>
      </c>
      <c r="B346" s="164" t="s">
        <v>478</v>
      </c>
      <c r="C346" s="165" t="s">
        <v>479</v>
      </c>
      <c r="D346" s="166"/>
      <c r="E346" s="167"/>
      <c r="F346" s="167"/>
      <c r="G346" s="168"/>
      <c r="H346" s="169"/>
      <c r="I346" s="169"/>
      <c r="O346" s="170">
        <v>1</v>
      </c>
    </row>
    <row r="347" spans="1:104" ht="12.75">
      <c r="A347" s="171">
        <v>160</v>
      </c>
      <c r="B347" s="172" t="s">
        <v>480</v>
      </c>
      <c r="C347" s="173" t="s">
        <v>481</v>
      </c>
      <c r="D347" s="174" t="s">
        <v>385</v>
      </c>
      <c r="E347" s="175">
        <v>100</v>
      </c>
      <c r="F347" s="205">
        <v>0</v>
      </c>
      <c r="G347" s="176">
        <f>E347*F347</f>
        <v>0</v>
      </c>
      <c r="O347" s="170">
        <v>2</v>
      </c>
      <c r="AA347" s="146">
        <v>1</v>
      </c>
      <c r="AB347" s="146">
        <v>7</v>
      </c>
      <c r="AC347" s="146">
        <v>7</v>
      </c>
      <c r="AZ347" s="146">
        <v>2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7">
        <v>1</v>
      </c>
      <c r="CB347" s="177">
        <v>7</v>
      </c>
      <c r="CZ347" s="146">
        <v>0.00047</v>
      </c>
    </row>
    <row r="348" spans="1:104" ht="12.75">
      <c r="A348" s="171">
        <v>161</v>
      </c>
      <c r="B348" s="172" t="s">
        <v>482</v>
      </c>
      <c r="C348" s="173" t="s">
        <v>483</v>
      </c>
      <c r="D348" s="174" t="s">
        <v>157</v>
      </c>
      <c r="E348" s="175">
        <v>5</v>
      </c>
      <c r="F348" s="205">
        <v>0</v>
      </c>
      <c r="G348" s="176">
        <f>E348*F348</f>
        <v>0</v>
      </c>
      <c r="O348" s="170">
        <v>2</v>
      </c>
      <c r="AA348" s="146">
        <v>1</v>
      </c>
      <c r="AB348" s="146">
        <v>7</v>
      </c>
      <c r="AC348" s="146">
        <v>7</v>
      </c>
      <c r="AZ348" s="146">
        <v>2</v>
      </c>
      <c r="BA348" s="146">
        <f>IF(AZ348=1,G348,0)</f>
        <v>0</v>
      </c>
      <c r="BB348" s="146">
        <f>IF(AZ348=2,G348,0)</f>
        <v>0</v>
      </c>
      <c r="BC348" s="146">
        <f>IF(AZ348=3,G348,0)</f>
        <v>0</v>
      </c>
      <c r="BD348" s="146">
        <f>IF(AZ348=4,G348,0)</f>
        <v>0</v>
      </c>
      <c r="BE348" s="146">
        <f>IF(AZ348=5,G348,0)</f>
        <v>0</v>
      </c>
      <c r="CA348" s="177">
        <v>1</v>
      </c>
      <c r="CB348" s="177">
        <v>7</v>
      </c>
      <c r="CZ348" s="146">
        <v>0.00012</v>
      </c>
    </row>
    <row r="349" spans="1:57" ht="12.75">
      <c r="A349" s="185"/>
      <c r="B349" s="186" t="s">
        <v>74</v>
      </c>
      <c r="C349" s="187" t="str">
        <f>CONCATENATE(B346," ",C346)</f>
        <v>783 Nátěry</v>
      </c>
      <c r="D349" s="188"/>
      <c r="E349" s="189"/>
      <c r="F349" s="190"/>
      <c r="G349" s="191">
        <f>SUM(G346:G348)</f>
        <v>0</v>
      </c>
      <c r="O349" s="170">
        <v>4</v>
      </c>
      <c r="BA349" s="192">
        <f>SUM(BA346:BA348)</f>
        <v>0</v>
      </c>
      <c r="BB349" s="192">
        <f>SUM(BB346:BB348)</f>
        <v>0</v>
      </c>
      <c r="BC349" s="192">
        <f>SUM(BC346:BC348)</f>
        <v>0</v>
      </c>
      <c r="BD349" s="192">
        <f>SUM(BD346:BD348)</f>
        <v>0</v>
      </c>
      <c r="BE349" s="192">
        <f>SUM(BE346:BE348)</f>
        <v>0</v>
      </c>
    </row>
    <row r="350" spans="1:15" ht="12.75">
      <c r="A350" s="163" t="s">
        <v>72</v>
      </c>
      <c r="B350" s="164" t="s">
        <v>484</v>
      </c>
      <c r="C350" s="165" t="s">
        <v>485</v>
      </c>
      <c r="D350" s="166"/>
      <c r="E350" s="167"/>
      <c r="F350" s="167"/>
      <c r="G350" s="168"/>
      <c r="H350" s="169"/>
      <c r="I350" s="169"/>
      <c r="O350" s="170">
        <v>1</v>
      </c>
    </row>
    <row r="351" spans="1:104" ht="12.75">
      <c r="A351" s="171">
        <v>162</v>
      </c>
      <c r="B351" s="172" t="s">
        <v>486</v>
      </c>
      <c r="C351" s="173" t="s">
        <v>487</v>
      </c>
      <c r="D351" s="174" t="s">
        <v>488</v>
      </c>
      <c r="E351" s="175">
        <v>50.725714</v>
      </c>
      <c r="F351" s="205">
        <v>0</v>
      </c>
      <c r="G351" s="176">
        <f>E351*F351</f>
        <v>0</v>
      </c>
      <c r="O351" s="170">
        <v>2</v>
      </c>
      <c r="AA351" s="146">
        <v>8</v>
      </c>
      <c r="AB351" s="146">
        <v>0</v>
      </c>
      <c r="AC351" s="146">
        <v>3</v>
      </c>
      <c r="AZ351" s="146">
        <v>1</v>
      </c>
      <c r="BA351" s="146">
        <f>IF(AZ351=1,G351,0)</f>
        <v>0</v>
      </c>
      <c r="BB351" s="146">
        <f>IF(AZ351=2,G351,0)</f>
        <v>0</v>
      </c>
      <c r="BC351" s="146">
        <f>IF(AZ351=3,G351,0)</f>
        <v>0</v>
      </c>
      <c r="BD351" s="146">
        <f>IF(AZ351=4,G351,0)</f>
        <v>0</v>
      </c>
      <c r="BE351" s="146">
        <f>IF(AZ351=5,G351,0)</f>
        <v>0</v>
      </c>
      <c r="CA351" s="177">
        <v>8</v>
      </c>
      <c r="CB351" s="177">
        <v>0</v>
      </c>
      <c r="CZ351" s="146">
        <v>0</v>
      </c>
    </row>
    <row r="352" spans="1:104" ht="12.75">
      <c r="A352" s="171">
        <v>163</v>
      </c>
      <c r="B352" s="172" t="s">
        <v>489</v>
      </c>
      <c r="C352" s="173" t="s">
        <v>490</v>
      </c>
      <c r="D352" s="174" t="s">
        <v>488</v>
      </c>
      <c r="E352" s="175">
        <v>202.902856</v>
      </c>
      <c r="F352" s="205">
        <v>0</v>
      </c>
      <c r="G352" s="176">
        <f>E352*F352</f>
        <v>0</v>
      </c>
      <c r="O352" s="170">
        <v>2</v>
      </c>
      <c r="AA352" s="146">
        <v>8</v>
      </c>
      <c r="AB352" s="146">
        <v>0</v>
      </c>
      <c r="AC352" s="146">
        <v>3</v>
      </c>
      <c r="AZ352" s="146">
        <v>1</v>
      </c>
      <c r="BA352" s="146">
        <f>IF(AZ352=1,G352,0)</f>
        <v>0</v>
      </c>
      <c r="BB352" s="146">
        <f>IF(AZ352=2,G352,0)</f>
        <v>0</v>
      </c>
      <c r="BC352" s="146">
        <f>IF(AZ352=3,G352,0)</f>
        <v>0</v>
      </c>
      <c r="BD352" s="146">
        <f>IF(AZ352=4,G352,0)</f>
        <v>0</v>
      </c>
      <c r="BE352" s="146">
        <f>IF(AZ352=5,G352,0)</f>
        <v>0</v>
      </c>
      <c r="CA352" s="177">
        <v>8</v>
      </c>
      <c r="CB352" s="177">
        <v>0</v>
      </c>
      <c r="CZ352" s="146">
        <v>0</v>
      </c>
    </row>
    <row r="353" spans="1:104" ht="12.75">
      <c r="A353" s="171">
        <v>164</v>
      </c>
      <c r="B353" s="172" t="s">
        <v>491</v>
      </c>
      <c r="C353" s="173" t="s">
        <v>492</v>
      </c>
      <c r="D353" s="174" t="s">
        <v>488</v>
      </c>
      <c r="E353" s="175">
        <v>50.725714</v>
      </c>
      <c r="F353" s="205">
        <v>0</v>
      </c>
      <c r="G353" s="176">
        <f>E353*F353</f>
        <v>0</v>
      </c>
      <c r="O353" s="170">
        <v>2</v>
      </c>
      <c r="AA353" s="146">
        <v>8</v>
      </c>
      <c r="AB353" s="146">
        <v>0</v>
      </c>
      <c r="AC353" s="146">
        <v>3</v>
      </c>
      <c r="AZ353" s="146">
        <v>1</v>
      </c>
      <c r="BA353" s="146">
        <f>IF(AZ353=1,G353,0)</f>
        <v>0</v>
      </c>
      <c r="BB353" s="146">
        <f>IF(AZ353=2,G353,0)</f>
        <v>0</v>
      </c>
      <c r="BC353" s="146">
        <f>IF(AZ353=3,G353,0)</f>
        <v>0</v>
      </c>
      <c r="BD353" s="146">
        <f>IF(AZ353=4,G353,0)</f>
        <v>0</v>
      </c>
      <c r="BE353" s="146">
        <f>IF(AZ353=5,G353,0)</f>
        <v>0</v>
      </c>
      <c r="CA353" s="177">
        <v>8</v>
      </c>
      <c r="CB353" s="177">
        <v>0</v>
      </c>
      <c r="CZ353" s="146">
        <v>0</v>
      </c>
    </row>
    <row r="354" spans="1:104" ht="12.75">
      <c r="A354" s="171">
        <v>165</v>
      </c>
      <c r="B354" s="172" t="s">
        <v>493</v>
      </c>
      <c r="C354" s="173" t="s">
        <v>494</v>
      </c>
      <c r="D354" s="174" t="s">
        <v>488</v>
      </c>
      <c r="E354" s="175">
        <v>202.902856</v>
      </c>
      <c r="F354" s="205">
        <v>0</v>
      </c>
      <c r="G354" s="176">
        <f>E354*F354</f>
        <v>0</v>
      </c>
      <c r="O354" s="170">
        <v>2</v>
      </c>
      <c r="AA354" s="146">
        <v>8</v>
      </c>
      <c r="AB354" s="146">
        <v>0</v>
      </c>
      <c r="AC354" s="146">
        <v>3</v>
      </c>
      <c r="AZ354" s="146">
        <v>1</v>
      </c>
      <c r="BA354" s="146">
        <f>IF(AZ354=1,G354,0)</f>
        <v>0</v>
      </c>
      <c r="BB354" s="146">
        <f>IF(AZ354=2,G354,0)</f>
        <v>0</v>
      </c>
      <c r="BC354" s="146">
        <f>IF(AZ354=3,G354,0)</f>
        <v>0</v>
      </c>
      <c r="BD354" s="146">
        <f>IF(AZ354=4,G354,0)</f>
        <v>0</v>
      </c>
      <c r="BE354" s="146">
        <f>IF(AZ354=5,G354,0)</f>
        <v>0</v>
      </c>
      <c r="CA354" s="177">
        <v>8</v>
      </c>
      <c r="CB354" s="177">
        <v>0</v>
      </c>
      <c r="CZ354" s="146">
        <v>0</v>
      </c>
    </row>
    <row r="355" spans="1:104" ht="22.5">
      <c r="A355" s="171">
        <v>166</v>
      </c>
      <c r="B355" s="172" t="s">
        <v>495</v>
      </c>
      <c r="C355" s="173" t="s">
        <v>496</v>
      </c>
      <c r="D355" s="174" t="s">
        <v>488</v>
      </c>
      <c r="E355" s="175">
        <v>50.725714</v>
      </c>
      <c r="F355" s="205">
        <v>0</v>
      </c>
      <c r="G355" s="176">
        <f>E355*F355</f>
        <v>0</v>
      </c>
      <c r="O355" s="170">
        <v>2</v>
      </c>
      <c r="AA355" s="146">
        <v>8</v>
      </c>
      <c r="AB355" s="146">
        <v>0</v>
      </c>
      <c r="AC355" s="146">
        <v>3</v>
      </c>
      <c r="AZ355" s="146">
        <v>1</v>
      </c>
      <c r="BA355" s="146">
        <f>IF(AZ355=1,G355,0)</f>
        <v>0</v>
      </c>
      <c r="BB355" s="146">
        <f>IF(AZ355=2,G355,0)</f>
        <v>0</v>
      </c>
      <c r="BC355" s="146">
        <f>IF(AZ355=3,G355,0)</f>
        <v>0</v>
      </c>
      <c r="BD355" s="146">
        <f>IF(AZ355=4,G355,0)</f>
        <v>0</v>
      </c>
      <c r="BE355" s="146">
        <f>IF(AZ355=5,G355,0)</f>
        <v>0</v>
      </c>
      <c r="CA355" s="177">
        <v>8</v>
      </c>
      <c r="CB355" s="177">
        <v>0</v>
      </c>
      <c r="CZ355" s="146">
        <v>0</v>
      </c>
    </row>
    <row r="356" spans="1:15" ht="12.75">
      <c r="A356" s="178"/>
      <c r="B356" s="179"/>
      <c r="C356" s="226" t="s">
        <v>497</v>
      </c>
      <c r="D356" s="227"/>
      <c r="E356" s="227"/>
      <c r="F356" s="227"/>
      <c r="G356" s="228"/>
      <c r="L356" s="180" t="s">
        <v>497</v>
      </c>
      <c r="O356" s="170">
        <v>3</v>
      </c>
    </row>
    <row r="357" spans="1:15" ht="12.75">
      <c r="A357" s="178"/>
      <c r="B357" s="179"/>
      <c r="C357" s="226" t="s">
        <v>498</v>
      </c>
      <c r="D357" s="227"/>
      <c r="E357" s="227"/>
      <c r="F357" s="227"/>
      <c r="G357" s="228"/>
      <c r="L357" s="180" t="s">
        <v>498</v>
      </c>
      <c r="O357" s="170">
        <v>3</v>
      </c>
    </row>
    <row r="358" spans="1:104" ht="12.75">
      <c r="A358" s="171">
        <v>167</v>
      </c>
      <c r="B358" s="172" t="s">
        <v>499</v>
      </c>
      <c r="C358" s="173" t="s">
        <v>500</v>
      </c>
      <c r="D358" s="174" t="s">
        <v>488</v>
      </c>
      <c r="E358" s="175">
        <v>710.159996</v>
      </c>
      <c r="F358" s="205">
        <v>0</v>
      </c>
      <c r="G358" s="176">
        <f>E358*F358</f>
        <v>0</v>
      </c>
      <c r="O358" s="170">
        <v>2</v>
      </c>
      <c r="AA358" s="146">
        <v>8</v>
      </c>
      <c r="AB358" s="146">
        <v>0</v>
      </c>
      <c r="AC358" s="146">
        <v>3</v>
      </c>
      <c r="AZ358" s="146">
        <v>1</v>
      </c>
      <c r="BA358" s="146">
        <f>IF(AZ358=1,G358,0)</f>
        <v>0</v>
      </c>
      <c r="BB358" s="146">
        <f>IF(AZ358=2,G358,0)</f>
        <v>0</v>
      </c>
      <c r="BC358" s="146">
        <f>IF(AZ358=3,G358,0)</f>
        <v>0</v>
      </c>
      <c r="BD358" s="146">
        <f>IF(AZ358=4,G358,0)</f>
        <v>0</v>
      </c>
      <c r="BE358" s="146">
        <f>IF(AZ358=5,G358,0)</f>
        <v>0</v>
      </c>
      <c r="CA358" s="177">
        <v>8</v>
      </c>
      <c r="CB358" s="177">
        <v>0</v>
      </c>
      <c r="CZ358" s="146">
        <v>0</v>
      </c>
    </row>
    <row r="359" spans="1:104" ht="12.75">
      <c r="A359" s="171">
        <v>168</v>
      </c>
      <c r="B359" s="172" t="s">
        <v>501</v>
      </c>
      <c r="C359" s="173" t="s">
        <v>502</v>
      </c>
      <c r="D359" s="174" t="s">
        <v>488</v>
      </c>
      <c r="E359" s="175">
        <v>50.725714</v>
      </c>
      <c r="F359" s="205">
        <v>0</v>
      </c>
      <c r="G359" s="176">
        <f>E359*F359</f>
        <v>0</v>
      </c>
      <c r="O359" s="170">
        <v>2</v>
      </c>
      <c r="AA359" s="146">
        <v>8</v>
      </c>
      <c r="AB359" s="146">
        <v>0</v>
      </c>
      <c r="AC359" s="146">
        <v>3</v>
      </c>
      <c r="AZ359" s="146">
        <v>1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7">
        <v>8</v>
      </c>
      <c r="CB359" s="177">
        <v>0</v>
      </c>
      <c r="CZ359" s="146">
        <v>0</v>
      </c>
    </row>
    <row r="360" spans="1:57" ht="12.75">
      <c r="A360" s="185"/>
      <c r="B360" s="186" t="s">
        <v>74</v>
      </c>
      <c r="C360" s="187" t="str">
        <f>CONCATENATE(B350," ",C350)</f>
        <v>D96 Přesuny suti a vybouraných hmot</v>
      </c>
      <c r="D360" s="188"/>
      <c r="E360" s="189"/>
      <c r="F360" s="190"/>
      <c r="G360" s="191">
        <f>SUM(G350:G359)</f>
        <v>0</v>
      </c>
      <c r="O360" s="170">
        <v>4</v>
      </c>
      <c r="BA360" s="192">
        <f>SUM(BA350:BA359)</f>
        <v>0</v>
      </c>
      <c r="BB360" s="192">
        <f>SUM(BB350:BB359)</f>
        <v>0</v>
      </c>
      <c r="BC360" s="192">
        <f>SUM(BC350:BC359)</f>
        <v>0</v>
      </c>
      <c r="BD360" s="192">
        <f>SUM(BD350:BD359)</f>
        <v>0</v>
      </c>
      <c r="BE360" s="192">
        <f>SUM(BE350:BE359)</f>
        <v>0</v>
      </c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ht="12.75">
      <c r="E365" s="146"/>
    </row>
    <row r="366" ht="12.75">
      <c r="E366" s="146"/>
    </row>
    <row r="367" ht="12.75">
      <c r="E367" s="146"/>
    </row>
    <row r="368" ht="12.75">
      <c r="E368" s="146"/>
    </row>
    <row r="369" ht="12.75">
      <c r="E369" s="146"/>
    </row>
    <row r="370" ht="12.75">
      <c r="E370" s="146"/>
    </row>
    <row r="371" ht="12.75">
      <c r="E371" s="146"/>
    </row>
    <row r="372" ht="12.75">
      <c r="E372" s="146"/>
    </row>
    <row r="373" ht="12.75">
      <c r="E373" s="146"/>
    </row>
    <row r="374" ht="12.75">
      <c r="E374" s="146"/>
    </row>
    <row r="375" ht="12.75">
      <c r="E375" s="146"/>
    </row>
    <row r="376" ht="12.75">
      <c r="E376" s="146"/>
    </row>
    <row r="377" ht="12.75">
      <c r="E377" s="146"/>
    </row>
    <row r="378" ht="12.75">
      <c r="E378" s="146"/>
    </row>
    <row r="379" ht="12.75">
      <c r="E379" s="146"/>
    </row>
    <row r="380" ht="12.75">
      <c r="E380" s="146"/>
    </row>
    <row r="381" ht="12.75">
      <c r="E381" s="146"/>
    </row>
    <row r="382" ht="12.75">
      <c r="E382" s="146"/>
    </row>
    <row r="383" ht="12.75">
      <c r="E383" s="146"/>
    </row>
    <row r="384" spans="1:7" ht="12.75">
      <c r="A384" s="193"/>
      <c r="B384" s="193"/>
      <c r="C384" s="193"/>
      <c r="D384" s="193"/>
      <c r="E384" s="193"/>
      <c r="F384" s="193"/>
      <c r="G384" s="193"/>
    </row>
    <row r="385" spans="1:7" ht="12.75">
      <c r="A385" s="193"/>
      <c r="B385" s="193"/>
      <c r="C385" s="193"/>
      <c r="D385" s="193"/>
      <c r="E385" s="193"/>
      <c r="F385" s="193"/>
      <c r="G385" s="193"/>
    </row>
    <row r="386" spans="1:7" ht="12.75">
      <c r="A386" s="193"/>
      <c r="B386" s="193"/>
      <c r="C386" s="193"/>
      <c r="D386" s="193"/>
      <c r="E386" s="193"/>
      <c r="F386" s="193"/>
      <c r="G386" s="193"/>
    </row>
    <row r="387" spans="1:7" ht="12.75">
      <c r="A387" s="193"/>
      <c r="B387" s="193"/>
      <c r="C387" s="193"/>
      <c r="D387" s="193"/>
      <c r="E387" s="193"/>
      <c r="F387" s="193"/>
      <c r="G387" s="193"/>
    </row>
    <row r="388" ht="12.75">
      <c r="E388" s="146"/>
    </row>
    <row r="389" ht="12.75">
      <c r="E389" s="146"/>
    </row>
    <row r="390" ht="12.75">
      <c r="E390" s="146"/>
    </row>
    <row r="391" ht="12.75">
      <c r="E391" s="146"/>
    </row>
    <row r="392" ht="12.75">
      <c r="E392" s="146"/>
    </row>
    <row r="393" ht="12.75">
      <c r="E393" s="146"/>
    </row>
    <row r="394" ht="12.75">
      <c r="E394" s="146"/>
    </row>
    <row r="395" ht="12.75">
      <c r="E395" s="146"/>
    </row>
    <row r="396" ht="12.75">
      <c r="E396" s="146"/>
    </row>
    <row r="397" ht="12.75">
      <c r="E397" s="146"/>
    </row>
    <row r="398" ht="12.75">
      <c r="E398" s="146"/>
    </row>
    <row r="399" ht="12.75">
      <c r="E399" s="146"/>
    </row>
    <row r="400" ht="12.75">
      <c r="E400" s="146"/>
    </row>
    <row r="401" ht="12.75">
      <c r="E401" s="146"/>
    </row>
    <row r="402" ht="12.75">
      <c r="E402" s="146"/>
    </row>
    <row r="403" ht="12.75">
      <c r="E403" s="146"/>
    </row>
    <row r="404" ht="12.75">
      <c r="E404" s="146"/>
    </row>
    <row r="405" ht="12.75">
      <c r="E405" s="146"/>
    </row>
    <row r="406" ht="12.75">
      <c r="E406" s="146"/>
    </row>
    <row r="407" ht="12.75">
      <c r="E407" s="146"/>
    </row>
    <row r="408" ht="12.75">
      <c r="E408" s="146"/>
    </row>
    <row r="409" ht="12.75">
      <c r="E409" s="146"/>
    </row>
    <row r="410" ht="12.75">
      <c r="E410" s="146"/>
    </row>
    <row r="411" ht="12.75">
      <c r="E411" s="146"/>
    </row>
    <row r="412" ht="12.75">
      <c r="E412" s="146"/>
    </row>
    <row r="413" ht="12.75">
      <c r="E413" s="146"/>
    </row>
    <row r="414" ht="12.75">
      <c r="E414" s="146"/>
    </row>
    <row r="415" ht="12.75">
      <c r="E415" s="146"/>
    </row>
    <row r="416" ht="12.75">
      <c r="E416" s="146"/>
    </row>
    <row r="417" ht="12.75">
      <c r="E417" s="146"/>
    </row>
    <row r="418" ht="12.75">
      <c r="E418" s="146"/>
    </row>
    <row r="419" spans="1:2" ht="12.75">
      <c r="A419" s="194"/>
      <c r="B419" s="194"/>
    </row>
    <row r="420" spans="1:7" ht="12.75">
      <c r="A420" s="193"/>
      <c r="B420" s="193"/>
      <c r="C420" s="196"/>
      <c r="D420" s="196"/>
      <c r="E420" s="197"/>
      <c r="F420" s="196"/>
      <c r="G420" s="198"/>
    </row>
    <row r="421" spans="1:7" ht="12.75">
      <c r="A421" s="199"/>
      <c r="B421" s="199"/>
      <c r="C421" s="193"/>
      <c r="D421" s="193"/>
      <c r="E421" s="200"/>
      <c r="F421" s="193"/>
      <c r="G421" s="193"/>
    </row>
    <row r="422" spans="1:7" ht="12.75">
      <c r="A422" s="193"/>
      <c r="B422" s="193"/>
      <c r="C422" s="193"/>
      <c r="D422" s="193"/>
      <c r="E422" s="200"/>
      <c r="F422" s="193"/>
      <c r="G422" s="193"/>
    </row>
    <row r="423" spans="1:7" ht="12.75">
      <c r="A423" s="193"/>
      <c r="B423" s="193"/>
      <c r="C423" s="193"/>
      <c r="D423" s="193"/>
      <c r="E423" s="200"/>
      <c r="F423" s="193"/>
      <c r="G423" s="193"/>
    </row>
    <row r="424" spans="1:7" ht="12.75">
      <c r="A424" s="193"/>
      <c r="B424" s="193"/>
      <c r="C424" s="193"/>
      <c r="D424" s="193"/>
      <c r="E424" s="200"/>
      <c r="F424" s="193"/>
      <c r="G424" s="193"/>
    </row>
    <row r="425" spans="1:7" ht="12.75">
      <c r="A425" s="193"/>
      <c r="B425" s="193"/>
      <c r="C425" s="193"/>
      <c r="D425" s="193"/>
      <c r="E425" s="200"/>
      <c r="F425" s="193"/>
      <c r="G425" s="193"/>
    </row>
    <row r="426" spans="1:7" ht="12.75">
      <c r="A426" s="193"/>
      <c r="B426" s="193"/>
      <c r="C426" s="193"/>
      <c r="D426" s="193"/>
      <c r="E426" s="200"/>
      <c r="F426" s="193"/>
      <c r="G426" s="193"/>
    </row>
    <row r="427" spans="1:7" ht="12.75">
      <c r="A427" s="193"/>
      <c r="B427" s="193"/>
      <c r="C427" s="193"/>
      <c r="D427" s="193"/>
      <c r="E427" s="200"/>
      <c r="F427" s="193"/>
      <c r="G427" s="193"/>
    </row>
    <row r="428" spans="1:7" ht="12.75">
      <c r="A428" s="193"/>
      <c r="B428" s="193"/>
      <c r="C428" s="193"/>
      <c r="D428" s="193"/>
      <c r="E428" s="200"/>
      <c r="F428" s="193"/>
      <c r="G428" s="193"/>
    </row>
    <row r="429" spans="1:7" ht="12.75">
      <c r="A429" s="193"/>
      <c r="B429" s="193"/>
      <c r="C429" s="193"/>
      <c r="D429" s="193"/>
      <c r="E429" s="200"/>
      <c r="F429" s="193"/>
      <c r="G429" s="193"/>
    </row>
    <row r="430" spans="1:7" ht="12.75">
      <c r="A430" s="193"/>
      <c r="B430" s="193"/>
      <c r="C430" s="193"/>
      <c r="D430" s="193"/>
      <c r="E430" s="200"/>
      <c r="F430" s="193"/>
      <c r="G430" s="193"/>
    </row>
    <row r="431" spans="1:7" ht="12.75">
      <c r="A431" s="193"/>
      <c r="B431" s="193"/>
      <c r="C431" s="193"/>
      <c r="D431" s="193"/>
      <c r="E431" s="200"/>
      <c r="F431" s="193"/>
      <c r="G431" s="193"/>
    </row>
    <row r="432" spans="1:7" ht="12.75">
      <c r="A432" s="193"/>
      <c r="B432" s="193"/>
      <c r="C432" s="193"/>
      <c r="D432" s="193"/>
      <c r="E432" s="200"/>
      <c r="F432" s="193"/>
      <c r="G432" s="193"/>
    </row>
    <row r="433" spans="1:7" ht="12.75">
      <c r="A433" s="193"/>
      <c r="B433" s="193"/>
      <c r="C433" s="193"/>
      <c r="D433" s="193"/>
      <c r="E433" s="200"/>
      <c r="F433" s="193"/>
      <c r="G433" s="193"/>
    </row>
  </sheetData>
  <sheetProtection password="C766" sheet="1"/>
  <mergeCells count="174">
    <mergeCell ref="C28:G28"/>
    <mergeCell ref="A1:G1"/>
    <mergeCell ref="A3:B3"/>
    <mergeCell ref="A4:B4"/>
    <mergeCell ref="E4:G4"/>
    <mergeCell ref="C15:G15"/>
    <mergeCell ref="C16:G16"/>
    <mergeCell ref="C18:G18"/>
    <mergeCell ref="C19:G19"/>
    <mergeCell ref="C127:G127"/>
    <mergeCell ref="C128:G128"/>
    <mergeCell ref="C30:G30"/>
    <mergeCell ref="C31:G31"/>
    <mergeCell ref="C82:G82"/>
    <mergeCell ref="C21:G21"/>
    <mergeCell ref="C22:G22"/>
    <mergeCell ref="C24:G24"/>
    <mergeCell ref="C25:G25"/>
    <mergeCell ref="C27:G27"/>
    <mergeCell ref="C117:G117"/>
    <mergeCell ref="C119:G119"/>
    <mergeCell ref="C123:G123"/>
    <mergeCell ref="C124:G124"/>
    <mergeCell ref="C125:G125"/>
    <mergeCell ref="C126:G126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3:G223"/>
    <mergeCell ref="C224:G224"/>
    <mergeCell ref="C225:G225"/>
    <mergeCell ref="C226:G226"/>
    <mergeCell ref="C227:G227"/>
    <mergeCell ref="C228:G228"/>
    <mergeCell ref="C229:G229"/>
    <mergeCell ref="C254:G254"/>
    <mergeCell ref="C255:G255"/>
    <mergeCell ref="C230:G230"/>
    <mergeCell ref="C241:G241"/>
    <mergeCell ref="C242:G242"/>
    <mergeCell ref="C243:G243"/>
    <mergeCell ref="C244:G244"/>
    <mergeCell ref="C245:G245"/>
    <mergeCell ref="C247:G247"/>
    <mergeCell ref="C248:G248"/>
    <mergeCell ref="C249:G249"/>
    <mergeCell ref="C250:G250"/>
    <mergeCell ref="C251:G251"/>
    <mergeCell ref="C253:G253"/>
    <mergeCell ref="C256:G256"/>
    <mergeCell ref="C257:G257"/>
    <mergeCell ref="C259:G259"/>
    <mergeCell ref="C260:G260"/>
    <mergeCell ref="C263:G263"/>
    <mergeCell ref="C272:D272"/>
    <mergeCell ref="C261:G261"/>
    <mergeCell ref="C262:G262"/>
    <mergeCell ref="C273:D273"/>
    <mergeCell ref="C274:D274"/>
    <mergeCell ref="C279:G279"/>
    <mergeCell ref="C281:G281"/>
    <mergeCell ref="C275:D275"/>
    <mergeCell ref="C277:G277"/>
    <mergeCell ref="C283:G283"/>
    <mergeCell ref="C285:G285"/>
    <mergeCell ref="C287:G287"/>
    <mergeCell ref="C289:G289"/>
    <mergeCell ref="C291:G291"/>
    <mergeCell ref="C293:G293"/>
    <mergeCell ref="C340:G340"/>
    <mergeCell ref="C342:G342"/>
    <mergeCell ref="C343:G343"/>
    <mergeCell ref="C295:G295"/>
    <mergeCell ref="C297:G297"/>
    <mergeCell ref="C299:G299"/>
    <mergeCell ref="C301:G301"/>
    <mergeCell ref="C303:G303"/>
    <mergeCell ref="C305:G305"/>
    <mergeCell ref="C307:G307"/>
    <mergeCell ref="C309:G309"/>
    <mergeCell ref="C311:G311"/>
    <mergeCell ref="C313:G313"/>
    <mergeCell ref="C356:G356"/>
    <mergeCell ref="C357:G357"/>
    <mergeCell ref="C315:G315"/>
    <mergeCell ref="C317:G317"/>
    <mergeCell ref="C319:G319"/>
    <mergeCell ref="C338:G3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INTAR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Farka</dc:creator>
  <cp:keywords/>
  <dc:description/>
  <cp:lastModifiedBy>Ing. Petr Svoboda</cp:lastModifiedBy>
  <cp:lastPrinted>2017-07-12T08:42:17Z</cp:lastPrinted>
  <dcterms:created xsi:type="dcterms:W3CDTF">2017-07-12T08:41:23Z</dcterms:created>
  <dcterms:modified xsi:type="dcterms:W3CDTF">2017-08-31T05:39:39Z</dcterms:modified>
  <cp:category/>
  <cp:version/>
  <cp:contentType/>
  <cp:contentStatus/>
</cp:coreProperties>
</file>