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ZAKÁZKY\17-201 Opravy MU 2017\Projekt\12-FI-Oprava krytiny teras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12 v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'12 v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'12 v Pol'!$A$1:$W$167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16" i="1" s="1"/>
  <c r="I50" i="1"/>
  <c r="I49" i="1"/>
  <c r="G41" i="1"/>
  <c r="F41" i="1"/>
  <c r="G40" i="1"/>
  <c r="F40" i="1"/>
  <c r="G39" i="1"/>
  <c r="F39" i="1"/>
  <c r="G157" i="12"/>
  <c r="G9" i="12"/>
  <c r="G8" i="12" s="1"/>
  <c r="I9" i="12"/>
  <c r="K9" i="12"/>
  <c r="K8" i="12" s="1"/>
  <c r="O9" i="12"/>
  <c r="O8" i="12" s="1"/>
  <c r="Q9" i="12"/>
  <c r="V9" i="12"/>
  <c r="V8" i="12" s="1"/>
  <c r="G11" i="12"/>
  <c r="I11" i="12"/>
  <c r="I8" i="12" s="1"/>
  <c r="K11" i="12"/>
  <c r="M11" i="12"/>
  <c r="O11" i="12"/>
  <c r="Q11" i="12"/>
  <c r="Q8" i="12" s="1"/>
  <c r="V11" i="12"/>
  <c r="G12" i="12"/>
  <c r="I12" i="12"/>
  <c r="K12" i="12"/>
  <c r="M12" i="12"/>
  <c r="O12" i="12"/>
  <c r="Q12" i="12"/>
  <c r="V12" i="12"/>
  <c r="G15" i="12"/>
  <c r="G14" i="12" s="1"/>
  <c r="I15" i="12"/>
  <c r="I14" i="12" s="1"/>
  <c r="K15" i="12"/>
  <c r="K14" i="12" s="1"/>
  <c r="O15" i="12"/>
  <c r="O14" i="12" s="1"/>
  <c r="Q15" i="12"/>
  <c r="V15" i="12"/>
  <c r="V14" i="12" s="1"/>
  <c r="G17" i="12"/>
  <c r="I17" i="12"/>
  <c r="K17" i="12"/>
  <c r="M17" i="12"/>
  <c r="O17" i="12"/>
  <c r="Q17" i="12"/>
  <c r="Q14" i="12" s="1"/>
  <c r="V17" i="12"/>
  <c r="G19" i="12"/>
  <c r="M19" i="12" s="1"/>
  <c r="I19" i="12"/>
  <c r="K19" i="12"/>
  <c r="O19" i="12"/>
  <c r="Q19" i="12"/>
  <c r="V19" i="12"/>
  <c r="G22" i="12"/>
  <c r="G21" i="12" s="1"/>
  <c r="I22" i="12"/>
  <c r="K22" i="12"/>
  <c r="K21" i="12" s="1"/>
  <c r="O22" i="12"/>
  <c r="O21" i="12" s="1"/>
  <c r="Q22" i="12"/>
  <c r="Q21" i="12" s="1"/>
  <c r="V22" i="12"/>
  <c r="V21" i="12" s="1"/>
  <c r="G24" i="12"/>
  <c r="I24" i="12"/>
  <c r="I21" i="12" s="1"/>
  <c r="K24" i="12"/>
  <c r="M24" i="12"/>
  <c r="O24" i="12"/>
  <c r="Q24" i="12"/>
  <c r="V24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K40" i="12"/>
  <c r="G41" i="12"/>
  <c r="I41" i="12"/>
  <c r="I40" i="12" s="1"/>
  <c r="K41" i="12"/>
  <c r="M41" i="12"/>
  <c r="O41" i="12"/>
  <c r="Q41" i="12"/>
  <c r="Q40" i="12" s="1"/>
  <c r="V41" i="12"/>
  <c r="G46" i="12"/>
  <c r="G40" i="12" s="1"/>
  <c r="I46" i="12"/>
  <c r="K46" i="12"/>
  <c r="O46" i="12"/>
  <c r="O40" i="12" s="1"/>
  <c r="Q46" i="12"/>
  <c r="V46" i="12"/>
  <c r="V40" i="12" s="1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I51" i="12"/>
  <c r="M51" i="12"/>
  <c r="Q51" i="12"/>
  <c r="G52" i="12"/>
  <c r="G51" i="12" s="1"/>
  <c r="I52" i="12"/>
  <c r="K52" i="12"/>
  <c r="K51" i="12" s="1"/>
  <c r="M52" i="12"/>
  <c r="O52" i="12"/>
  <c r="O51" i="12" s="1"/>
  <c r="Q52" i="12"/>
  <c r="V52" i="12"/>
  <c r="V51" i="12" s="1"/>
  <c r="I53" i="12"/>
  <c r="Q53" i="12"/>
  <c r="G54" i="12"/>
  <c r="G53" i="12" s="1"/>
  <c r="I54" i="12"/>
  <c r="K54" i="12"/>
  <c r="K53" i="12" s="1"/>
  <c r="O54" i="12"/>
  <c r="O53" i="12" s="1"/>
  <c r="Q54" i="12"/>
  <c r="V54" i="12"/>
  <c r="V53" i="12" s="1"/>
  <c r="G59" i="12"/>
  <c r="G58" i="12" s="1"/>
  <c r="I59" i="12"/>
  <c r="K59" i="12"/>
  <c r="K58" i="12" s="1"/>
  <c r="O59" i="12"/>
  <c r="O58" i="12" s="1"/>
  <c r="Q59" i="12"/>
  <c r="V59" i="12"/>
  <c r="V58" i="12" s="1"/>
  <c r="G61" i="12"/>
  <c r="I61" i="12"/>
  <c r="I58" i="12" s="1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Q58" i="12" s="1"/>
  <c r="V69" i="12"/>
  <c r="G71" i="12"/>
  <c r="I71" i="12"/>
  <c r="I70" i="12" s="1"/>
  <c r="K71" i="12"/>
  <c r="M71" i="12"/>
  <c r="O71" i="12"/>
  <c r="Q71" i="12"/>
  <c r="Q70" i="12" s="1"/>
  <c r="V71" i="12"/>
  <c r="G73" i="12"/>
  <c r="G70" i="12" s="1"/>
  <c r="I73" i="12"/>
  <c r="K73" i="12"/>
  <c r="K70" i="12" s="1"/>
  <c r="O73" i="12"/>
  <c r="O70" i="12" s="1"/>
  <c r="Q73" i="12"/>
  <c r="V73" i="12"/>
  <c r="G76" i="12"/>
  <c r="I76" i="12"/>
  <c r="K76" i="12"/>
  <c r="M76" i="12"/>
  <c r="O76" i="12"/>
  <c r="Q76" i="12"/>
  <c r="V76" i="12"/>
  <c r="G78" i="12"/>
  <c r="M78" i="12" s="1"/>
  <c r="I78" i="12"/>
  <c r="K78" i="12"/>
  <c r="O78" i="12"/>
  <c r="Q78" i="12"/>
  <c r="V78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V70" i="12" s="1"/>
  <c r="G84" i="12"/>
  <c r="I84" i="12"/>
  <c r="K84" i="12"/>
  <c r="M84" i="12"/>
  <c r="O84" i="12"/>
  <c r="Q84" i="12"/>
  <c r="V84" i="12"/>
  <c r="G85" i="12"/>
  <c r="K85" i="12"/>
  <c r="O85" i="12"/>
  <c r="V85" i="12"/>
  <c r="G86" i="12"/>
  <c r="I86" i="12"/>
  <c r="I85" i="12" s="1"/>
  <c r="K86" i="12"/>
  <c r="M86" i="12"/>
  <c r="M85" i="12" s="1"/>
  <c r="O86" i="12"/>
  <c r="Q86" i="12"/>
  <c r="Q85" i="12" s="1"/>
  <c r="V86" i="12"/>
  <c r="K87" i="12"/>
  <c r="G88" i="12"/>
  <c r="I88" i="12"/>
  <c r="I87" i="12" s="1"/>
  <c r="K88" i="12"/>
  <c r="M88" i="12"/>
  <c r="O88" i="12"/>
  <c r="Q88" i="12"/>
  <c r="Q87" i="12" s="1"/>
  <c r="V88" i="12"/>
  <c r="G90" i="12"/>
  <c r="G87" i="12" s="1"/>
  <c r="I90" i="12"/>
  <c r="K90" i="12"/>
  <c r="O90" i="12"/>
  <c r="O87" i="12" s="1"/>
  <c r="Q90" i="12"/>
  <c r="V90" i="12"/>
  <c r="V87" i="12" s="1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102" i="12"/>
  <c r="I102" i="12"/>
  <c r="K102" i="12"/>
  <c r="M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K105" i="12" s="1"/>
  <c r="O106" i="12"/>
  <c r="O105" i="12" s="1"/>
  <c r="Q106" i="12"/>
  <c r="V106" i="12"/>
  <c r="V105" i="12" s="1"/>
  <c r="G108" i="12"/>
  <c r="I108" i="12"/>
  <c r="K108" i="12"/>
  <c r="M108" i="12"/>
  <c r="O108" i="12"/>
  <c r="Q108" i="12"/>
  <c r="Q105" i="12" s="1"/>
  <c r="V108" i="12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V115" i="12"/>
  <c r="G117" i="12"/>
  <c r="M117" i="12" s="1"/>
  <c r="I117" i="12"/>
  <c r="K117" i="12"/>
  <c r="O117" i="12"/>
  <c r="Q117" i="12"/>
  <c r="V117" i="12"/>
  <c r="G119" i="12"/>
  <c r="I119" i="12"/>
  <c r="K119" i="12"/>
  <c r="M119" i="12"/>
  <c r="O119" i="12"/>
  <c r="Q119" i="12"/>
  <c r="V119" i="12"/>
  <c r="G121" i="12"/>
  <c r="M121" i="12" s="1"/>
  <c r="I121" i="12"/>
  <c r="K121" i="12"/>
  <c r="O121" i="12"/>
  <c r="Q121" i="12"/>
  <c r="V121" i="12"/>
  <c r="G126" i="12"/>
  <c r="I126" i="12"/>
  <c r="I105" i="12" s="1"/>
  <c r="K126" i="12"/>
  <c r="M126" i="12"/>
  <c r="O126" i="12"/>
  <c r="Q126" i="12"/>
  <c r="V126" i="12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O133" i="12"/>
  <c r="G134" i="12"/>
  <c r="I134" i="12"/>
  <c r="I133" i="12" s="1"/>
  <c r="K134" i="12"/>
  <c r="M134" i="12"/>
  <c r="O134" i="12"/>
  <c r="Q134" i="12"/>
  <c r="Q133" i="12" s="1"/>
  <c r="V134" i="12"/>
  <c r="G137" i="12"/>
  <c r="G133" i="12" s="1"/>
  <c r="I137" i="12"/>
  <c r="K137" i="12"/>
  <c r="K133" i="12" s="1"/>
  <c r="O137" i="12"/>
  <c r="Q137" i="12"/>
  <c r="V137" i="12"/>
  <c r="V133" i="12" s="1"/>
  <c r="G139" i="12"/>
  <c r="I139" i="12"/>
  <c r="K139" i="12"/>
  <c r="M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6" i="12"/>
  <c r="G145" i="12" s="1"/>
  <c r="I146" i="12"/>
  <c r="K146" i="12"/>
  <c r="K145" i="12" s="1"/>
  <c r="O146" i="12"/>
  <c r="O145" i="12" s="1"/>
  <c r="Q146" i="12"/>
  <c r="V146" i="12"/>
  <c r="V145" i="12" s="1"/>
  <c r="G148" i="12"/>
  <c r="I148" i="12"/>
  <c r="I145" i="12" s="1"/>
  <c r="K148" i="12"/>
  <c r="M148" i="12"/>
  <c r="O148" i="12"/>
  <c r="Q148" i="12"/>
  <c r="Q145" i="12" s="1"/>
  <c r="V148" i="12"/>
  <c r="V150" i="12"/>
  <c r="G151" i="12"/>
  <c r="I151" i="12"/>
  <c r="I150" i="12" s="1"/>
  <c r="K151" i="12"/>
  <c r="M151" i="12"/>
  <c r="O151" i="12"/>
  <c r="Q151" i="12"/>
  <c r="Q150" i="12" s="1"/>
  <c r="V151" i="12"/>
  <c r="G152" i="12"/>
  <c r="G150" i="12" s="1"/>
  <c r="I152" i="12"/>
  <c r="K152" i="12"/>
  <c r="K150" i="12" s="1"/>
  <c r="O152" i="12"/>
  <c r="O150" i="12" s="1"/>
  <c r="Q152" i="12"/>
  <c r="V152" i="12"/>
  <c r="G153" i="12"/>
  <c r="I153" i="12"/>
  <c r="K153" i="12"/>
  <c r="M153" i="12"/>
  <c r="O153" i="12"/>
  <c r="Q153" i="12"/>
  <c r="V153" i="12"/>
  <c r="G154" i="12"/>
  <c r="K154" i="12"/>
  <c r="O154" i="12"/>
  <c r="V154" i="12"/>
  <c r="G155" i="12"/>
  <c r="I155" i="12"/>
  <c r="I154" i="12" s="1"/>
  <c r="K155" i="12"/>
  <c r="M155" i="12"/>
  <c r="M154" i="12" s="1"/>
  <c r="O155" i="12"/>
  <c r="Q155" i="12"/>
  <c r="Q154" i="12" s="1"/>
  <c r="V155" i="12"/>
  <c r="AE157" i="12"/>
  <c r="I20" i="1"/>
  <c r="I19" i="1"/>
  <c r="I18" i="1"/>
  <c r="I17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I64" i="1" l="1"/>
  <c r="J63" i="1" s="1"/>
  <c r="A23" i="1"/>
  <c r="A24" i="1" s="1"/>
  <c r="G24" i="1" s="1"/>
  <c r="A27" i="1" s="1"/>
  <c r="A29" i="1" s="1"/>
  <c r="G29" i="1" s="1"/>
  <c r="G27" i="1" s="1"/>
  <c r="G28" i="1"/>
  <c r="M105" i="12"/>
  <c r="M133" i="12"/>
  <c r="M70" i="12"/>
  <c r="M146" i="12"/>
  <c r="M145" i="12" s="1"/>
  <c r="G105" i="12"/>
  <c r="M90" i="12"/>
  <c r="M87" i="12" s="1"/>
  <c r="M54" i="12"/>
  <c r="M53" i="12" s="1"/>
  <c r="M46" i="12"/>
  <c r="M40" i="12" s="1"/>
  <c r="M15" i="12"/>
  <c r="M14" i="12" s="1"/>
  <c r="AF157" i="12"/>
  <c r="M137" i="12"/>
  <c r="M59" i="12"/>
  <c r="M58" i="12" s="1"/>
  <c r="M152" i="12"/>
  <c r="M150" i="12" s="1"/>
  <c r="M73" i="12"/>
  <c r="M22" i="12"/>
  <c r="M21" i="12" s="1"/>
  <c r="M9" i="12"/>
  <c r="M8" i="12" s="1"/>
  <c r="H42" i="1"/>
  <c r="J40" i="1"/>
  <c r="J39" i="1"/>
  <c r="J42" i="1" s="1"/>
  <c r="J41" i="1"/>
  <c r="I21" i="1"/>
  <c r="J28" i="1"/>
  <c r="J26" i="1"/>
  <c r="G38" i="1"/>
  <c r="F38" i="1"/>
  <c r="J23" i="1"/>
  <c r="J24" i="1"/>
  <c r="J25" i="1"/>
  <c r="J27" i="1"/>
  <c r="E24" i="1"/>
  <c r="E26" i="1"/>
  <c r="J59" i="1" l="1"/>
  <c r="J54" i="1"/>
  <c r="J57" i="1"/>
  <c r="J55" i="1"/>
  <c r="J58" i="1"/>
  <c r="J61" i="1"/>
  <c r="J62" i="1"/>
  <c r="J52" i="1"/>
  <c r="J53" i="1"/>
  <c r="J51" i="1"/>
  <c r="J60" i="1"/>
  <c r="J56" i="1"/>
  <c r="J50" i="1"/>
  <c r="J49" i="1"/>
  <c r="J6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<sst xmlns="http://schemas.openxmlformats.org/spreadsheetml/2006/main" count="778" uniqueCount="292">
  <si>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</si>
  <si>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</si>
  <si>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</si>
  <si>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</si>
  <si>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</si>
  <si>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</si>
  <si>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</si>
  <si>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</si>
  <si>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</si>
  <si>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</si>
  <si>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</si>
  <si>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</si>
  <si>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</si>
  <si>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</si>
  <si>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</si>
  <si>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</si>
  <si>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</si>
  <si>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</si>
  <si>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</si>
  <si>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</si>
  <si>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</si>
  <si>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</si>
  <si>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</si>
  <si>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</si>
  <si>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</si>
  <si>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</si>
  <si>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</si>
  <si>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</si>
  <si>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</si>
  <si>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</si>
  <si>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</si>
  <si>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</si>
  <si>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</si>
  <si>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</si>
  <si>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</si>
  <si>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</si>
  <si>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</si>
  <si>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</si>
  <si>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</si>
  <si>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</si>
  <si>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</si>
  <si>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</si>
  <si>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</si>
  <si>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(FI) BOTANICKÁ 68a, BRNO</t>
  </si>
  <si>
    <t>12</t>
  </si>
  <si>
    <t>(FI) OPRAVA KRYTINY TERAS</t>
  </si>
  <si>
    <t>Objekt:</t>
  </si>
  <si>
    <t>Rozpočet:</t>
  </si>
  <si>
    <t>Z 17-201</t>
  </si>
  <si>
    <t>Opravy MU 2017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</si>
  <si>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</si>
  <si>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</si>
  <si>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</si>
  <si>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</si>
  <si>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</si>
  <si>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</si>
  <si>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</si>
  <si>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62</t>
  </si>
  <si>
    <t>Úpravy povrchů vnější</t>
  </si>
  <si>
    <t>63</t>
  </si>
  <si>
    <t>Podlahy a podlahové konstrukce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</si>
  <si>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</si>
  <si>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</si>
  <si>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</si>
  <si>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</si>
  <si>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</si>
  <si>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</si>
  <si>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</si>
  <si>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</si>
  <si>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</si>
  <si>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</si>
  <si>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</si>
  <si>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</si>
  <si>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</si>
  <si>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</si>
  <si>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</si>
  <si>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Povlakové krytiny</t>
  </si>
  <si>
    <t>721</t>
  </si>
  <si>
    <t>Vnitřní kanalizace</t>
  </si>
  <si>
    <t>784</t>
  </si>
  <si>
    <t>Malby</t>
  </si>
  <si>
    <t>728</t>
  </si>
  <si>
    <t>Vzduchotechnika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</si>
  <si>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</si>
  <si>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</si>
  <si>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</si>
  <si>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</si>
  <si>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</si>
  <si>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</si>
  <si>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</si>
  <si>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</si>
  <si>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</si>
  <si>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</si>
  <si>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</si>
  <si>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</si>
  <si>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</si>
  <si>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</si>
  <si>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</si>
  <si>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</si>
  <si>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</si>
  <si>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</si>
  <si>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</si>
  <si>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</si>
  <si>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</si>
  <si>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</si>
  <si>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</si>
  <si>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</si>
  <si>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</si>
  <si>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</si>
  <si>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</si>
  <si>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</si>
  <si>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612421637R00</t>
  </si>
  <si>
    <t>Omítka vnitřní zdiva, MVC, štuková</t>
  </si>
  <si>
    <t>m2</t>
  </si>
  <si>
    <t>RTS 17/ I</t>
  </si>
  <si>
    <t>POL1_</t>
  </si>
  <si>
    <t>Položka pořadí 3 : 25,00000</t>
  </si>
  <si>
    <t>VV</t>
  </si>
  <si>
    <t>713582113RTX</t>
  </si>
  <si>
    <t>Revizní dvířka zděných stěn,300x300 mm, bílé, plastová, včetně zazdění</t>
  </si>
  <si>
    <t>kus</t>
  </si>
  <si>
    <t>Vlastní</t>
  </si>
  <si>
    <t>Indiv</t>
  </si>
  <si>
    <t>340100012RA0</t>
  </si>
  <si>
    <t>Zazdívka otvorů v příčkách plochy do 4 m2</t>
  </si>
  <si>
    <t>POL2_</t>
  </si>
  <si>
    <t>Položka pořadí 17 : 25,00000</t>
  </si>
  <si>
    <t>319201311R00</t>
  </si>
  <si>
    <t>Vyrovnání povrchu zdiva maltou tl.do 3 cm</t>
  </si>
  <si>
    <t>Položka pořadí 26 : 11,10000</t>
  </si>
  <si>
    <t>622412214R00</t>
  </si>
  <si>
    <t>Nátěr stěn vnějších ,slož.1-2,silikon.hydrof.</t>
  </si>
  <si>
    <t>623451143R00</t>
  </si>
  <si>
    <t>Omítka cement., s pl.rovnými sl. 2, jemná</t>
  </si>
  <si>
    <t>631312611RT2</t>
  </si>
  <si>
    <t>Mazanina betonová tl. 5 - 8 cm C 16/20, ve spádu, vč. dilat. pásky</t>
  </si>
  <si>
    <t>m3</t>
  </si>
  <si>
    <t>Položka pořadí 8 : 149,80000*0,08</t>
  </si>
  <si>
    <t>632451235R00</t>
  </si>
  <si>
    <t>Potěr pískocementový hlazený ocel. hlad. tl. 40 mm, spádový, vč. dilat. pásky</t>
  </si>
  <si>
    <t>Položka pořadí 10 : 149,80000</t>
  </si>
  <si>
    <t>965042241R00</t>
  </si>
  <si>
    <t>Bourání mazanin betonových tl. nad 10 cm, nad 4 m2</t>
  </si>
  <si>
    <t>Položka pořadí 10 : 149,80000*0,11</t>
  </si>
  <si>
    <t>965081813R00</t>
  </si>
  <si>
    <t>Bourání dlažeb terac.,čedič. tl.do 30 mm, nad 1 m2</t>
  </si>
  <si>
    <t>B-S : 50,5</t>
  </si>
  <si>
    <t>B-J : 31,5</t>
  </si>
  <si>
    <t>C-S : 17,3</t>
  </si>
  <si>
    <t>C-J : 50,5</t>
  </si>
  <si>
    <t>771111121R0X</t>
  </si>
  <si>
    <t>Montáž  lišt dilatačních, vč. dodávky llišt</t>
  </si>
  <si>
    <t>m</t>
  </si>
  <si>
    <t>1,2*6*4</t>
  </si>
  <si>
    <t>979082111R00</t>
  </si>
  <si>
    <t>Vnitrostaveništní doprava suti do 10 m</t>
  </si>
  <si>
    <t>t</t>
  </si>
  <si>
    <t>POL8_</t>
  </si>
  <si>
    <t>979083117R00</t>
  </si>
  <si>
    <t>Vodorovné přemístění suti na skládku do 6000 m</t>
  </si>
  <si>
    <t>979083191R00</t>
  </si>
  <si>
    <t>Příplatek za dalších započatých 1000 m nad 6000 m</t>
  </si>
  <si>
    <t>979990001R00</t>
  </si>
  <si>
    <t>Poplatek za skládku stavební suti</t>
  </si>
  <si>
    <t>979011112R00</t>
  </si>
  <si>
    <t>Svislá doprava suti a vybour. hmot</t>
  </si>
  <si>
    <t>Vlastní CÚ</t>
  </si>
  <si>
    <t>POL8_0</t>
  </si>
  <si>
    <t>962031133R00</t>
  </si>
  <si>
    <t>Bourání příček cihelných tl. 15 cm</t>
  </si>
  <si>
    <t>B-S : 3*2,5</t>
  </si>
  <si>
    <t>B-J : 3*2,5</t>
  </si>
  <si>
    <t>C-S : 3*2,5</t>
  </si>
  <si>
    <t>C-J : 1*2,5</t>
  </si>
  <si>
    <t>949941101R00</t>
  </si>
  <si>
    <t>Výsuvná šplhací plošina, motorický zdvih, H20 m</t>
  </si>
  <si>
    <t>den</t>
  </si>
  <si>
    <t>POL1_1</t>
  </si>
  <si>
    <t>952901411R00</t>
  </si>
  <si>
    <t>Vyčištění ostatních objektů</t>
  </si>
  <si>
    <t>Položka pořadí 44 : 248,00000</t>
  </si>
  <si>
    <t>interiér : 2*38*1,8</t>
  </si>
  <si>
    <t>kanalizace : 10*12,5</t>
  </si>
  <si>
    <t>216904391R00</t>
  </si>
  <si>
    <t>Příplatek za ruční dočištění ocelovými kartáči</t>
  </si>
  <si>
    <t>978036191R00</t>
  </si>
  <si>
    <t>Otlučení omítek vnějších v rozsahu 100 %</t>
  </si>
  <si>
    <t>B-S : 14,8*0,75</t>
  </si>
  <si>
    <t>978059631R00</t>
  </si>
  <si>
    <t>Odsekání vnějších obkladů stěn nad 2 m2</t>
  </si>
  <si>
    <t>Položka pořadí 34 : 84,00000</t>
  </si>
  <si>
    <t xml:space="preserve">sokl pro PE folii : </t>
  </si>
  <si>
    <t>Položka pořadí 46 : 336,00000*0,25</t>
  </si>
  <si>
    <t>919735111R0X</t>
  </si>
  <si>
    <t>Řezání stávajícího obkladu</t>
  </si>
  <si>
    <t>Kalkul</t>
  </si>
  <si>
    <t>Položka pořadí 46 : 336,00000</t>
  </si>
  <si>
    <t>999281108R00</t>
  </si>
  <si>
    <t>Přesun hmot pro opravy a údržbu do výšky 12 m</t>
  </si>
  <si>
    <t>POL7_</t>
  </si>
  <si>
    <t>711170201R00</t>
  </si>
  <si>
    <t>Odstr.izolace proti vlhkosti - fólie,volně</t>
  </si>
  <si>
    <t>B-S : 50,5+94*0,25</t>
  </si>
  <si>
    <t>B-J : 31,5+74*0,25</t>
  </si>
  <si>
    <t>C-S : 14,2+17,3+(34,5+39,5)*0,25</t>
  </si>
  <si>
    <t>C-J : 50,5+94*0,25</t>
  </si>
  <si>
    <t>711180101R00</t>
  </si>
  <si>
    <t>Odstr.izolace proti vlhkosti - podkladní fólie</t>
  </si>
  <si>
    <t>764394811R00</t>
  </si>
  <si>
    <t>Demontáž podkladního pásu nebo lišty, do rš 250 mm</t>
  </si>
  <si>
    <t>B-S : 94</t>
  </si>
  <si>
    <t>B-J : 74</t>
  </si>
  <si>
    <t>C-S : (34,5+39,5)</t>
  </si>
  <si>
    <t>C-J : 94</t>
  </si>
  <si>
    <t>998712192R00</t>
  </si>
  <si>
    <t>Příplatek zvětš. přesun, povlak. krytiny do 100 m</t>
  </si>
  <si>
    <t>0,48</t>
  </si>
  <si>
    <t>979990122R00</t>
  </si>
  <si>
    <t>Poplatek za skládku suti - PVC střešní krytina, vč. přesunu na skládku</t>
  </si>
  <si>
    <t>952902110R00</t>
  </si>
  <si>
    <t>Čištění zametáním</t>
  </si>
  <si>
    <t>711777278R00</t>
  </si>
  <si>
    <t>Opracování prostupů přírub PE folie D do 200 mm</t>
  </si>
  <si>
    <t>B-S : 3+2</t>
  </si>
  <si>
    <t>B-J : 3+3</t>
  </si>
  <si>
    <t>C-S : 3</t>
  </si>
  <si>
    <t>C-J : 3</t>
  </si>
  <si>
    <t>712331101RZ1</t>
  </si>
  <si>
    <t>Povlaková krytina střech do 10°,podkladní vrstva geotextilie, 1 vrstva - včetně dodávky</t>
  </si>
  <si>
    <t>Položka pořadí 52 : 248,00000</t>
  </si>
  <si>
    <t>712371801RZ4</t>
  </si>
  <si>
    <t>Povlaková krytina střech do 10°, fólií PVC, 1 vrstva - včetně dod. tl.1,5mm</t>
  </si>
  <si>
    <t>28348145R</t>
  </si>
  <si>
    <t>Prostup pro kabely s PVC manžetou do DN200</t>
  </si>
  <si>
    <t>SPCM</t>
  </si>
  <si>
    <t>POL3_</t>
  </si>
  <si>
    <t>B-J : 3</t>
  </si>
  <si>
    <t>28348145RX</t>
  </si>
  <si>
    <t>Prostup pro kabely s PVC manžetou do DN200, včetně demontáže FeZn krytu</t>
  </si>
  <si>
    <t>B-S : 2</t>
  </si>
  <si>
    <t>55162224R</t>
  </si>
  <si>
    <t>Střešní vtok svislý DN 110, PE límec, s PVC pevnou izolační přírubou a izolační svorkou</t>
  </si>
  <si>
    <t>B-S : 3</t>
  </si>
  <si>
    <t>C-J : 1</t>
  </si>
  <si>
    <t>55326100R</t>
  </si>
  <si>
    <t>Lišta koutová/rohová rš = 100 mm l = 2 m, poplastovaná</t>
  </si>
  <si>
    <t>Položka pořadí 46 : 336,00000*0,5</t>
  </si>
  <si>
    <t>dveře B : 2*3,0</t>
  </si>
  <si>
    <t>dveře C : 1*3,0</t>
  </si>
  <si>
    <t>55326107R</t>
  </si>
  <si>
    <t>Lišta - pásek ukončovací rš = 50 mm l = 2 m</t>
  </si>
  <si>
    <t>998712103R00</t>
  </si>
  <si>
    <t>Přesun hmot pro povlakové krytiny, výšky do 24 m</t>
  </si>
  <si>
    <t>721176105R00</t>
  </si>
  <si>
    <t>Potrubí připojovací D 110 x 2,7 mm, vč. konzol a uchycení</t>
  </si>
  <si>
    <t>Položka pořadí 60 : 26,00000*1,5</t>
  </si>
  <si>
    <t xml:space="preserve">prořez 50% : </t>
  </si>
  <si>
    <t>721171808R00</t>
  </si>
  <si>
    <t>Demontáž potrubí z PVC do D 114 mm</t>
  </si>
  <si>
    <t>2,6*10</t>
  </si>
  <si>
    <t>721210822R00</t>
  </si>
  <si>
    <t>Demontáž střešní vpusti DN 100</t>
  </si>
  <si>
    <t>Položka pořadí 55 : 10,00000</t>
  </si>
  <si>
    <t>28615297.AR</t>
  </si>
  <si>
    <t>Koleno  D 110 mm 45° PP</t>
  </si>
  <si>
    <t>10*5</t>
  </si>
  <si>
    <t>28651860.AR</t>
  </si>
  <si>
    <t>Přechod litina-PVC kanalizační DN 110 PVC</t>
  </si>
  <si>
    <t>998721102R00</t>
  </si>
  <si>
    <t>Přesun hmot pro vnitřní kanalizaci, výšky do 12 m</t>
  </si>
  <si>
    <t>784111101R00</t>
  </si>
  <si>
    <t>Penetrace podkladu nátěrem</t>
  </si>
  <si>
    <t>POL1_7</t>
  </si>
  <si>
    <t>7*3,8*10</t>
  </si>
  <si>
    <t>784115322R00</t>
  </si>
  <si>
    <t>Malba tekutá bílá, barva, bez penetrace, 2 x</t>
  </si>
  <si>
    <t>Položka pořadí 65 : 266,00000</t>
  </si>
  <si>
    <t>210040341R00</t>
  </si>
  <si>
    <t>Konzola rámová a přesun klima jednotky, vč. montáže na fasádu</t>
  </si>
  <si>
    <t>728618211R1X</t>
  </si>
  <si>
    <t>Úprava klimatizační jednotky Sinclair ASF 24 Split</t>
  </si>
  <si>
    <t>728618211R2X</t>
  </si>
  <si>
    <t>Úprava klimatizační jednotky Toshiba RA SM26U MultiSplit</t>
  </si>
  <si>
    <t>005121 R</t>
  </si>
  <si>
    <t>Zařízení staveniště, vč. zabezpečení staveniště a BOZP</t>
  </si>
  <si>
    <t>Soubor</t>
  </si>
  <si>
    <t>POL99_2</t>
  </si>
  <si>
    <t>SUM</t>
  </si>
  <si>
    <t>Poznámky uchazeče k zadání</t>
  </si>
  <si>
    <t>POPUZIV</t>
  </si>
  <si>
    <t>END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</si>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</sst>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A3" sqref="A3:G3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79" t="s">
        <v>41</v>
      </c>
      <c r="B2" s="79"/>
      <c r="C2" s="79"/>
      <c r="D2" s="79"/>
      <c r="E2" s="79"/>
      <c r="F2" s="79"/>
      <c r="G2" s="79"/>
    </row>
    <row r="3" spans="1:7" ht="173.25" customHeight="1" x14ac:dyDescent="0.2">
      <c r="A3" s="260" t="s">
        <v>291</v>
      </c>
      <c r="B3" s="260"/>
      <c r="C3" s="260"/>
      <c r="D3" s="260"/>
      <c r="E3" s="260"/>
      <c r="F3" s="260"/>
      <c r="G3" s="260"/>
    </row>
  </sheetData>
  <sheetProtection algorithmName="SHA-512" hashValue="6/q//zuvHVaEphcn45t4xNNVfutDhdGvrmTqayaKmJfd2m19inLK+/YqiffcUHRBI/Lio4Q9bi3OQTwMnH2TKQ==" saltValue="JVtIv5AQKpmDb1LOG7/Kbw==" spinCount="100000" sheet="1"/>
  <mergeCells count="2">
    <mergeCell ref="A2:G2"/>
    <mergeCell ref="A3:G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80" t="s">
        <v>4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24</v>
      </c>
      <c r="C2" s="106"/>
      <c r="D2" s="107" t="s">
        <v>48</v>
      </c>
      <c r="E2" s="108" t="s">
        <v>49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46</v>
      </c>
      <c r="C3" s="106"/>
      <c r="D3" s="112" t="s">
        <v>44</v>
      </c>
      <c r="E3" s="113" t="s">
        <v>45</v>
      </c>
      <c r="F3" s="114"/>
      <c r="G3" s="114"/>
      <c r="H3" s="114"/>
      <c r="I3" s="114"/>
      <c r="J3" s="115"/>
    </row>
    <row r="4" spans="1:15" ht="23.25" customHeight="1" x14ac:dyDescent="0.2">
      <c r="A4" s="104">
        <v>2000</v>
      </c>
      <c r="B4" s="116" t="s">
        <v>47</v>
      </c>
      <c r="C4" s="117"/>
      <c r="D4" s="118" t="s">
        <v>12</v>
      </c>
      <c r="E4" s="119" t="s">
        <v>43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122"/>
      <c r="E11" s="122"/>
      <c r="F11" s="122"/>
      <c r="G11" s="122"/>
      <c r="H11" s="27" t="s">
        <v>42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36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89"/>
      <c r="F15" s="89"/>
      <c r="G15" s="90"/>
      <c r="H15" s="90"/>
      <c r="I15" s="90" t="s">
        <v>31</v>
      </c>
      <c r="J15" s="91"/>
    </row>
    <row r="16" spans="1:15" ht="23.25" customHeight="1" x14ac:dyDescent="0.2">
      <c r="A16" s="189" t="s">
        <v>26</v>
      </c>
      <c r="B16" s="57" t="s">
        <v>26</v>
      </c>
      <c r="C16" s="58"/>
      <c r="D16" s="59"/>
      <c r="E16" s="86"/>
      <c r="F16" s="87"/>
      <c r="G16" s="86"/>
      <c r="H16" s="87"/>
      <c r="I16" s="86">
        <f>SUMIF(F49:F63,A16,I49:I63)+SUMIF(F49:F63,"PSU",I49:I63)</f>
        <v>0</v>
      </c>
      <c r="J16" s="88"/>
    </row>
    <row r="17" spans="1:10" ht="23.25" customHeight="1" x14ac:dyDescent="0.2">
      <c r="A17" s="189" t="s">
        <v>27</v>
      </c>
      <c r="B17" s="57" t="s">
        <v>27</v>
      </c>
      <c r="C17" s="58"/>
      <c r="D17" s="59"/>
      <c r="E17" s="86"/>
      <c r="F17" s="87"/>
      <c r="G17" s="86"/>
      <c r="H17" s="87"/>
      <c r="I17" s="86">
        <f>SUMIF(F49:F63,A17,I49:I63)</f>
        <v>0</v>
      </c>
      <c r="J17" s="88"/>
    </row>
    <row r="18" spans="1:10" ht="23.25" customHeight="1" x14ac:dyDescent="0.2">
      <c r="A18" s="189" t="s">
        <v>28</v>
      </c>
      <c r="B18" s="57" t="s">
        <v>28</v>
      </c>
      <c r="C18" s="58"/>
      <c r="D18" s="59"/>
      <c r="E18" s="86"/>
      <c r="F18" s="87"/>
      <c r="G18" s="86"/>
      <c r="H18" s="87"/>
      <c r="I18" s="86">
        <f>SUMIF(F49:F63,A18,I49:I63)</f>
        <v>0</v>
      </c>
      <c r="J18" s="88"/>
    </row>
    <row r="19" spans="1:10" ht="23.25" customHeight="1" x14ac:dyDescent="0.2">
      <c r="A19" s="189" t="s">
        <v>83</v>
      </c>
      <c r="B19" s="57" t="s">
        <v>29</v>
      </c>
      <c r="C19" s="58"/>
      <c r="D19" s="59"/>
      <c r="E19" s="86"/>
      <c r="F19" s="87"/>
      <c r="G19" s="86"/>
      <c r="H19" s="87"/>
      <c r="I19" s="86">
        <f>SUMIF(F49:F63,A19,I49:I63)</f>
        <v>0</v>
      </c>
      <c r="J19" s="88"/>
    </row>
    <row r="20" spans="1:10" ht="23.25" customHeight="1" x14ac:dyDescent="0.2">
      <c r="A20" s="189" t="s">
        <v>84</v>
      </c>
      <c r="B20" s="57" t="s">
        <v>30</v>
      </c>
      <c r="C20" s="58"/>
      <c r="D20" s="59"/>
      <c r="E20" s="86"/>
      <c r="F20" s="87"/>
      <c r="G20" s="86"/>
      <c r="H20" s="87"/>
      <c r="I20" s="86">
        <f>SUMIF(F49:F63,A20,I49:I63)</f>
        <v>0</v>
      </c>
      <c r="J20" s="88"/>
    </row>
    <row r="21" spans="1:10" ht="23.25" customHeight="1" x14ac:dyDescent="0.2">
      <c r="A21" s="3"/>
      <c r="B21" s="74" t="s">
        <v>31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95">
        <f>IF(A24&gt;50, ROUNDUP(A23, 0), ROUNDDOWN(A23, 0))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83">
        <f>IF(A26&gt;50, ROUNDUP(A25, 0), ROUNDDOWN(A25, 0))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85">
        <f>CenaCelkem-(ZakladDPHSni+DPHSni+ZakladDPHZakl+DPHZakl)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25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2" t="s">
        <v>37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17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39</v>
      </c>
      <c r="B38" s="135" t="s">
        <v>18</v>
      </c>
      <c r="C38" s="136" t="s">
        <v>6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19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50</v>
      </c>
      <c r="C39" s="142"/>
      <c r="D39" s="143"/>
      <c r="E39" s="143"/>
      <c r="F39" s="144">
        <f>'12 v Pol'!AE157</f>
        <v>0</v>
      </c>
      <c r="G39" s="145">
        <f>'12 v Pol'!AF157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44</v>
      </c>
      <c r="C40" s="149" t="s">
        <v>45</v>
      </c>
      <c r="D40" s="150"/>
      <c r="E40" s="150"/>
      <c r="F40" s="151">
        <f>'12 v Pol'!AE157</f>
        <v>0</v>
      </c>
      <c r="G40" s="152">
        <f>'12 v Pol'!AF157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12</v>
      </c>
      <c r="C41" s="142" t="s">
        <v>43</v>
      </c>
      <c r="D41" s="143"/>
      <c r="E41" s="143"/>
      <c r="F41" s="155">
        <f>'12 v Pol'!AE157</f>
        <v>0</v>
      </c>
      <c r="G41" s="146">
        <f>'12 v Pol'!AF157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51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53</v>
      </c>
    </row>
    <row r="48" spans="1:10" ht="25.5" customHeight="1" x14ac:dyDescent="0.2">
      <c r="A48" s="172"/>
      <c r="B48" s="175" t="s">
        <v>18</v>
      </c>
      <c r="C48" s="175" t="s">
        <v>6</v>
      </c>
      <c r="D48" s="176"/>
      <c r="E48" s="176"/>
      <c r="F48" s="177" t="s">
        <v>54</v>
      </c>
      <c r="G48" s="177"/>
      <c r="H48" s="177"/>
      <c r="I48" s="177" t="s">
        <v>31</v>
      </c>
      <c r="J48" s="177" t="s">
        <v>0</v>
      </c>
    </row>
    <row r="49" spans="1:10" ht="25.5" customHeight="1" x14ac:dyDescent="0.2">
      <c r="A49" s="173"/>
      <c r="B49" s="178" t="s">
        <v>55</v>
      </c>
      <c r="C49" s="179" t="s">
        <v>56</v>
      </c>
      <c r="D49" s="180"/>
      <c r="E49" s="180"/>
      <c r="F49" s="185" t="s">
        <v>26</v>
      </c>
      <c r="G49" s="186"/>
      <c r="H49" s="186"/>
      <c r="I49" s="186">
        <f>'12 v Pol'!G8</f>
        <v>0</v>
      </c>
      <c r="J49" s="183" t="str">
        <f>IF(I64=0,"",I49/I64*100)</f>
        <v/>
      </c>
    </row>
    <row r="50" spans="1:10" ht="25.5" customHeight="1" x14ac:dyDescent="0.2">
      <c r="A50" s="173"/>
      <c r="B50" s="178" t="s">
        <v>57</v>
      </c>
      <c r="C50" s="179" t="s">
        <v>58</v>
      </c>
      <c r="D50" s="180"/>
      <c r="E50" s="180"/>
      <c r="F50" s="185" t="s">
        <v>26</v>
      </c>
      <c r="G50" s="186"/>
      <c r="H50" s="186"/>
      <c r="I50" s="186">
        <f>'12 v Pol'!G14</f>
        <v>0</v>
      </c>
      <c r="J50" s="183" t="str">
        <f>IF(I64=0,"",I50/I64*100)</f>
        <v/>
      </c>
    </row>
    <row r="51" spans="1:10" ht="25.5" customHeight="1" x14ac:dyDescent="0.2">
      <c r="A51" s="173"/>
      <c r="B51" s="178" t="s">
        <v>59</v>
      </c>
      <c r="C51" s="179" t="s">
        <v>60</v>
      </c>
      <c r="D51" s="180"/>
      <c r="E51" s="180"/>
      <c r="F51" s="185" t="s">
        <v>26</v>
      </c>
      <c r="G51" s="186"/>
      <c r="H51" s="186"/>
      <c r="I51" s="186">
        <f>'12 v Pol'!G21</f>
        <v>0</v>
      </c>
      <c r="J51" s="183" t="str">
        <f>IF(I64=0,"",I51/I64*100)</f>
        <v/>
      </c>
    </row>
    <row r="52" spans="1:10" ht="25.5" customHeight="1" x14ac:dyDescent="0.2">
      <c r="A52" s="173"/>
      <c r="B52" s="178" t="s">
        <v>61</v>
      </c>
      <c r="C52" s="179" t="s">
        <v>62</v>
      </c>
      <c r="D52" s="180"/>
      <c r="E52" s="180"/>
      <c r="F52" s="185" t="s">
        <v>26</v>
      </c>
      <c r="G52" s="186"/>
      <c r="H52" s="186"/>
      <c r="I52" s="186">
        <f>'12 v Pol'!G40</f>
        <v>0</v>
      </c>
      <c r="J52" s="183" t="str">
        <f>IF(I64=0,"",I52/I64*100)</f>
        <v/>
      </c>
    </row>
    <row r="53" spans="1:10" ht="25.5" customHeight="1" x14ac:dyDescent="0.2">
      <c r="A53" s="173"/>
      <c r="B53" s="178" t="s">
        <v>63</v>
      </c>
      <c r="C53" s="179" t="s">
        <v>64</v>
      </c>
      <c r="D53" s="180"/>
      <c r="E53" s="180"/>
      <c r="F53" s="185" t="s">
        <v>26</v>
      </c>
      <c r="G53" s="186"/>
      <c r="H53" s="186"/>
      <c r="I53" s="186">
        <f>'12 v Pol'!G51</f>
        <v>0</v>
      </c>
      <c r="J53" s="183" t="str">
        <f>IF(I64=0,"",I53/I64*100)</f>
        <v/>
      </c>
    </row>
    <row r="54" spans="1:10" ht="25.5" customHeight="1" x14ac:dyDescent="0.2">
      <c r="A54" s="173"/>
      <c r="B54" s="178" t="s">
        <v>65</v>
      </c>
      <c r="C54" s="179" t="s">
        <v>66</v>
      </c>
      <c r="D54" s="180"/>
      <c r="E54" s="180"/>
      <c r="F54" s="185" t="s">
        <v>26</v>
      </c>
      <c r="G54" s="186"/>
      <c r="H54" s="186"/>
      <c r="I54" s="186">
        <f>'12 v Pol'!G53</f>
        <v>0</v>
      </c>
      <c r="J54" s="183" t="str">
        <f>IF(I64=0,"",I54/I64*100)</f>
        <v/>
      </c>
    </row>
    <row r="55" spans="1:10" ht="25.5" customHeight="1" x14ac:dyDescent="0.2">
      <c r="A55" s="173"/>
      <c r="B55" s="178" t="s">
        <v>67</v>
      </c>
      <c r="C55" s="179" t="s">
        <v>68</v>
      </c>
      <c r="D55" s="180"/>
      <c r="E55" s="180"/>
      <c r="F55" s="185" t="s">
        <v>26</v>
      </c>
      <c r="G55" s="186"/>
      <c r="H55" s="186"/>
      <c r="I55" s="186">
        <f>'12 v Pol'!G58</f>
        <v>0</v>
      </c>
      <c r="J55" s="183" t="str">
        <f>IF(I64=0,"",I55/I64*100)</f>
        <v/>
      </c>
    </row>
    <row r="56" spans="1:10" ht="25.5" customHeight="1" x14ac:dyDescent="0.2">
      <c r="A56" s="173"/>
      <c r="B56" s="178" t="s">
        <v>69</v>
      </c>
      <c r="C56" s="179" t="s">
        <v>70</v>
      </c>
      <c r="D56" s="180"/>
      <c r="E56" s="180"/>
      <c r="F56" s="185" t="s">
        <v>26</v>
      </c>
      <c r="G56" s="186"/>
      <c r="H56" s="186"/>
      <c r="I56" s="186">
        <f>'12 v Pol'!G70</f>
        <v>0</v>
      </c>
      <c r="J56" s="183" t="str">
        <f>IF(I64=0,"",I56/I64*100)</f>
        <v/>
      </c>
    </row>
    <row r="57" spans="1:10" ht="25.5" customHeight="1" x14ac:dyDescent="0.2">
      <c r="A57" s="173"/>
      <c r="B57" s="178" t="s">
        <v>71</v>
      </c>
      <c r="C57" s="179" t="s">
        <v>72</v>
      </c>
      <c r="D57" s="180"/>
      <c r="E57" s="180"/>
      <c r="F57" s="185" t="s">
        <v>26</v>
      </c>
      <c r="G57" s="186"/>
      <c r="H57" s="186"/>
      <c r="I57" s="186">
        <f>'12 v Pol'!G85</f>
        <v>0</v>
      </c>
      <c r="J57" s="183" t="str">
        <f>IF(I64=0,"",I57/I64*100)</f>
        <v/>
      </c>
    </row>
    <row r="58" spans="1:10" ht="25.5" customHeight="1" x14ac:dyDescent="0.2">
      <c r="A58" s="173"/>
      <c r="B58" s="178" t="s">
        <v>73</v>
      </c>
      <c r="C58" s="179" t="s">
        <v>74</v>
      </c>
      <c r="D58" s="180"/>
      <c r="E58" s="180"/>
      <c r="F58" s="185" t="s">
        <v>27</v>
      </c>
      <c r="G58" s="186"/>
      <c r="H58" s="186"/>
      <c r="I58" s="186">
        <f>'12 v Pol'!G87</f>
        <v>0</v>
      </c>
      <c r="J58" s="183" t="str">
        <f>IF(I64=0,"",I58/I64*100)</f>
        <v/>
      </c>
    </row>
    <row r="59" spans="1:10" ht="25.5" customHeight="1" x14ac:dyDescent="0.2">
      <c r="A59" s="173"/>
      <c r="B59" s="178" t="s">
        <v>75</v>
      </c>
      <c r="C59" s="179" t="s">
        <v>76</v>
      </c>
      <c r="D59" s="180"/>
      <c r="E59" s="180"/>
      <c r="F59" s="185" t="s">
        <v>27</v>
      </c>
      <c r="G59" s="186"/>
      <c r="H59" s="186"/>
      <c r="I59" s="186">
        <f>'12 v Pol'!G105</f>
        <v>0</v>
      </c>
      <c r="J59" s="183" t="str">
        <f>IF(I64=0,"",I59/I64*100)</f>
        <v/>
      </c>
    </row>
    <row r="60" spans="1:10" ht="25.5" customHeight="1" x14ac:dyDescent="0.2">
      <c r="A60" s="173"/>
      <c r="B60" s="178" t="s">
        <v>77</v>
      </c>
      <c r="C60" s="179" t="s">
        <v>78</v>
      </c>
      <c r="D60" s="180"/>
      <c r="E60" s="180"/>
      <c r="F60" s="185" t="s">
        <v>27</v>
      </c>
      <c r="G60" s="186"/>
      <c r="H60" s="186"/>
      <c r="I60" s="186">
        <f>'12 v Pol'!G133</f>
        <v>0</v>
      </c>
      <c r="J60" s="183" t="str">
        <f>IF(I64=0,"",I60/I64*100)</f>
        <v/>
      </c>
    </row>
    <row r="61" spans="1:10" ht="25.5" customHeight="1" x14ac:dyDescent="0.2">
      <c r="A61" s="173"/>
      <c r="B61" s="178" t="s">
        <v>79</v>
      </c>
      <c r="C61" s="179" t="s">
        <v>80</v>
      </c>
      <c r="D61" s="180"/>
      <c r="E61" s="180"/>
      <c r="F61" s="185" t="s">
        <v>27</v>
      </c>
      <c r="G61" s="186"/>
      <c r="H61" s="186"/>
      <c r="I61" s="186">
        <f>'12 v Pol'!G145</f>
        <v>0</v>
      </c>
      <c r="J61" s="183" t="str">
        <f>IF(I64=0,"",I61/I64*100)</f>
        <v/>
      </c>
    </row>
    <row r="62" spans="1:10" ht="25.5" customHeight="1" x14ac:dyDescent="0.2">
      <c r="A62" s="173"/>
      <c r="B62" s="178" t="s">
        <v>81</v>
      </c>
      <c r="C62" s="179" t="s">
        <v>82</v>
      </c>
      <c r="D62" s="180"/>
      <c r="E62" s="180"/>
      <c r="F62" s="185" t="s">
        <v>28</v>
      </c>
      <c r="G62" s="186"/>
      <c r="H62" s="186"/>
      <c r="I62" s="186">
        <f>'12 v Pol'!G150</f>
        <v>0</v>
      </c>
      <c r="J62" s="183" t="str">
        <f>IF(I64=0,"",I62/I64*100)</f>
        <v/>
      </c>
    </row>
    <row r="63" spans="1:10" ht="25.5" customHeight="1" x14ac:dyDescent="0.2">
      <c r="A63" s="173"/>
      <c r="B63" s="178" t="s">
        <v>83</v>
      </c>
      <c r="C63" s="179" t="s">
        <v>29</v>
      </c>
      <c r="D63" s="180"/>
      <c r="E63" s="180"/>
      <c r="F63" s="185" t="s">
        <v>83</v>
      </c>
      <c r="G63" s="186"/>
      <c r="H63" s="186"/>
      <c r="I63" s="186">
        <f>'12 v Pol'!G154</f>
        <v>0</v>
      </c>
      <c r="J63" s="183" t="str">
        <f>IF(I64=0,"",I63/I64*100)</f>
        <v/>
      </c>
    </row>
    <row r="64" spans="1:10" ht="25.5" customHeight="1" x14ac:dyDescent="0.2">
      <c r="A64" s="174"/>
      <c r="B64" s="181" t="s">
        <v>1</v>
      </c>
      <c r="C64" s="181"/>
      <c r="D64" s="182"/>
      <c r="E64" s="182"/>
      <c r="F64" s="187"/>
      <c r="G64" s="188"/>
      <c r="H64" s="188"/>
      <c r="I64" s="188">
        <f>SUM(I49:I63)</f>
        <v>0</v>
      </c>
      <c r="J64" s="184">
        <f>SUM(J49:J63)</f>
        <v>0</v>
      </c>
    </row>
    <row r="65" spans="6:10" x14ac:dyDescent="0.2">
      <c r="F65" s="129"/>
      <c r="G65" s="128"/>
      <c r="H65" s="129"/>
      <c r="I65" s="128"/>
      <c r="J65" s="130"/>
    </row>
    <row r="66" spans="6:10" x14ac:dyDescent="0.2">
      <c r="F66" s="129"/>
      <c r="G66" s="128"/>
      <c r="H66" s="129"/>
      <c r="I66" s="128"/>
      <c r="J66" s="130"/>
    </row>
    <row r="67" spans="6:10" x14ac:dyDescent="0.2">
      <c r="F67" s="129"/>
      <c r="G67" s="128"/>
      <c r="H67" s="129"/>
      <c r="I67" s="128"/>
      <c r="J67" s="130"/>
    </row>
  </sheetData>
  <sheetProtection algorithmName="SHA-512" hashValue="YgDEE5/i4aH8OnQAw7OTOwulj40VjgD3b4btLZdFwFrpr0t6aoThvRoWgtS8Ddl7rX8LeDERbFyST2Wyjo/F+Q==" saltValue="vQV7GYeMylDP2jzH2cYHm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8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9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10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algorithmName="SHA-512" hashValue="b0EM0f7NTKS9DnOp5V5ROc5OGB4k7H9xPXLappnLhsbkSEpF7II74Ekm/kXqMyk/azgg/OaRdTo+3h4wWrEfIw==" saltValue="XclUGIwqqq75Anv6Lc++g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1" t="s">
        <v>7</v>
      </c>
      <c r="B1" s="191"/>
      <c r="C1" s="191"/>
      <c r="D1" s="191"/>
      <c r="E1" s="191"/>
      <c r="F1" s="191"/>
      <c r="G1" s="191"/>
      <c r="AG1" t="s">
        <v>85</v>
      </c>
    </row>
    <row r="2" spans="1:60" ht="24.95" customHeight="1" x14ac:dyDescent="0.2">
      <c r="A2" s="192" t="s">
        <v>8</v>
      </c>
      <c r="B2" s="77" t="s">
        <v>48</v>
      </c>
      <c r="C2" s="195" t="s">
        <v>49</v>
      </c>
      <c r="D2" s="193"/>
      <c r="E2" s="193"/>
      <c r="F2" s="193"/>
      <c r="G2" s="194"/>
      <c r="AG2" t="s">
        <v>86</v>
      </c>
    </row>
    <row r="3" spans="1:60" ht="24.95" customHeight="1" x14ac:dyDescent="0.2">
      <c r="A3" s="192" t="s">
        <v>9</v>
      </c>
      <c r="B3" s="77" t="s">
        <v>44</v>
      </c>
      <c r="C3" s="195" t="s">
        <v>45</v>
      </c>
      <c r="D3" s="193"/>
      <c r="E3" s="193"/>
      <c r="F3" s="193"/>
      <c r="G3" s="194"/>
      <c r="AC3" s="127" t="s">
        <v>86</v>
      </c>
      <c r="AG3" t="s">
        <v>87</v>
      </c>
    </row>
    <row r="4" spans="1:60" ht="24.95" customHeight="1" x14ac:dyDescent="0.2">
      <c r="A4" s="196" t="s">
        <v>10</v>
      </c>
      <c r="B4" s="197" t="s">
        <v>12</v>
      </c>
      <c r="C4" s="198" t="s">
        <v>43</v>
      </c>
      <c r="D4" s="199"/>
      <c r="E4" s="199"/>
      <c r="F4" s="199"/>
      <c r="G4" s="200"/>
      <c r="AG4" t="s">
        <v>88</v>
      </c>
    </row>
    <row r="5" spans="1:60" x14ac:dyDescent="0.2">
      <c r="D5" s="190"/>
    </row>
    <row r="6" spans="1:60" ht="38.25" x14ac:dyDescent="0.2">
      <c r="A6" s="202" t="s">
        <v>89</v>
      </c>
      <c r="B6" s="204" t="s">
        <v>90</v>
      </c>
      <c r="C6" s="204" t="s">
        <v>91</v>
      </c>
      <c r="D6" s="203" t="s">
        <v>92</v>
      </c>
      <c r="E6" s="202" t="s">
        <v>93</v>
      </c>
      <c r="F6" s="201" t="s">
        <v>94</v>
      </c>
      <c r="G6" s="202" t="s">
        <v>31</v>
      </c>
      <c r="H6" s="205" t="s">
        <v>32</v>
      </c>
      <c r="I6" s="205" t="s">
        <v>95</v>
      </c>
      <c r="J6" s="205" t="s">
        <v>33</v>
      </c>
      <c r="K6" s="205" t="s">
        <v>96</v>
      </c>
      <c r="L6" s="205" t="s">
        <v>97</v>
      </c>
      <c r="M6" s="205" t="s">
        <v>98</v>
      </c>
      <c r="N6" s="205" t="s">
        <v>99</v>
      </c>
      <c r="O6" s="205" t="s">
        <v>100</v>
      </c>
      <c r="P6" s="205" t="s">
        <v>101</v>
      </c>
      <c r="Q6" s="205" t="s">
        <v>102</v>
      </c>
      <c r="R6" s="205" t="s">
        <v>103</v>
      </c>
      <c r="S6" s="205" t="s">
        <v>104</v>
      </c>
      <c r="T6" s="205" t="s">
        <v>105</v>
      </c>
      <c r="U6" s="205" t="s">
        <v>106</v>
      </c>
      <c r="V6" s="205" t="s">
        <v>107</v>
      </c>
      <c r="W6" s="205" t="s">
        <v>108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30" t="s">
        <v>109</v>
      </c>
      <c r="B8" s="231" t="s">
        <v>55</v>
      </c>
      <c r="C8" s="249" t="s">
        <v>56</v>
      </c>
      <c r="D8" s="232"/>
      <c r="E8" s="233"/>
      <c r="F8" s="234"/>
      <c r="G8" s="235">
        <f>SUMIF(AG9:AG13,"&lt;&gt;NOR",G9:G13)</f>
        <v>0</v>
      </c>
      <c r="H8" s="229"/>
      <c r="I8" s="229">
        <f>SUM(I9:I13)</f>
        <v>0</v>
      </c>
      <c r="J8" s="229"/>
      <c r="K8" s="229">
        <f>SUM(K9:K13)</f>
        <v>0</v>
      </c>
      <c r="L8" s="229"/>
      <c r="M8" s="229">
        <f>SUM(M9:M13)</f>
        <v>0</v>
      </c>
      <c r="N8" s="229"/>
      <c r="O8" s="229">
        <f>SUM(O9:O13)</f>
        <v>4.6900000000000004</v>
      </c>
      <c r="P8" s="229"/>
      <c r="Q8" s="229">
        <f>SUM(Q9:Q13)</f>
        <v>0</v>
      </c>
      <c r="R8" s="229"/>
      <c r="S8" s="229"/>
      <c r="T8" s="229"/>
      <c r="U8" s="229"/>
      <c r="V8" s="229">
        <f>SUM(V9:V13)</f>
        <v>55.41</v>
      </c>
      <c r="W8" s="229"/>
      <c r="AG8" t="s">
        <v>110</v>
      </c>
    </row>
    <row r="9" spans="1:60" outlineLevel="1" x14ac:dyDescent="0.2">
      <c r="A9" s="236">
        <v>1</v>
      </c>
      <c r="B9" s="237" t="s">
        <v>111</v>
      </c>
      <c r="C9" s="250" t="s">
        <v>112</v>
      </c>
      <c r="D9" s="238" t="s">
        <v>113</v>
      </c>
      <c r="E9" s="239">
        <v>25</v>
      </c>
      <c r="F9" s="240"/>
      <c r="G9" s="241">
        <f>ROUND(E9*F9,2)</f>
        <v>0</v>
      </c>
      <c r="H9" s="226"/>
      <c r="I9" s="225">
        <f>ROUND(E9*H9,2)</f>
        <v>0</v>
      </c>
      <c r="J9" s="226"/>
      <c r="K9" s="225">
        <f>ROUND(E9*J9,2)</f>
        <v>0</v>
      </c>
      <c r="L9" s="225">
        <v>21</v>
      </c>
      <c r="M9" s="225">
        <f>G9*(1+L9/100)</f>
        <v>0</v>
      </c>
      <c r="N9" s="225">
        <v>4.7660000000000001E-2</v>
      </c>
      <c r="O9" s="225">
        <f>ROUND(E9*N9,2)</f>
        <v>1.19</v>
      </c>
      <c r="P9" s="225">
        <v>0</v>
      </c>
      <c r="Q9" s="225">
        <f>ROUND(E9*P9,2)</f>
        <v>0</v>
      </c>
      <c r="R9" s="225"/>
      <c r="S9" s="225" t="s">
        <v>114</v>
      </c>
      <c r="T9" s="225" t="s">
        <v>114</v>
      </c>
      <c r="U9" s="225">
        <v>0.65600000000000003</v>
      </c>
      <c r="V9" s="225">
        <f>ROUND(E9*U9,2)</f>
        <v>16.399999999999999</v>
      </c>
      <c r="W9" s="22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115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23"/>
      <c r="B10" s="224"/>
      <c r="C10" s="251" t="s">
        <v>116</v>
      </c>
      <c r="D10" s="227"/>
      <c r="E10" s="228">
        <v>25</v>
      </c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117</v>
      </c>
      <c r="AH10" s="206">
        <v>5</v>
      </c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ht="22.5" outlineLevel="1" x14ac:dyDescent="0.2">
      <c r="A11" s="242">
        <v>2</v>
      </c>
      <c r="B11" s="243" t="s">
        <v>118</v>
      </c>
      <c r="C11" s="252" t="s">
        <v>119</v>
      </c>
      <c r="D11" s="244" t="s">
        <v>120</v>
      </c>
      <c r="E11" s="245">
        <v>10</v>
      </c>
      <c r="F11" s="246"/>
      <c r="G11" s="247">
        <f>ROUND(E11*F11,2)</f>
        <v>0</v>
      </c>
      <c r="H11" s="226"/>
      <c r="I11" s="225">
        <f>ROUND(E11*H11,2)</f>
        <v>0</v>
      </c>
      <c r="J11" s="226"/>
      <c r="K11" s="225">
        <f>ROUND(E11*J11,2)</f>
        <v>0</v>
      </c>
      <c r="L11" s="225">
        <v>21</v>
      </c>
      <c r="M11" s="225">
        <f>G11*(1+L11/100)</f>
        <v>0</v>
      </c>
      <c r="N11" s="225">
        <v>4.8700000000000002E-3</v>
      </c>
      <c r="O11" s="225">
        <f>ROUND(E11*N11,2)</f>
        <v>0.05</v>
      </c>
      <c r="P11" s="225">
        <v>0</v>
      </c>
      <c r="Q11" s="225">
        <f>ROUND(E11*P11,2)</f>
        <v>0</v>
      </c>
      <c r="R11" s="225"/>
      <c r="S11" s="225" t="s">
        <v>121</v>
      </c>
      <c r="T11" s="225" t="s">
        <v>122</v>
      </c>
      <c r="U11" s="225">
        <v>1.29</v>
      </c>
      <c r="V11" s="225">
        <f>ROUND(E11*U11,2)</f>
        <v>12.9</v>
      </c>
      <c r="W11" s="22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115</v>
      </c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">
      <c r="A12" s="236">
        <v>3</v>
      </c>
      <c r="B12" s="237" t="s">
        <v>123</v>
      </c>
      <c r="C12" s="250" t="s">
        <v>124</v>
      </c>
      <c r="D12" s="238" t="s">
        <v>113</v>
      </c>
      <c r="E12" s="239">
        <v>25</v>
      </c>
      <c r="F12" s="240"/>
      <c r="G12" s="241">
        <f>ROUND(E12*F12,2)</f>
        <v>0</v>
      </c>
      <c r="H12" s="226"/>
      <c r="I12" s="225">
        <f>ROUND(E12*H12,2)</f>
        <v>0</v>
      </c>
      <c r="J12" s="226"/>
      <c r="K12" s="225">
        <f>ROUND(E12*J12,2)</f>
        <v>0</v>
      </c>
      <c r="L12" s="225">
        <v>21</v>
      </c>
      <c r="M12" s="225">
        <f>G12*(1+L12/100)</f>
        <v>0</v>
      </c>
      <c r="N12" s="225">
        <v>0.13786000000000001</v>
      </c>
      <c r="O12" s="225">
        <f>ROUND(E12*N12,2)</f>
        <v>3.45</v>
      </c>
      <c r="P12" s="225">
        <v>0</v>
      </c>
      <c r="Q12" s="225">
        <f>ROUND(E12*P12,2)</f>
        <v>0</v>
      </c>
      <c r="R12" s="225"/>
      <c r="S12" s="225" t="s">
        <v>114</v>
      </c>
      <c r="T12" s="225" t="s">
        <v>114</v>
      </c>
      <c r="U12" s="225">
        <v>1.04427</v>
      </c>
      <c r="V12" s="225">
        <f>ROUND(E12*U12,2)</f>
        <v>26.11</v>
      </c>
      <c r="W12" s="22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125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23"/>
      <c r="B13" s="224"/>
      <c r="C13" s="251" t="s">
        <v>126</v>
      </c>
      <c r="D13" s="227"/>
      <c r="E13" s="228">
        <v>25</v>
      </c>
      <c r="F13" s="225"/>
      <c r="G13" s="225"/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22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117</v>
      </c>
      <c r="AH13" s="206">
        <v>5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x14ac:dyDescent="0.2">
      <c r="A14" s="230" t="s">
        <v>109</v>
      </c>
      <c r="B14" s="231" t="s">
        <v>57</v>
      </c>
      <c r="C14" s="249" t="s">
        <v>58</v>
      </c>
      <c r="D14" s="232"/>
      <c r="E14" s="233"/>
      <c r="F14" s="234"/>
      <c r="G14" s="235">
        <f>SUMIF(AG15:AG20,"&lt;&gt;NOR",G15:G20)</f>
        <v>0</v>
      </c>
      <c r="H14" s="229"/>
      <c r="I14" s="229">
        <f>SUM(I15:I20)</f>
        <v>0</v>
      </c>
      <c r="J14" s="229"/>
      <c r="K14" s="229">
        <f>SUM(K15:K20)</f>
        <v>0</v>
      </c>
      <c r="L14" s="229"/>
      <c r="M14" s="229">
        <f>SUM(M15:M20)</f>
        <v>0</v>
      </c>
      <c r="N14" s="229"/>
      <c r="O14" s="229">
        <f>SUM(O15:O20)</f>
        <v>1.07</v>
      </c>
      <c r="P14" s="229"/>
      <c r="Q14" s="229">
        <f>SUM(Q15:Q20)</f>
        <v>0</v>
      </c>
      <c r="R14" s="229"/>
      <c r="S14" s="229"/>
      <c r="T14" s="229"/>
      <c r="U14" s="229"/>
      <c r="V14" s="229">
        <f>SUM(V15:V20)</f>
        <v>21.32</v>
      </c>
      <c r="W14" s="229"/>
      <c r="AG14" t="s">
        <v>110</v>
      </c>
    </row>
    <row r="15" spans="1:60" outlineLevel="1" x14ac:dyDescent="0.2">
      <c r="A15" s="236">
        <v>4</v>
      </c>
      <c r="B15" s="237" t="s">
        <v>127</v>
      </c>
      <c r="C15" s="250" t="s">
        <v>128</v>
      </c>
      <c r="D15" s="238" t="s">
        <v>113</v>
      </c>
      <c r="E15" s="239">
        <v>11.1</v>
      </c>
      <c r="F15" s="240"/>
      <c r="G15" s="241">
        <f>ROUND(E15*F15,2)</f>
        <v>0</v>
      </c>
      <c r="H15" s="226"/>
      <c r="I15" s="225">
        <f>ROUND(E15*H15,2)</f>
        <v>0</v>
      </c>
      <c r="J15" s="226"/>
      <c r="K15" s="225">
        <f>ROUND(E15*J15,2)</f>
        <v>0</v>
      </c>
      <c r="L15" s="225">
        <v>21</v>
      </c>
      <c r="M15" s="225">
        <f>G15*(1+L15/100)</f>
        <v>0</v>
      </c>
      <c r="N15" s="225">
        <v>3.7670000000000002E-2</v>
      </c>
      <c r="O15" s="225">
        <f>ROUND(E15*N15,2)</f>
        <v>0.42</v>
      </c>
      <c r="P15" s="225">
        <v>0</v>
      </c>
      <c r="Q15" s="225">
        <f>ROUND(E15*P15,2)</f>
        <v>0</v>
      </c>
      <c r="R15" s="225"/>
      <c r="S15" s="225" t="s">
        <v>114</v>
      </c>
      <c r="T15" s="225" t="s">
        <v>114</v>
      </c>
      <c r="U15" s="225">
        <v>0.41</v>
      </c>
      <c r="V15" s="225">
        <f>ROUND(E15*U15,2)</f>
        <v>4.55</v>
      </c>
      <c r="W15" s="22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115</v>
      </c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">
      <c r="A16" s="223"/>
      <c r="B16" s="224"/>
      <c r="C16" s="251" t="s">
        <v>129</v>
      </c>
      <c r="D16" s="227"/>
      <c r="E16" s="228">
        <v>11.1</v>
      </c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117</v>
      </c>
      <c r="AH16" s="206">
        <v>5</v>
      </c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36">
        <v>5</v>
      </c>
      <c r="B17" s="237" t="s">
        <v>130</v>
      </c>
      <c r="C17" s="250" t="s">
        <v>131</v>
      </c>
      <c r="D17" s="238" t="s">
        <v>113</v>
      </c>
      <c r="E17" s="239">
        <v>11.1</v>
      </c>
      <c r="F17" s="240"/>
      <c r="G17" s="241">
        <f>ROUND(E17*F17,2)</f>
        <v>0</v>
      </c>
      <c r="H17" s="226"/>
      <c r="I17" s="225">
        <f>ROUND(E17*H17,2)</f>
        <v>0</v>
      </c>
      <c r="J17" s="226"/>
      <c r="K17" s="225">
        <f>ROUND(E17*J17,2)</f>
        <v>0</v>
      </c>
      <c r="L17" s="225">
        <v>21</v>
      </c>
      <c r="M17" s="225">
        <f>G17*(1+L17/100)</f>
        <v>0</v>
      </c>
      <c r="N17" s="225">
        <v>7.2000000000000005E-4</v>
      </c>
      <c r="O17" s="225">
        <f>ROUND(E17*N17,2)</f>
        <v>0.01</v>
      </c>
      <c r="P17" s="225">
        <v>0</v>
      </c>
      <c r="Q17" s="225">
        <f>ROUND(E17*P17,2)</f>
        <v>0</v>
      </c>
      <c r="R17" s="225"/>
      <c r="S17" s="225" t="s">
        <v>114</v>
      </c>
      <c r="T17" s="225" t="s">
        <v>114</v>
      </c>
      <c r="U17" s="225">
        <v>0.21</v>
      </c>
      <c r="V17" s="225">
        <f>ROUND(E17*U17,2)</f>
        <v>2.33</v>
      </c>
      <c r="W17" s="22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115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23"/>
      <c r="B18" s="224"/>
      <c r="C18" s="251" t="s">
        <v>129</v>
      </c>
      <c r="D18" s="227"/>
      <c r="E18" s="228">
        <v>11.1</v>
      </c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  <c r="V18" s="225"/>
      <c r="W18" s="22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117</v>
      </c>
      <c r="AH18" s="206">
        <v>5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">
      <c r="A19" s="236">
        <v>6</v>
      </c>
      <c r="B19" s="237" t="s">
        <v>132</v>
      </c>
      <c r="C19" s="250" t="s">
        <v>133</v>
      </c>
      <c r="D19" s="238" t="s">
        <v>113</v>
      </c>
      <c r="E19" s="239">
        <v>11.1</v>
      </c>
      <c r="F19" s="240"/>
      <c r="G19" s="241">
        <f>ROUND(E19*F19,2)</f>
        <v>0</v>
      </c>
      <c r="H19" s="226"/>
      <c r="I19" s="225">
        <f>ROUND(E19*H19,2)</f>
        <v>0</v>
      </c>
      <c r="J19" s="226"/>
      <c r="K19" s="225">
        <f>ROUND(E19*J19,2)</f>
        <v>0</v>
      </c>
      <c r="L19" s="225">
        <v>21</v>
      </c>
      <c r="M19" s="225">
        <f>G19*(1+L19/100)</f>
        <v>0</v>
      </c>
      <c r="N19" s="225">
        <v>5.722E-2</v>
      </c>
      <c r="O19" s="225">
        <f>ROUND(E19*N19,2)</f>
        <v>0.64</v>
      </c>
      <c r="P19" s="225">
        <v>0</v>
      </c>
      <c r="Q19" s="225">
        <f>ROUND(E19*P19,2)</f>
        <v>0</v>
      </c>
      <c r="R19" s="225"/>
      <c r="S19" s="225" t="s">
        <v>114</v>
      </c>
      <c r="T19" s="225" t="s">
        <v>114</v>
      </c>
      <c r="U19" s="225">
        <v>1.3009999999999999</v>
      </c>
      <c r="V19" s="225">
        <f>ROUND(E19*U19,2)</f>
        <v>14.44</v>
      </c>
      <c r="W19" s="22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115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23"/>
      <c r="B20" s="224"/>
      <c r="C20" s="251" t="s">
        <v>129</v>
      </c>
      <c r="D20" s="227"/>
      <c r="E20" s="228">
        <v>11.1</v>
      </c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  <c r="Q20" s="225"/>
      <c r="R20" s="225"/>
      <c r="S20" s="225"/>
      <c r="T20" s="225"/>
      <c r="U20" s="225"/>
      <c r="V20" s="225"/>
      <c r="W20" s="22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117</v>
      </c>
      <c r="AH20" s="206">
        <v>5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x14ac:dyDescent="0.2">
      <c r="A21" s="230" t="s">
        <v>109</v>
      </c>
      <c r="B21" s="231" t="s">
        <v>59</v>
      </c>
      <c r="C21" s="249" t="s">
        <v>60</v>
      </c>
      <c r="D21" s="232"/>
      <c r="E21" s="233"/>
      <c r="F21" s="234"/>
      <c r="G21" s="235">
        <f>SUMIF(AG22:AG39,"&lt;&gt;NOR",G22:G39)</f>
        <v>0</v>
      </c>
      <c r="H21" s="229"/>
      <c r="I21" s="229">
        <f>SUM(I22:I39)</f>
        <v>0</v>
      </c>
      <c r="J21" s="229"/>
      <c r="K21" s="229">
        <f>SUM(K22:K39)</f>
        <v>0</v>
      </c>
      <c r="L21" s="229"/>
      <c r="M21" s="229">
        <f>SUM(M22:M39)</f>
        <v>0</v>
      </c>
      <c r="N21" s="229"/>
      <c r="O21" s="229">
        <f>SUM(O22:O39)</f>
        <v>44.79</v>
      </c>
      <c r="P21" s="229"/>
      <c r="Q21" s="229">
        <f>SUM(Q22:Q39)</f>
        <v>49.28</v>
      </c>
      <c r="R21" s="229"/>
      <c r="S21" s="229"/>
      <c r="T21" s="229"/>
      <c r="U21" s="229"/>
      <c r="V21" s="229">
        <f>SUM(V22:V39)</f>
        <v>336.31</v>
      </c>
      <c r="W21" s="229"/>
      <c r="AG21" t="s">
        <v>110</v>
      </c>
    </row>
    <row r="22" spans="1:60" ht="22.5" outlineLevel="1" x14ac:dyDescent="0.2">
      <c r="A22" s="236">
        <v>7</v>
      </c>
      <c r="B22" s="237" t="s">
        <v>134</v>
      </c>
      <c r="C22" s="250" t="s">
        <v>135</v>
      </c>
      <c r="D22" s="238" t="s">
        <v>136</v>
      </c>
      <c r="E22" s="239">
        <v>11.984</v>
      </c>
      <c r="F22" s="240"/>
      <c r="G22" s="241">
        <f>ROUND(E22*F22,2)</f>
        <v>0</v>
      </c>
      <c r="H22" s="226"/>
      <c r="I22" s="225">
        <f>ROUND(E22*H22,2)</f>
        <v>0</v>
      </c>
      <c r="J22" s="226"/>
      <c r="K22" s="225">
        <f>ROUND(E22*J22,2)</f>
        <v>0</v>
      </c>
      <c r="L22" s="225">
        <v>21</v>
      </c>
      <c r="M22" s="225">
        <f>G22*(1+L22/100)</f>
        <v>0</v>
      </c>
      <c r="N22" s="225">
        <v>2.5449999999999999</v>
      </c>
      <c r="O22" s="225">
        <f>ROUND(E22*N22,2)</f>
        <v>30.5</v>
      </c>
      <c r="P22" s="225">
        <v>0</v>
      </c>
      <c r="Q22" s="225">
        <f>ROUND(E22*P22,2)</f>
        <v>0</v>
      </c>
      <c r="R22" s="225"/>
      <c r="S22" s="225" t="s">
        <v>114</v>
      </c>
      <c r="T22" s="225" t="s">
        <v>114</v>
      </c>
      <c r="U22" s="225">
        <v>3.2130000000000001</v>
      </c>
      <c r="V22" s="225">
        <f>ROUND(E22*U22,2)</f>
        <v>38.5</v>
      </c>
      <c r="W22" s="22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115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23"/>
      <c r="B23" s="224"/>
      <c r="C23" s="251" t="s">
        <v>137</v>
      </c>
      <c r="D23" s="227"/>
      <c r="E23" s="228">
        <v>11.984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117</v>
      </c>
      <c r="AH23" s="206">
        <v>5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ht="22.5" outlineLevel="1" x14ac:dyDescent="0.2">
      <c r="A24" s="236">
        <v>8</v>
      </c>
      <c r="B24" s="237" t="s">
        <v>138</v>
      </c>
      <c r="C24" s="250" t="s">
        <v>139</v>
      </c>
      <c r="D24" s="238" t="s">
        <v>113</v>
      </c>
      <c r="E24" s="239">
        <v>149.80000000000001</v>
      </c>
      <c r="F24" s="240"/>
      <c r="G24" s="241">
        <f>ROUND(E24*F24,2)</f>
        <v>0</v>
      </c>
      <c r="H24" s="226"/>
      <c r="I24" s="225">
        <f>ROUND(E24*H24,2)</f>
        <v>0</v>
      </c>
      <c r="J24" s="226"/>
      <c r="K24" s="225">
        <f>ROUND(E24*J24,2)</f>
        <v>0</v>
      </c>
      <c r="L24" s="225">
        <v>21</v>
      </c>
      <c r="M24" s="225">
        <f>G24*(1+L24/100)</f>
        <v>0</v>
      </c>
      <c r="N24" s="225">
        <v>9.5399999999999999E-2</v>
      </c>
      <c r="O24" s="225">
        <f>ROUND(E24*N24,2)</f>
        <v>14.29</v>
      </c>
      <c r="P24" s="225">
        <v>0</v>
      </c>
      <c r="Q24" s="225">
        <f>ROUND(E24*P24,2)</f>
        <v>0</v>
      </c>
      <c r="R24" s="225"/>
      <c r="S24" s="225" t="s">
        <v>114</v>
      </c>
      <c r="T24" s="225" t="s">
        <v>114</v>
      </c>
      <c r="U24" s="225">
        <v>0.41</v>
      </c>
      <c r="V24" s="225">
        <f>ROUND(E24*U24,2)</f>
        <v>61.42</v>
      </c>
      <c r="W24" s="22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115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23"/>
      <c r="B25" s="224"/>
      <c r="C25" s="251" t="s">
        <v>140</v>
      </c>
      <c r="D25" s="227"/>
      <c r="E25" s="228">
        <v>149.80000000000001</v>
      </c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5"/>
      <c r="W25" s="22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117</v>
      </c>
      <c r="AH25" s="206">
        <v>5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">
      <c r="A26" s="236">
        <v>9</v>
      </c>
      <c r="B26" s="237" t="s">
        <v>141</v>
      </c>
      <c r="C26" s="250" t="s">
        <v>142</v>
      </c>
      <c r="D26" s="238" t="s">
        <v>136</v>
      </c>
      <c r="E26" s="239">
        <v>16.478000000000002</v>
      </c>
      <c r="F26" s="240"/>
      <c r="G26" s="241">
        <f>ROUND(E26*F26,2)</f>
        <v>0</v>
      </c>
      <c r="H26" s="226"/>
      <c r="I26" s="225">
        <f>ROUND(E26*H26,2)</f>
        <v>0</v>
      </c>
      <c r="J26" s="226"/>
      <c r="K26" s="225">
        <f>ROUND(E26*J26,2)</f>
        <v>0</v>
      </c>
      <c r="L26" s="225">
        <v>21</v>
      </c>
      <c r="M26" s="225">
        <f>G26*(1+L26/100)</f>
        <v>0</v>
      </c>
      <c r="N26" s="225">
        <v>0</v>
      </c>
      <c r="O26" s="225">
        <f>ROUND(E26*N26,2)</f>
        <v>0</v>
      </c>
      <c r="P26" s="225">
        <v>2.2000000000000002</v>
      </c>
      <c r="Q26" s="225">
        <f>ROUND(E26*P26,2)</f>
        <v>36.25</v>
      </c>
      <c r="R26" s="225"/>
      <c r="S26" s="225" t="s">
        <v>114</v>
      </c>
      <c r="T26" s="225" t="s">
        <v>114</v>
      </c>
      <c r="U26" s="225">
        <v>5.867</v>
      </c>
      <c r="V26" s="225">
        <f>ROUND(E26*U26,2)</f>
        <v>96.68</v>
      </c>
      <c r="W26" s="22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115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23"/>
      <c r="B27" s="224"/>
      <c r="C27" s="251" t="s">
        <v>143</v>
      </c>
      <c r="D27" s="227"/>
      <c r="E27" s="228">
        <v>16.478000000000002</v>
      </c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117</v>
      </c>
      <c r="AH27" s="206">
        <v>5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36">
        <v>10</v>
      </c>
      <c r="B28" s="237" t="s">
        <v>144</v>
      </c>
      <c r="C28" s="250" t="s">
        <v>145</v>
      </c>
      <c r="D28" s="238" t="s">
        <v>113</v>
      </c>
      <c r="E28" s="239">
        <v>149.80000000000001</v>
      </c>
      <c r="F28" s="240"/>
      <c r="G28" s="241">
        <f>ROUND(E28*F28,2)</f>
        <v>0</v>
      </c>
      <c r="H28" s="226"/>
      <c r="I28" s="225">
        <f>ROUND(E28*H28,2)</f>
        <v>0</v>
      </c>
      <c r="J28" s="226"/>
      <c r="K28" s="225">
        <f>ROUND(E28*J28,2)</f>
        <v>0</v>
      </c>
      <c r="L28" s="225">
        <v>21</v>
      </c>
      <c r="M28" s="225">
        <f>G28*(1+L28/100)</f>
        <v>0</v>
      </c>
      <c r="N28" s="225">
        <v>0</v>
      </c>
      <c r="O28" s="225">
        <f>ROUND(E28*N28,2)</f>
        <v>0</v>
      </c>
      <c r="P28" s="225">
        <v>8.6999999999999994E-2</v>
      </c>
      <c r="Q28" s="225">
        <f>ROUND(E28*P28,2)</f>
        <v>13.03</v>
      </c>
      <c r="R28" s="225"/>
      <c r="S28" s="225" t="s">
        <v>114</v>
      </c>
      <c r="T28" s="225" t="s">
        <v>114</v>
      </c>
      <c r="U28" s="225">
        <v>0.25900000000000001</v>
      </c>
      <c r="V28" s="225">
        <f>ROUND(E28*U28,2)</f>
        <v>38.799999999999997</v>
      </c>
      <c r="W28" s="22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115</v>
      </c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">
      <c r="A29" s="223"/>
      <c r="B29" s="224"/>
      <c r="C29" s="251" t="s">
        <v>146</v>
      </c>
      <c r="D29" s="227"/>
      <c r="E29" s="228">
        <v>50.5</v>
      </c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117</v>
      </c>
      <c r="AH29" s="206">
        <v>0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23"/>
      <c r="B30" s="224"/>
      <c r="C30" s="251" t="s">
        <v>147</v>
      </c>
      <c r="D30" s="227"/>
      <c r="E30" s="228">
        <v>31.5</v>
      </c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117</v>
      </c>
      <c r="AH30" s="206">
        <v>0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23"/>
      <c r="B31" s="224"/>
      <c r="C31" s="251" t="s">
        <v>148</v>
      </c>
      <c r="D31" s="227"/>
      <c r="E31" s="228">
        <v>17.3</v>
      </c>
      <c r="F31" s="225"/>
      <c r="G31" s="225"/>
      <c r="H31" s="225"/>
      <c r="I31" s="225"/>
      <c r="J31" s="225"/>
      <c r="K31" s="225"/>
      <c r="L31" s="225"/>
      <c r="M31" s="225"/>
      <c r="N31" s="225"/>
      <c r="O31" s="225"/>
      <c r="P31" s="225"/>
      <c r="Q31" s="225"/>
      <c r="R31" s="225"/>
      <c r="S31" s="225"/>
      <c r="T31" s="225"/>
      <c r="U31" s="225"/>
      <c r="V31" s="225"/>
      <c r="W31" s="22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117</v>
      </c>
      <c r="AH31" s="206">
        <v>0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">
      <c r="A32" s="223"/>
      <c r="B32" s="224"/>
      <c r="C32" s="251" t="s">
        <v>149</v>
      </c>
      <c r="D32" s="227"/>
      <c r="E32" s="228">
        <v>50.5</v>
      </c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117</v>
      </c>
      <c r="AH32" s="206">
        <v>0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36">
        <v>11</v>
      </c>
      <c r="B33" s="237" t="s">
        <v>150</v>
      </c>
      <c r="C33" s="250" t="s">
        <v>151</v>
      </c>
      <c r="D33" s="238" t="s">
        <v>152</v>
      </c>
      <c r="E33" s="239">
        <v>28.8</v>
      </c>
      <c r="F33" s="240"/>
      <c r="G33" s="241">
        <f>ROUND(E33*F33,2)</f>
        <v>0</v>
      </c>
      <c r="H33" s="226"/>
      <c r="I33" s="225">
        <f>ROUND(E33*H33,2)</f>
        <v>0</v>
      </c>
      <c r="J33" s="226"/>
      <c r="K33" s="225">
        <f>ROUND(E33*J33,2)</f>
        <v>0</v>
      </c>
      <c r="L33" s="225">
        <v>21</v>
      </c>
      <c r="M33" s="225">
        <f>G33*(1+L33/100)</f>
        <v>0</v>
      </c>
      <c r="N33" s="225">
        <v>0</v>
      </c>
      <c r="O33" s="225">
        <f>ROUND(E33*N33,2)</f>
        <v>0</v>
      </c>
      <c r="P33" s="225">
        <v>0</v>
      </c>
      <c r="Q33" s="225">
        <f>ROUND(E33*P33,2)</f>
        <v>0</v>
      </c>
      <c r="R33" s="225"/>
      <c r="S33" s="225" t="s">
        <v>121</v>
      </c>
      <c r="T33" s="225" t="s">
        <v>122</v>
      </c>
      <c r="U33" s="225">
        <v>0.20799999999999999</v>
      </c>
      <c r="V33" s="225">
        <f>ROUND(E33*U33,2)</f>
        <v>5.99</v>
      </c>
      <c r="W33" s="22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115</v>
      </c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23"/>
      <c r="B34" s="224"/>
      <c r="C34" s="251" t="s">
        <v>153</v>
      </c>
      <c r="D34" s="227"/>
      <c r="E34" s="228">
        <v>28.8</v>
      </c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117</v>
      </c>
      <c r="AH34" s="206">
        <v>0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">
      <c r="A35" s="242">
        <v>12</v>
      </c>
      <c r="B35" s="243" t="s">
        <v>154</v>
      </c>
      <c r="C35" s="252" t="s">
        <v>155</v>
      </c>
      <c r="D35" s="244" t="s">
        <v>156</v>
      </c>
      <c r="E35" s="245">
        <v>49.284199999999998</v>
      </c>
      <c r="F35" s="246"/>
      <c r="G35" s="247">
        <f>ROUND(E35*F35,2)</f>
        <v>0</v>
      </c>
      <c r="H35" s="226"/>
      <c r="I35" s="225">
        <f>ROUND(E35*H35,2)</f>
        <v>0</v>
      </c>
      <c r="J35" s="226"/>
      <c r="K35" s="225">
        <f>ROUND(E35*J35,2)</f>
        <v>0</v>
      </c>
      <c r="L35" s="225">
        <v>21</v>
      </c>
      <c r="M35" s="225">
        <f>G35*(1+L35/100)</f>
        <v>0</v>
      </c>
      <c r="N35" s="225">
        <v>0</v>
      </c>
      <c r="O35" s="225">
        <f>ROUND(E35*N35,2)</f>
        <v>0</v>
      </c>
      <c r="P35" s="225">
        <v>0</v>
      </c>
      <c r="Q35" s="225">
        <f>ROUND(E35*P35,2)</f>
        <v>0</v>
      </c>
      <c r="R35" s="225"/>
      <c r="S35" s="225" t="s">
        <v>114</v>
      </c>
      <c r="T35" s="225" t="s">
        <v>114</v>
      </c>
      <c r="U35" s="225">
        <v>1.8839999999999999</v>
      </c>
      <c r="V35" s="225">
        <f>ROUND(E35*U35,2)</f>
        <v>92.85</v>
      </c>
      <c r="W35" s="22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157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42">
        <v>13</v>
      </c>
      <c r="B36" s="243" t="s">
        <v>158</v>
      </c>
      <c r="C36" s="252" t="s">
        <v>159</v>
      </c>
      <c r="D36" s="244" t="s">
        <v>156</v>
      </c>
      <c r="E36" s="245">
        <v>49.284199999999998</v>
      </c>
      <c r="F36" s="246"/>
      <c r="G36" s="247">
        <f>ROUND(E36*F36,2)</f>
        <v>0</v>
      </c>
      <c r="H36" s="226"/>
      <c r="I36" s="225">
        <f>ROUND(E36*H36,2)</f>
        <v>0</v>
      </c>
      <c r="J36" s="226"/>
      <c r="K36" s="225">
        <f>ROUND(E36*J36,2)</f>
        <v>0</v>
      </c>
      <c r="L36" s="225">
        <v>21</v>
      </c>
      <c r="M36" s="225">
        <f>G36*(1+L36/100)</f>
        <v>0</v>
      </c>
      <c r="N36" s="225">
        <v>0</v>
      </c>
      <c r="O36" s="225">
        <f>ROUND(E36*N36,2)</f>
        <v>0</v>
      </c>
      <c r="P36" s="225">
        <v>0</v>
      </c>
      <c r="Q36" s="225">
        <f>ROUND(E36*P36,2)</f>
        <v>0</v>
      </c>
      <c r="R36" s="225"/>
      <c r="S36" s="225" t="s">
        <v>114</v>
      </c>
      <c r="T36" s="225" t="s">
        <v>114</v>
      </c>
      <c r="U36" s="225">
        <v>4.2000000000000003E-2</v>
      </c>
      <c r="V36" s="225">
        <f>ROUND(E36*U36,2)</f>
        <v>2.0699999999999998</v>
      </c>
      <c r="W36" s="22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157</v>
      </c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42">
        <v>14</v>
      </c>
      <c r="B37" s="243" t="s">
        <v>160</v>
      </c>
      <c r="C37" s="252" t="s">
        <v>161</v>
      </c>
      <c r="D37" s="244" t="s">
        <v>156</v>
      </c>
      <c r="E37" s="245">
        <v>344.98939999999999</v>
      </c>
      <c r="F37" s="246"/>
      <c r="G37" s="247">
        <f>ROUND(E37*F37,2)</f>
        <v>0</v>
      </c>
      <c r="H37" s="226"/>
      <c r="I37" s="225">
        <f>ROUND(E37*H37,2)</f>
        <v>0</v>
      </c>
      <c r="J37" s="226"/>
      <c r="K37" s="225">
        <f>ROUND(E37*J37,2)</f>
        <v>0</v>
      </c>
      <c r="L37" s="225">
        <v>21</v>
      </c>
      <c r="M37" s="225">
        <f>G37*(1+L37/100)</f>
        <v>0</v>
      </c>
      <c r="N37" s="225">
        <v>0</v>
      </c>
      <c r="O37" s="225">
        <f>ROUND(E37*N37,2)</f>
        <v>0</v>
      </c>
      <c r="P37" s="225">
        <v>0</v>
      </c>
      <c r="Q37" s="225">
        <f>ROUND(E37*P37,2)</f>
        <v>0</v>
      </c>
      <c r="R37" s="225"/>
      <c r="S37" s="225" t="s">
        <v>114</v>
      </c>
      <c r="T37" s="225" t="s">
        <v>114</v>
      </c>
      <c r="U37" s="225">
        <v>0</v>
      </c>
      <c r="V37" s="225">
        <f>ROUND(E37*U37,2)</f>
        <v>0</v>
      </c>
      <c r="W37" s="22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157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">
      <c r="A38" s="242">
        <v>15</v>
      </c>
      <c r="B38" s="243" t="s">
        <v>162</v>
      </c>
      <c r="C38" s="252" t="s">
        <v>163</v>
      </c>
      <c r="D38" s="244" t="s">
        <v>156</v>
      </c>
      <c r="E38" s="245">
        <v>49.284199999999998</v>
      </c>
      <c r="F38" s="246"/>
      <c r="G38" s="247">
        <f>ROUND(E38*F38,2)</f>
        <v>0</v>
      </c>
      <c r="H38" s="226"/>
      <c r="I38" s="225">
        <f>ROUND(E38*H38,2)</f>
        <v>0</v>
      </c>
      <c r="J38" s="226"/>
      <c r="K38" s="225">
        <f>ROUND(E38*J38,2)</f>
        <v>0</v>
      </c>
      <c r="L38" s="225">
        <v>21</v>
      </c>
      <c r="M38" s="225">
        <f>G38*(1+L38/100)</f>
        <v>0</v>
      </c>
      <c r="N38" s="225">
        <v>0</v>
      </c>
      <c r="O38" s="225">
        <f>ROUND(E38*N38,2)</f>
        <v>0</v>
      </c>
      <c r="P38" s="225">
        <v>0</v>
      </c>
      <c r="Q38" s="225">
        <f>ROUND(E38*P38,2)</f>
        <v>0</v>
      </c>
      <c r="R38" s="225"/>
      <c r="S38" s="225" t="s">
        <v>114</v>
      </c>
      <c r="T38" s="225" t="s">
        <v>114</v>
      </c>
      <c r="U38" s="225">
        <v>0</v>
      </c>
      <c r="V38" s="225">
        <f>ROUND(E38*U38,2)</f>
        <v>0</v>
      </c>
      <c r="W38" s="22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157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">
      <c r="A39" s="242">
        <v>16</v>
      </c>
      <c r="B39" s="243" t="s">
        <v>164</v>
      </c>
      <c r="C39" s="252" t="s">
        <v>165</v>
      </c>
      <c r="D39" s="244" t="s">
        <v>156</v>
      </c>
      <c r="E39" s="245">
        <v>49.284199999999998</v>
      </c>
      <c r="F39" s="246"/>
      <c r="G39" s="247">
        <f>ROUND(E39*F39,2)</f>
        <v>0</v>
      </c>
      <c r="H39" s="226"/>
      <c r="I39" s="225">
        <f>ROUND(E39*H39,2)</f>
        <v>0</v>
      </c>
      <c r="J39" s="226"/>
      <c r="K39" s="225">
        <f>ROUND(E39*J39,2)</f>
        <v>0</v>
      </c>
      <c r="L39" s="225">
        <v>21</v>
      </c>
      <c r="M39" s="225">
        <f>G39*(1+L39/100)</f>
        <v>0</v>
      </c>
      <c r="N39" s="225">
        <v>0</v>
      </c>
      <c r="O39" s="225">
        <f>ROUND(E39*N39,2)</f>
        <v>0</v>
      </c>
      <c r="P39" s="225">
        <v>0</v>
      </c>
      <c r="Q39" s="225">
        <f>ROUND(E39*P39,2)</f>
        <v>0</v>
      </c>
      <c r="R39" s="225"/>
      <c r="S39" s="225" t="s">
        <v>121</v>
      </c>
      <c r="T39" s="225" t="s">
        <v>166</v>
      </c>
      <c r="U39" s="225">
        <v>0</v>
      </c>
      <c r="V39" s="225">
        <f>ROUND(E39*U39,2)</f>
        <v>0</v>
      </c>
      <c r="W39" s="22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167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x14ac:dyDescent="0.2">
      <c r="A40" s="230" t="s">
        <v>109</v>
      </c>
      <c r="B40" s="231" t="s">
        <v>61</v>
      </c>
      <c r="C40" s="249" t="s">
        <v>62</v>
      </c>
      <c r="D40" s="232"/>
      <c r="E40" s="233"/>
      <c r="F40" s="234"/>
      <c r="G40" s="235">
        <f>SUMIF(AG41:AG50,"&lt;&gt;NOR",G41:G50)</f>
        <v>0</v>
      </c>
      <c r="H40" s="229"/>
      <c r="I40" s="229">
        <f>SUM(I41:I50)</f>
        <v>0</v>
      </c>
      <c r="J40" s="229"/>
      <c r="K40" s="229">
        <f>SUM(K41:K50)</f>
        <v>0</v>
      </c>
      <c r="L40" s="229"/>
      <c r="M40" s="229">
        <f>SUM(M41:M50)</f>
        <v>0</v>
      </c>
      <c r="N40" s="229"/>
      <c r="O40" s="229">
        <f>SUM(O41:O50)</f>
        <v>0.02</v>
      </c>
      <c r="P40" s="229"/>
      <c r="Q40" s="229">
        <f>SUM(Q41:Q50)</f>
        <v>6.53</v>
      </c>
      <c r="R40" s="229"/>
      <c r="S40" s="229"/>
      <c r="T40" s="229"/>
      <c r="U40" s="229"/>
      <c r="V40" s="229">
        <f>SUM(V41:V50)</f>
        <v>19.009999999999998</v>
      </c>
      <c r="W40" s="229"/>
      <c r="AG40" t="s">
        <v>110</v>
      </c>
    </row>
    <row r="41" spans="1:60" outlineLevel="1" x14ac:dyDescent="0.2">
      <c r="A41" s="236">
        <v>17</v>
      </c>
      <c r="B41" s="237" t="s">
        <v>168</v>
      </c>
      <c r="C41" s="250" t="s">
        <v>169</v>
      </c>
      <c r="D41" s="238" t="s">
        <v>113</v>
      </c>
      <c r="E41" s="239">
        <v>25</v>
      </c>
      <c r="F41" s="240"/>
      <c r="G41" s="241">
        <f>ROUND(E41*F41,2)</f>
        <v>0</v>
      </c>
      <c r="H41" s="226"/>
      <c r="I41" s="225">
        <f>ROUND(E41*H41,2)</f>
        <v>0</v>
      </c>
      <c r="J41" s="226"/>
      <c r="K41" s="225">
        <f>ROUND(E41*J41,2)</f>
        <v>0</v>
      </c>
      <c r="L41" s="225">
        <v>21</v>
      </c>
      <c r="M41" s="225">
        <f>G41*(1+L41/100)</f>
        <v>0</v>
      </c>
      <c r="N41" s="225">
        <v>6.7000000000000002E-4</v>
      </c>
      <c r="O41" s="225">
        <f>ROUND(E41*N41,2)</f>
        <v>0.02</v>
      </c>
      <c r="P41" s="225">
        <v>0.26100000000000001</v>
      </c>
      <c r="Q41" s="225">
        <f>ROUND(E41*P41,2)</f>
        <v>6.53</v>
      </c>
      <c r="R41" s="225"/>
      <c r="S41" s="225" t="s">
        <v>114</v>
      </c>
      <c r="T41" s="225" t="s">
        <v>114</v>
      </c>
      <c r="U41" s="225">
        <v>0.25800000000000001</v>
      </c>
      <c r="V41" s="225">
        <f>ROUND(E41*U41,2)</f>
        <v>6.45</v>
      </c>
      <c r="W41" s="22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115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23"/>
      <c r="B42" s="224"/>
      <c r="C42" s="251" t="s">
        <v>170</v>
      </c>
      <c r="D42" s="227"/>
      <c r="E42" s="228">
        <v>7.5</v>
      </c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117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">
      <c r="A43" s="223"/>
      <c r="B43" s="224"/>
      <c r="C43" s="251" t="s">
        <v>171</v>
      </c>
      <c r="D43" s="227"/>
      <c r="E43" s="228">
        <v>7.5</v>
      </c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117</v>
      </c>
      <c r="AH43" s="206">
        <v>0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23"/>
      <c r="B44" s="224"/>
      <c r="C44" s="251" t="s">
        <v>172</v>
      </c>
      <c r="D44" s="227"/>
      <c r="E44" s="228">
        <v>7.5</v>
      </c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117</v>
      </c>
      <c r="AH44" s="206">
        <v>0</v>
      </c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23"/>
      <c r="B45" s="224"/>
      <c r="C45" s="251" t="s">
        <v>173</v>
      </c>
      <c r="D45" s="227"/>
      <c r="E45" s="228">
        <v>2.5</v>
      </c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117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42">
        <v>18</v>
      </c>
      <c r="B46" s="243" t="s">
        <v>154</v>
      </c>
      <c r="C46" s="252" t="s">
        <v>155</v>
      </c>
      <c r="D46" s="244" t="s">
        <v>156</v>
      </c>
      <c r="E46" s="245">
        <v>6.5250000000000004</v>
      </c>
      <c r="F46" s="246"/>
      <c r="G46" s="247">
        <f>ROUND(E46*F46,2)</f>
        <v>0</v>
      </c>
      <c r="H46" s="226"/>
      <c r="I46" s="225">
        <f>ROUND(E46*H46,2)</f>
        <v>0</v>
      </c>
      <c r="J46" s="226"/>
      <c r="K46" s="225">
        <f>ROUND(E46*J46,2)</f>
        <v>0</v>
      </c>
      <c r="L46" s="225">
        <v>21</v>
      </c>
      <c r="M46" s="225">
        <f>G46*(1+L46/100)</f>
        <v>0</v>
      </c>
      <c r="N46" s="225">
        <v>0</v>
      </c>
      <c r="O46" s="225">
        <f>ROUND(E46*N46,2)</f>
        <v>0</v>
      </c>
      <c r="P46" s="225">
        <v>0</v>
      </c>
      <c r="Q46" s="225">
        <f>ROUND(E46*P46,2)</f>
        <v>0</v>
      </c>
      <c r="R46" s="225"/>
      <c r="S46" s="225" t="s">
        <v>114</v>
      </c>
      <c r="T46" s="225" t="s">
        <v>114</v>
      </c>
      <c r="U46" s="225">
        <v>1.8839999999999999</v>
      </c>
      <c r="V46" s="225">
        <f>ROUND(E46*U46,2)</f>
        <v>12.29</v>
      </c>
      <c r="W46" s="22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157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">
      <c r="A47" s="242">
        <v>19</v>
      </c>
      <c r="B47" s="243" t="s">
        <v>158</v>
      </c>
      <c r="C47" s="252" t="s">
        <v>159</v>
      </c>
      <c r="D47" s="244" t="s">
        <v>156</v>
      </c>
      <c r="E47" s="245">
        <v>6.5250000000000004</v>
      </c>
      <c r="F47" s="246"/>
      <c r="G47" s="247">
        <f>ROUND(E47*F47,2)</f>
        <v>0</v>
      </c>
      <c r="H47" s="226"/>
      <c r="I47" s="225">
        <f>ROUND(E47*H47,2)</f>
        <v>0</v>
      </c>
      <c r="J47" s="226"/>
      <c r="K47" s="225">
        <f>ROUND(E47*J47,2)</f>
        <v>0</v>
      </c>
      <c r="L47" s="225">
        <v>21</v>
      </c>
      <c r="M47" s="225">
        <f>G47*(1+L47/100)</f>
        <v>0</v>
      </c>
      <c r="N47" s="225">
        <v>0</v>
      </c>
      <c r="O47" s="225">
        <f>ROUND(E47*N47,2)</f>
        <v>0</v>
      </c>
      <c r="P47" s="225">
        <v>0</v>
      </c>
      <c r="Q47" s="225">
        <f>ROUND(E47*P47,2)</f>
        <v>0</v>
      </c>
      <c r="R47" s="225"/>
      <c r="S47" s="225" t="s">
        <v>114</v>
      </c>
      <c r="T47" s="225" t="s">
        <v>114</v>
      </c>
      <c r="U47" s="225">
        <v>4.2000000000000003E-2</v>
      </c>
      <c r="V47" s="225">
        <f>ROUND(E47*U47,2)</f>
        <v>0.27</v>
      </c>
      <c r="W47" s="22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157</v>
      </c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">
      <c r="A48" s="242">
        <v>20</v>
      </c>
      <c r="B48" s="243" t="s">
        <v>160</v>
      </c>
      <c r="C48" s="252" t="s">
        <v>161</v>
      </c>
      <c r="D48" s="244" t="s">
        <v>156</v>
      </c>
      <c r="E48" s="245">
        <v>45.674999999999997</v>
      </c>
      <c r="F48" s="246"/>
      <c r="G48" s="247">
        <f>ROUND(E48*F48,2)</f>
        <v>0</v>
      </c>
      <c r="H48" s="226"/>
      <c r="I48" s="225">
        <f>ROUND(E48*H48,2)</f>
        <v>0</v>
      </c>
      <c r="J48" s="226"/>
      <c r="K48" s="225">
        <f>ROUND(E48*J48,2)</f>
        <v>0</v>
      </c>
      <c r="L48" s="225">
        <v>21</v>
      </c>
      <c r="M48" s="225">
        <f>G48*(1+L48/100)</f>
        <v>0</v>
      </c>
      <c r="N48" s="225">
        <v>0</v>
      </c>
      <c r="O48" s="225">
        <f>ROUND(E48*N48,2)</f>
        <v>0</v>
      </c>
      <c r="P48" s="225">
        <v>0</v>
      </c>
      <c r="Q48" s="225">
        <f>ROUND(E48*P48,2)</f>
        <v>0</v>
      </c>
      <c r="R48" s="225"/>
      <c r="S48" s="225" t="s">
        <v>114</v>
      </c>
      <c r="T48" s="225" t="s">
        <v>114</v>
      </c>
      <c r="U48" s="225">
        <v>0</v>
      </c>
      <c r="V48" s="225">
        <f>ROUND(E48*U48,2)</f>
        <v>0</v>
      </c>
      <c r="W48" s="22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157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42">
        <v>21</v>
      </c>
      <c r="B49" s="243" t="s">
        <v>162</v>
      </c>
      <c r="C49" s="252" t="s">
        <v>163</v>
      </c>
      <c r="D49" s="244" t="s">
        <v>156</v>
      </c>
      <c r="E49" s="245">
        <v>6.5250000000000004</v>
      </c>
      <c r="F49" s="246"/>
      <c r="G49" s="247">
        <f>ROUND(E49*F49,2)</f>
        <v>0</v>
      </c>
      <c r="H49" s="226"/>
      <c r="I49" s="225">
        <f>ROUND(E49*H49,2)</f>
        <v>0</v>
      </c>
      <c r="J49" s="226"/>
      <c r="K49" s="225">
        <f>ROUND(E49*J49,2)</f>
        <v>0</v>
      </c>
      <c r="L49" s="225">
        <v>21</v>
      </c>
      <c r="M49" s="225">
        <f>G49*(1+L49/100)</f>
        <v>0</v>
      </c>
      <c r="N49" s="225">
        <v>0</v>
      </c>
      <c r="O49" s="225">
        <f>ROUND(E49*N49,2)</f>
        <v>0</v>
      </c>
      <c r="P49" s="225">
        <v>0</v>
      </c>
      <c r="Q49" s="225">
        <f>ROUND(E49*P49,2)</f>
        <v>0</v>
      </c>
      <c r="R49" s="225"/>
      <c r="S49" s="225" t="s">
        <v>114</v>
      </c>
      <c r="T49" s="225" t="s">
        <v>114</v>
      </c>
      <c r="U49" s="225">
        <v>0</v>
      </c>
      <c r="V49" s="225">
        <f>ROUND(E49*U49,2)</f>
        <v>0</v>
      </c>
      <c r="W49" s="22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157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42">
        <v>22</v>
      </c>
      <c r="B50" s="243" t="s">
        <v>164</v>
      </c>
      <c r="C50" s="252" t="s">
        <v>165</v>
      </c>
      <c r="D50" s="244" t="s">
        <v>156</v>
      </c>
      <c r="E50" s="245">
        <v>6.5250000000000004</v>
      </c>
      <c r="F50" s="246"/>
      <c r="G50" s="247">
        <f>ROUND(E50*F50,2)</f>
        <v>0</v>
      </c>
      <c r="H50" s="226"/>
      <c r="I50" s="225">
        <f>ROUND(E50*H50,2)</f>
        <v>0</v>
      </c>
      <c r="J50" s="226"/>
      <c r="K50" s="225">
        <f>ROUND(E50*J50,2)</f>
        <v>0</v>
      </c>
      <c r="L50" s="225">
        <v>21</v>
      </c>
      <c r="M50" s="225">
        <f>G50*(1+L50/100)</f>
        <v>0</v>
      </c>
      <c r="N50" s="225">
        <v>0</v>
      </c>
      <c r="O50" s="225">
        <f>ROUND(E50*N50,2)</f>
        <v>0</v>
      </c>
      <c r="P50" s="225">
        <v>0</v>
      </c>
      <c r="Q50" s="225">
        <f>ROUND(E50*P50,2)</f>
        <v>0</v>
      </c>
      <c r="R50" s="225"/>
      <c r="S50" s="225" t="s">
        <v>121</v>
      </c>
      <c r="T50" s="225" t="s">
        <v>166</v>
      </c>
      <c r="U50" s="225">
        <v>0</v>
      </c>
      <c r="V50" s="225">
        <f>ROUND(E50*U50,2)</f>
        <v>0</v>
      </c>
      <c r="W50" s="22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167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x14ac:dyDescent="0.2">
      <c r="A51" s="230" t="s">
        <v>109</v>
      </c>
      <c r="B51" s="231" t="s">
        <v>63</v>
      </c>
      <c r="C51" s="249" t="s">
        <v>64</v>
      </c>
      <c r="D51" s="232"/>
      <c r="E51" s="233"/>
      <c r="F51" s="234"/>
      <c r="G51" s="235">
        <f>SUMIF(AG52:AG52,"&lt;&gt;NOR",G52:G52)</f>
        <v>0</v>
      </c>
      <c r="H51" s="229"/>
      <c r="I51" s="229">
        <f>SUM(I52:I52)</f>
        <v>0</v>
      </c>
      <c r="J51" s="229"/>
      <c r="K51" s="229">
        <f>SUM(K52:K52)</f>
        <v>0</v>
      </c>
      <c r="L51" s="229"/>
      <c r="M51" s="229">
        <f>SUM(M52:M52)</f>
        <v>0</v>
      </c>
      <c r="N51" s="229"/>
      <c r="O51" s="229">
        <f>SUM(O52:O52)</f>
        <v>0</v>
      </c>
      <c r="P51" s="229"/>
      <c r="Q51" s="229">
        <f>SUM(Q52:Q52)</f>
        <v>0</v>
      </c>
      <c r="R51" s="229"/>
      <c r="S51" s="229"/>
      <c r="T51" s="229"/>
      <c r="U51" s="229"/>
      <c r="V51" s="229">
        <f>SUM(V52:V52)</f>
        <v>0</v>
      </c>
      <c r="W51" s="229"/>
      <c r="AG51" t="s">
        <v>110</v>
      </c>
    </row>
    <row r="52" spans="1:60" outlineLevel="1" x14ac:dyDescent="0.2">
      <c r="A52" s="242">
        <v>23</v>
      </c>
      <c r="B52" s="243" t="s">
        <v>174</v>
      </c>
      <c r="C52" s="252" t="s">
        <v>175</v>
      </c>
      <c r="D52" s="244" t="s">
        <v>176</v>
      </c>
      <c r="E52" s="245">
        <v>4</v>
      </c>
      <c r="F52" s="246"/>
      <c r="G52" s="247">
        <f>ROUND(E52*F52,2)</f>
        <v>0</v>
      </c>
      <c r="H52" s="226"/>
      <c r="I52" s="225">
        <f>ROUND(E52*H52,2)</f>
        <v>0</v>
      </c>
      <c r="J52" s="226"/>
      <c r="K52" s="225">
        <f>ROUND(E52*J52,2)</f>
        <v>0</v>
      </c>
      <c r="L52" s="225">
        <v>21</v>
      </c>
      <c r="M52" s="225">
        <f>G52*(1+L52/100)</f>
        <v>0</v>
      </c>
      <c r="N52" s="225">
        <v>0</v>
      </c>
      <c r="O52" s="225">
        <f>ROUND(E52*N52,2)</f>
        <v>0</v>
      </c>
      <c r="P52" s="225">
        <v>0</v>
      </c>
      <c r="Q52" s="225">
        <f>ROUND(E52*P52,2)</f>
        <v>0</v>
      </c>
      <c r="R52" s="225"/>
      <c r="S52" s="225" t="s">
        <v>114</v>
      </c>
      <c r="T52" s="225" t="s">
        <v>114</v>
      </c>
      <c r="U52" s="225">
        <v>0</v>
      </c>
      <c r="V52" s="225">
        <f>ROUND(E52*U52,2)</f>
        <v>0</v>
      </c>
      <c r="W52" s="22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177</v>
      </c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ht="25.5" x14ac:dyDescent="0.2">
      <c r="A53" s="230" t="s">
        <v>109</v>
      </c>
      <c r="B53" s="231" t="s">
        <v>65</v>
      </c>
      <c r="C53" s="249" t="s">
        <v>66</v>
      </c>
      <c r="D53" s="232"/>
      <c r="E53" s="233"/>
      <c r="F53" s="234"/>
      <c r="G53" s="235">
        <f>SUMIF(AG54:AG57,"&lt;&gt;NOR",G54:G57)</f>
        <v>0</v>
      </c>
      <c r="H53" s="229"/>
      <c r="I53" s="229">
        <f>SUM(I54:I57)</f>
        <v>0</v>
      </c>
      <c r="J53" s="229"/>
      <c r="K53" s="229">
        <f>SUM(K54:K57)</f>
        <v>0</v>
      </c>
      <c r="L53" s="229"/>
      <c r="M53" s="229">
        <f>SUM(M54:M57)</f>
        <v>0</v>
      </c>
      <c r="N53" s="229"/>
      <c r="O53" s="229">
        <f>SUM(O54:O57)</f>
        <v>0</v>
      </c>
      <c r="P53" s="229"/>
      <c r="Q53" s="229">
        <f>SUM(Q54:Q57)</f>
        <v>0</v>
      </c>
      <c r="R53" s="229"/>
      <c r="S53" s="229"/>
      <c r="T53" s="229"/>
      <c r="U53" s="229"/>
      <c r="V53" s="229">
        <f>SUM(V54:V57)</f>
        <v>70.86</v>
      </c>
      <c r="W53" s="229"/>
      <c r="AG53" t="s">
        <v>110</v>
      </c>
    </row>
    <row r="54" spans="1:60" outlineLevel="1" x14ac:dyDescent="0.2">
      <c r="A54" s="236">
        <v>24</v>
      </c>
      <c r="B54" s="237" t="s">
        <v>178</v>
      </c>
      <c r="C54" s="250" t="s">
        <v>179</v>
      </c>
      <c r="D54" s="238" t="s">
        <v>113</v>
      </c>
      <c r="E54" s="239">
        <v>509.8</v>
      </c>
      <c r="F54" s="240"/>
      <c r="G54" s="241">
        <f>ROUND(E54*F54,2)</f>
        <v>0</v>
      </c>
      <c r="H54" s="226"/>
      <c r="I54" s="225">
        <f>ROUND(E54*H54,2)</f>
        <v>0</v>
      </c>
      <c r="J54" s="226"/>
      <c r="K54" s="225">
        <f>ROUND(E54*J54,2)</f>
        <v>0</v>
      </c>
      <c r="L54" s="225">
        <v>21</v>
      </c>
      <c r="M54" s="225">
        <f>G54*(1+L54/100)</f>
        <v>0</v>
      </c>
      <c r="N54" s="225">
        <v>0</v>
      </c>
      <c r="O54" s="225">
        <f>ROUND(E54*N54,2)</f>
        <v>0</v>
      </c>
      <c r="P54" s="225">
        <v>0</v>
      </c>
      <c r="Q54" s="225">
        <f>ROUND(E54*P54,2)</f>
        <v>0</v>
      </c>
      <c r="R54" s="225"/>
      <c r="S54" s="225" t="s">
        <v>114</v>
      </c>
      <c r="T54" s="225" t="s">
        <v>114</v>
      </c>
      <c r="U54" s="225">
        <v>0.13900000000000001</v>
      </c>
      <c r="V54" s="225">
        <f>ROUND(E54*U54,2)</f>
        <v>70.86</v>
      </c>
      <c r="W54" s="22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115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23"/>
      <c r="B55" s="224"/>
      <c r="C55" s="251" t="s">
        <v>180</v>
      </c>
      <c r="D55" s="227"/>
      <c r="E55" s="228">
        <v>248</v>
      </c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117</v>
      </c>
      <c r="AH55" s="206">
        <v>5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23"/>
      <c r="B56" s="224"/>
      <c r="C56" s="251" t="s">
        <v>181</v>
      </c>
      <c r="D56" s="227"/>
      <c r="E56" s="228">
        <v>136.80000000000001</v>
      </c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117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23"/>
      <c r="B57" s="224"/>
      <c r="C57" s="251" t="s">
        <v>182</v>
      </c>
      <c r="D57" s="227"/>
      <c r="E57" s="228">
        <v>125</v>
      </c>
      <c r="F57" s="225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117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x14ac:dyDescent="0.2">
      <c r="A58" s="230" t="s">
        <v>109</v>
      </c>
      <c r="B58" s="231" t="s">
        <v>67</v>
      </c>
      <c r="C58" s="249" t="s">
        <v>68</v>
      </c>
      <c r="D58" s="232"/>
      <c r="E58" s="233"/>
      <c r="F58" s="234"/>
      <c r="G58" s="235">
        <f>SUMIF(AG59:AG69,"&lt;&gt;NOR",G59:G69)</f>
        <v>0</v>
      </c>
      <c r="H58" s="229"/>
      <c r="I58" s="229">
        <f>SUM(I59:I69)</f>
        <v>0</v>
      </c>
      <c r="J58" s="229"/>
      <c r="K58" s="229">
        <f>SUM(K59:K69)</f>
        <v>0</v>
      </c>
      <c r="L58" s="229"/>
      <c r="M58" s="229">
        <f>SUM(M59:M69)</f>
        <v>0</v>
      </c>
      <c r="N58" s="229"/>
      <c r="O58" s="229">
        <f>SUM(O59:O69)</f>
        <v>0</v>
      </c>
      <c r="P58" s="229"/>
      <c r="Q58" s="229">
        <f>SUM(Q59:Q69)</f>
        <v>1.55</v>
      </c>
      <c r="R58" s="229"/>
      <c r="S58" s="229"/>
      <c r="T58" s="229"/>
      <c r="U58" s="229"/>
      <c r="V58" s="229">
        <f>SUM(V59:V69)</f>
        <v>15.690000000000001</v>
      </c>
      <c r="W58" s="229"/>
      <c r="AG58" t="s">
        <v>110</v>
      </c>
    </row>
    <row r="59" spans="1:60" outlineLevel="1" x14ac:dyDescent="0.2">
      <c r="A59" s="236">
        <v>25</v>
      </c>
      <c r="B59" s="237" t="s">
        <v>183</v>
      </c>
      <c r="C59" s="250" t="s">
        <v>184</v>
      </c>
      <c r="D59" s="238" t="s">
        <v>113</v>
      </c>
      <c r="E59" s="239">
        <v>11.1</v>
      </c>
      <c r="F59" s="240"/>
      <c r="G59" s="241">
        <f>ROUND(E59*F59,2)</f>
        <v>0</v>
      </c>
      <c r="H59" s="226"/>
      <c r="I59" s="225">
        <f>ROUND(E59*H59,2)</f>
        <v>0</v>
      </c>
      <c r="J59" s="226"/>
      <c r="K59" s="225">
        <f>ROUND(E59*J59,2)</f>
        <v>0</v>
      </c>
      <c r="L59" s="225">
        <v>21</v>
      </c>
      <c r="M59" s="225">
        <f>G59*(1+L59/100)</f>
        <v>0</v>
      </c>
      <c r="N59" s="225">
        <v>0</v>
      </c>
      <c r="O59" s="225">
        <f>ROUND(E59*N59,2)</f>
        <v>0</v>
      </c>
      <c r="P59" s="225">
        <v>0</v>
      </c>
      <c r="Q59" s="225">
        <f>ROUND(E59*P59,2)</f>
        <v>0</v>
      </c>
      <c r="R59" s="225"/>
      <c r="S59" s="225" t="s">
        <v>114</v>
      </c>
      <c r="T59" s="225" t="s">
        <v>114</v>
      </c>
      <c r="U59" s="225">
        <v>0.52600000000000002</v>
      </c>
      <c r="V59" s="225">
        <f>ROUND(E59*U59,2)</f>
        <v>5.84</v>
      </c>
      <c r="W59" s="22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115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23"/>
      <c r="B60" s="224"/>
      <c r="C60" s="251" t="s">
        <v>129</v>
      </c>
      <c r="D60" s="227"/>
      <c r="E60" s="228">
        <v>11.1</v>
      </c>
      <c r="F60" s="225"/>
      <c r="G60" s="225"/>
      <c r="H60" s="225"/>
      <c r="I60" s="225"/>
      <c r="J60" s="225"/>
      <c r="K60" s="225"/>
      <c r="L60" s="225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117</v>
      </c>
      <c r="AH60" s="206">
        <v>5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36">
        <v>26</v>
      </c>
      <c r="B61" s="237" t="s">
        <v>185</v>
      </c>
      <c r="C61" s="250" t="s">
        <v>186</v>
      </c>
      <c r="D61" s="238" t="s">
        <v>113</v>
      </c>
      <c r="E61" s="239">
        <v>11.1</v>
      </c>
      <c r="F61" s="240"/>
      <c r="G61" s="241">
        <f>ROUND(E61*F61,2)</f>
        <v>0</v>
      </c>
      <c r="H61" s="226"/>
      <c r="I61" s="225">
        <f>ROUND(E61*H61,2)</f>
        <v>0</v>
      </c>
      <c r="J61" s="226"/>
      <c r="K61" s="225">
        <f>ROUND(E61*J61,2)</f>
        <v>0</v>
      </c>
      <c r="L61" s="225">
        <v>21</v>
      </c>
      <c r="M61" s="225">
        <f>G61*(1+L61/100)</f>
        <v>0</v>
      </c>
      <c r="N61" s="225">
        <v>0</v>
      </c>
      <c r="O61" s="225">
        <f>ROUND(E61*N61,2)</f>
        <v>0</v>
      </c>
      <c r="P61" s="225">
        <v>0.05</v>
      </c>
      <c r="Q61" s="225">
        <f>ROUND(E61*P61,2)</f>
        <v>0.56000000000000005</v>
      </c>
      <c r="R61" s="225"/>
      <c r="S61" s="225" t="s">
        <v>114</v>
      </c>
      <c r="T61" s="225" t="s">
        <v>114</v>
      </c>
      <c r="U61" s="225">
        <v>0.23</v>
      </c>
      <c r="V61" s="225">
        <f>ROUND(E61*U61,2)</f>
        <v>2.5499999999999998</v>
      </c>
      <c r="W61" s="22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115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23"/>
      <c r="B62" s="224"/>
      <c r="C62" s="251" t="s">
        <v>187</v>
      </c>
      <c r="D62" s="227"/>
      <c r="E62" s="228">
        <v>11.1</v>
      </c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117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36">
        <v>27</v>
      </c>
      <c r="B63" s="237" t="s">
        <v>188</v>
      </c>
      <c r="C63" s="250" t="s">
        <v>189</v>
      </c>
      <c r="D63" s="238" t="s">
        <v>113</v>
      </c>
      <c r="E63" s="239">
        <v>11.1</v>
      </c>
      <c r="F63" s="240"/>
      <c r="G63" s="241">
        <f>ROUND(E63*F63,2)</f>
        <v>0</v>
      </c>
      <c r="H63" s="226"/>
      <c r="I63" s="225">
        <f>ROUND(E63*H63,2)</f>
        <v>0</v>
      </c>
      <c r="J63" s="226"/>
      <c r="K63" s="225">
        <f>ROUND(E63*J63,2)</f>
        <v>0</v>
      </c>
      <c r="L63" s="225">
        <v>21</v>
      </c>
      <c r="M63" s="225">
        <f>G63*(1+L63/100)</f>
        <v>0</v>
      </c>
      <c r="N63" s="225">
        <v>0</v>
      </c>
      <c r="O63" s="225">
        <f>ROUND(E63*N63,2)</f>
        <v>0</v>
      </c>
      <c r="P63" s="225">
        <v>8.8999999999999996E-2</v>
      </c>
      <c r="Q63" s="225">
        <f>ROUND(E63*P63,2)</f>
        <v>0.99</v>
      </c>
      <c r="R63" s="225"/>
      <c r="S63" s="225" t="s">
        <v>114</v>
      </c>
      <c r="T63" s="225" t="s">
        <v>114</v>
      </c>
      <c r="U63" s="225">
        <v>0.39</v>
      </c>
      <c r="V63" s="225">
        <f>ROUND(E63*U63,2)</f>
        <v>4.33</v>
      </c>
      <c r="W63" s="22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115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23"/>
      <c r="B64" s="224"/>
      <c r="C64" s="251" t="s">
        <v>129</v>
      </c>
      <c r="D64" s="227"/>
      <c r="E64" s="228">
        <v>11.1</v>
      </c>
      <c r="F64" s="225"/>
      <c r="G64" s="225"/>
      <c r="H64" s="225"/>
      <c r="I64" s="225"/>
      <c r="J64" s="225"/>
      <c r="K64" s="225"/>
      <c r="L64" s="225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117</v>
      </c>
      <c r="AH64" s="206">
        <v>5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42">
        <v>28</v>
      </c>
      <c r="B65" s="243" t="s">
        <v>154</v>
      </c>
      <c r="C65" s="252" t="s">
        <v>155</v>
      </c>
      <c r="D65" s="244" t="s">
        <v>156</v>
      </c>
      <c r="E65" s="245">
        <v>1.5428999999999999</v>
      </c>
      <c r="F65" s="246"/>
      <c r="G65" s="247">
        <f>ROUND(E65*F65,2)</f>
        <v>0</v>
      </c>
      <c r="H65" s="226"/>
      <c r="I65" s="225">
        <f>ROUND(E65*H65,2)</f>
        <v>0</v>
      </c>
      <c r="J65" s="226"/>
      <c r="K65" s="225">
        <f>ROUND(E65*J65,2)</f>
        <v>0</v>
      </c>
      <c r="L65" s="225">
        <v>21</v>
      </c>
      <c r="M65" s="225">
        <f>G65*(1+L65/100)</f>
        <v>0</v>
      </c>
      <c r="N65" s="225">
        <v>0</v>
      </c>
      <c r="O65" s="225">
        <f>ROUND(E65*N65,2)</f>
        <v>0</v>
      </c>
      <c r="P65" s="225">
        <v>0</v>
      </c>
      <c r="Q65" s="225">
        <f>ROUND(E65*P65,2)</f>
        <v>0</v>
      </c>
      <c r="R65" s="225"/>
      <c r="S65" s="225" t="s">
        <v>114</v>
      </c>
      <c r="T65" s="225" t="s">
        <v>114</v>
      </c>
      <c r="U65" s="225">
        <v>1.8839999999999999</v>
      </c>
      <c r="V65" s="225">
        <f>ROUND(E65*U65,2)</f>
        <v>2.91</v>
      </c>
      <c r="W65" s="22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157</v>
      </c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42">
        <v>29</v>
      </c>
      <c r="B66" s="243" t="s">
        <v>158</v>
      </c>
      <c r="C66" s="252" t="s">
        <v>159</v>
      </c>
      <c r="D66" s="244" t="s">
        <v>156</v>
      </c>
      <c r="E66" s="245">
        <v>1.5428999999999999</v>
      </c>
      <c r="F66" s="246"/>
      <c r="G66" s="247">
        <f>ROUND(E66*F66,2)</f>
        <v>0</v>
      </c>
      <c r="H66" s="226"/>
      <c r="I66" s="225">
        <f>ROUND(E66*H66,2)</f>
        <v>0</v>
      </c>
      <c r="J66" s="226"/>
      <c r="K66" s="225">
        <f>ROUND(E66*J66,2)</f>
        <v>0</v>
      </c>
      <c r="L66" s="225">
        <v>21</v>
      </c>
      <c r="M66" s="225">
        <f>G66*(1+L66/100)</f>
        <v>0</v>
      </c>
      <c r="N66" s="225">
        <v>0</v>
      </c>
      <c r="O66" s="225">
        <f>ROUND(E66*N66,2)</f>
        <v>0</v>
      </c>
      <c r="P66" s="225">
        <v>0</v>
      </c>
      <c r="Q66" s="225">
        <f>ROUND(E66*P66,2)</f>
        <v>0</v>
      </c>
      <c r="R66" s="225"/>
      <c r="S66" s="225" t="s">
        <v>114</v>
      </c>
      <c r="T66" s="225" t="s">
        <v>114</v>
      </c>
      <c r="U66" s="225">
        <v>4.2000000000000003E-2</v>
      </c>
      <c r="V66" s="225">
        <f>ROUND(E66*U66,2)</f>
        <v>0.06</v>
      </c>
      <c r="W66" s="22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157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42">
        <v>30</v>
      </c>
      <c r="B67" s="243" t="s">
        <v>160</v>
      </c>
      <c r="C67" s="252" t="s">
        <v>161</v>
      </c>
      <c r="D67" s="244" t="s">
        <v>156</v>
      </c>
      <c r="E67" s="245">
        <v>10.8003</v>
      </c>
      <c r="F67" s="246"/>
      <c r="G67" s="247">
        <f>ROUND(E67*F67,2)</f>
        <v>0</v>
      </c>
      <c r="H67" s="226"/>
      <c r="I67" s="225">
        <f>ROUND(E67*H67,2)</f>
        <v>0</v>
      </c>
      <c r="J67" s="226"/>
      <c r="K67" s="225">
        <f>ROUND(E67*J67,2)</f>
        <v>0</v>
      </c>
      <c r="L67" s="225">
        <v>21</v>
      </c>
      <c r="M67" s="225">
        <f>G67*(1+L67/100)</f>
        <v>0</v>
      </c>
      <c r="N67" s="225">
        <v>0</v>
      </c>
      <c r="O67" s="225">
        <f>ROUND(E67*N67,2)</f>
        <v>0</v>
      </c>
      <c r="P67" s="225">
        <v>0</v>
      </c>
      <c r="Q67" s="225">
        <f>ROUND(E67*P67,2)</f>
        <v>0</v>
      </c>
      <c r="R67" s="225"/>
      <c r="S67" s="225" t="s">
        <v>114</v>
      </c>
      <c r="T67" s="225" t="s">
        <v>114</v>
      </c>
      <c r="U67" s="225">
        <v>0</v>
      </c>
      <c r="V67" s="225">
        <f>ROUND(E67*U67,2)</f>
        <v>0</v>
      </c>
      <c r="W67" s="22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157</v>
      </c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42">
        <v>31</v>
      </c>
      <c r="B68" s="243" t="s">
        <v>162</v>
      </c>
      <c r="C68" s="252" t="s">
        <v>163</v>
      </c>
      <c r="D68" s="244" t="s">
        <v>156</v>
      </c>
      <c r="E68" s="245">
        <v>1.5428999999999999</v>
      </c>
      <c r="F68" s="246"/>
      <c r="G68" s="247">
        <f>ROUND(E68*F68,2)</f>
        <v>0</v>
      </c>
      <c r="H68" s="226"/>
      <c r="I68" s="225">
        <f>ROUND(E68*H68,2)</f>
        <v>0</v>
      </c>
      <c r="J68" s="226"/>
      <c r="K68" s="225">
        <f>ROUND(E68*J68,2)</f>
        <v>0</v>
      </c>
      <c r="L68" s="225">
        <v>21</v>
      </c>
      <c r="M68" s="225">
        <f>G68*(1+L68/100)</f>
        <v>0</v>
      </c>
      <c r="N68" s="225">
        <v>0</v>
      </c>
      <c r="O68" s="225">
        <f>ROUND(E68*N68,2)</f>
        <v>0</v>
      </c>
      <c r="P68" s="225">
        <v>0</v>
      </c>
      <c r="Q68" s="225">
        <f>ROUND(E68*P68,2)</f>
        <v>0</v>
      </c>
      <c r="R68" s="225"/>
      <c r="S68" s="225" t="s">
        <v>114</v>
      </c>
      <c r="T68" s="225" t="s">
        <v>114</v>
      </c>
      <c r="U68" s="225">
        <v>0</v>
      </c>
      <c r="V68" s="225">
        <f>ROUND(E68*U68,2)</f>
        <v>0</v>
      </c>
      <c r="W68" s="22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157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42">
        <v>32</v>
      </c>
      <c r="B69" s="243" t="s">
        <v>164</v>
      </c>
      <c r="C69" s="252" t="s">
        <v>165</v>
      </c>
      <c r="D69" s="244" t="s">
        <v>156</v>
      </c>
      <c r="E69" s="245">
        <v>1.5428999999999999</v>
      </c>
      <c r="F69" s="246"/>
      <c r="G69" s="247">
        <f>ROUND(E69*F69,2)</f>
        <v>0</v>
      </c>
      <c r="H69" s="226"/>
      <c r="I69" s="225">
        <f>ROUND(E69*H69,2)</f>
        <v>0</v>
      </c>
      <c r="J69" s="226"/>
      <c r="K69" s="225">
        <f>ROUND(E69*J69,2)</f>
        <v>0</v>
      </c>
      <c r="L69" s="225">
        <v>21</v>
      </c>
      <c r="M69" s="225">
        <f>G69*(1+L69/100)</f>
        <v>0</v>
      </c>
      <c r="N69" s="225">
        <v>0</v>
      </c>
      <c r="O69" s="225">
        <f>ROUND(E69*N69,2)</f>
        <v>0</v>
      </c>
      <c r="P69" s="225">
        <v>0</v>
      </c>
      <c r="Q69" s="225">
        <f>ROUND(E69*P69,2)</f>
        <v>0</v>
      </c>
      <c r="R69" s="225"/>
      <c r="S69" s="225" t="s">
        <v>121</v>
      </c>
      <c r="T69" s="225" t="s">
        <v>166</v>
      </c>
      <c r="U69" s="225">
        <v>0</v>
      </c>
      <c r="V69" s="225">
        <f>ROUND(E69*U69,2)</f>
        <v>0</v>
      </c>
      <c r="W69" s="22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167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x14ac:dyDescent="0.2">
      <c r="A70" s="230" t="s">
        <v>109</v>
      </c>
      <c r="B70" s="231" t="s">
        <v>69</v>
      </c>
      <c r="C70" s="249" t="s">
        <v>70</v>
      </c>
      <c r="D70" s="232"/>
      <c r="E70" s="233"/>
      <c r="F70" s="234"/>
      <c r="G70" s="235">
        <f>SUMIF(AG71:AG84,"&lt;&gt;NOR",G71:G84)</f>
        <v>0</v>
      </c>
      <c r="H70" s="229"/>
      <c r="I70" s="229">
        <f>SUM(I71:I84)</f>
        <v>0</v>
      </c>
      <c r="J70" s="229"/>
      <c r="K70" s="229">
        <f>SUM(K71:K84)</f>
        <v>0</v>
      </c>
      <c r="L70" s="229"/>
      <c r="M70" s="229">
        <f>SUM(M71:M84)</f>
        <v>0</v>
      </c>
      <c r="N70" s="229"/>
      <c r="O70" s="229">
        <f>SUM(O71:O84)</f>
        <v>0</v>
      </c>
      <c r="P70" s="229"/>
      <c r="Q70" s="229">
        <f>SUM(Q71:Q84)</f>
        <v>11.68</v>
      </c>
      <c r="R70" s="229"/>
      <c r="S70" s="229"/>
      <c r="T70" s="229"/>
      <c r="U70" s="229"/>
      <c r="V70" s="229">
        <f>SUM(V71:V84)</f>
        <v>129.5</v>
      </c>
      <c r="W70" s="229"/>
      <c r="AG70" t="s">
        <v>110</v>
      </c>
    </row>
    <row r="71" spans="1:60" outlineLevel="1" x14ac:dyDescent="0.2">
      <c r="A71" s="236">
        <v>33</v>
      </c>
      <c r="B71" s="237" t="s">
        <v>183</v>
      </c>
      <c r="C71" s="250" t="s">
        <v>184</v>
      </c>
      <c r="D71" s="238" t="s">
        <v>113</v>
      </c>
      <c r="E71" s="239">
        <v>84</v>
      </c>
      <c r="F71" s="240"/>
      <c r="G71" s="241">
        <f>ROUND(E71*F71,2)</f>
        <v>0</v>
      </c>
      <c r="H71" s="226"/>
      <c r="I71" s="225">
        <f>ROUND(E71*H71,2)</f>
        <v>0</v>
      </c>
      <c r="J71" s="226"/>
      <c r="K71" s="225">
        <f>ROUND(E71*J71,2)</f>
        <v>0</v>
      </c>
      <c r="L71" s="225">
        <v>21</v>
      </c>
      <c r="M71" s="225">
        <f>G71*(1+L71/100)</f>
        <v>0</v>
      </c>
      <c r="N71" s="225">
        <v>0</v>
      </c>
      <c r="O71" s="225">
        <f>ROUND(E71*N71,2)</f>
        <v>0</v>
      </c>
      <c r="P71" s="225">
        <v>0</v>
      </c>
      <c r="Q71" s="225">
        <f>ROUND(E71*P71,2)</f>
        <v>0</v>
      </c>
      <c r="R71" s="225"/>
      <c r="S71" s="225" t="s">
        <v>114</v>
      </c>
      <c r="T71" s="225" t="s">
        <v>114</v>
      </c>
      <c r="U71" s="225">
        <v>0.52600000000000002</v>
      </c>
      <c r="V71" s="225">
        <f>ROUND(E71*U71,2)</f>
        <v>44.18</v>
      </c>
      <c r="W71" s="22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115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23"/>
      <c r="B72" s="224"/>
      <c r="C72" s="251" t="s">
        <v>190</v>
      </c>
      <c r="D72" s="227"/>
      <c r="E72" s="228">
        <v>84</v>
      </c>
      <c r="F72" s="225"/>
      <c r="G72" s="225"/>
      <c r="H72" s="225"/>
      <c r="I72" s="225"/>
      <c r="J72" s="225"/>
      <c r="K72" s="225"/>
      <c r="L72" s="225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117</v>
      </c>
      <c r="AH72" s="206">
        <v>5</v>
      </c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36">
        <v>34</v>
      </c>
      <c r="B73" s="237" t="s">
        <v>185</v>
      </c>
      <c r="C73" s="250" t="s">
        <v>186</v>
      </c>
      <c r="D73" s="238" t="s">
        <v>113</v>
      </c>
      <c r="E73" s="239">
        <v>84</v>
      </c>
      <c r="F73" s="240"/>
      <c r="G73" s="241">
        <f>ROUND(E73*F73,2)</f>
        <v>0</v>
      </c>
      <c r="H73" s="226"/>
      <c r="I73" s="225">
        <f>ROUND(E73*H73,2)</f>
        <v>0</v>
      </c>
      <c r="J73" s="226"/>
      <c r="K73" s="225">
        <f>ROUND(E73*J73,2)</f>
        <v>0</v>
      </c>
      <c r="L73" s="225">
        <v>21</v>
      </c>
      <c r="M73" s="225">
        <f>G73*(1+L73/100)</f>
        <v>0</v>
      </c>
      <c r="N73" s="225">
        <v>0</v>
      </c>
      <c r="O73" s="225">
        <f>ROUND(E73*N73,2)</f>
        <v>0</v>
      </c>
      <c r="P73" s="225">
        <v>0.05</v>
      </c>
      <c r="Q73" s="225">
        <f>ROUND(E73*P73,2)</f>
        <v>4.2</v>
      </c>
      <c r="R73" s="225"/>
      <c r="S73" s="225" t="s">
        <v>114</v>
      </c>
      <c r="T73" s="225" t="s">
        <v>114</v>
      </c>
      <c r="U73" s="225">
        <v>0.23</v>
      </c>
      <c r="V73" s="225">
        <f>ROUND(E73*U73,2)</f>
        <v>19.32</v>
      </c>
      <c r="W73" s="22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115</v>
      </c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23"/>
      <c r="B74" s="224"/>
      <c r="C74" s="251" t="s">
        <v>191</v>
      </c>
      <c r="D74" s="227"/>
      <c r="E74" s="228"/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117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23"/>
      <c r="B75" s="224"/>
      <c r="C75" s="251" t="s">
        <v>192</v>
      </c>
      <c r="D75" s="227"/>
      <c r="E75" s="228">
        <v>84</v>
      </c>
      <c r="F75" s="225"/>
      <c r="G75" s="225"/>
      <c r="H75" s="225"/>
      <c r="I75" s="225"/>
      <c r="J75" s="225"/>
      <c r="K75" s="225"/>
      <c r="L75" s="225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117</v>
      </c>
      <c r="AH75" s="206">
        <v>5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36">
        <v>35</v>
      </c>
      <c r="B76" s="237" t="s">
        <v>188</v>
      </c>
      <c r="C76" s="250" t="s">
        <v>189</v>
      </c>
      <c r="D76" s="238" t="s">
        <v>113</v>
      </c>
      <c r="E76" s="239">
        <v>84</v>
      </c>
      <c r="F76" s="240"/>
      <c r="G76" s="241">
        <f>ROUND(E76*F76,2)</f>
        <v>0</v>
      </c>
      <c r="H76" s="226"/>
      <c r="I76" s="225">
        <f>ROUND(E76*H76,2)</f>
        <v>0</v>
      </c>
      <c r="J76" s="226"/>
      <c r="K76" s="225">
        <f>ROUND(E76*J76,2)</f>
        <v>0</v>
      </c>
      <c r="L76" s="225">
        <v>21</v>
      </c>
      <c r="M76" s="225">
        <f>G76*(1+L76/100)</f>
        <v>0</v>
      </c>
      <c r="N76" s="225">
        <v>0</v>
      </c>
      <c r="O76" s="225">
        <f>ROUND(E76*N76,2)</f>
        <v>0</v>
      </c>
      <c r="P76" s="225">
        <v>8.8999999999999996E-2</v>
      </c>
      <c r="Q76" s="225">
        <f>ROUND(E76*P76,2)</f>
        <v>7.48</v>
      </c>
      <c r="R76" s="225"/>
      <c r="S76" s="225" t="s">
        <v>114</v>
      </c>
      <c r="T76" s="225" t="s">
        <v>114</v>
      </c>
      <c r="U76" s="225">
        <v>0.39</v>
      </c>
      <c r="V76" s="225">
        <f>ROUND(E76*U76,2)</f>
        <v>32.76</v>
      </c>
      <c r="W76" s="22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115</v>
      </c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">
      <c r="A77" s="223"/>
      <c r="B77" s="224"/>
      <c r="C77" s="251" t="s">
        <v>190</v>
      </c>
      <c r="D77" s="227"/>
      <c r="E77" s="228">
        <v>84</v>
      </c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  <c r="Q77" s="225"/>
      <c r="R77" s="225"/>
      <c r="S77" s="225"/>
      <c r="T77" s="225"/>
      <c r="U77" s="225"/>
      <c r="V77" s="225"/>
      <c r="W77" s="22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117</v>
      </c>
      <c r="AH77" s="206">
        <v>5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36">
        <v>36</v>
      </c>
      <c r="B78" s="237" t="s">
        <v>193</v>
      </c>
      <c r="C78" s="250" t="s">
        <v>194</v>
      </c>
      <c r="D78" s="238" t="s">
        <v>152</v>
      </c>
      <c r="E78" s="239">
        <v>336</v>
      </c>
      <c r="F78" s="240"/>
      <c r="G78" s="241">
        <f>ROUND(E78*F78,2)</f>
        <v>0</v>
      </c>
      <c r="H78" s="226"/>
      <c r="I78" s="225">
        <f>ROUND(E78*H78,2)</f>
        <v>0</v>
      </c>
      <c r="J78" s="226"/>
      <c r="K78" s="225">
        <f>ROUND(E78*J78,2)</f>
        <v>0</v>
      </c>
      <c r="L78" s="225">
        <v>21</v>
      </c>
      <c r="M78" s="225">
        <f>G78*(1+L78/100)</f>
        <v>0</v>
      </c>
      <c r="N78" s="225">
        <v>0</v>
      </c>
      <c r="O78" s="225">
        <f>ROUND(E78*N78,2)</f>
        <v>0</v>
      </c>
      <c r="P78" s="225">
        <v>0</v>
      </c>
      <c r="Q78" s="225">
        <f>ROUND(E78*P78,2)</f>
        <v>0</v>
      </c>
      <c r="R78" s="225"/>
      <c r="S78" s="225" t="s">
        <v>121</v>
      </c>
      <c r="T78" s="225" t="s">
        <v>195</v>
      </c>
      <c r="U78" s="225">
        <v>3.2000000000000001E-2</v>
      </c>
      <c r="V78" s="225">
        <f>ROUND(E78*U78,2)</f>
        <v>10.75</v>
      </c>
      <c r="W78" s="22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115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23"/>
      <c r="B79" s="224"/>
      <c r="C79" s="251" t="s">
        <v>196</v>
      </c>
      <c r="D79" s="227"/>
      <c r="E79" s="228">
        <v>336</v>
      </c>
      <c r="F79" s="225"/>
      <c r="G79" s="225"/>
      <c r="H79" s="225"/>
      <c r="I79" s="225"/>
      <c r="J79" s="225"/>
      <c r="K79" s="225"/>
      <c r="L79" s="225"/>
      <c r="M79" s="225"/>
      <c r="N79" s="225"/>
      <c r="O79" s="225"/>
      <c r="P79" s="225"/>
      <c r="Q79" s="225"/>
      <c r="R79" s="225"/>
      <c r="S79" s="225"/>
      <c r="T79" s="225"/>
      <c r="U79" s="225"/>
      <c r="V79" s="225"/>
      <c r="W79" s="22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117</v>
      </c>
      <c r="AH79" s="206">
        <v>5</v>
      </c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42">
        <v>37</v>
      </c>
      <c r="B80" s="243" t="s">
        <v>154</v>
      </c>
      <c r="C80" s="252" t="s">
        <v>155</v>
      </c>
      <c r="D80" s="244" t="s">
        <v>156</v>
      </c>
      <c r="E80" s="245">
        <v>11.676</v>
      </c>
      <c r="F80" s="246"/>
      <c r="G80" s="247">
        <f>ROUND(E80*F80,2)</f>
        <v>0</v>
      </c>
      <c r="H80" s="226"/>
      <c r="I80" s="225">
        <f>ROUND(E80*H80,2)</f>
        <v>0</v>
      </c>
      <c r="J80" s="226"/>
      <c r="K80" s="225">
        <f>ROUND(E80*J80,2)</f>
        <v>0</v>
      </c>
      <c r="L80" s="225">
        <v>21</v>
      </c>
      <c r="M80" s="225">
        <f>G80*(1+L80/100)</f>
        <v>0</v>
      </c>
      <c r="N80" s="225">
        <v>0</v>
      </c>
      <c r="O80" s="225">
        <f>ROUND(E80*N80,2)</f>
        <v>0</v>
      </c>
      <c r="P80" s="225">
        <v>0</v>
      </c>
      <c r="Q80" s="225">
        <f>ROUND(E80*P80,2)</f>
        <v>0</v>
      </c>
      <c r="R80" s="225"/>
      <c r="S80" s="225" t="s">
        <v>114</v>
      </c>
      <c r="T80" s="225" t="s">
        <v>114</v>
      </c>
      <c r="U80" s="225">
        <v>1.8839999999999999</v>
      </c>
      <c r="V80" s="225">
        <f>ROUND(E80*U80,2)</f>
        <v>22</v>
      </c>
      <c r="W80" s="22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157</v>
      </c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42">
        <v>38</v>
      </c>
      <c r="B81" s="243" t="s">
        <v>158</v>
      </c>
      <c r="C81" s="252" t="s">
        <v>159</v>
      </c>
      <c r="D81" s="244" t="s">
        <v>156</v>
      </c>
      <c r="E81" s="245">
        <v>11.676</v>
      </c>
      <c r="F81" s="246"/>
      <c r="G81" s="247">
        <f>ROUND(E81*F81,2)</f>
        <v>0</v>
      </c>
      <c r="H81" s="226"/>
      <c r="I81" s="225">
        <f>ROUND(E81*H81,2)</f>
        <v>0</v>
      </c>
      <c r="J81" s="226"/>
      <c r="K81" s="225">
        <f>ROUND(E81*J81,2)</f>
        <v>0</v>
      </c>
      <c r="L81" s="225">
        <v>21</v>
      </c>
      <c r="M81" s="225">
        <f>G81*(1+L81/100)</f>
        <v>0</v>
      </c>
      <c r="N81" s="225">
        <v>0</v>
      </c>
      <c r="O81" s="225">
        <f>ROUND(E81*N81,2)</f>
        <v>0</v>
      </c>
      <c r="P81" s="225">
        <v>0</v>
      </c>
      <c r="Q81" s="225">
        <f>ROUND(E81*P81,2)</f>
        <v>0</v>
      </c>
      <c r="R81" s="225"/>
      <c r="S81" s="225" t="s">
        <v>114</v>
      </c>
      <c r="T81" s="225" t="s">
        <v>114</v>
      </c>
      <c r="U81" s="225">
        <v>4.2000000000000003E-2</v>
      </c>
      <c r="V81" s="225">
        <f>ROUND(E81*U81,2)</f>
        <v>0.49</v>
      </c>
      <c r="W81" s="22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157</v>
      </c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42">
        <v>39</v>
      </c>
      <c r="B82" s="243" t="s">
        <v>160</v>
      </c>
      <c r="C82" s="252" t="s">
        <v>161</v>
      </c>
      <c r="D82" s="244" t="s">
        <v>156</v>
      </c>
      <c r="E82" s="245">
        <v>81.731999999999999</v>
      </c>
      <c r="F82" s="246"/>
      <c r="G82" s="247">
        <f>ROUND(E82*F82,2)</f>
        <v>0</v>
      </c>
      <c r="H82" s="226"/>
      <c r="I82" s="225">
        <f>ROUND(E82*H82,2)</f>
        <v>0</v>
      </c>
      <c r="J82" s="226"/>
      <c r="K82" s="225">
        <f>ROUND(E82*J82,2)</f>
        <v>0</v>
      </c>
      <c r="L82" s="225">
        <v>21</v>
      </c>
      <c r="M82" s="225">
        <f>G82*(1+L82/100)</f>
        <v>0</v>
      </c>
      <c r="N82" s="225">
        <v>0</v>
      </c>
      <c r="O82" s="225">
        <f>ROUND(E82*N82,2)</f>
        <v>0</v>
      </c>
      <c r="P82" s="225">
        <v>0</v>
      </c>
      <c r="Q82" s="225">
        <f>ROUND(E82*P82,2)</f>
        <v>0</v>
      </c>
      <c r="R82" s="225"/>
      <c r="S82" s="225" t="s">
        <v>114</v>
      </c>
      <c r="T82" s="225" t="s">
        <v>114</v>
      </c>
      <c r="U82" s="225">
        <v>0</v>
      </c>
      <c r="V82" s="225">
        <f>ROUND(E82*U82,2)</f>
        <v>0</v>
      </c>
      <c r="W82" s="22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157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42">
        <v>40</v>
      </c>
      <c r="B83" s="243" t="s">
        <v>162</v>
      </c>
      <c r="C83" s="252" t="s">
        <v>163</v>
      </c>
      <c r="D83" s="244" t="s">
        <v>156</v>
      </c>
      <c r="E83" s="245">
        <v>11.676</v>
      </c>
      <c r="F83" s="246"/>
      <c r="G83" s="247">
        <f>ROUND(E83*F83,2)</f>
        <v>0</v>
      </c>
      <c r="H83" s="226"/>
      <c r="I83" s="225">
        <f>ROUND(E83*H83,2)</f>
        <v>0</v>
      </c>
      <c r="J83" s="226"/>
      <c r="K83" s="225">
        <f>ROUND(E83*J83,2)</f>
        <v>0</v>
      </c>
      <c r="L83" s="225">
        <v>21</v>
      </c>
      <c r="M83" s="225">
        <f>G83*(1+L83/100)</f>
        <v>0</v>
      </c>
      <c r="N83" s="225">
        <v>0</v>
      </c>
      <c r="O83" s="225">
        <f>ROUND(E83*N83,2)</f>
        <v>0</v>
      </c>
      <c r="P83" s="225">
        <v>0</v>
      </c>
      <c r="Q83" s="225">
        <f>ROUND(E83*P83,2)</f>
        <v>0</v>
      </c>
      <c r="R83" s="225"/>
      <c r="S83" s="225" t="s">
        <v>114</v>
      </c>
      <c r="T83" s="225" t="s">
        <v>114</v>
      </c>
      <c r="U83" s="225">
        <v>0</v>
      </c>
      <c r="V83" s="225">
        <f>ROUND(E83*U83,2)</f>
        <v>0</v>
      </c>
      <c r="W83" s="22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157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42">
        <v>41</v>
      </c>
      <c r="B84" s="243" t="s">
        <v>164</v>
      </c>
      <c r="C84" s="252" t="s">
        <v>165</v>
      </c>
      <c r="D84" s="244" t="s">
        <v>156</v>
      </c>
      <c r="E84" s="245">
        <v>11.676</v>
      </c>
      <c r="F84" s="246"/>
      <c r="G84" s="247">
        <f>ROUND(E84*F84,2)</f>
        <v>0</v>
      </c>
      <c r="H84" s="226"/>
      <c r="I84" s="225">
        <f>ROUND(E84*H84,2)</f>
        <v>0</v>
      </c>
      <c r="J84" s="226"/>
      <c r="K84" s="225">
        <f>ROUND(E84*J84,2)</f>
        <v>0</v>
      </c>
      <c r="L84" s="225">
        <v>21</v>
      </c>
      <c r="M84" s="225">
        <f>G84*(1+L84/100)</f>
        <v>0</v>
      </c>
      <c r="N84" s="225">
        <v>0</v>
      </c>
      <c r="O84" s="225">
        <f>ROUND(E84*N84,2)</f>
        <v>0</v>
      </c>
      <c r="P84" s="225">
        <v>0</v>
      </c>
      <c r="Q84" s="225">
        <f>ROUND(E84*P84,2)</f>
        <v>0</v>
      </c>
      <c r="R84" s="225"/>
      <c r="S84" s="225" t="s">
        <v>121</v>
      </c>
      <c r="T84" s="225" t="s">
        <v>166</v>
      </c>
      <c r="U84" s="225">
        <v>0</v>
      </c>
      <c r="V84" s="225">
        <f>ROUND(E84*U84,2)</f>
        <v>0</v>
      </c>
      <c r="W84" s="22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167</v>
      </c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x14ac:dyDescent="0.2">
      <c r="A85" s="230" t="s">
        <v>109</v>
      </c>
      <c r="B85" s="231" t="s">
        <v>71</v>
      </c>
      <c r="C85" s="249" t="s">
        <v>72</v>
      </c>
      <c r="D85" s="232"/>
      <c r="E85" s="233"/>
      <c r="F85" s="234"/>
      <c r="G85" s="235">
        <f>SUMIF(AG86:AG86,"&lt;&gt;NOR",G86:G86)</f>
        <v>0</v>
      </c>
      <c r="H85" s="229"/>
      <c r="I85" s="229">
        <f>SUM(I86:I86)</f>
        <v>0</v>
      </c>
      <c r="J85" s="229"/>
      <c r="K85" s="229">
        <f>SUM(K86:K86)</f>
        <v>0</v>
      </c>
      <c r="L85" s="229"/>
      <c r="M85" s="229">
        <f>SUM(M86:M86)</f>
        <v>0</v>
      </c>
      <c r="N85" s="229"/>
      <c r="O85" s="229">
        <f>SUM(O86:O86)</f>
        <v>0</v>
      </c>
      <c r="P85" s="229"/>
      <c r="Q85" s="229">
        <f>SUM(Q86:Q86)</f>
        <v>0</v>
      </c>
      <c r="R85" s="229"/>
      <c r="S85" s="229"/>
      <c r="T85" s="229"/>
      <c r="U85" s="229"/>
      <c r="V85" s="229">
        <f>SUM(V86:V86)</f>
        <v>89.13</v>
      </c>
      <c r="W85" s="229"/>
      <c r="AG85" t="s">
        <v>110</v>
      </c>
    </row>
    <row r="86" spans="1:60" outlineLevel="1" x14ac:dyDescent="0.2">
      <c r="A86" s="242">
        <v>42</v>
      </c>
      <c r="B86" s="243" t="s">
        <v>197</v>
      </c>
      <c r="C86" s="252" t="s">
        <v>198</v>
      </c>
      <c r="D86" s="244" t="s">
        <v>156</v>
      </c>
      <c r="E86" s="245">
        <v>47.108420000000002</v>
      </c>
      <c r="F86" s="246"/>
      <c r="G86" s="247">
        <f>ROUND(E86*F86,2)</f>
        <v>0</v>
      </c>
      <c r="H86" s="226"/>
      <c r="I86" s="225">
        <f>ROUND(E86*H86,2)</f>
        <v>0</v>
      </c>
      <c r="J86" s="226"/>
      <c r="K86" s="225">
        <f>ROUND(E86*J86,2)</f>
        <v>0</v>
      </c>
      <c r="L86" s="225">
        <v>21</v>
      </c>
      <c r="M86" s="225">
        <f>G86*(1+L86/100)</f>
        <v>0</v>
      </c>
      <c r="N86" s="225">
        <v>0</v>
      </c>
      <c r="O86" s="225">
        <f>ROUND(E86*N86,2)</f>
        <v>0</v>
      </c>
      <c r="P86" s="225">
        <v>0</v>
      </c>
      <c r="Q86" s="225">
        <f>ROUND(E86*P86,2)</f>
        <v>0</v>
      </c>
      <c r="R86" s="225"/>
      <c r="S86" s="225" t="s">
        <v>114</v>
      </c>
      <c r="T86" s="225" t="s">
        <v>114</v>
      </c>
      <c r="U86" s="225">
        <v>1.8919999999999999</v>
      </c>
      <c r="V86" s="225">
        <f>ROUND(E86*U86,2)</f>
        <v>89.13</v>
      </c>
      <c r="W86" s="22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199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x14ac:dyDescent="0.2">
      <c r="A87" s="230" t="s">
        <v>109</v>
      </c>
      <c r="B87" s="231" t="s">
        <v>73</v>
      </c>
      <c r="C87" s="249" t="s">
        <v>74</v>
      </c>
      <c r="D87" s="232"/>
      <c r="E87" s="233"/>
      <c r="F87" s="234"/>
      <c r="G87" s="235">
        <f>SUMIF(AG88:AG104,"&lt;&gt;NOR",G88:G104)</f>
        <v>0</v>
      </c>
      <c r="H87" s="229"/>
      <c r="I87" s="229">
        <f>SUM(I88:I104)</f>
        <v>0</v>
      </c>
      <c r="J87" s="229"/>
      <c r="K87" s="229">
        <f>SUM(K88:K104)</f>
        <v>0</v>
      </c>
      <c r="L87" s="229"/>
      <c r="M87" s="229">
        <f>SUM(M88:M104)</f>
        <v>0</v>
      </c>
      <c r="N87" s="229"/>
      <c r="O87" s="229">
        <f>SUM(O88:O104)</f>
        <v>4.8099999999999996</v>
      </c>
      <c r="P87" s="229"/>
      <c r="Q87" s="229">
        <f>SUM(Q88:Q104)</f>
        <v>0.65999999999999992</v>
      </c>
      <c r="R87" s="229"/>
      <c r="S87" s="229"/>
      <c r="T87" s="229"/>
      <c r="U87" s="229"/>
      <c r="V87" s="229">
        <f>SUM(V88:V104)</f>
        <v>155.9</v>
      </c>
      <c r="W87" s="229"/>
      <c r="AG87" t="s">
        <v>110</v>
      </c>
    </row>
    <row r="88" spans="1:60" outlineLevel="1" x14ac:dyDescent="0.2">
      <c r="A88" s="236">
        <v>43</v>
      </c>
      <c r="B88" s="237" t="s">
        <v>132</v>
      </c>
      <c r="C88" s="250" t="s">
        <v>133</v>
      </c>
      <c r="D88" s="238" t="s">
        <v>113</v>
      </c>
      <c r="E88" s="239">
        <v>84</v>
      </c>
      <c r="F88" s="240"/>
      <c r="G88" s="241">
        <f>ROUND(E88*F88,2)</f>
        <v>0</v>
      </c>
      <c r="H88" s="226"/>
      <c r="I88" s="225">
        <f>ROUND(E88*H88,2)</f>
        <v>0</v>
      </c>
      <c r="J88" s="226"/>
      <c r="K88" s="225">
        <f>ROUND(E88*J88,2)</f>
        <v>0</v>
      </c>
      <c r="L88" s="225">
        <v>21</v>
      </c>
      <c r="M88" s="225">
        <f>G88*(1+L88/100)</f>
        <v>0</v>
      </c>
      <c r="N88" s="225">
        <v>5.722E-2</v>
      </c>
      <c r="O88" s="225">
        <f>ROUND(E88*N88,2)</f>
        <v>4.8099999999999996</v>
      </c>
      <c r="P88" s="225">
        <v>0</v>
      </c>
      <c r="Q88" s="225">
        <f>ROUND(E88*P88,2)</f>
        <v>0</v>
      </c>
      <c r="R88" s="225"/>
      <c r="S88" s="225" t="s">
        <v>114</v>
      </c>
      <c r="T88" s="225" t="s">
        <v>114</v>
      </c>
      <c r="U88" s="225">
        <v>1.3009999999999999</v>
      </c>
      <c r="V88" s="225">
        <f>ROUND(E88*U88,2)</f>
        <v>109.28</v>
      </c>
      <c r="W88" s="22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115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23"/>
      <c r="B89" s="224"/>
      <c r="C89" s="251" t="s">
        <v>190</v>
      </c>
      <c r="D89" s="227"/>
      <c r="E89" s="228">
        <v>84</v>
      </c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117</v>
      </c>
      <c r="AH89" s="206">
        <v>5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36">
        <v>44</v>
      </c>
      <c r="B90" s="237" t="s">
        <v>200</v>
      </c>
      <c r="C90" s="250" t="s">
        <v>201</v>
      </c>
      <c r="D90" s="238" t="s">
        <v>113</v>
      </c>
      <c r="E90" s="239">
        <v>248</v>
      </c>
      <c r="F90" s="240"/>
      <c r="G90" s="241">
        <f>ROUND(E90*F90,2)</f>
        <v>0</v>
      </c>
      <c r="H90" s="226"/>
      <c r="I90" s="225">
        <f>ROUND(E90*H90,2)</f>
        <v>0</v>
      </c>
      <c r="J90" s="226"/>
      <c r="K90" s="225">
        <f>ROUND(E90*J90,2)</f>
        <v>0</v>
      </c>
      <c r="L90" s="225">
        <v>21</v>
      </c>
      <c r="M90" s="225">
        <f>G90*(1+L90/100)</f>
        <v>0</v>
      </c>
      <c r="N90" s="225">
        <v>0</v>
      </c>
      <c r="O90" s="225">
        <f>ROUND(E90*N90,2)</f>
        <v>0</v>
      </c>
      <c r="P90" s="225">
        <v>1.66E-3</v>
      </c>
      <c r="Q90" s="225">
        <f>ROUND(E90*P90,2)</f>
        <v>0.41</v>
      </c>
      <c r="R90" s="225"/>
      <c r="S90" s="225" t="s">
        <v>114</v>
      </c>
      <c r="T90" s="225" t="s">
        <v>114</v>
      </c>
      <c r="U90" s="225">
        <v>3.5999999999999997E-2</v>
      </c>
      <c r="V90" s="225">
        <f>ROUND(E90*U90,2)</f>
        <v>8.93</v>
      </c>
      <c r="W90" s="22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115</v>
      </c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23"/>
      <c r="B91" s="224"/>
      <c r="C91" s="251" t="s">
        <v>202</v>
      </c>
      <c r="D91" s="227"/>
      <c r="E91" s="228">
        <v>74</v>
      </c>
      <c r="F91" s="225"/>
      <c r="G91" s="225"/>
      <c r="H91" s="225"/>
      <c r="I91" s="225"/>
      <c r="J91" s="225"/>
      <c r="K91" s="225"/>
      <c r="L91" s="225"/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117</v>
      </c>
      <c r="AH91" s="206">
        <v>0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23"/>
      <c r="B92" s="224"/>
      <c r="C92" s="251" t="s">
        <v>203</v>
      </c>
      <c r="D92" s="227"/>
      <c r="E92" s="228">
        <v>50</v>
      </c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117</v>
      </c>
      <c r="AH92" s="206">
        <v>0</v>
      </c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23"/>
      <c r="B93" s="224"/>
      <c r="C93" s="251" t="s">
        <v>204</v>
      </c>
      <c r="D93" s="227"/>
      <c r="E93" s="228">
        <v>50</v>
      </c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117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23"/>
      <c r="B94" s="224"/>
      <c r="C94" s="251" t="s">
        <v>205</v>
      </c>
      <c r="D94" s="227"/>
      <c r="E94" s="228">
        <v>74</v>
      </c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  <c r="R94" s="225"/>
      <c r="S94" s="225"/>
      <c r="T94" s="225"/>
      <c r="U94" s="225"/>
      <c r="V94" s="225"/>
      <c r="W94" s="22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117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36">
        <v>45</v>
      </c>
      <c r="B95" s="237" t="s">
        <v>206</v>
      </c>
      <c r="C95" s="250" t="s">
        <v>207</v>
      </c>
      <c r="D95" s="238" t="s">
        <v>113</v>
      </c>
      <c r="E95" s="239">
        <v>248</v>
      </c>
      <c r="F95" s="240"/>
      <c r="G95" s="241">
        <f>ROUND(E95*F95,2)</f>
        <v>0</v>
      </c>
      <c r="H95" s="226"/>
      <c r="I95" s="225">
        <f>ROUND(E95*H95,2)</f>
        <v>0</v>
      </c>
      <c r="J95" s="226"/>
      <c r="K95" s="225">
        <f>ROUND(E95*J95,2)</f>
        <v>0</v>
      </c>
      <c r="L95" s="225">
        <v>21</v>
      </c>
      <c r="M95" s="225">
        <f>G95*(1+L95/100)</f>
        <v>0</v>
      </c>
      <c r="N95" s="225">
        <v>0</v>
      </c>
      <c r="O95" s="225">
        <f>ROUND(E95*N95,2)</f>
        <v>0</v>
      </c>
      <c r="P95" s="225">
        <v>7.3999999999999999E-4</v>
      </c>
      <c r="Q95" s="225">
        <f>ROUND(E95*P95,2)</f>
        <v>0.18</v>
      </c>
      <c r="R95" s="225"/>
      <c r="S95" s="225" t="s">
        <v>114</v>
      </c>
      <c r="T95" s="225" t="s">
        <v>114</v>
      </c>
      <c r="U95" s="225">
        <v>3.5000000000000003E-2</v>
      </c>
      <c r="V95" s="225">
        <f>ROUND(E95*U95,2)</f>
        <v>8.68</v>
      </c>
      <c r="W95" s="22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115</v>
      </c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23"/>
      <c r="B96" s="224"/>
      <c r="C96" s="251" t="s">
        <v>180</v>
      </c>
      <c r="D96" s="227"/>
      <c r="E96" s="228">
        <v>248</v>
      </c>
      <c r="F96" s="225"/>
      <c r="G96" s="225"/>
      <c r="H96" s="225"/>
      <c r="I96" s="225"/>
      <c r="J96" s="225"/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117</v>
      </c>
      <c r="AH96" s="206">
        <v>5</v>
      </c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ht="22.5" outlineLevel="1" x14ac:dyDescent="0.2">
      <c r="A97" s="236">
        <v>46</v>
      </c>
      <c r="B97" s="237" t="s">
        <v>208</v>
      </c>
      <c r="C97" s="250" t="s">
        <v>209</v>
      </c>
      <c r="D97" s="238" t="s">
        <v>152</v>
      </c>
      <c r="E97" s="239">
        <v>336</v>
      </c>
      <c r="F97" s="240"/>
      <c r="G97" s="241">
        <f>ROUND(E97*F97,2)</f>
        <v>0</v>
      </c>
      <c r="H97" s="226"/>
      <c r="I97" s="225">
        <f>ROUND(E97*H97,2)</f>
        <v>0</v>
      </c>
      <c r="J97" s="226"/>
      <c r="K97" s="225">
        <f>ROUND(E97*J97,2)</f>
        <v>0</v>
      </c>
      <c r="L97" s="225">
        <v>21</v>
      </c>
      <c r="M97" s="225">
        <f>G97*(1+L97/100)</f>
        <v>0</v>
      </c>
      <c r="N97" s="225">
        <v>0</v>
      </c>
      <c r="O97" s="225">
        <f>ROUND(E97*N97,2)</f>
        <v>0</v>
      </c>
      <c r="P97" s="225">
        <v>2.1000000000000001E-4</v>
      </c>
      <c r="Q97" s="225">
        <f>ROUND(E97*P97,2)</f>
        <v>7.0000000000000007E-2</v>
      </c>
      <c r="R97" s="225"/>
      <c r="S97" s="225" t="s">
        <v>114</v>
      </c>
      <c r="T97" s="225" t="s">
        <v>114</v>
      </c>
      <c r="U97" s="225">
        <v>8.6249999999999993E-2</v>
      </c>
      <c r="V97" s="225">
        <f>ROUND(E97*U97,2)</f>
        <v>28.98</v>
      </c>
      <c r="W97" s="22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115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23"/>
      <c r="B98" s="224"/>
      <c r="C98" s="251" t="s">
        <v>210</v>
      </c>
      <c r="D98" s="227"/>
      <c r="E98" s="228">
        <v>94</v>
      </c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  <c r="Q98" s="225"/>
      <c r="R98" s="225"/>
      <c r="S98" s="225"/>
      <c r="T98" s="225"/>
      <c r="U98" s="225"/>
      <c r="V98" s="225"/>
      <c r="W98" s="22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117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23"/>
      <c r="B99" s="224"/>
      <c r="C99" s="251" t="s">
        <v>211</v>
      </c>
      <c r="D99" s="227"/>
      <c r="E99" s="228">
        <v>74</v>
      </c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  <c r="R99" s="225"/>
      <c r="S99" s="225"/>
      <c r="T99" s="225"/>
      <c r="U99" s="225"/>
      <c r="V99" s="225"/>
      <c r="W99" s="22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117</v>
      </c>
      <c r="AH99" s="206">
        <v>0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23"/>
      <c r="B100" s="224"/>
      <c r="C100" s="251" t="s">
        <v>212</v>
      </c>
      <c r="D100" s="227"/>
      <c r="E100" s="228">
        <v>74</v>
      </c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  <c r="R100" s="225"/>
      <c r="S100" s="225"/>
      <c r="T100" s="225"/>
      <c r="U100" s="225"/>
      <c r="V100" s="225"/>
      <c r="W100" s="22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117</v>
      </c>
      <c r="AH100" s="206">
        <v>0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23"/>
      <c r="B101" s="224"/>
      <c r="C101" s="251" t="s">
        <v>213</v>
      </c>
      <c r="D101" s="227"/>
      <c r="E101" s="228">
        <v>94</v>
      </c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  <c r="R101" s="225"/>
      <c r="S101" s="225"/>
      <c r="T101" s="225"/>
      <c r="U101" s="225"/>
      <c r="V101" s="225"/>
      <c r="W101" s="22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117</v>
      </c>
      <c r="AH101" s="206">
        <v>0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36">
        <v>47</v>
      </c>
      <c r="B102" s="237" t="s">
        <v>214</v>
      </c>
      <c r="C102" s="250" t="s">
        <v>215</v>
      </c>
      <c r="D102" s="238" t="s">
        <v>156</v>
      </c>
      <c r="E102" s="239">
        <v>0.48</v>
      </c>
      <c r="F102" s="240"/>
      <c r="G102" s="241">
        <f>ROUND(E102*F102,2)</f>
        <v>0</v>
      </c>
      <c r="H102" s="226"/>
      <c r="I102" s="225">
        <f>ROUND(E102*H102,2)</f>
        <v>0</v>
      </c>
      <c r="J102" s="226"/>
      <c r="K102" s="225">
        <f>ROUND(E102*J102,2)</f>
        <v>0</v>
      </c>
      <c r="L102" s="225">
        <v>21</v>
      </c>
      <c r="M102" s="225">
        <f>G102*(1+L102/100)</f>
        <v>0</v>
      </c>
      <c r="N102" s="225">
        <v>0</v>
      </c>
      <c r="O102" s="225">
        <f>ROUND(E102*N102,2)</f>
        <v>0</v>
      </c>
      <c r="P102" s="225">
        <v>0</v>
      </c>
      <c r="Q102" s="225">
        <f>ROUND(E102*P102,2)</f>
        <v>0</v>
      </c>
      <c r="R102" s="225"/>
      <c r="S102" s="225" t="s">
        <v>114</v>
      </c>
      <c r="T102" s="225" t="s">
        <v>114</v>
      </c>
      <c r="U102" s="225">
        <v>6.6000000000000003E-2</v>
      </c>
      <c r="V102" s="225">
        <f>ROUND(E102*U102,2)</f>
        <v>0.03</v>
      </c>
      <c r="W102" s="22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115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">
      <c r="A103" s="223"/>
      <c r="B103" s="224"/>
      <c r="C103" s="251" t="s">
        <v>216</v>
      </c>
      <c r="D103" s="227"/>
      <c r="E103" s="228">
        <v>0.48</v>
      </c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  <c r="R103" s="225"/>
      <c r="S103" s="225"/>
      <c r="T103" s="225"/>
      <c r="U103" s="225"/>
      <c r="V103" s="225"/>
      <c r="W103" s="22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117</v>
      </c>
      <c r="AH103" s="206">
        <v>0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ht="22.5" outlineLevel="1" x14ac:dyDescent="0.2">
      <c r="A104" s="242">
        <v>48</v>
      </c>
      <c r="B104" s="243" t="s">
        <v>217</v>
      </c>
      <c r="C104" s="252" t="s">
        <v>218</v>
      </c>
      <c r="D104" s="244" t="s">
        <v>156</v>
      </c>
      <c r="E104" s="245">
        <v>0.66576000000000002</v>
      </c>
      <c r="F104" s="246"/>
      <c r="G104" s="247">
        <f>ROUND(E104*F104,2)</f>
        <v>0</v>
      </c>
      <c r="H104" s="226"/>
      <c r="I104" s="225">
        <f>ROUND(E104*H104,2)</f>
        <v>0</v>
      </c>
      <c r="J104" s="226"/>
      <c r="K104" s="225">
        <f>ROUND(E104*J104,2)</f>
        <v>0</v>
      </c>
      <c r="L104" s="225">
        <v>21</v>
      </c>
      <c r="M104" s="225">
        <f>G104*(1+L104/100)</f>
        <v>0</v>
      </c>
      <c r="N104" s="225">
        <v>0</v>
      </c>
      <c r="O104" s="225">
        <f>ROUND(E104*N104,2)</f>
        <v>0</v>
      </c>
      <c r="P104" s="225">
        <v>0</v>
      </c>
      <c r="Q104" s="225">
        <f>ROUND(E104*P104,2)</f>
        <v>0</v>
      </c>
      <c r="R104" s="225"/>
      <c r="S104" s="225" t="s">
        <v>114</v>
      </c>
      <c r="T104" s="225" t="s">
        <v>114</v>
      </c>
      <c r="U104" s="225">
        <v>0</v>
      </c>
      <c r="V104" s="225">
        <f>ROUND(E104*U104,2)</f>
        <v>0</v>
      </c>
      <c r="W104" s="22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157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x14ac:dyDescent="0.2">
      <c r="A105" s="230" t="s">
        <v>109</v>
      </c>
      <c r="B105" s="231" t="s">
        <v>75</v>
      </c>
      <c r="C105" s="249" t="s">
        <v>76</v>
      </c>
      <c r="D105" s="232"/>
      <c r="E105" s="233"/>
      <c r="F105" s="234"/>
      <c r="G105" s="235">
        <f>SUMIF(AG106:AG132,"&lt;&gt;NOR",G106:G132)</f>
        <v>0</v>
      </c>
      <c r="H105" s="229"/>
      <c r="I105" s="229">
        <f>SUM(I106:I132)</f>
        <v>0</v>
      </c>
      <c r="J105" s="229"/>
      <c r="K105" s="229">
        <f>SUM(K106:K132)</f>
        <v>0</v>
      </c>
      <c r="L105" s="229"/>
      <c r="M105" s="229">
        <f>SUM(M106:M132)</f>
        <v>0</v>
      </c>
      <c r="N105" s="229"/>
      <c r="O105" s="229">
        <f>SUM(O106:O132)</f>
        <v>1.29</v>
      </c>
      <c r="P105" s="229"/>
      <c r="Q105" s="229">
        <f>SUM(Q106:Q132)</f>
        <v>0</v>
      </c>
      <c r="R105" s="229"/>
      <c r="S105" s="229"/>
      <c r="T105" s="229"/>
      <c r="U105" s="229"/>
      <c r="V105" s="229">
        <f>SUM(V106:V132)</f>
        <v>109.77</v>
      </c>
      <c r="W105" s="229"/>
      <c r="AG105" t="s">
        <v>110</v>
      </c>
    </row>
    <row r="106" spans="1:60" outlineLevel="1" x14ac:dyDescent="0.2">
      <c r="A106" s="236">
        <v>49</v>
      </c>
      <c r="B106" s="237" t="s">
        <v>219</v>
      </c>
      <c r="C106" s="250" t="s">
        <v>220</v>
      </c>
      <c r="D106" s="238" t="s">
        <v>113</v>
      </c>
      <c r="E106" s="239">
        <v>248</v>
      </c>
      <c r="F106" s="240"/>
      <c r="G106" s="241">
        <f>ROUND(E106*F106,2)</f>
        <v>0</v>
      </c>
      <c r="H106" s="226"/>
      <c r="I106" s="225">
        <f>ROUND(E106*H106,2)</f>
        <v>0</v>
      </c>
      <c r="J106" s="226"/>
      <c r="K106" s="225">
        <f>ROUND(E106*J106,2)</f>
        <v>0</v>
      </c>
      <c r="L106" s="225">
        <v>21</v>
      </c>
      <c r="M106" s="225">
        <f>G106*(1+L106/100)</f>
        <v>0</v>
      </c>
      <c r="N106" s="225">
        <v>0</v>
      </c>
      <c r="O106" s="225">
        <f>ROUND(E106*N106,2)</f>
        <v>0</v>
      </c>
      <c r="P106" s="225">
        <v>0</v>
      </c>
      <c r="Q106" s="225">
        <f>ROUND(E106*P106,2)</f>
        <v>0</v>
      </c>
      <c r="R106" s="225"/>
      <c r="S106" s="225" t="s">
        <v>114</v>
      </c>
      <c r="T106" s="225" t="s">
        <v>114</v>
      </c>
      <c r="U106" s="225">
        <v>1.4999999999999999E-2</v>
      </c>
      <c r="V106" s="225">
        <f>ROUND(E106*U106,2)</f>
        <v>3.72</v>
      </c>
      <c r="W106" s="22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115</v>
      </c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">
      <c r="A107" s="223"/>
      <c r="B107" s="224"/>
      <c r="C107" s="251" t="s">
        <v>180</v>
      </c>
      <c r="D107" s="227"/>
      <c r="E107" s="228">
        <v>248</v>
      </c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  <c r="R107" s="225"/>
      <c r="S107" s="225"/>
      <c r="T107" s="225"/>
      <c r="U107" s="225"/>
      <c r="V107" s="225"/>
      <c r="W107" s="22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117</v>
      </c>
      <c r="AH107" s="206">
        <v>5</v>
      </c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">
      <c r="A108" s="236">
        <v>50</v>
      </c>
      <c r="B108" s="237" t="s">
        <v>221</v>
      </c>
      <c r="C108" s="250" t="s">
        <v>222</v>
      </c>
      <c r="D108" s="238" t="s">
        <v>120</v>
      </c>
      <c r="E108" s="239">
        <v>17</v>
      </c>
      <c r="F108" s="240"/>
      <c r="G108" s="241">
        <f>ROUND(E108*F108,2)</f>
        <v>0</v>
      </c>
      <c r="H108" s="226"/>
      <c r="I108" s="225">
        <f>ROUND(E108*H108,2)</f>
        <v>0</v>
      </c>
      <c r="J108" s="226"/>
      <c r="K108" s="225">
        <f>ROUND(E108*J108,2)</f>
        <v>0</v>
      </c>
      <c r="L108" s="225">
        <v>21</v>
      </c>
      <c r="M108" s="225">
        <f>G108*(1+L108/100)</f>
        <v>0</v>
      </c>
      <c r="N108" s="225">
        <v>3.4000000000000002E-4</v>
      </c>
      <c r="O108" s="225">
        <f>ROUND(E108*N108,2)</f>
        <v>0.01</v>
      </c>
      <c r="P108" s="225">
        <v>0</v>
      </c>
      <c r="Q108" s="225">
        <f>ROUND(E108*P108,2)</f>
        <v>0</v>
      </c>
      <c r="R108" s="225"/>
      <c r="S108" s="225" t="s">
        <v>114</v>
      </c>
      <c r="T108" s="225" t="s">
        <v>114</v>
      </c>
      <c r="U108" s="225">
        <v>1.18</v>
      </c>
      <c r="V108" s="225">
        <f>ROUND(E108*U108,2)</f>
        <v>20.059999999999999</v>
      </c>
      <c r="W108" s="22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115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outlineLevel="1" x14ac:dyDescent="0.2">
      <c r="A109" s="223"/>
      <c r="B109" s="224"/>
      <c r="C109" s="251" t="s">
        <v>223</v>
      </c>
      <c r="D109" s="227"/>
      <c r="E109" s="228">
        <v>5</v>
      </c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  <c r="R109" s="225"/>
      <c r="S109" s="225"/>
      <c r="T109" s="225"/>
      <c r="U109" s="225"/>
      <c r="V109" s="225"/>
      <c r="W109" s="22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117</v>
      </c>
      <c r="AH109" s="206">
        <v>0</v>
      </c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outlineLevel="1" x14ac:dyDescent="0.2">
      <c r="A110" s="223"/>
      <c r="B110" s="224"/>
      <c r="C110" s="251" t="s">
        <v>224</v>
      </c>
      <c r="D110" s="227"/>
      <c r="E110" s="228">
        <v>6</v>
      </c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25"/>
      <c r="S110" s="225"/>
      <c r="T110" s="225"/>
      <c r="U110" s="225"/>
      <c r="V110" s="225"/>
      <c r="W110" s="22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117</v>
      </c>
      <c r="AH110" s="206">
        <v>0</v>
      </c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">
      <c r="A111" s="223"/>
      <c r="B111" s="224"/>
      <c r="C111" s="251" t="s">
        <v>225</v>
      </c>
      <c r="D111" s="227"/>
      <c r="E111" s="228">
        <v>3</v>
      </c>
      <c r="F111" s="225"/>
      <c r="G111" s="225"/>
      <c r="H111" s="225"/>
      <c r="I111" s="225"/>
      <c r="J111" s="225"/>
      <c r="K111" s="225"/>
      <c r="L111" s="225"/>
      <c r="M111" s="225"/>
      <c r="N111" s="225"/>
      <c r="O111" s="225"/>
      <c r="P111" s="225"/>
      <c r="Q111" s="225"/>
      <c r="R111" s="225"/>
      <c r="S111" s="225"/>
      <c r="T111" s="225"/>
      <c r="U111" s="225"/>
      <c r="V111" s="225"/>
      <c r="W111" s="22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117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23"/>
      <c r="B112" s="224"/>
      <c r="C112" s="251" t="s">
        <v>226</v>
      </c>
      <c r="D112" s="227"/>
      <c r="E112" s="228">
        <v>3</v>
      </c>
      <c r="F112" s="225"/>
      <c r="G112" s="225"/>
      <c r="H112" s="225"/>
      <c r="I112" s="225"/>
      <c r="J112" s="225"/>
      <c r="K112" s="225"/>
      <c r="L112" s="225"/>
      <c r="M112" s="225"/>
      <c r="N112" s="225"/>
      <c r="O112" s="225"/>
      <c r="P112" s="225"/>
      <c r="Q112" s="225"/>
      <c r="R112" s="225"/>
      <c r="S112" s="225"/>
      <c r="T112" s="225"/>
      <c r="U112" s="225"/>
      <c r="V112" s="225"/>
      <c r="W112" s="22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117</v>
      </c>
      <c r="AH112" s="206">
        <v>0</v>
      </c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ht="22.5" outlineLevel="1" x14ac:dyDescent="0.2">
      <c r="A113" s="236">
        <v>51</v>
      </c>
      <c r="B113" s="237" t="s">
        <v>227</v>
      </c>
      <c r="C113" s="250" t="s">
        <v>228</v>
      </c>
      <c r="D113" s="238" t="s">
        <v>113</v>
      </c>
      <c r="E113" s="239">
        <v>248</v>
      </c>
      <c r="F113" s="240"/>
      <c r="G113" s="241">
        <f>ROUND(E113*F113,2)</f>
        <v>0</v>
      </c>
      <c r="H113" s="226"/>
      <c r="I113" s="225">
        <f>ROUND(E113*H113,2)</f>
        <v>0</v>
      </c>
      <c r="J113" s="226"/>
      <c r="K113" s="225">
        <f>ROUND(E113*J113,2)</f>
        <v>0</v>
      </c>
      <c r="L113" s="225">
        <v>21</v>
      </c>
      <c r="M113" s="225">
        <f>G113*(1+L113/100)</f>
        <v>0</v>
      </c>
      <c r="N113" s="225">
        <v>1.15E-3</v>
      </c>
      <c r="O113" s="225">
        <f>ROUND(E113*N113,2)</f>
        <v>0.28999999999999998</v>
      </c>
      <c r="P113" s="225">
        <v>0</v>
      </c>
      <c r="Q113" s="225">
        <f>ROUND(E113*P113,2)</f>
        <v>0</v>
      </c>
      <c r="R113" s="225"/>
      <c r="S113" s="225" t="s">
        <v>114</v>
      </c>
      <c r="T113" s="225" t="s">
        <v>114</v>
      </c>
      <c r="U113" s="225">
        <v>2.1000000000000001E-2</v>
      </c>
      <c r="V113" s="225">
        <f>ROUND(E113*U113,2)</f>
        <v>5.21</v>
      </c>
      <c r="W113" s="22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115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23"/>
      <c r="B114" s="224"/>
      <c r="C114" s="251" t="s">
        <v>229</v>
      </c>
      <c r="D114" s="227"/>
      <c r="E114" s="228">
        <v>248</v>
      </c>
      <c r="F114" s="225"/>
      <c r="G114" s="225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117</v>
      </c>
      <c r="AH114" s="206">
        <v>5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ht="22.5" outlineLevel="1" x14ac:dyDescent="0.2">
      <c r="A115" s="236">
        <v>52</v>
      </c>
      <c r="B115" s="237" t="s">
        <v>230</v>
      </c>
      <c r="C115" s="250" t="s">
        <v>231</v>
      </c>
      <c r="D115" s="238" t="s">
        <v>113</v>
      </c>
      <c r="E115" s="239">
        <v>248</v>
      </c>
      <c r="F115" s="240"/>
      <c r="G115" s="241">
        <f>ROUND(E115*F115,2)</f>
        <v>0</v>
      </c>
      <c r="H115" s="226"/>
      <c r="I115" s="225">
        <f>ROUND(E115*H115,2)</f>
        <v>0</v>
      </c>
      <c r="J115" s="226"/>
      <c r="K115" s="225">
        <f>ROUND(E115*J115,2)</f>
        <v>0</v>
      </c>
      <c r="L115" s="225">
        <v>21</v>
      </c>
      <c r="M115" s="225">
        <f>G115*(1+L115/100)</f>
        <v>0</v>
      </c>
      <c r="N115" s="225">
        <v>2.6099999999999999E-3</v>
      </c>
      <c r="O115" s="225">
        <f>ROUND(E115*N115,2)</f>
        <v>0.65</v>
      </c>
      <c r="P115" s="225">
        <v>0</v>
      </c>
      <c r="Q115" s="225">
        <f>ROUND(E115*P115,2)</f>
        <v>0</v>
      </c>
      <c r="R115" s="225"/>
      <c r="S115" s="225" t="s">
        <v>114</v>
      </c>
      <c r="T115" s="225" t="s">
        <v>114</v>
      </c>
      <c r="U115" s="225">
        <v>0.317</v>
      </c>
      <c r="V115" s="225">
        <f>ROUND(E115*U115,2)</f>
        <v>78.62</v>
      </c>
      <c r="W115" s="22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115</v>
      </c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">
      <c r="A116" s="223"/>
      <c r="B116" s="224"/>
      <c r="C116" s="251" t="s">
        <v>180</v>
      </c>
      <c r="D116" s="227"/>
      <c r="E116" s="228">
        <v>248</v>
      </c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  <c r="Q116" s="225"/>
      <c r="R116" s="225"/>
      <c r="S116" s="225"/>
      <c r="T116" s="225"/>
      <c r="U116" s="225"/>
      <c r="V116" s="225"/>
      <c r="W116" s="22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117</v>
      </c>
      <c r="AH116" s="206">
        <v>5</v>
      </c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36">
        <v>53</v>
      </c>
      <c r="B117" s="237" t="s">
        <v>232</v>
      </c>
      <c r="C117" s="250" t="s">
        <v>233</v>
      </c>
      <c r="D117" s="238" t="s">
        <v>120</v>
      </c>
      <c r="E117" s="239">
        <v>3</v>
      </c>
      <c r="F117" s="240"/>
      <c r="G117" s="241">
        <f>ROUND(E117*F117,2)</f>
        <v>0</v>
      </c>
      <c r="H117" s="226"/>
      <c r="I117" s="225">
        <f>ROUND(E117*H117,2)</f>
        <v>0</v>
      </c>
      <c r="J117" s="226"/>
      <c r="K117" s="225">
        <f>ROUND(E117*J117,2)</f>
        <v>0</v>
      </c>
      <c r="L117" s="225">
        <v>21</v>
      </c>
      <c r="M117" s="225">
        <f>G117*(1+L117/100)</f>
        <v>0</v>
      </c>
      <c r="N117" s="225">
        <v>2.3E-3</v>
      </c>
      <c r="O117" s="225">
        <f>ROUND(E117*N117,2)</f>
        <v>0.01</v>
      </c>
      <c r="P117" s="225">
        <v>0</v>
      </c>
      <c r="Q117" s="225">
        <f>ROUND(E117*P117,2)</f>
        <v>0</v>
      </c>
      <c r="R117" s="225" t="s">
        <v>234</v>
      </c>
      <c r="S117" s="225" t="s">
        <v>114</v>
      </c>
      <c r="T117" s="225" t="s">
        <v>114</v>
      </c>
      <c r="U117" s="225">
        <v>0</v>
      </c>
      <c r="V117" s="225">
        <f>ROUND(E117*U117,2)</f>
        <v>0</v>
      </c>
      <c r="W117" s="22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235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23"/>
      <c r="B118" s="224"/>
      <c r="C118" s="251" t="s">
        <v>236</v>
      </c>
      <c r="D118" s="227"/>
      <c r="E118" s="228">
        <v>3</v>
      </c>
      <c r="F118" s="225"/>
      <c r="G118" s="225"/>
      <c r="H118" s="225"/>
      <c r="I118" s="225"/>
      <c r="J118" s="225"/>
      <c r="K118" s="225"/>
      <c r="L118" s="225"/>
      <c r="M118" s="225"/>
      <c r="N118" s="225"/>
      <c r="O118" s="225"/>
      <c r="P118" s="225"/>
      <c r="Q118" s="225"/>
      <c r="R118" s="225"/>
      <c r="S118" s="225"/>
      <c r="T118" s="225"/>
      <c r="U118" s="225"/>
      <c r="V118" s="225"/>
      <c r="W118" s="22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117</v>
      </c>
      <c r="AH118" s="206">
        <v>0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ht="22.5" outlineLevel="1" x14ac:dyDescent="0.2">
      <c r="A119" s="236">
        <v>54</v>
      </c>
      <c r="B119" s="237" t="s">
        <v>237</v>
      </c>
      <c r="C119" s="250" t="s">
        <v>238</v>
      </c>
      <c r="D119" s="238" t="s">
        <v>120</v>
      </c>
      <c r="E119" s="239">
        <v>2</v>
      </c>
      <c r="F119" s="240"/>
      <c r="G119" s="241">
        <f>ROUND(E119*F119,2)</f>
        <v>0</v>
      </c>
      <c r="H119" s="226"/>
      <c r="I119" s="225">
        <f>ROUND(E119*H119,2)</f>
        <v>0</v>
      </c>
      <c r="J119" s="226"/>
      <c r="K119" s="225">
        <f>ROUND(E119*J119,2)</f>
        <v>0</v>
      </c>
      <c r="L119" s="225">
        <v>21</v>
      </c>
      <c r="M119" s="225">
        <f>G119*(1+L119/100)</f>
        <v>0</v>
      </c>
      <c r="N119" s="225">
        <v>2.3E-3</v>
      </c>
      <c r="O119" s="225">
        <f>ROUND(E119*N119,2)</f>
        <v>0</v>
      </c>
      <c r="P119" s="225">
        <v>0</v>
      </c>
      <c r="Q119" s="225">
        <f>ROUND(E119*P119,2)</f>
        <v>0</v>
      </c>
      <c r="R119" s="225"/>
      <c r="S119" s="225" t="s">
        <v>121</v>
      </c>
      <c r="T119" s="225" t="s">
        <v>122</v>
      </c>
      <c r="U119" s="225">
        <v>0</v>
      </c>
      <c r="V119" s="225">
        <f>ROUND(E119*U119,2)</f>
        <v>0</v>
      </c>
      <c r="W119" s="22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235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23"/>
      <c r="B120" s="224"/>
      <c r="C120" s="251" t="s">
        <v>239</v>
      </c>
      <c r="D120" s="227"/>
      <c r="E120" s="228">
        <v>2</v>
      </c>
      <c r="F120" s="225"/>
      <c r="G120" s="225"/>
      <c r="H120" s="225"/>
      <c r="I120" s="225"/>
      <c r="J120" s="225"/>
      <c r="K120" s="225"/>
      <c r="L120" s="225"/>
      <c r="M120" s="225"/>
      <c r="N120" s="225"/>
      <c r="O120" s="225"/>
      <c r="P120" s="225"/>
      <c r="Q120" s="225"/>
      <c r="R120" s="225"/>
      <c r="S120" s="225"/>
      <c r="T120" s="225"/>
      <c r="U120" s="225"/>
      <c r="V120" s="225"/>
      <c r="W120" s="22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117</v>
      </c>
      <c r="AH120" s="206">
        <v>0</v>
      </c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ht="22.5" outlineLevel="1" x14ac:dyDescent="0.2">
      <c r="A121" s="236">
        <v>55</v>
      </c>
      <c r="B121" s="237" t="s">
        <v>240</v>
      </c>
      <c r="C121" s="250" t="s">
        <v>241</v>
      </c>
      <c r="D121" s="238" t="s">
        <v>120</v>
      </c>
      <c r="E121" s="239">
        <v>10</v>
      </c>
      <c r="F121" s="240"/>
      <c r="G121" s="241">
        <f>ROUND(E121*F121,2)</f>
        <v>0</v>
      </c>
      <c r="H121" s="226"/>
      <c r="I121" s="225">
        <f>ROUND(E121*H121,2)</f>
        <v>0</v>
      </c>
      <c r="J121" s="226"/>
      <c r="K121" s="225">
        <f>ROUND(E121*J121,2)</f>
        <v>0</v>
      </c>
      <c r="L121" s="225">
        <v>21</v>
      </c>
      <c r="M121" s="225">
        <f>G121*(1+L121/100)</f>
        <v>0</v>
      </c>
      <c r="N121" s="225">
        <v>2.8E-3</v>
      </c>
      <c r="O121" s="225">
        <f>ROUND(E121*N121,2)</f>
        <v>0.03</v>
      </c>
      <c r="P121" s="225">
        <v>0</v>
      </c>
      <c r="Q121" s="225">
        <f>ROUND(E121*P121,2)</f>
        <v>0</v>
      </c>
      <c r="R121" s="225" t="s">
        <v>234</v>
      </c>
      <c r="S121" s="225" t="s">
        <v>114</v>
      </c>
      <c r="T121" s="225" t="s">
        <v>114</v>
      </c>
      <c r="U121" s="225">
        <v>0</v>
      </c>
      <c r="V121" s="225">
        <f>ROUND(E121*U121,2)</f>
        <v>0</v>
      </c>
      <c r="W121" s="22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235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">
      <c r="A122" s="223"/>
      <c r="B122" s="224"/>
      <c r="C122" s="251" t="s">
        <v>242</v>
      </c>
      <c r="D122" s="227"/>
      <c r="E122" s="228">
        <v>3</v>
      </c>
      <c r="F122" s="225"/>
      <c r="G122" s="225"/>
      <c r="H122" s="225"/>
      <c r="I122" s="225"/>
      <c r="J122" s="225"/>
      <c r="K122" s="225"/>
      <c r="L122" s="225"/>
      <c r="M122" s="225"/>
      <c r="N122" s="225"/>
      <c r="O122" s="225"/>
      <c r="P122" s="225"/>
      <c r="Q122" s="225"/>
      <c r="R122" s="225"/>
      <c r="S122" s="225"/>
      <c r="T122" s="225"/>
      <c r="U122" s="225"/>
      <c r="V122" s="225"/>
      <c r="W122" s="22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117</v>
      </c>
      <c r="AH122" s="206">
        <v>0</v>
      </c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23"/>
      <c r="B123" s="224"/>
      <c r="C123" s="251" t="s">
        <v>236</v>
      </c>
      <c r="D123" s="227"/>
      <c r="E123" s="228">
        <v>3</v>
      </c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  <c r="Q123" s="225"/>
      <c r="R123" s="225"/>
      <c r="S123" s="225"/>
      <c r="T123" s="225"/>
      <c r="U123" s="225"/>
      <c r="V123" s="225"/>
      <c r="W123" s="22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117</v>
      </c>
      <c r="AH123" s="206">
        <v>0</v>
      </c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23"/>
      <c r="B124" s="224"/>
      <c r="C124" s="251" t="s">
        <v>225</v>
      </c>
      <c r="D124" s="227"/>
      <c r="E124" s="228">
        <v>3</v>
      </c>
      <c r="F124" s="225"/>
      <c r="G124" s="225"/>
      <c r="H124" s="225"/>
      <c r="I124" s="225"/>
      <c r="J124" s="225"/>
      <c r="K124" s="225"/>
      <c r="L124" s="225"/>
      <c r="M124" s="225"/>
      <c r="N124" s="225"/>
      <c r="O124" s="225"/>
      <c r="P124" s="225"/>
      <c r="Q124" s="225"/>
      <c r="R124" s="225"/>
      <c r="S124" s="225"/>
      <c r="T124" s="225"/>
      <c r="U124" s="225"/>
      <c r="V124" s="225"/>
      <c r="W124" s="22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117</v>
      </c>
      <c r="AH124" s="206">
        <v>0</v>
      </c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23"/>
      <c r="B125" s="224"/>
      <c r="C125" s="251" t="s">
        <v>243</v>
      </c>
      <c r="D125" s="227"/>
      <c r="E125" s="228">
        <v>1</v>
      </c>
      <c r="F125" s="225"/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225"/>
      <c r="R125" s="225"/>
      <c r="S125" s="225"/>
      <c r="T125" s="225"/>
      <c r="U125" s="225"/>
      <c r="V125" s="225"/>
      <c r="W125" s="22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117</v>
      </c>
      <c r="AH125" s="206">
        <v>0</v>
      </c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ht="22.5" outlineLevel="1" x14ac:dyDescent="0.2">
      <c r="A126" s="236">
        <v>56</v>
      </c>
      <c r="B126" s="237" t="s">
        <v>244</v>
      </c>
      <c r="C126" s="250" t="s">
        <v>245</v>
      </c>
      <c r="D126" s="238" t="s">
        <v>120</v>
      </c>
      <c r="E126" s="239">
        <v>177</v>
      </c>
      <c r="F126" s="240"/>
      <c r="G126" s="241">
        <f>ROUND(E126*F126,2)</f>
        <v>0</v>
      </c>
      <c r="H126" s="226"/>
      <c r="I126" s="225">
        <f>ROUND(E126*H126,2)</f>
        <v>0</v>
      </c>
      <c r="J126" s="226"/>
      <c r="K126" s="225">
        <f>ROUND(E126*J126,2)</f>
        <v>0</v>
      </c>
      <c r="L126" s="225">
        <v>21</v>
      </c>
      <c r="M126" s="225">
        <f>G126*(1+L126/100)</f>
        <v>0</v>
      </c>
      <c r="N126" s="225">
        <v>1.1999999999999999E-3</v>
      </c>
      <c r="O126" s="225">
        <f>ROUND(E126*N126,2)</f>
        <v>0.21</v>
      </c>
      <c r="P126" s="225">
        <v>0</v>
      </c>
      <c r="Q126" s="225">
        <f>ROUND(E126*P126,2)</f>
        <v>0</v>
      </c>
      <c r="R126" s="225" t="s">
        <v>234</v>
      </c>
      <c r="S126" s="225" t="s">
        <v>114</v>
      </c>
      <c r="T126" s="225" t="s">
        <v>114</v>
      </c>
      <c r="U126" s="225">
        <v>0</v>
      </c>
      <c r="V126" s="225">
        <f>ROUND(E126*U126,2)</f>
        <v>0</v>
      </c>
      <c r="W126" s="22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235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23"/>
      <c r="B127" s="224"/>
      <c r="C127" s="251" t="s">
        <v>246</v>
      </c>
      <c r="D127" s="227"/>
      <c r="E127" s="228">
        <v>168</v>
      </c>
      <c r="F127" s="225"/>
      <c r="G127" s="225"/>
      <c r="H127" s="225"/>
      <c r="I127" s="225"/>
      <c r="J127" s="225"/>
      <c r="K127" s="225"/>
      <c r="L127" s="225"/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117</v>
      </c>
      <c r="AH127" s="206">
        <v>5</v>
      </c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23"/>
      <c r="B128" s="224"/>
      <c r="C128" s="251" t="s">
        <v>247</v>
      </c>
      <c r="D128" s="227"/>
      <c r="E128" s="228">
        <v>6</v>
      </c>
      <c r="F128" s="225"/>
      <c r="G128" s="225"/>
      <c r="H128" s="225"/>
      <c r="I128" s="225"/>
      <c r="J128" s="225"/>
      <c r="K128" s="225"/>
      <c r="L128" s="225"/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117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">
      <c r="A129" s="223"/>
      <c r="B129" s="224"/>
      <c r="C129" s="251" t="s">
        <v>248</v>
      </c>
      <c r="D129" s="227"/>
      <c r="E129" s="228">
        <v>3</v>
      </c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117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">
      <c r="A130" s="236">
        <v>57</v>
      </c>
      <c r="B130" s="237" t="s">
        <v>249</v>
      </c>
      <c r="C130" s="250" t="s">
        <v>250</v>
      </c>
      <c r="D130" s="238" t="s">
        <v>120</v>
      </c>
      <c r="E130" s="239">
        <v>168</v>
      </c>
      <c r="F130" s="240"/>
      <c r="G130" s="241">
        <f>ROUND(E130*F130,2)</f>
        <v>0</v>
      </c>
      <c r="H130" s="226"/>
      <c r="I130" s="225">
        <f>ROUND(E130*H130,2)</f>
        <v>0</v>
      </c>
      <c r="J130" s="226"/>
      <c r="K130" s="225">
        <f>ROUND(E130*J130,2)</f>
        <v>0</v>
      </c>
      <c r="L130" s="225">
        <v>21</v>
      </c>
      <c r="M130" s="225">
        <f>G130*(1+L130/100)</f>
        <v>0</v>
      </c>
      <c r="N130" s="225">
        <v>5.5999999999999995E-4</v>
      </c>
      <c r="O130" s="225">
        <f>ROUND(E130*N130,2)</f>
        <v>0.09</v>
      </c>
      <c r="P130" s="225">
        <v>0</v>
      </c>
      <c r="Q130" s="225">
        <f>ROUND(E130*P130,2)</f>
        <v>0</v>
      </c>
      <c r="R130" s="225" t="s">
        <v>234</v>
      </c>
      <c r="S130" s="225" t="s">
        <v>114</v>
      </c>
      <c r="T130" s="225" t="s">
        <v>114</v>
      </c>
      <c r="U130" s="225">
        <v>0</v>
      </c>
      <c r="V130" s="225">
        <f>ROUND(E130*U130,2)</f>
        <v>0</v>
      </c>
      <c r="W130" s="22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235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23"/>
      <c r="B131" s="224"/>
      <c r="C131" s="251" t="s">
        <v>246</v>
      </c>
      <c r="D131" s="227"/>
      <c r="E131" s="228">
        <v>168</v>
      </c>
      <c r="F131" s="225"/>
      <c r="G131" s="225"/>
      <c r="H131" s="225"/>
      <c r="I131" s="225"/>
      <c r="J131" s="225"/>
      <c r="K131" s="225"/>
      <c r="L131" s="225"/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117</v>
      </c>
      <c r="AH131" s="206">
        <v>5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42">
        <v>58</v>
      </c>
      <c r="B132" s="243" t="s">
        <v>251</v>
      </c>
      <c r="C132" s="252" t="s">
        <v>252</v>
      </c>
      <c r="D132" s="244" t="s">
        <v>156</v>
      </c>
      <c r="E132" s="245">
        <v>1.28424</v>
      </c>
      <c r="F132" s="246"/>
      <c r="G132" s="247">
        <f>ROUND(E132*F132,2)</f>
        <v>0</v>
      </c>
      <c r="H132" s="226"/>
      <c r="I132" s="225">
        <f>ROUND(E132*H132,2)</f>
        <v>0</v>
      </c>
      <c r="J132" s="226"/>
      <c r="K132" s="225">
        <f>ROUND(E132*J132,2)</f>
        <v>0</v>
      </c>
      <c r="L132" s="225">
        <v>21</v>
      </c>
      <c r="M132" s="225">
        <f>G132*(1+L132/100)</f>
        <v>0</v>
      </c>
      <c r="N132" s="225">
        <v>0</v>
      </c>
      <c r="O132" s="225">
        <f>ROUND(E132*N132,2)</f>
        <v>0</v>
      </c>
      <c r="P132" s="225">
        <v>0</v>
      </c>
      <c r="Q132" s="225">
        <f>ROUND(E132*P132,2)</f>
        <v>0</v>
      </c>
      <c r="R132" s="225"/>
      <c r="S132" s="225" t="s">
        <v>114</v>
      </c>
      <c r="T132" s="225" t="s">
        <v>114</v>
      </c>
      <c r="U132" s="225">
        <v>1.6850000000000001</v>
      </c>
      <c r="V132" s="225">
        <f>ROUND(E132*U132,2)</f>
        <v>2.16</v>
      </c>
      <c r="W132" s="22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199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x14ac:dyDescent="0.2">
      <c r="A133" s="230" t="s">
        <v>109</v>
      </c>
      <c r="B133" s="231" t="s">
        <v>77</v>
      </c>
      <c r="C133" s="249" t="s">
        <v>78</v>
      </c>
      <c r="D133" s="232"/>
      <c r="E133" s="233"/>
      <c r="F133" s="234"/>
      <c r="G133" s="235">
        <f>SUMIF(AG134:AG144,"&lt;&gt;NOR",G134:G144)</f>
        <v>0</v>
      </c>
      <c r="H133" s="229"/>
      <c r="I133" s="229">
        <f>SUM(I134:I144)</f>
        <v>0</v>
      </c>
      <c r="J133" s="229"/>
      <c r="K133" s="229">
        <f>SUM(K134:K144)</f>
        <v>0</v>
      </c>
      <c r="L133" s="229"/>
      <c r="M133" s="229">
        <f>SUM(M134:M144)</f>
        <v>0</v>
      </c>
      <c r="N133" s="229"/>
      <c r="O133" s="229">
        <f>SUM(O134:O144)</f>
        <v>6.9999999999999993E-2</v>
      </c>
      <c r="P133" s="229"/>
      <c r="Q133" s="229">
        <f>SUM(Q134:Q144)</f>
        <v>0.22000000000000003</v>
      </c>
      <c r="R133" s="229"/>
      <c r="S133" s="229"/>
      <c r="T133" s="229"/>
      <c r="U133" s="229"/>
      <c r="V133" s="229">
        <f>SUM(V134:V144)</f>
        <v>52.16</v>
      </c>
      <c r="W133" s="229"/>
      <c r="AG133" t="s">
        <v>110</v>
      </c>
    </row>
    <row r="134" spans="1:60" ht="22.5" outlineLevel="1" x14ac:dyDescent="0.2">
      <c r="A134" s="236">
        <v>59</v>
      </c>
      <c r="B134" s="237" t="s">
        <v>253</v>
      </c>
      <c r="C134" s="250" t="s">
        <v>254</v>
      </c>
      <c r="D134" s="238" t="s">
        <v>152</v>
      </c>
      <c r="E134" s="239">
        <v>39</v>
      </c>
      <c r="F134" s="240"/>
      <c r="G134" s="241">
        <f>ROUND(E134*F134,2)</f>
        <v>0</v>
      </c>
      <c r="H134" s="226"/>
      <c r="I134" s="225">
        <f>ROUND(E134*H134,2)</f>
        <v>0</v>
      </c>
      <c r="J134" s="226"/>
      <c r="K134" s="225">
        <f>ROUND(E134*J134,2)</f>
        <v>0</v>
      </c>
      <c r="L134" s="225">
        <v>21</v>
      </c>
      <c r="M134" s="225">
        <f>G134*(1+L134/100)</f>
        <v>0</v>
      </c>
      <c r="N134" s="225">
        <v>1.5200000000000001E-3</v>
      </c>
      <c r="O134" s="225">
        <f>ROUND(E134*N134,2)</f>
        <v>0.06</v>
      </c>
      <c r="P134" s="225">
        <v>0</v>
      </c>
      <c r="Q134" s="225">
        <f>ROUND(E134*P134,2)</f>
        <v>0</v>
      </c>
      <c r="R134" s="225"/>
      <c r="S134" s="225" t="s">
        <v>114</v>
      </c>
      <c r="T134" s="225" t="s">
        <v>114</v>
      </c>
      <c r="U134" s="225">
        <v>1.173</v>
      </c>
      <c r="V134" s="225">
        <f>ROUND(E134*U134,2)</f>
        <v>45.75</v>
      </c>
      <c r="W134" s="22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115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23"/>
      <c r="B135" s="224"/>
      <c r="C135" s="251" t="s">
        <v>255</v>
      </c>
      <c r="D135" s="227"/>
      <c r="E135" s="228">
        <v>39</v>
      </c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  <c r="Q135" s="225"/>
      <c r="R135" s="225"/>
      <c r="S135" s="225"/>
      <c r="T135" s="225"/>
      <c r="U135" s="225"/>
      <c r="V135" s="225"/>
      <c r="W135" s="22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117</v>
      </c>
      <c r="AH135" s="206">
        <v>5</v>
      </c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23"/>
      <c r="B136" s="224"/>
      <c r="C136" s="251" t="s">
        <v>256</v>
      </c>
      <c r="D136" s="227"/>
      <c r="E136" s="228"/>
      <c r="F136" s="225"/>
      <c r="G136" s="225"/>
      <c r="H136" s="225"/>
      <c r="I136" s="225"/>
      <c r="J136" s="225"/>
      <c r="K136" s="225"/>
      <c r="L136" s="225"/>
      <c r="M136" s="225"/>
      <c r="N136" s="225"/>
      <c r="O136" s="225"/>
      <c r="P136" s="225"/>
      <c r="Q136" s="225"/>
      <c r="R136" s="225"/>
      <c r="S136" s="225"/>
      <c r="T136" s="225"/>
      <c r="U136" s="225"/>
      <c r="V136" s="225"/>
      <c r="W136" s="22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117</v>
      </c>
      <c r="AH136" s="206">
        <v>0</v>
      </c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36">
        <v>60</v>
      </c>
      <c r="B137" s="237" t="s">
        <v>257</v>
      </c>
      <c r="C137" s="250" t="s">
        <v>258</v>
      </c>
      <c r="D137" s="238" t="s">
        <v>152</v>
      </c>
      <c r="E137" s="239">
        <v>26</v>
      </c>
      <c r="F137" s="240"/>
      <c r="G137" s="241">
        <f>ROUND(E137*F137,2)</f>
        <v>0</v>
      </c>
      <c r="H137" s="226"/>
      <c r="I137" s="225">
        <f>ROUND(E137*H137,2)</f>
        <v>0</v>
      </c>
      <c r="J137" s="226"/>
      <c r="K137" s="225">
        <f>ROUND(E137*J137,2)</f>
        <v>0</v>
      </c>
      <c r="L137" s="225">
        <v>21</v>
      </c>
      <c r="M137" s="225">
        <f>G137*(1+L137/100)</f>
        <v>0</v>
      </c>
      <c r="N137" s="225">
        <v>0</v>
      </c>
      <c r="O137" s="225">
        <f>ROUND(E137*N137,2)</f>
        <v>0</v>
      </c>
      <c r="P137" s="225">
        <v>1.98E-3</v>
      </c>
      <c r="Q137" s="225">
        <f>ROUND(E137*P137,2)</f>
        <v>0.05</v>
      </c>
      <c r="R137" s="225"/>
      <c r="S137" s="225" t="s">
        <v>114</v>
      </c>
      <c r="T137" s="225" t="s">
        <v>114</v>
      </c>
      <c r="U137" s="225">
        <v>8.3000000000000004E-2</v>
      </c>
      <c r="V137" s="225">
        <f>ROUND(E137*U137,2)</f>
        <v>2.16</v>
      </c>
      <c r="W137" s="22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115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23"/>
      <c r="B138" s="224"/>
      <c r="C138" s="251" t="s">
        <v>259</v>
      </c>
      <c r="D138" s="227"/>
      <c r="E138" s="228">
        <v>26</v>
      </c>
      <c r="F138" s="225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117</v>
      </c>
      <c r="AH138" s="206">
        <v>0</v>
      </c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">
      <c r="A139" s="236">
        <v>61</v>
      </c>
      <c r="B139" s="237" t="s">
        <v>260</v>
      </c>
      <c r="C139" s="250" t="s">
        <v>261</v>
      </c>
      <c r="D139" s="238" t="s">
        <v>120</v>
      </c>
      <c r="E139" s="239">
        <v>10</v>
      </c>
      <c r="F139" s="240"/>
      <c r="G139" s="241">
        <f>ROUND(E139*F139,2)</f>
        <v>0</v>
      </c>
      <c r="H139" s="226"/>
      <c r="I139" s="225">
        <f>ROUND(E139*H139,2)</f>
        <v>0</v>
      </c>
      <c r="J139" s="226"/>
      <c r="K139" s="225">
        <f>ROUND(E139*J139,2)</f>
        <v>0</v>
      </c>
      <c r="L139" s="225">
        <v>21</v>
      </c>
      <c r="M139" s="225">
        <f>G139*(1+L139/100)</f>
        <v>0</v>
      </c>
      <c r="N139" s="225">
        <v>0</v>
      </c>
      <c r="O139" s="225">
        <f>ROUND(E139*N139,2)</f>
        <v>0</v>
      </c>
      <c r="P139" s="225">
        <v>1.7049999999999999E-2</v>
      </c>
      <c r="Q139" s="225">
        <f>ROUND(E139*P139,2)</f>
        <v>0.17</v>
      </c>
      <c r="R139" s="225"/>
      <c r="S139" s="225" t="s">
        <v>114</v>
      </c>
      <c r="T139" s="225" t="s">
        <v>114</v>
      </c>
      <c r="U139" s="225">
        <v>0.41399999999999998</v>
      </c>
      <c r="V139" s="225">
        <f>ROUND(E139*U139,2)</f>
        <v>4.1399999999999997</v>
      </c>
      <c r="W139" s="22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115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23"/>
      <c r="B140" s="224"/>
      <c r="C140" s="251" t="s">
        <v>262</v>
      </c>
      <c r="D140" s="227"/>
      <c r="E140" s="228">
        <v>10</v>
      </c>
      <c r="F140" s="225"/>
      <c r="G140" s="225"/>
      <c r="H140" s="225"/>
      <c r="I140" s="225"/>
      <c r="J140" s="225"/>
      <c r="K140" s="225"/>
      <c r="L140" s="225"/>
      <c r="M140" s="225"/>
      <c r="N140" s="225"/>
      <c r="O140" s="225"/>
      <c r="P140" s="225"/>
      <c r="Q140" s="225"/>
      <c r="R140" s="225"/>
      <c r="S140" s="225"/>
      <c r="T140" s="225"/>
      <c r="U140" s="225"/>
      <c r="V140" s="225"/>
      <c r="W140" s="22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117</v>
      </c>
      <c r="AH140" s="206">
        <v>5</v>
      </c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36">
        <v>62</v>
      </c>
      <c r="B141" s="237" t="s">
        <v>263</v>
      </c>
      <c r="C141" s="250" t="s">
        <v>264</v>
      </c>
      <c r="D141" s="238" t="s">
        <v>120</v>
      </c>
      <c r="E141" s="239">
        <v>50</v>
      </c>
      <c r="F141" s="240"/>
      <c r="G141" s="241">
        <f>ROUND(E141*F141,2)</f>
        <v>0</v>
      </c>
      <c r="H141" s="226"/>
      <c r="I141" s="225">
        <f>ROUND(E141*H141,2)</f>
        <v>0</v>
      </c>
      <c r="J141" s="226"/>
      <c r="K141" s="225">
        <f>ROUND(E141*J141,2)</f>
        <v>0</v>
      </c>
      <c r="L141" s="225">
        <v>21</v>
      </c>
      <c r="M141" s="225">
        <f>G141*(1+L141/100)</f>
        <v>0</v>
      </c>
      <c r="N141" s="225">
        <v>1.8000000000000001E-4</v>
      </c>
      <c r="O141" s="225">
        <f>ROUND(E141*N141,2)</f>
        <v>0.01</v>
      </c>
      <c r="P141" s="225">
        <v>0</v>
      </c>
      <c r="Q141" s="225">
        <f>ROUND(E141*P141,2)</f>
        <v>0</v>
      </c>
      <c r="R141" s="225" t="s">
        <v>234</v>
      </c>
      <c r="S141" s="225" t="s">
        <v>114</v>
      </c>
      <c r="T141" s="225" t="s">
        <v>114</v>
      </c>
      <c r="U141" s="225">
        <v>0</v>
      </c>
      <c r="V141" s="225">
        <f>ROUND(E141*U141,2)</f>
        <v>0</v>
      </c>
      <c r="W141" s="22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235</v>
      </c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23"/>
      <c r="B142" s="224"/>
      <c r="C142" s="251" t="s">
        <v>265</v>
      </c>
      <c r="D142" s="227"/>
      <c r="E142" s="228">
        <v>50</v>
      </c>
      <c r="F142" s="225"/>
      <c r="G142" s="225"/>
      <c r="H142" s="225"/>
      <c r="I142" s="225"/>
      <c r="J142" s="225"/>
      <c r="K142" s="225"/>
      <c r="L142" s="225"/>
      <c r="M142" s="225"/>
      <c r="N142" s="225"/>
      <c r="O142" s="225"/>
      <c r="P142" s="225"/>
      <c r="Q142" s="225"/>
      <c r="R142" s="225"/>
      <c r="S142" s="225"/>
      <c r="T142" s="225"/>
      <c r="U142" s="225"/>
      <c r="V142" s="225"/>
      <c r="W142" s="22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117</v>
      </c>
      <c r="AH142" s="206">
        <v>0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">
      <c r="A143" s="242">
        <v>63</v>
      </c>
      <c r="B143" s="243" t="s">
        <v>266</v>
      </c>
      <c r="C143" s="252" t="s">
        <v>267</v>
      </c>
      <c r="D143" s="244" t="s">
        <v>120</v>
      </c>
      <c r="E143" s="245">
        <v>10</v>
      </c>
      <c r="F143" s="246"/>
      <c r="G143" s="247">
        <f>ROUND(E143*F143,2)</f>
        <v>0</v>
      </c>
      <c r="H143" s="226"/>
      <c r="I143" s="225">
        <f>ROUND(E143*H143,2)</f>
        <v>0</v>
      </c>
      <c r="J143" s="226"/>
      <c r="K143" s="225">
        <f>ROUND(E143*J143,2)</f>
        <v>0</v>
      </c>
      <c r="L143" s="225">
        <v>21</v>
      </c>
      <c r="M143" s="225">
        <f>G143*(1+L143/100)</f>
        <v>0</v>
      </c>
      <c r="N143" s="225">
        <v>2.5999999999999998E-4</v>
      </c>
      <c r="O143" s="225">
        <f>ROUND(E143*N143,2)</f>
        <v>0</v>
      </c>
      <c r="P143" s="225">
        <v>0</v>
      </c>
      <c r="Q143" s="225">
        <f>ROUND(E143*P143,2)</f>
        <v>0</v>
      </c>
      <c r="R143" s="225" t="s">
        <v>234</v>
      </c>
      <c r="S143" s="225" t="s">
        <v>114</v>
      </c>
      <c r="T143" s="225" t="s">
        <v>114</v>
      </c>
      <c r="U143" s="225">
        <v>0</v>
      </c>
      <c r="V143" s="225">
        <f>ROUND(E143*U143,2)</f>
        <v>0</v>
      </c>
      <c r="W143" s="225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235</v>
      </c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">
      <c r="A144" s="242">
        <v>64</v>
      </c>
      <c r="B144" s="243" t="s">
        <v>268</v>
      </c>
      <c r="C144" s="252" t="s">
        <v>269</v>
      </c>
      <c r="D144" s="244" t="s">
        <v>156</v>
      </c>
      <c r="E144" s="245">
        <v>7.0879999999999999E-2</v>
      </c>
      <c r="F144" s="246"/>
      <c r="G144" s="247">
        <f>ROUND(E144*F144,2)</f>
        <v>0</v>
      </c>
      <c r="H144" s="226"/>
      <c r="I144" s="225">
        <f>ROUND(E144*H144,2)</f>
        <v>0</v>
      </c>
      <c r="J144" s="226"/>
      <c r="K144" s="225">
        <f>ROUND(E144*J144,2)</f>
        <v>0</v>
      </c>
      <c r="L144" s="225">
        <v>21</v>
      </c>
      <c r="M144" s="225">
        <f>G144*(1+L144/100)</f>
        <v>0</v>
      </c>
      <c r="N144" s="225">
        <v>0</v>
      </c>
      <c r="O144" s="225">
        <f>ROUND(E144*N144,2)</f>
        <v>0</v>
      </c>
      <c r="P144" s="225">
        <v>0</v>
      </c>
      <c r="Q144" s="225">
        <f>ROUND(E144*P144,2)</f>
        <v>0</v>
      </c>
      <c r="R144" s="225"/>
      <c r="S144" s="225" t="s">
        <v>114</v>
      </c>
      <c r="T144" s="225" t="s">
        <v>114</v>
      </c>
      <c r="U144" s="225">
        <v>1.5229999999999999</v>
      </c>
      <c r="V144" s="225">
        <f>ROUND(E144*U144,2)</f>
        <v>0.11</v>
      </c>
      <c r="W144" s="22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199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x14ac:dyDescent="0.2">
      <c r="A145" s="230" t="s">
        <v>109</v>
      </c>
      <c r="B145" s="231" t="s">
        <v>79</v>
      </c>
      <c r="C145" s="249" t="s">
        <v>80</v>
      </c>
      <c r="D145" s="232"/>
      <c r="E145" s="233"/>
      <c r="F145" s="234"/>
      <c r="G145" s="235">
        <f>SUMIF(AG146:AG149,"&lt;&gt;NOR",G146:G149)</f>
        <v>0</v>
      </c>
      <c r="H145" s="229"/>
      <c r="I145" s="229">
        <f>SUM(I146:I149)</f>
        <v>0</v>
      </c>
      <c r="J145" s="229"/>
      <c r="K145" s="229">
        <f>SUM(K146:K149)</f>
        <v>0</v>
      </c>
      <c r="L145" s="229"/>
      <c r="M145" s="229">
        <f>SUM(M146:M149)</f>
        <v>0</v>
      </c>
      <c r="N145" s="229"/>
      <c r="O145" s="229">
        <f>SUM(O146:O149)</f>
        <v>0.11</v>
      </c>
      <c r="P145" s="229"/>
      <c r="Q145" s="229">
        <f>SUM(Q146:Q149)</f>
        <v>0</v>
      </c>
      <c r="R145" s="229"/>
      <c r="S145" s="229"/>
      <c r="T145" s="229"/>
      <c r="U145" s="229"/>
      <c r="V145" s="229">
        <f>SUM(V146:V149)</f>
        <v>37.64</v>
      </c>
      <c r="W145" s="229"/>
      <c r="AG145" t="s">
        <v>110</v>
      </c>
    </row>
    <row r="146" spans="1:60" outlineLevel="1" x14ac:dyDescent="0.2">
      <c r="A146" s="236">
        <v>65</v>
      </c>
      <c r="B146" s="237" t="s">
        <v>270</v>
      </c>
      <c r="C146" s="250" t="s">
        <v>271</v>
      </c>
      <c r="D146" s="238" t="s">
        <v>113</v>
      </c>
      <c r="E146" s="239">
        <v>266</v>
      </c>
      <c r="F146" s="240"/>
      <c r="G146" s="241">
        <f>ROUND(E146*F146,2)</f>
        <v>0</v>
      </c>
      <c r="H146" s="226"/>
      <c r="I146" s="225">
        <f>ROUND(E146*H146,2)</f>
        <v>0</v>
      </c>
      <c r="J146" s="226"/>
      <c r="K146" s="225">
        <f>ROUND(E146*J146,2)</f>
        <v>0</v>
      </c>
      <c r="L146" s="225">
        <v>21</v>
      </c>
      <c r="M146" s="225">
        <f>G146*(1+L146/100)</f>
        <v>0</v>
      </c>
      <c r="N146" s="225">
        <v>2.0000000000000001E-4</v>
      </c>
      <c r="O146" s="225">
        <f>ROUND(E146*N146,2)</f>
        <v>0.05</v>
      </c>
      <c r="P146" s="225">
        <v>0</v>
      </c>
      <c r="Q146" s="225">
        <f>ROUND(E146*P146,2)</f>
        <v>0</v>
      </c>
      <c r="R146" s="225"/>
      <c r="S146" s="225" t="s">
        <v>114</v>
      </c>
      <c r="T146" s="225" t="s">
        <v>114</v>
      </c>
      <c r="U146" s="225">
        <v>3.2480000000000002E-2</v>
      </c>
      <c r="V146" s="225">
        <f>ROUND(E146*U146,2)</f>
        <v>8.64</v>
      </c>
      <c r="W146" s="22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272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">
      <c r="A147" s="223"/>
      <c r="B147" s="224"/>
      <c r="C147" s="251" t="s">
        <v>273</v>
      </c>
      <c r="D147" s="227"/>
      <c r="E147" s="228">
        <v>266</v>
      </c>
      <c r="F147" s="225"/>
      <c r="G147" s="225"/>
      <c r="H147" s="225"/>
      <c r="I147" s="225"/>
      <c r="J147" s="225"/>
      <c r="K147" s="225"/>
      <c r="L147" s="225"/>
      <c r="M147" s="225"/>
      <c r="N147" s="225"/>
      <c r="O147" s="225"/>
      <c r="P147" s="225"/>
      <c r="Q147" s="225"/>
      <c r="R147" s="225"/>
      <c r="S147" s="225"/>
      <c r="T147" s="225"/>
      <c r="U147" s="225"/>
      <c r="V147" s="225"/>
      <c r="W147" s="22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117</v>
      </c>
      <c r="AH147" s="206">
        <v>0</v>
      </c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36">
        <v>66</v>
      </c>
      <c r="B148" s="237" t="s">
        <v>274</v>
      </c>
      <c r="C148" s="250" t="s">
        <v>275</v>
      </c>
      <c r="D148" s="238" t="s">
        <v>113</v>
      </c>
      <c r="E148" s="239">
        <v>266</v>
      </c>
      <c r="F148" s="240"/>
      <c r="G148" s="241">
        <f>ROUND(E148*F148,2)</f>
        <v>0</v>
      </c>
      <c r="H148" s="226"/>
      <c r="I148" s="225">
        <f>ROUND(E148*H148,2)</f>
        <v>0</v>
      </c>
      <c r="J148" s="226"/>
      <c r="K148" s="225">
        <f>ROUND(E148*J148,2)</f>
        <v>0</v>
      </c>
      <c r="L148" s="225">
        <v>21</v>
      </c>
      <c r="M148" s="225">
        <f>G148*(1+L148/100)</f>
        <v>0</v>
      </c>
      <c r="N148" s="225">
        <v>2.4000000000000001E-4</v>
      </c>
      <c r="O148" s="225">
        <f>ROUND(E148*N148,2)</f>
        <v>0.06</v>
      </c>
      <c r="P148" s="225">
        <v>0</v>
      </c>
      <c r="Q148" s="225">
        <f>ROUND(E148*P148,2)</f>
        <v>0</v>
      </c>
      <c r="R148" s="225"/>
      <c r="S148" s="225" t="s">
        <v>114</v>
      </c>
      <c r="T148" s="225" t="s">
        <v>114</v>
      </c>
      <c r="U148" s="225">
        <v>0.10902000000000001</v>
      </c>
      <c r="V148" s="225">
        <f>ROUND(E148*U148,2)</f>
        <v>29</v>
      </c>
      <c r="W148" s="225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272</v>
      </c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outlineLevel="1" x14ac:dyDescent="0.2">
      <c r="A149" s="223"/>
      <c r="B149" s="224"/>
      <c r="C149" s="251" t="s">
        <v>276</v>
      </c>
      <c r="D149" s="227"/>
      <c r="E149" s="228">
        <v>266</v>
      </c>
      <c r="F149" s="225"/>
      <c r="G149" s="225"/>
      <c r="H149" s="225"/>
      <c r="I149" s="225"/>
      <c r="J149" s="225"/>
      <c r="K149" s="225"/>
      <c r="L149" s="225"/>
      <c r="M149" s="225"/>
      <c r="N149" s="225"/>
      <c r="O149" s="225"/>
      <c r="P149" s="225"/>
      <c r="Q149" s="225"/>
      <c r="R149" s="225"/>
      <c r="S149" s="225"/>
      <c r="T149" s="225"/>
      <c r="U149" s="225"/>
      <c r="V149" s="225"/>
      <c r="W149" s="225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117</v>
      </c>
      <c r="AH149" s="206">
        <v>5</v>
      </c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x14ac:dyDescent="0.2">
      <c r="A150" s="230" t="s">
        <v>109</v>
      </c>
      <c r="B150" s="231" t="s">
        <v>81</v>
      </c>
      <c r="C150" s="249" t="s">
        <v>82</v>
      </c>
      <c r="D150" s="232"/>
      <c r="E150" s="233"/>
      <c r="F150" s="234"/>
      <c r="G150" s="235">
        <f>SUMIF(AG151:AG153,"&lt;&gt;NOR",G151:G153)</f>
        <v>0</v>
      </c>
      <c r="H150" s="229"/>
      <c r="I150" s="229">
        <f>SUM(I151:I153)</f>
        <v>0</v>
      </c>
      <c r="J150" s="229"/>
      <c r="K150" s="229">
        <f>SUM(K151:K153)</f>
        <v>0</v>
      </c>
      <c r="L150" s="229"/>
      <c r="M150" s="229">
        <f>SUM(M151:M153)</f>
        <v>0</v>
      </c>
      <c r="N150" s="229"/>
      <c r="O150" s="229">
        <f>SUM(O151:O153)</f>
        <v>0</v>
      </c>
      <c r="P150" s="229"/>
      <c r="Q150" s="229">
        <f>SUM(Q151:Q153)</f>
        <v>0</v>
      </c>
      <c r="R150" s="229"/>
      <c r="S150" s="229"/>
      <c r="T150" s="229"/>
      <c r="U150" s="229"/>
      <c r="V150" s="229">
        <f>SUM(V151:V153)</f>
        <v>14.939999999999998</v>
      </c>
      <c r="W150" s="229"/>
      <c r="AG150" t="s">
        <v>110</v>
      </c>
    </row>
    <row r="151" spans="1:60" ht="22.5" outlineLevel="1" x14ac:dyDescent="0.2">
      <c r="A151" s="242">
        <v>67</v>
      </c>
      <c r="B151" s="243" t="s">
        <v>277</v>
      </c>
      <c r="C151" s="252" t="s">
        <v>278</v>
      </c>
      <c r="D151" s="244" t="s">
        <v>120</v>
      </c>
      <c r="E151" s="245">
        <v>2</v>
      </c>
      <c r="F151" s="246"/>
      <c r="G151" s="247">
        <f>ROUND(E151*F151,2)</f>
        <v>0</v>
      </c>
      <c r="H151" s="226"/>
      <c r="I151" s="225">
        <f>ROUND(E151*H151,2)</f>
        <v>0</v>
      </c>
      <c r="J151" s="226"/>
      <c r="K151" s="225">
        <f>ROUND(E151*J151,2)</f>
        <v>0</v>
      </c>
      <c r="L151" s="225">
        <v>21</v>
      </c>
      <c r="M151" s="225">
        <f>G151*(1+L151/100)</f>
        <v>0</v>
      </c>
      <c r="N151" s="225">
        <v>0</v>
      </c>
      <c r="O151" s="225">
        <f>ROUND(E151*N151,2)</f>
        <v>0</v>
      </c>
      <c r="P151" s="225">
        <v>0</v>
      </c>
      <c r="Q151" s="225">
        <f>ROUND(E151*P151,2)</f>
        <v>0</v>
      </c>
      <c r="R151" s="225"/>
      <c r="S151" s="225" t="s">
        <v>114</v>
      </c>
      <c r="T151" s="225" t="s">
        <v>114</v>
      </c>
      <c r="U151" s="225">
        <v>5.2675000000000001</v>
      </c>
      <c r="V151" s="225">
        <f>ROUND(E151*U151,2)</f>
        <v>10.54</v>
      </c>
      <c r="W151" s="22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115</v>
      </c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">
      <c r="A152" s="242">
        <v>68</v>
      </c>
      <c r="B152" s="243" t="s">
        <v>279</v>
      </c>
      <c r="C152" s="252" t="s">
        <v>280</v>
      </c>
      <c r="D152" s="244" t="s">
        <v>120</v>
      </c>
      <c r="E152" s="245">
        <v>1</v>
      </c>
      <c r="F152" s="246"/>
      <c r="G152" s="247">
        <f>ROUND(E152*F152,2)</f>
        <v>0</v>
      </c>
      <c r="H152" s="226"/>
      <c r="I152" s="225">
        <f>ROUND(E152*H152,2)</f>
        <v>0</v>
      </c>
      <c r="J152" s="226"/>
      <c r="K152" s="225">
        <f>ROUND(E152*J152,2)</f>
        <v>0</v>
      </c>
      <c r="L152" s="225">
        <v>21</v>
      </c>
      <c r="M152" s="225">
        <f>G152*(1+L152/100)</f>
        <v>0</v>
      </c>
      <c r="N152" s="225">
        <v>2.97E-3</v>
      </c>
      <c r="O152" s="225">
        <f>ROUND(E152*N152,2)</f>
        <v>0</v>
      </c>
      <c r="P152" s="225">
        <v>0</v>
      </c>
      <c r="Q152" s="225">
        <f>ROUND(E152*P152,2)</f>
        <v>0</v>
      </c>
      <c r="R152" s="225"/>
      <c r="S152" s="225" t="s">
        <v>121</v>
      </c>
      <c r="T152" s="225" t="s">
        <v>122</v>
      </c>
      <c r="U152" s="225">
        <v>2.2000000000000002</v>
      </c>
      <c r="V152" s="225">
        <f>ROUND(E152*U152,2)</f>
        <v>2.2000000000000002</v>
      </c>
      <c r="W152" s="225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115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ht="22.5" outlineLevel="1" x14ac:dyDescent="0.2">
      <c r="A153" s="242">
        <v>69</v>
      </c>
      <c r="B153" s="243" t="s">
        <v>281</v>
      </c>
      <c r="C153" s="252" t="s">
        <v>282</v>
      </c>
      <c r="D153" s="244" t="s">
        <v>120</v>
      </c>
      <c r="E153" s="245">
        <v>1</v>
      </c>
      <c r="F153" s="246"/>
      <c r="G153" s="247">
        <f>ROUND(E153*F153,2)</f>
        <v>0</v>
      </c>
      <c r="H153" s="226"/>
      <c r="I153" s="225">
        <f>ROUND(E153*H153,2)</f>
        <v>0</v>
      </c>
      <c r="J153" s="226"/>
      <c r="K153" s="225">
        <f>ROUND(E153*J153,2)</f>
        <v>0</v>
      </c>
      <c r="L153" s="225">
        <v>21</v>
      </c>
      <c r="M153" s="225">
        <f>G153*(1+L153/100)</f>
        <v>0</v>
      </c>
      <c r="N153" s="225">
        <v>2.97E-3</v>
      </c>
      <c r="O153" s="225">
        <f>ROUND(E153*N153,2)</f>
        <v>0</v>
      </c>
      <c r="P153" s="225">
        <v>0</v>
      </c>
      <c r="Q153" s="225">
        <f>ROUND(E153*P153,2)</f>
        <v>0</v>
      </c>
      <c r="R153" s="225"/>
      <c r="S153" s="225" t="s">
        <v>121</v>
      </c>
      <c r="T153" s="225" t="s">
        <v>122</v>
      </c>
      <c r="U153" s="225">
        <v>2.2000000000000002</v>
      </c>
      <c r="V153" s="225">
        <f>ROUND(E153*U153,2)</f>
        <v>2.2000000000000002</v>
      </c>
      <c r="W153" s="225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115</v>
      </c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x14ac:dyDescent="0.2">
      <c r="A154" s="230" t="s">
        <v>109</v>
      </c>
      <c r="B154" s="231" t="s">
        <v>83</v>
      </c>
      <c r="C154" s="249" t="s">
        <v>29</v>
      </c>
      <c r="D154" s="232"/>
      <c r="E154" s="233"/>
      <c r="F154" s="234"/>
      <c r="G154" s="235">
        <f>SUMIF(AG155:AG155,"&lt;&gt;NOR",G155:G155)</f>
        <v>0</v>
      </c>
      <c r="H154" s="229"/>
      <c r="I154" s="229">
        <f>SUM(I155:I155)</f>
        <v>0</v>
      </c>
      <c r="J154" s="229"/>
      <c r="K154" s="229">
        <f>SUM(K155:K155)</f>
        <v>0</v>
      </c>
      <c r="L154" s="229"/>
      <c r="M154" s="229">
        <f>SUM(M155:M155)</f>
        <v>0</v>
      </c>
      <c r="N154" s="229"/>
      <c r="O154" s="229">
        <f>SUM(O155:O155)</f>
        <v>0</v>
      </c>
      <c r="P154" s="229"/>
      <c r="Q154" s="229">
        <f>SUM(Q155:Q155)</f>
        <v>0</v>
      </c>
      <c r="R154" s="229"/>
      <c r="S154" s="229"/>
      <c r="T154" s="229"/>
      <c r="U154" s="229"/>
      <c r="V154" s="229">
        <f>SUM(V155:V155)</f>
        <v>0</v>
      </c>
      <c r="W154" s="229"/>
      <c r="AG154" t="s">
        <v>110</v>
      </c>
    </row>
    <row r="155" spans="1:60" ht="22.5" outlineLevel="1" x14ac:dyDescent="0.2">
      <c r="A155" s="236">
        <v>70</v>
      </c>
      <c r="B155" s="237" t="s">
        <v>283</v>
      </c>
      <c r="C155" s="250" t="s">
        <v>284</v>
      </c>
      <c r="D155" s="238" t="s">
        <v>285</v>
      </c>
      <c r="E155" s="239">
        <v>1</v>
      </c>
      <c r="F155" s="240"/>
      <c r="G155" s="241">
        <f>ROUND(E155*F155,2)</f>
        <v>0</v>
      </c>
      <c r="H155" s="226"/>
      <c r="I155" s="225">
        <f>ROUND(E155*H155,2)</f>
        <v>0</v>
      </c>
      <c r="J155" s="226"/>
      <c r="K155" s="225">
        <f>ROUND(E155*J155,2)</f>
        <v>0</v>
      </c>
      <c r="L155" s="225">
        <v>21</v>
      </c>
      <c r="M155" s="225">
        <f>G155*(1+L155/100)</f>
        <v>0</v>
      </c>
      <c r="N155" s="225">
        <v>0</v>
      </c>
      <c r="O155" s="225">
        <f>ROUND(E155*N155,2)</f>
        <v>0</v>
      </c>
      <c r="P155" s="225">
        <v>0</v>
      </c>
      <c r="Q155" s="225">
        <f>ROUND(E155*P155,2)</f>
        <v>0</v>
      </c>
      <c r="R155" s="225"/>
      <c r="S155" s="225" t="s">
        <v>114</v>
      </c>
      <c r="T155" s="225" t="s">
        <v>122</v>
      </c>
      <c r="U155" s="225">
        <v>0</v>
      </c>
      <c r="V155" s="225">
        <f>ROUND(E155*U155,2)</f>
        <v>0</v>
      </c>
      <c r="W155" s="22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286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x14ac:dyDescent="0.2">
      <c r="A156" s="5"/>
      <c r="B156" s="6"/>
      <c r="C156" s="253"/>
      <c r="D156" s="8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AE156">
        <v>15</v>
      </c>
      <c r="AF156">
        <v>21</v>
      </c>
    </row>
    <row r="157" spans="1:60" x14ac:dyDescent="0.2">
      <c r="A157" s="209"/>
      <c r="B157" s="210" t="s">
        <v>31</v>
      </c>
      <c r="C157" s="254"/>
      <c r="D157" s="211"/>
      <c r="E157" s="212"/>
      <c r="F157" s="212"/>
      <c r="G157" s="248">
        <f>G8+G14+G21+G40+G51+G53+G58+G70+G85+G87+G105+G133+G145+G150+G154</f>
        <v>0</v>
      </c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AE157">
        <f>SUMIF(L7:L155,AE156,G7:G155)</f>
        <v>0</v>
      </c>
      <c r="AF157">
        <f>SUMIF(L7:L155,AF156,G7:G155)</f>
        <v>0</v>
      </c>
      <c r="AG157" t="s">
        <v>287</v>
      </c>
    </row>
    <row r="158" spans="1:60" x14ac:dyDescent="0.2">
      <c r="A158" s="5"/>
      <c r="B158" s="6"/>
      <c r="C158" s="253"/>
      <c r="D158" s="8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60" x14ac:dyDescent="0.2">
      <c r="A159" s="5"/>
      <c r="B159" s="6"/>
      <c r="C159" s="253"/>
      <c r="D159" s="8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60" x14ac:dyDescent="0.2">
      <c r="A160" s="213" t="s">
        <v>288</v>
      </c>
      <c r="B160" s="213"/>
      <c r="C160" s="255"/>
      <c r="D160" s="8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33" x14ac:dyDescent="0.2">
      <c r="A161" s="214"/>
      <c r="B161" s="215"/>
      <c r="C161" s="256"/>
      <c r="D161" s="215"/>
      <c r="E161" s="215"/>
      <c r="F161" s="215"/>
      <c r="G161" s="216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AG161" t="s">
        <v>289</v>
      </c>
    </row>
    <row r="162" spans="1:33" x14ac:dyDescent="0.2">
      <c r="A162" s="217"/>
      <c r="B162" s="218"/>
      <c r="C162" s="257"/>
      <c r="D162" s="218"/>
      <c r="E162" s="218"/>
      <c r="F162" s="218"/>
      <c r="G162" s="219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33" x14ac:dyDescent="0.2">
      <c r="A163" s="217"/>
      <c r="B163" s="218"/>
      <c r="C163" s="257"/>
      <c r="D163" s="218"/>
      <c r="E163" s="218"/>
      <c r="F163" s="218"/>
      <c r="G163" s="219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33" x14ac:dyDescent="0.2">
      <c r="A164" s="217"/>
      <c r="B164" s="218"/>
      <c r="C164" s="257"/>
      <c r="D164" s="218"/>
      <c r="E164" s="218"/>
      <c r="F164" s="218"/>
      <c r="G164" s="219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33" x14ac:dyDescent="0.2">
      <c r="A165" s="220"/>
      <c r="B165" s="221"/>
      <c r="C165" s="258"/>
      <c r="D165" s="221"/>
      <c r="E165" s="221"/>
      <c r="F165" s="221"/>
      <c r="G165" s="222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33" x14ac:dyDescent="0.2">
      <c r="A166" s="5"/>
      <c r="B166" s="6"/>
      <c r="C166" s="253"/>
      <c r="D166" s="8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33" x14ac:dyDescent="0.2">
      <c r="C167" s="259"/>
      <c r="D167" s="190"/>
      <c r="AG167" t="s">
        <v>290</v>
      </c>
    </row>
    <row r="168" spans="1:33" x14ac:dyDescent="0.2">
      <c r="D168" s="190"/>
    </row>
    <row r="169" spans="1:33" x14ac:dyDescent="0.2">
      <c r="D169" s="190"/>
    </row>
    <row r="170" spans="1:33" x14ac:dyDescent="0.2">
      <c r="D170" s="190"/>
    </row>
    <row r="171" spans="1:33" x14ac:dyDescent="0.2">
      <c r="D171" s="190"/>
    </row>
    <row r="172" spans="1:33" x14ac:dyDescent="0.2">
      <c r="D172" s="190"/>
    </row>
    <row r="173" spans="1:33" x14ac:dyDescent="0.2">
      <c r="D173" s="190"/>
    </row>
    <row r="174" spans="1:33" x14ac:dyDescent="0.2">
      <c r="D174" s="190"/>
    </row>
    <row r="175" spans="1:33" x14ac:dyDescent="0.2">
      <c r="D175" s="190"/>
    </row>
    <row r="176" spans="1:33" x14ac:dyDescent="0.2">
      <c r="D176" s="190"/>
    </row>
    <row r="177" spans="4:4" x14ac:dyDescent="0.2">
      <c r="D177" s="190"/>
    </row>
    <row r="178" spans="4:4" x14ac:dyDescent="0.2">
      <c r="D178" s="190"/>
    </row>
    <row r="179" spans="4:4" x14ac:dyDescent="0.2">
      <c r="D179" s="190"/>
    </row>
    <row r="180" spans="4:4" x14ac:dyDescent="0.2">
      <c r="D180" s="190"/>
    </row>
    <row r="181" spans="4:4" x14ac:dyDescent="0.2">
      <c r="D181" s="190"/>
    </row>
    <row r="182" spans="4:4" x14ac:dyDescent="0.2">
      <c r="D182" s="190"/>
    </row>
    <row r="183" spans="4:4" x14ac:dyDescent="0.2">
      <c r="D183" s="190"/>
    </row>
    <row r="184" spans="4:4" x14ac:dyDescent="0.2">
      <c r="D184" s="190"/>
    </row>
    <row r="185" spans="4:4" x14ac:dyDescent="0.2">
      <c r="D185" s="190"/>
    </row>
    <row r="186" spans="4:4" x14ac:dyDescent="0.2">
      <c r="D186" s="190"/>
    </row>
    <row r="187" spans="4:4" x14ac:dyDescent="0.2">
      <c r="D187" s="190"/>
    </row>
    <row r="188" spans="4:4" x14ac:dyDescent="0.2">
      <c r="D188" s="190"/>
    </row>
    <row r="189" spans="4:4" x14ac:dyDescent="0.2">
      <c r="D189" s="190"/>
    </row>
    <row r="190" spans="4:4" x14ac:dyDescent="0.2">
      <c r="D190" s="190"/>
    </row>
    <row r="191" spans="4:4" x14ac:dyDescent="0.2">
      <c r="D191" s="190"/>
    </row>
    <row r="192" spans="4:4" x14ac:dyDescent="0.2">
      <c r="D192" s="190"/>
    </row>
    <row r="193" spans="4:4" x14ac:dyDescent="0.2">
      <c r="D193" s="190"/>
    </row>
    <row r="194" spans="4:4" x14ac:dyDescent="0.2">
      <c r="D194" s="190"/>
    </row>
    <row r="195" spans="4:4" x14ac:dyDescent="0.2">
      <c r="D195" s="190"/>
    </row>
    <row r="196" spans="4:4" x14ac:dyDescent="0.2">
      <c r="D196" s="190"/>
    </row>
    <row r="197" spans="4:4" x14ac:dyDescent="0.2">
      <c r="D197" s="190"/>
    </row>
    <row r="198" spans="4:4" x14ac:dyDescent="0.2">
      <c r="D198" s="190"/>
    </row>
    <row r="199" spans="4:4" x14ac:dyDescent="0.2">
      <c r="D199" s="190"/>
    </row>
    <row r="200" spans="4:4" x14ac:dyDescent="0.2">
      <c r="D200" s="190"/>
    </row>
    <row r="201" spans="4:4" x14ac:dyDescent="0.2">
      <c r="D201" s="190"/>
    </row>
    <row r="202" spans="4:4" x14ac:dyDescent="0.2">
      <c r="D202" s="190"/>
    </row>
    <row r="203" spans="4:4" x14ac:dyDescent="0.2">
      <c r="D203" s="190"/>
    </row>
    <row r="204" spans="4:4" x14ac:dyDescent="0.2">
      <c r="D204" s="190"/>
    </row>
    <row r="205" spans="4:4" x14ac:dyDescent="0.2">
      <c r="D205" s="190"/>
    </row>
    <row r="206" spans="4:4" x14ac:dyDescent="0.2">
      <c r="D206" s="190"/>
    </row>
    <row r="207" spans="4:4" x14ac:dyDescent="0.2">
      <c r="D207" s="190"/>
    </row>
    <row r="208" spans="4:4" x14ac:dyDescent="0.2">
      <c r="D208" s="190"/>
    </row>
    <row r="209" spans="4:4" x14ac:dyDescent="0.2">
      <c r="D209" s="190"/>
    </row>
    <row r="210" spans="4:4" x14ac:dyDescent="0.2">
      <c r="D210" s="190"/>
    </row>
    <row r="211" spans="4:4" x14ac:dyDescent="0.2">
      <c r="D211" s="190"/>
    </row>
    <row r="212" spans="4:4" x14ac:dyDescent="0.2">
      <c r="D212" s="190"/>
    </row>
    <row r="213" spans="4:4" x14ac:dyDescent="0.2">
      <c r="D213" s="190"/>
    </row>
    <row r="214" spans="4:4" x14ac:dyDescent="0.2">
      <c r="D214" s="190"/>
    </row>
    <row r="215" spans="4:4" x14ac:dyDescent="0.2">
      <c r="D215" s="190"/>
    </row>
    <row r="216" spans="4:4" x14ac:dyDescent="0.2">
      <c r="D216" s="190"/>
    </row>
    <row r="217" spans="4:4" x14ac:dyDescent="0.2">
      <c r="D217" s="190"/>
    </row>
    <row r="218" spans="4:4" x14ac:dyDescent="0.2">
      <c r="D218" s="190"/>
    </row>
    <row r="219" spans="4:4" x14ac:dyDescent="0.2">
      <c r="D219" s="190"/>
    </row>
    <row r="220" spans="4:4" x14ac:dyDescent="0.2">
      <c r="D220" s="190"/>
    </row>
    <row r="221" spans="4:4" x14ac:dyDescent="0.2">
      <c r="D221" s="190"/>
    </row>
    <row r="222" spans="4:4" x14ac:dyDescent="0.2">
      <c r="D222" s="190"/>
    </row>
    <row r="223" spans="4:4" x14ac:dyDescent="0.2">
      <c r="D223" s="190"/>
    </row>
    <row r="224" spans="4:4" x14ac:dyDescent="0.2">
      <c r="D224" s="190"/>
    </row>
    <row r="225" spans="4:4" x14ac:dyDescent="0.2">
      <c r="D225" s="190"/>
    </row>
    <row r="226" spans="4:4" x14ac:dyDescent="0.2">
      <c r="D226" s="190"/>
    </row>
    <row r="227" spans="4:4" x14ac:dyDescent="0.2">
      <c r="D227" s="190"/>
    </row>
    <row r="228" spans="4:4" x14ac:dyDescent="0.2">
      <c r="D228" s="190"/>
    </row>
    <row r="229" spans="4:4" x14ac:dyDescent="0.2">
      <c r="D229" s="190"/>
    </row>
    <row r="230" spans="4:4" x14ac:dyDescent="0.2">
      <c r="D230" s="190"/>
    </row>
    <row r="231" spans="4:4" x14ac:dyDescent="0.2">
      <c r="D231" s="190"/>
    </row>
    <row r="232" spans="4:4" x14ac:dyDescent="0.2">
      <c r="D232" s="190"/>
    </row>
    <row r="233" spans="4:4" x14ac:dyDescent="0.2">
      <c r="D233" s="190"/>
    </row>
    <row r="234" spans="4:4" x14ac:dyDescent="0.2">
      <c r="D234" s="190"/>
    </row>
    <row r="235" spans="4:4" x14ac:dyDescent="0.2">
      <c r="D235" s="190"/>
    </row>
    <row r="236" spans="4:4" x14ac:dyDescent="0.2">
      <c r="D236" s="190"/>
    </row>
    <row r="237" spans="4:4" x14ac:dyDescent="0.2">
      <c r="D237" s="190"/>
    </row>
    <row r="238" spans="4:4" x14ac:dyDescent="0.2">
      <c r="D238" s="190"/>
    </row>
    <row r="239" spans="4:4" x14ac:dyDescent="0.2">
      <c r="D239" s="190"/>
    </row>
    <row r="240" spans="4:4" x14ac:dyDescent="0.2">
      <c r="D240" s="190"/>
    </row>
    <row r="241" spans="4:4" x14ac:dyDescent="0.2">
      <c r="D241" s="190"/>
    </row>
    <row r="242" spans="4:4" x14ac:dyDescent="0.2">
      <c r="D242" s="190"/>
    </row>
    <row r="243" spans="4:4" x14ac:dyDescent="0.2">
      <c r="D243" s="190"/>
    </row>
    <row r="244" spans="4:4" x14ac:dyDescent="0.2">
      <c r="D244" s="190"/>
    </row>
    <row r="245" spans="4:4" x14ac:dyDescent="0.2">
      <c r="D245" s="190"/>
    </row>
    <row r="246" spans="4:4" x14ac:dyDescent="0.2">
      <c r="D246" s="190"/>
    </row>
    <row r="247" spans="4:4" x14ac:dyDescent="0.2">
      <c r="D247" s="190"/>
    </row>
    <row r="248" spans="4:4" x14ac:dyDescent="0.2">
      <c r="D248" s="190"/>
    </row>
    <row r="249" spans="4:4" x14ac:dyDescent="0.2">
      <c r="D249" s="190"/>
    </row>
    <row r="250" spans="4:4" x14ac:dyDescent="0.2">
      <c r="D250" s="190"/>
    </row>
    <row r="251" spans="4:4" x14ac:dyDescent="0.2">
      <c r="D251" s="190"/>
    </row>
    <row r="252" spans="4:4" x14ac:dyDescent="0.2">
      <c r="D252" s="190"/>
    </row>
    <row r="253" spans="4:4" x14ac:dyDescent="0.2">
      <c r="D253" s="190"/>
    </row>
    <row r="254" spans="4:4" x14ac:dyDescent="0.2">
      <c r="D254" s="190"/>
    </row>
    <row r="255" spans="4:4" x14ac:dyDescent="0.2">
      <c r="D255" s="190"/>
    </row>
    <row r="256" spans="4:4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algorithmName="SHA-512" hashValue="efLEdX7sBEMTClHReN7D5csPIA+gbU1JY/fvABWOGjpfDao2q+3rKBUG4tZKnc7L0fkgfJZxQB+AaKFuhFTo4A==" saltValue="Bx8NPTgGYzCYAy4igCuB+A==" spinCount="100000" sheet="1"/>
  <mergeCells count="6">
    <mergeCell ref="A1:G1"/>
    <mergeCell ref="C2:G2"/>
    <mergeCell ref="C3:G3"/>
    <mergeCell ref="C4:G4"/>
    <mergeCell ref="A160:C160"/>
    <mergeCell ref="A161:G16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12 v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'12 v Pol'!Názvy_tisku</vt:lpstr>
      <vt:lpstr>oadresa</vt:lpstr>
      <vt:lpstr>Stavba!Objednatel</vt:lpstr>
      <vt:lpstr>Stavba!Objekt</vt:lpstr>
      <vt:lpstr>'12 v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Janoušek Václav</cp:lastModifiedBy>
  <cp:lastPrinted>2014-02-28T09:52:57Z</cp:lastPrinted>
  <dcterms:created xsi:type="dcterms:W3CDTF">2009-04-08T07:15:50Z</dcterms:created>
  <dcterms:modified xsi:type="dcterms:W3CDTF">2017-08-31T12:45:11Z</dcterms:modified>
</cp:coreProperties>
</file>