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80" windowWidth="15600" windowHeight="8010" tabRatio="212"/>
  </bookViews>
  <sheets>
    <sheet name="REKAP" sheetId="4" r:id="rId1"/>
    <sheet name="POLOZKY" sheetId="1" r:id="rId2"/>
  </sheets>
  <definedNames>
    <definedName name="_xlnm.Print_Titles" localSheetId="1">POLOZKY!$1:$5</definedName>
    <definedName name="_xlnm.Print_Titles" localSheetId="0">REKAP!$1:$6</definedName>
  </definedNames>
  <calcPr calcId="145621"/>
</workbook>
</file>

<file path=xl/calcChain.xml><?xml version="1.0" encoding="utf-8"?>
<calcChain xmlns="http://schemas.openxmlformats.org/spreadsheetml/2006/main">
  <c r="I65" i="1" l="1"/>
  <c r="I64" i="1"/>
  <c r="I63" i="1"/>
  <c r="I62" i="1"/>
  <c r="I61" i="1"/>
  <c r="I60" i="1"/>
  <c r="I59" i="1"/>
  <c r="K51" i="1"/>
  <c r="I51" i="1"/>
  <c r="I58" i="1" l="1"/>
  <c r="I57" i="1"/>
  <c r="I56" i="1"/>
  <c r="I55" i="1"/>
  <c r="K69" i="1"/>
  <c r="I69" i="1"/>
  <c r="K68" i="1"/>
  <c r="I68" i="1"/>
  <c r="K67" i="1"/>
  <c r="I67" i="1"/>
  <c r="K140" i="1" l="1"/>
  <c r="K139" i="1"/>
  <c r="K138" i="1"/>
  <c r="K137" i="1"/>
  <c r="K136" i="1"/>
  <c r="K135" i="1"/>
  <c r="K134" i="1"/>
  <c r="K131" i="1"/>
  <c r="K130" i="1"/>
  <c r="K129" i="1"/>
  <c r="K128" i="1"/>
  <c r="K127" i="1"/>
  <c r="K126" i="1"/>
  <c r="K125" i="1"/>
  <c r="K124" i="1"/>
  <c r="I140" i="1"/>
  <c r="I139" i="1"/>
  <c r="I138" i="1"/>
  <c r="I137" i="1"/>
  <c r="I136" i="1"/>
  <c r="I130" i="1"/>
  <c r="I129" i="1"/>
  <c r="I127" i="1"/>
  <c r="K123" i="1" l="1"/>
  <c r="I126" i="1"/>
  <c r="G132" i="1"/>
  <c r="K132" i="1" s="1"/>
  <c r="G133" i="1"/>
  <c r="I133" i="1" s="1"/>
  <c r="D142" i="1"/>
  <c r="G28" i="1" l="1"/>
  <c r="K23" i="1"/>
  <c r="I23" i="1"/>
  <c r="K22" i="1"/>
  <c r="I22" i="1"/>
  <c r="K105" i="1"/>
  <c r="I105" i="1"/>
  <c r="K146" i="1"/>
  <c r="K101" i="1"/>
  <c r="K100" i="1"/>
  <c r="I101" i="1"/>
  <c r="I100" i="1"/>
  <c r="I99" i="1"/>
  <c r="I98" i="1"/>
  <c r="I97" i="1"/>
  <c r="K50" i="1"/>
  <c r="I50" i="1"/>
  <c r="A3" i="4" l="1"/>
  <c r="K19" i="1"/>
  <c r="I19" i="1"/>
  <c r="I26" i="1" l="1"/>
  <c r="I25" i="1"/>
  <c r="K26" i="1"/>
  <c r="K25" i="1"/>
  <c r="K112" i="1" l="1"/>
  <c r="I112" i="1"/>
  <c r="I92" i="1"/>
  <c r="I91" i="1"/>
  <c r="I90" i="1"/>
  <c r="K92" i="1"/>
  <c r="K91" i="1"/>
  <c r="K90" i="1"/>
  <c r="I89" i="1"/>
  <c r="K89" i="1"/>
  <c r="I35" i="1" l="1"/>
  <c r="I38" i="1"/>
  <c r="I37" i="1"/>
  <c r="K35" i="1"/>
  <c r="K38" i="1"/>
  <c r="K37" i="1"/>
  <c r="G29" i="1" l="1"/>
  <c r="K29" i="1" l="1"/>
  <c r="K28" i="1"/>
  <c r="K21" i="1"/>
  <c r="I21" i="1"/>
  <c r="I12" i="1" l="1"/>
  <c r="I11" i="1"/>
  <c r="K12" i="1"/>
  <c r="K11" i="1"/>
  <c r="K14" i="1" l="1"/>
  <c r="K10" i="1"/>
  <c r="K9" i="1"/>
  <c r="I10" i="1"/>
  <c r="K119" i="1" l="1"/>
  <c r="I119" i="1"/>
  <c r="K104" i="1" l="1"/>
  <c r="I104" i="1"/>
  <c r="K156" i="1" l="1"/>
  <c r="K149" i="1"/>
  <c r="K154" i="1"/>
  <c r="K153" i="1"/>
  <c r="K152" i="1"/>
  <c r="K151" i="1"/>
  <c r="K150" i="1"/>
  <c r="K108" i="1"/>
  <c r="K107" i="1"/>
  <c r="K109" i="1" l="1"/>
  <c r="K72" i="1"/>
  <c r="I72" i="1"/>
  <c r="K44" i="1"/>
  <c r="K145" i="1" l="1"/>
  <c r="I95" i="1"/>
  <c r="K94" i="1"/>
  <c r="I94" i="1"/>
  <c r="I78" i="1"/>
  <c r="K78" i="1"/>
  <c r="I79" i="1"/>
  <c r="I81" i="1"/>
  <c r="K81" i="1"/>
  <c r="I83" i="1"/>
  <c r="K83" i="1"/>
  <c r="K103" i="1" l="1"/>
  <c r="I103" i="1"/>
  <c r="K88" i="1"/>
  <c r="I88" i="1"/>
  <c r="K87" i="1"/>
  <c r="I87" i="1"/>
  <c r="K86" i="1"/>
  <c r="I86" i="1"/>
  <c r="K85" i="1"/>
  <c r="I85" i="1"/>
  <c r="K84" i="1"/>
  <c r="I84" i="1"/>
  <c r="K53" i="1"/>
  <c r="I53" i="1"/>
  <c r="K52" i="1"/>
  <c r="I52" i="1"/>
  <c r="K42" i="1"/>
  <c r="I42" i="1"/>
  <c r="K39" i="1" l="1"/>
  <c r="I39" i="1"/>
  <c r="D158" i="1" l="1"/>
  <c r="C20" i="4" s="1"/>
  <c r="C18" i="4"/>
  <c r="K116" i="1"/>
  <c r="K117" i="1"/>
  <c r="K118" i="1"/>
  <c r="K120" i="1"/>
  <c r="I116" i="1"/>
  <c r="I117" i="1"/>
  <c r="I118" i="1"/>
  <c r="I120" i="1"/>
  <c r="I121" i="1"/>
  <c r="K114" i="1"/>
  <c r="I114" i="1"/>
  <c r="D110" i="1"/>
  <c r="C16" i="4" s="1"/>
  <c r="I110" i="1"/>
  <c r="K41" i="1"/>
  <c r="I41" i="1"/>
  <c r="I9" i="1"/>
  <c r="K71" i="1"/>
  <c r="I71" i="1"/>
  <c r="D46" i="1"/>
  <c r="C12" i="4" s="1"/>
  <c r="D31" i="1"/>
  <c r="C10" i="4" s="1"/>
  <c r="D16" i="1"/>
  <c r="C8" i="4" s="1"/>
  <c r="D74" i="1"/>
  <c r="C14" i="4" s="1"/>
  <c r="I142" i="1" l="1"/>
  <c r="J142" i="1"/>
  <c r="J74" i="1"/>
  <c r="I74" i="1"/>
  <c r="J110" i="1"/>
  <c r="I16" i="4" s="1"/>
  <c r="G16" i="4"/>
  <c r="I46" i="1"/>
  <c r="J46" i="1"/>
  <c r="G14" i="4" l="1"/>
  <c r="I14" i="4"/>
  <c r="I12" i="4"/>
  <c r="G12" i="4"/>
  <c r="K157" i="1"/>
  <c r="K148" i="1"/>
  <c r="K147" i="1"/>
  <c r="K144" i="1"/>
  <c r="J31" i="1"/>
  <c r="I31" i="1"/>
  <c r="G10" i="4" l="1"/>
  <c r="I10" i="4"/>
  <c r="J158" i="1"/>
  <c r="I20" i="4" s="1"/>
  <c r="G18" i="4" l="1"/>
  <c r="I18" i="4"/>
  <c r="J16" i="1"/>
  <c r="I160" i="1" s="1"/>
  <c r="I16" i="1"/>
  <c r="I161" i="1" s="1"/>
  <c r="I8" i="4" l="1"/>
  <c r="G22" i="4" s="1"/>
  <c r="G8" i="4"/>
  <c r="G23" i="4" s="1"/>
  <c r="G25" i="4" l="1"/>
  <c r="G27" i="4" s="1"/>
  <c r="I163" i="1"/>
</calcChain>
</file>

<file path=xl/sharedStrings.xml><?xml version="1.0" encoding="utf-8"?>
<sst xmlns="http://schemas.openxmlformats.org/spreadsheetml/2006/main" count="403" uniqueCount="166">
  <si>
    <t>m</t>
  </si>
  <si>
    <t>kpl</t>
  </si>
  <si>
    <t>Měření kontinuity smyčky</t>
  </si>
  <si>
    <t>ks</t>
  </si>
  <si>
    <t>Společné trasy - zařízení k protipožárnímu zásahu</t>
  </si>
  <si>
    <t>Ostatní</t>
  </si>
  <si>
    <t>tuhá elektroinstalační trubka pr. 16mm vč. úchytek</t>
  </si>
  <si>
    <t>tuhá elektroinstalační trubka pr. 25mm vč. úchytek</t>
  </si>
  <si>
    <t>hmoždina s páskou pro uchycení kabelů nebo trubek</t>
  </si>
  <si>
    <t>protipožární ucpávky, max. EI-60, spěňovací hmoty a minerální deksy s protipožárním povlakem, označovací štítky. Systémové řešení</t>
  </si>
  <si>
    <t>HZS</t>
  </si>
  <si>
    <t>koordinace prací s ostatními profesemi</t>
  </si>
  <si>
    <t>hod</t>
  </si>
  <si>
    <t>dokumentace skutečného provedení</t>
  </si>
  <si>
    <t>Kabelová příchytka pro 1 až 2 kabely. Spolu s kabely musí být zajištěna certifikace podle ZP27/2008 na P30-R (30 minut)</t>
  </si>
  <si>
    <t>P.č.</t>
  </si>
  <si>
    <t>Název položky</t>
  </si>
  <si>
    <t>MJ</t>
  </si>
  <si>
    <t>množství</t>
  </si>
  <si>
    <t xml:space="preserve">
dodávka
celkem (Kč)</t>
  </si>
  <si>
    <t>dodávka
cena / MJ</t>
  </si>
  <si>
    <t>montáž
cena / MJ</t>
  </si>
  <si>
    <t xml:space="preserve">
montáž
celkem (Kč)</t>
  </si>
  <si>
    <t>Díl:</t>
  </si>
  <si>
    <t>1</t>
  </si>
  <si>
    <t>Celkem za</t>
  </si>
  <si>
    <t>2</t>
  </si>
  <si>
    <t>4</t>
  </si>
  <si>
    <t>Kamerový systém (CCTV)</t>
  </si>
  <si>
    <t>Elektrická požární signalizace (EPS)</t>
  </si>
  <si>
    <t>Universální kabelážní systém, telefon (SK,TEL)</t>
  </si>
  <si>
    <t>7</t>
  </si>
  <si>
    <t>Celkem</t>
  </si>
  <si>
    <t>montáž</t>
  </si>
  <si>
    <t>dodávku</t>
  </si>
  <si>
    <t>cenová soustava</t>
  </si>
  <si>
    <t>REKAPITULACE</t>
  </si>
  <si>
    <t>Název ODDÍLU</t>
  </si>
  <si>
    <t>bez DPH</t>
  </si>
  <si>
    <t>včetně DPH 21%</t>
  </si>
  <si>
    <t>Poplachový zabezpečovací a tísňový systém (PZTS)</t>
  </si>
  <si>
    <t>Nouzový zvukový systém (NZS)</t>
  </si>
  <si>
    <t>vlastní</t>
  </si>
  <si>
    <t>přepěťová ochrana napájecího vstupu 230V do zdroje, typ 3, In=10A, vč. filtru pro jemné odrušení</t>
  </si>
  <si>
    <t>Kabel 2x2x0,8 mm2. Funkční schopnost při požáru podle ČSN EN 60331. Spolu s trasou musí vytvořit integrovaný kabelový systém s certifikací podle ZP27/2008 na min. P-30-R. Měděné jádro, stínění. Barva izolace hnědá. Pevně uložený do příchytek / ve zdivu.</t>
  </si>
  <si>
    <t>Detektory, klávesnice, moduly</t>
  </si>
  <si>
    <t>Napájecí kabel 2x1.5 H05VV-F</t>
  </si>
  <si>
    <t>Zařízení</t>
  </si>
  <si>
    <t>Společné trasy</t>
  </si>
  <si>
    <t>Montážní sada M5 pro 19" komponenty</t>
  </si>
  <si>
    <t>přepěťová ochrana na vstupu do nabíječe, typ 3, In=16A, vč. filtru pro jemné odrušení</t>
  </si>
  <si>
    <t>Kabeláže</t>
  </si>
  <si>
    <t>provozní kniha NZS</t>
  </si>
  <si>
    <t>stavební přípomoce, zahrnuje průrazy, vysekání drážek včetně hrubého zapravení</t>
  </si>
  <si>
    <t>pomocný instalační materiál</t>
  </si>
  <si>
    <t>Výchozí revize CCTV</t>
  </si>
  <si>
    <t>Výchozí revize NZS</t>
  </si>
  <si>
    <t>výchozí revize NN</t>
  </si>
  <si>
    <t>Programování a konfigurace systému
Kompletní práce spojené s programováním a konfigurací systému</t>
  </si>
  <si>
    <t>Kompletace systému
Osazení prvků ústředny do rozváděče(-ů), propojení, HW / SW konfigurace systému, česká lokalizace FW, oživení</t>
  </si>
  <si>
    <t>Individuální zkoušky
Položka obsahuje povinné individuální zkoušky nutné k prokázání bezchybné funkčnosti díla; provádění  a výsledek zkoušek bude denně zachycován v zápisech; denní zápisy budou obsahovat popis zkoušené technologie, včetně fyzické kontroly prvků; o ukončení zkoušky bude sepsán závěrečný protokol</t>
  </si>
  <si>
    <t>Vzorkování
Položka zahrnuje veškeré náklady na přípravu vzorkování, náklady spojené s odsouhlasením nabízeného systému uživatelem, doložení atestů a certifikátů a veškeré další práce nutné k zajištění plné funkčnosti systému a řádného předání objednateli, včetně počítání hladiny akustického tlaku</t>
  </si>
  <si>
    <t xml:space="preserve">Zkušební provoz
Položka zahrnuje náklady na přítomnost technika během zkušebního provozu systému, včetně odstraňování závad a nedodělků, které zkušební provoz prokáže </t>
  </si>
  <si>
    <t>Komplexní zkoušky
Položka obsahuje povinné komplexní zkoušky celého díla za účelem prokázání kvality a funkčnosti díla v rámci vzájemně propojených a na sebe navazujících systémů</t>
  </si>
  <si>
    <t>Zaškolení obsluhy
Položka zahrnuje veškeré náklady spojené se zaškolením obsluhy a údržby systému</t>
  </si>
  <si>
    <t>dopravné</t>
  </si>
  <si>
    <t>přesuny hmot</t>
  </si>
  <si>
    <t>PPV</t>
  </si>
  <si>
    <t>Oživení a nastavení celého systému CCTV</t>
  </si>
  <si>
    <t>plastová vkládací lišta 40x20</t>
  </si>
  <si>
    <t>Drobný montážní a instalační materiál k RACKu celkem</t>
  </si>
  <si>
    <t>SIMULAČNÍ CENTRUM MU</t>
  </si>
  <si>
    <t>typové označení</t>
  </si>
  <si>
    <t>Kabely</t>
  </si>
  <si>
    <t>Přepěťová ochrana sběrnice RS485</t>
  </si>
  <si>
    <t>Skříň s funkční schopností při požáru pro přechod zemního kabelu na vnitřní a pro uložení přep.ochran</t>
  </si>
  <si>
    <t>RACKY</t>
  </si>
  <si>
    <t>Svár optického vlákna</t>
  </si>
  <si>
    <t>Měření optického vlákna včetně vyhotovení protokolu</t>
  </si>
  <si>
    <t>Optická vana pro vyvaření 24 vláken LC, duplex, plně vybavená</t>
  </si>
  <si>
    <t>FTP kabel cat.5E, 4x2x0,5mm, izolace LSOH, uložení ve žlabu nebo trubce</t>
  </si>
  <si>
    <t>11</t>
  </si>
  <si>
    <t>XLR Cable, 5 m</t>
  </si>
  <si>
    <t>12</t>
  </si>
  <si>
    <t>13</t>
  </si>
  <si>
    <t>celoplechový žlab 100x100mm, vč. stropních závěsů, tvarovek, spojovací a úchytový materiál</t>
  </si>
  <si>
    <t>ZAŘÍZENÍ MUSÍ BÝT KOMPATIBILNÍ SE STÁV.SYSTÉMEM V UKB - SCHRACK SECONET</t>
  </si>
  <si>
    <t>Aktivní prvky</t>
  </si>
  <si>
    <t>1000Base-LX Mini GBIC w/LC connector</t>
  </si>
  <si>
    <t>ZAŘÍZENÍ MUSÍ BÝT KOMPATIBILNÍ SE STÁV.SYSTÉMEM V UKB - BOSCH PRAESIDIO</t>
  </si>
  <si>
    <t>ZAŘÍZENÍ MUSÍ BÝT KOMPATIBILNÍ SE STÁV.SYSTÉMEM V UKB - AVIGILON</t>
  </si>
  <si>
    <t>ZAŘÍZENÍ MUSÍ BÝT KOMPATIBILNÍ SE STÁV.SYSTÉMEM V UKB - ASSET</t>
  </si>
  <si>
    <t>Ovládací klávesnice, dvouřádkový display
Rozměr desky – 146 x 121 mm
Rozměr včetně krytu - 157 x 135 x 34 mm
Napájení – 12 V= (Jmenovité napětí 13.8V=)
Odběr – 200 mA (bez připojené čtečky)
Display - Dvouřádkový LCD 2 x 20 znaků, zelený podsvit (možno změnit)
Čtecí hlava - interní Elatec ID12, nebo možnost připojení externí
Montáž – na zeď
Materiál - Spodní část – Kov, Kryt - Plast
Hmotnost – cca 400g.
Pracovní teplota – -10°C - +40°C
Pracovní vlhkost – 10 – 80 %
Krytí – IP 30</t>
  </si>
  <si>
    <t>D 209 - VENKOVNÍ ROZVODY SLP (NAPOJENÍ NA UKB)</t>
  </si>
  <si>
    <t>TCEPKPFLE 5XN0.8 do kabelovodu</t>
  </si>
  <si>
    <t>Centrální řídící jednotka ozvučovacího a evakuačního systému Praesideo dle ČSN EN 60849 - vybavená všemi dostupnými
funkcemi a řídící veškerou činnost systému prostřednictvím komunikace po optických kabelech - 28 audio kanálů v CD
kvalitě, paměť poplachů a chybových hlášení, automatické testování všech činností systému, manager 256 přednahraných
zpráv, konfigurace a ovládání z PC, sw. součástí každé ústředny zdarma, dálkový dohled, interní reproduktor pro příposlech,
výstup pro sluchátka</t>
  </si>
  <si>
    <t>Druhá řídicí jednotka je určena pro výměnu stávající nejstarší řídicí jednotky LBB 4401 (kompatibilita verzí SW).</t>
  </si>
  <si>
    <t>PRS-4OMI4 OMNEO INTERFACE</t>
  </si>
  <si>
    <t>Napájecí zdroj 12V/2A v kovové bedně, místo pro aku max 17 Ah</t>
  </si>
  <si>
    <t>Akumulátor 17 Ah</t>
  </si>
  <si>
    <t>Výchozí revize PZTS</t>
  </si>
  <si>
    <t>1000BASE-LX/LH SFP transceiver module, MMF/SMF, 1310nm</t>
  </si>
  <si>
    <t>Switch 24 Ethernet 10/100/1000 PoE 370W, 4x 1G SFP, L2 ,PoE (802.3af), případně PoE+ (802.3at), multicast IGMP snooping a
prioritizace (QoS)
musí odpovídat parametrům v Metodice "Nasazování a úpravy komponent BMS MU, kap.4.1.2"</t>
  </si>
  <si>
    <t>PRS-CSI Praesideo - interface dálkové stanice hlasatele</t>
  </si>
  <si>
    <t>PRS-CSR Praesideo - dálková stanice hlasatele</t>
  </si>
  <si>
    <t>LBB4432/00 Praesideo - klávesnice stanice hlasatele</t>
  </si>
  <si>
    <t>PRS-FINNA Rozhraní pro optické vedení, bez síťové adresy</t>
  </si>
  <si>
    <t>PRS-48CH12 Nabíječ baterií evakuačního rozhlasu 48V
Nabíječ baterií, který je navržen pro ozvučovací a evakuační rozhlasy k zajištění trvalého nabití záložních baterií. Nabíječ je v
19“ provedení pro montáž do datových rozvaděčů a nabíjejí olověné baterie, poskytující napětí 24V, resp. 48V. Tento nabíječ
je plně kompatibilní a certifikovaný podle EN 54-4 a jedná se o vysoce kvalitní, inteligentní, mikroprocesorem řízené zařízení.</t>
  </si>
  <si>
    <t>Akumulátor 12V/75Ah, M6</t>
  </si>
  <si>
    <t>LBB 4416/01 Systémový kabel Praesideo včetně konektorů - 50 cm</t>
  </si>
  <si>
    <t>LBB 4416/02 Systémový kabel Praesideo včetně konektorů - 2m</t>
  </si>
  <si>
    <t>Software:</t>
  </si>
  <si>
    <t>PRS-SWCS Praesideo - software pro PC stanici hlasatele server</t>
  </si>
  <si>
    <t>PRS-SWCSL-E Praesideo - software pro PC stanici hlasatele licence na síť</t>
  </si>
  <si>
    <t>PRS-CSC-E Praesideo - software pro PC stanici hlasatele klient - e-lic</t>
  </si>
  <si>
    <t>PC stanice pro SWCST (dotykový panel). Nároky na HW PC a OS dle doporučení aktuálně dostupné verze SWCST.</t>
  </si>
  <si>
    <t>Ethernet Switch (propojení 3xNCO, 1x PC, 1x Servis, 3x OMNEO INTERFACE, rezerva) dle aktuálního doporučení výrobce Bosch
min. 12x 10/100Mb L2</t>
  </si>
  <si>
    <t xml:space="preserve">Univerzální kabel Central Tube 12vl., G.652D, LSZH, FR 60331 OD 7,0 mm </t>
  </si>
  <si>
    <t>Minitrubička HDPE 12x2,0 pro přímé položení do země s potiskem</t>
  </si>
  <si>
    <t>průzkum trasy ve stáv.pavilonech a LK, rozebrání podlahy / podhledu + zpětné zapravení</t>
  </si>
  <si>
    <t>Zemní práce</t>
  </si>
  <si>
    <t xml:space="preserve">Optický mikrokabel 48 vl. AW FLEX, OD 4,1 mm, PA orange plášť </t>
  </si>
  <si>
    <t>Minitrubička LSZH 12x2,0 pro přímé položení do země s potiskem</t>
  </si>
  <si>
    <t>Aktivní prvek pro připojení prvků na technologickou síť, L3,  24x SFP port, musí splňovat požadavky v Metodice "Nasazování a úpravy komponent BMS MU, kap.4.1.2"</t>
  </si>
  <si>
    <t>Vytyčení trasy kabel.vedení sdělovacího v zastavěném prostoru</t>
  </si>
  <si>
    <t>km</t>
  </si>
  <si>
    <t>Odvoz zeminy do vzdálenosti 50m</t>
  </si>
  <si>
    <r>
      <t>m</t>
    </r>
    <r>
      <rPr>
        <vertAlign val="superscript"/>
        <sz val="8"/>
        <rFont val="Century Gothic"/>
        <family val="2"/>
        <charset val="238"/>
      </rPr>
      <t>3</t>
    </r>
  </si>
  <si>
    <t>Odvoz zeminy za každý další km</t>
  </si>
  <si>
    <t>Skládkovné-zemina</t>
  </si>
  <si>
    <r>
      <t>m</t>
    </r>
    <r>
      <rPr>
        <i/>
        <vertAlign val="superscript"/>
        <sz val="8"/>
        <color rgb="FFFF0000"/>
        <rFont val="Century Gothic"/>
        <family val="2"/>
        <charset val="238"/>
      </rPr>
      <t>3</t>
    </r>
  </si>
  <si>
    <t>Provizorní úprava terénu v přírodní zemině, zem.třídy 3</t>
  </si>
  <si>
    <r>
      <t>m</t>
    </r>
    <r>
      <rPr>
        <vertAlign val="superscript"/>
        <sz val="8"/>
        <rFont val="Century Gothic"/>
        <family val="2"/>
        <charset val="238"/>
      </rPr>
      <t>2</t>
    </r>
  </si>
  <si>
    <t>Zřízení varov.ohražení kolem výkopu</t>
  </si>
  <si>
    <t>Průraz do budovy včetně utěsnění</t>
  </si>
  <si>
    <t>Protlak pod komunikací pr.125mm řízený včetně výkopu a záhozu jam</t>
  </si>
  <si>
    <t>Trubka PE125mm</t>
  </si>
  <si>
    <t>Zříz.kab.lože z kop.písku š.do 50cm, tl.33cm</t>
  </si>
  <si>
    <t>Zakrytí plastovou fólií š.22cm</t>
  </si>
  <si>
    <t>Sloupek pro čtečku, v=140cm nad terénem, nerez, dodávka+montáž</t>
  </si>
  <si>
    <t>Základ pro sloupek, dodávka+montáž</t>
  </si>
  <si>
    <t>Kabelová komora, modulová, z polyethylenu vysoké hustoty, min.rozměry 1100x1100x1220, víko litina, tř.zatížení B125,  jednotný systém zamykání víka, dodávka+montáž dle návodu výrobce včetně montážního příslušenství a zemních prací (výkop jámy, úprava lože, podsyp, beton. desky, drenáže, apod.)</t>
  </si>
  <si>
    <t>Prostupová tvarovka pr.125mm
- silnostěnné a plnostěnné PVC • tlaková odolnost 7,0 bar (4 násobný pryžový EPDM těsnící hřeben 4LOCK) • pro svislé konstrukce (stěny)
- 2× montážní držák/víčko do bednění</t>
  </si>
  <si>
    <t>Beton C12/15</t>
  </si>
  <si>
    <t>m3</t>
  </si>
  <si>
    <t>Hloubení kabelové rýhy 50cm šir.,120cm hlub.,zem.tř.3</t>
  </si>
  <si>
    <t>Hloubení kabelové rýhy 50cm šir.,85cm hlub.,zem.tř.3 včetně záhozu a zapravení zeleni a povrchů do původního stavu</t>
  </si>
  <si>
    <t>SATA DISK 2000GB, 5900 rpm, vhodný do podmínek 24/7, pro PC Videoserver, DVR, NAS, záruka 36 měsíců</t>
  </si>
  <si>
    <t>PC - klientský počítač musí odpovídat parametrům v Metodice "Nasazování a úpravy komponent BMS MU, kap.4.1.2"
určený k monitorování / vzdálené monitorování, je určen k monitorování do 64 kamer, možnost připojení 4 monitorů, i7 core, 4GB RAM, systémový HDD SATA 7.2K rpm LFF, non hot plug HDD, samostatná graficka karta s VGA, HDMI a 2x DVI-D výstupem (není možné použít redukci na VGA), DVDRW, Ethernet 1Gb, zdroj 300w, Micro ATX Tower audio výstup, Microsoft Windows 7P / 8P</t>
  </si>
  <si>
    <t>20.7" Full HD CCTV WLED LCD monitor, uzpůsobený pro použití 24 hod./7 dní v týdnu, max. rozlišení 1920x1080 px, poměr stran 16:9, pozorovací úhel 130°/178°, 16.7 ml. barev, 1x VGA vstup, 1x audio vstup, 1x HDMI vstup, kontrast 1000:1, jas 250cd/m2, napájení 100-240 V AC, zabudované reproduktry, stojan na stůl, VESA 100, rozměry 490,3 x 292,3 x 48,3 mm, 2,5 kg</t>
  </si>
  <si>
    <t>Držák na 4 monitory o velikosti 10–27", monitory lze uchytit pomocí VESA, držák je určený k instalaci na desku stolu o tloušťce 20–120 mm, materiál letecký hliník, nosnost 9 kg, úhel natočení ± 90°, rotace ± 180°, vestavěný USB 3.0 hub - dva porty, rozměry max. výška 812 mm max. rozpětí 1074 mm</t>
  </si>
  <si>
    <t>Software</t>
  </si>
  <si>
    <t>Klient CCTV</t>
  </si>
  <si>
    <t>Profesionální software Avigilon Control Center Enterprise pro monitorování, nahrávání a ovládání megapixelových kamer a web serverů, vyhledávání osob podle vzoru, podpora dalších značek, licence pro 48 kamer/web serverů, klientský software zdarma, neomezený počet klientů připojených v jeden čas, možnost nahrávat kamery do rozlišení 7K, virtual matrix pro 100 monitorů ovladatelných pomocí jedné klávesnice a myši, až 64 kamer na jednom monitoru i s možnosti úpravy velikosti oken, zahájení spolupráce mezi klientskými stanicemi - odevzdání digitálního zoomu kamery jinému operátorovi, synchronizovat uživatele s Active Directory existující sítě, možnost posunout automaticky alarm na dalšího uživatele v případě nečinnosti, systém odolný vůči posunu na letní čas</t>
  </si>
  <si>
    <t>Profesionální software Avigilon Control Center Enterprise pro monitorování, nahrávání a ovládání megapixelových kamer a web serverů, vyhledávání osob podle vzoru, podpora dalších značek, licence pro 8 kamer/web serverů, klientský software zdarma, neomezený počet klientů připojených v jeden čas, možnost nahrávat kamery do rozlišení 7K, virtual matrix pro 100 monitorů ovladatelných pomocí jedné klávesnice a myši, až 64 kamer na jednom monitoru i s možnosti úpravy velikosti oken, zahájení spolupráce mezi klientskými stanicemi - odevzdání digitálního zoomu kamery jinému operátorovi, synchronizovat uživatele s Active Directory existující sítě, možnost posunout automaticky alarm na dalšího uživatele v případě nečinnosti, systém odolný vůči posunu na letní čas</t>
  </si>
  <si>
    <t>Profesionální software Avigilon Control Center Enterprise pro monitorování, nahrávání a ovládání megapixelových kamer a web serverů, vyhledávání osob podle vzoru, podpora dalších značek, licence pro 4 kamery/web servery, klientský software zdarma, neomezený počet klientů připojených v jeden čas, možnost nahrávat kamery do rozlišení 7K, virtual matrix pro 100 monitorů ovladatelných pomocí jedné klávesnice a myši, až 64 kamer na jednom monitoru i s možnosti úpravy velikosti oken, zahájení spolupráce mezi klientskými stanicemi - odevzdání digitálního zoomu kamery jinému operátorovi, synchronizovat uživatele s Active Directory existující sítě, možnost posunout automaticky alarm na dalšího uživatele v případě nečinnosti, systém odolný vůči posunu na letní čas</t>
  </si>
  <si>
    <t>Profesionální software Avigilon Control Center Enterprise pro monitorování, nahrávání a ovládání megapixelových kamer a web serverů, vyhledávání osob podle vzoru, podpora dalších značek, licence pro 1 kameru/web server, klientský software zdarma, neomezený počet klientů připojených v jeden čas, možnost nahrávat kamery do rozlišení 7K, virtual matrix pro 100 monitorů ovladatelných pomocí jedné klávesnice a myši, až 64 kamer na jednom monitoru i s možnosti úpravy velikosti oken, zahájení spolupráce mezi klientskými stanicemi - odevzdání digitálního zoomu kamery jinému operátorovi, synchronizovat uživatele s Active Directory existující sítě, možnost posunout automaticky alarm na dalšího uživatele v případě nečinnosti, systém odolný vůči posunu na letní čas</t>
  </si>
  <si>
    <t>Videoserver je určen pro nahrávání maximálně 64 IP kamer, Intel (R) Xeon (R) 6 core, 4GB RAM, LFF, možnost přidat dalších 7 HDD, RAID 0,1,5,6 VGA výstup, 2x 1GBlan, zdroj 560W GOLD +, rackové provedení 2U, bez audio výstupu, 3 rok záruka, Microsoft Windows 10 Pro 64bit.  4x Ethernet 1Gb, redundantní zdroj.</t>
  </si>
  <si>
    <t>Profesionální software Avigilon Control Center Enterprise pro monitorování, nahrávání a ovládání megapixelových kamer a web serverů, vyhledavani osob podle vzoru, podpora dalších značek, licence pro 1 kameru/web server, klientský software zdarma, neomezený počet klientů, podpora dalších značek</t>
  </si>
  <si>
    <t>Grafická nadstavba pro ITC kamery Dahua. Aplikaci umíme přizpůsobit na míru dle požadavků zákazníka. Při zakoupení tohoto produktu je potřeba absolvovat školení.</t>
  </si>
  <si>
    <t>Aplikace na propojení Dahua ITC kamer a Avigilon ACC serveru. Aplikace běží jako Windows služba a po přečtení SPZ na kameře Dahua se odešle tato značka jako text přes POS do Avigilonu. Pro funkčnost v ACC je nutná licence ACC5-POS-1STR.</t>
  </si>
  <si>
    <t>48 Failover licencí pro software Avigilon verze Enterprise, licence zajistí zálohu záznamu na sekundární nebo terciální nahrávací server při selhání primárního serveru</t>
  </si>
  <si>
    <t>8 Failover licencí pro software Avigilon verze Enterprise, licence zajistí zálohu záznamu na sekundární nebo terciální nahrávací server při selhání primárního serveru</t>
  </si>
  <si>
    <t>4 Failover licence pro software Avigilon verze Enterprise, licence zajistí zálohu záznamu na sekundární nebo terciální nahrávací server při selhání primárního serveru</t>
  </si>
  <si>
    <t>1 Failover licence pro software Avigilon verze Enterprise, licence zajistí zálohu záznamu na sekundární nebo terciální nahrávací server při selhání primárního serveru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</si>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</sst>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_)"/>
    <numFmt numFmtId="165" formatCode="#,##0\ _K_č"/>
    <numFmt numFmtId="166" formatCode="#,##0\ &quot;Kč&quot;"/>
  </numFmts>
  <fonts count="53" x14ac:knownFonts="1"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8"/>
      <name val="Century Gothic"/>
      <family val="2"/>
      <charset val="238"/>
    </font>
    <font>
      <sz val="8"/>
      <name val="Century Gothic"/>
      <family val="2"/>
      <charset val="238"/>
    </font>
    <font>
      <u/>
      <sz val="8"/>
      <name val="Century Gothic"/>
      <family val="2"/>
      <charset val="238"/>
    </font>
    <font>
      <b/>
      <sz val="8"/>
      <color indexed="10"/>
      <name val="Century Gothic"/>
      <family val="2"/>
      <charset val="238"/>
    </font>
    <font>
      <i/>
      <sz val="8"/>
      <name val="Century Gothic"/>
      <family val="2"/>
      <charset val="238"/>
    </font>
    <font>
      <sz val="8"/>
      <color indexed="8"/>
      <name val="Century Gothic"/>
      <family val="2"/>
      <charset val="238"/>
    </font>
    <font>
      <b/>
      <sz val="10"/>
      <name val="Century Gothic"/>
      <family val="2"/>
      <charset val="238"/>
    </font>
    <font>
      <sz val="10"/>
      <name val="Century Gothic"/>
      <family val="2"/>
      <charset val="238"/>
    </font>
    <font>
      <b/>
      <sz val="14"/>
      <name val="Century Gothic"/>
      <family val="2"/>
      <charset val="238"/>
    </font>
    <font>
      <b/>
      <sz val="8"/>
      <color indexed="8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6"/>
      <color indexed="9"/>
      <name val="Gotham Bold"/>
      <charset val="238"/>
    </font>
    <font>
      <u/>
      <sz val="12"/>
      <color indexed="9"/>
      <name val="Gotham Bold"/>
      <charset val="238"/>
    </font>
    <font>
      <sz val="12"/>
      <name val="Arial CE"/>
      <family val="2"/>
      <charset val="238"/>
    </font>
    <font>
      <b/>
      <u/>
      <sz val="12"/>
      <color indexed="9"/>
      <name val="Arial CE"/>
      <family val="2"/>
      <charset val="238"/>
    </font>
    <font>
      <sz val="12"/>
      <color indexed="9"/>
      <name val="Arial CE"/>
      <family val="2"/>
      <charset val="238"/>
    </font>
    <font>
      <b/>
      <sz val="14"/>
      <name val="Gotham Bold"/>
      <charset val="238"/>
    </font>
    <font>
      <sz val="9"/>
      <name val="Gotham Book"/>
      <charset val="238"/>
    </font>
    <font>
      <b/>
      <sz val="9"/>
      <name val="Gotham Book"/>
      <charset val="238"/>
    </font>
    <font>
      <b/>
      <sz val="10"/>
      <name val="Gotham Book"/>
      <charset val="238"/>
    </font>
    <font>
      <sz val="10"/>
      <name val="Gotham Book"/>
      <charset val="238"/>
    </font>
    <font>
      <sz val="8"/>
      <name val="Gotham Book"/>
      <charset val="238"/>
    </font>
    <font>
      <b/>
      <i/>
      <sz val="8"/>
      <name val="Gotham Book"/>
      <charset val="238"/>
    </font>
    <font>
      <b/>
      <sz val="8"/>
      <name val="Gotham Book"/>
      <charset val="238"/>
    </font>
    <font>
      <sz val="8"/>
      <color indexed="8"/>
      <name val="Gotham Book"/>
      <charset val="238"/>
    </font>
    <font>
      <b/>
      <i/>
      <sz val="10"/>
      <name val="Gotham Book"/>
      <charset val="238"/>
    </font>
    <font>
      <i/>
      <sz val="8"/>
      <name val="Gotham Book"/>
      <charset val="238"/>
    </font>
    <font>
      <i/>
      <sz val="10"/>
      <name val="Gotham Book"/>
      <charset val="238"/>
    </font>
    <font>
      <sz val="12"/>
      <name val="Gotham Book"/>
      <charset val="238"/>
    </font>
    <font>
      <b/>
      <i/>
      <sz val="12"/>
      <name val="Gotham Book"/>
      <charset val="238"/>
    </font>
    <font>
      <b/>
      <sz val="12"/>
      <name val="Gotham Book"/>
      <charset val="238"/>
    </font>
    <font>
      <vertAlign val="superscript"/>
      <sz val="8"/>
      <name val="Century Gothic"/>
      <family val="2"/>
      <charset val="238"/>
    </font>
    <font>
      <i/>
      <vertAlign val="superscript"/>
      <sz val="8"/>
      <color rgb="FFFF0000"/>
      <name val="Century Gothic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333F49"/>
        <bgColor indexed="18"/>
      </patternFill>
    </fill>
    <fill>
      <patternFill patternType="solid">
        <fgColor indexed="55"/>
        <bgColor indexed="22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8">
    <xf numFmtId="0" fontId="0" fillId="0" borderId="0"/>
    <xf numFmtId="0" fontId="2" fillId="0" borderId="0"/>
    <xf numFmtId="0" fontId="3" fillId="0" borderId="0"/>
    <xf numFmtId="0" fontId="2" fillId="0" borderId="0"/>
    <xf numFmtId="0" fontId="13" fillId="0" borderId="8" applyProtection="0">
      <alignment horizontal="justify" vertical="center" wrapText="1"/>
    </xf>
    <xf numFmtId="0" fontId="13" fillId="0" borderId="8">
      <alignment horizontal="justify" vertical="center" wrapText="1"/>
    </xf>
    <xf numFmtId="0" fontId="1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6" fillId="0" borderId="9" applyNumberFormat="0" applyFill="0" applyAlignment="0" applyProtection="0"/>
    <xf numFmtId="0" fontId="17" fillId="4" borderId="0" applyNumberFormat="0" applyBorder="0" applyAlignment="0" applyProtection="0"/>
    <xf numFmtId="0" fontId="18" fillId="17" borderId="10" applyNumberFormat="0" applyAlignment="0" applyProtection="0"/>
    <xf numFmtId="0" fontId="19" fillId="0" borderId="11" applyNumberFormat="0" applyFill="0" applyAlignment="0" applyProtection="0"/>
    <xf numFmtId="0" fontId="20" fillId="0" borderId="12" applyNumberFormat="0" applyFill="0" applyAlignment="0" applyProtection="0"/>
    <xf numFmtId="0" fontId="21" fillId="0" borderId="13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8" borderId="0" applyNumberFormat="0" applyBorder="0" applyAlignment="0" applyProtection="0"/>
    <xf numFmtId="0" fontId="1" fillId="19" borderId="14" applyNumberFormat="0" applyAlignment="0" applyProtection="0"/>
    <xf numFmtId="0" fontId="24" fillId="0" borderId="15" applyNumberFormat="0" applyFill="0" applyAlignment="0" applyProtection="0"/>
    <xf numFmtId="0" fontId="25" fillId="5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8" borderId="16" applyNumberFormat="0" applyAlignment="0" applyProtection="0"/>
    <xf numFmtId="0" fontId="28" fillId="20" borderId="16" applyNumberFormat="0" applyAlignment="0" applyProtection="0"/>
    <xf numFmtId="0" fontId="29" fillId="20" borderId="17" applyNumberFormat="0" applyAlignment="0" applyProtection="0"/>
    <xf numFmtId="0" fontId="30" fillId="0" borderId="0" applyNumberFormat="0" applyFill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4" borderId="0" applyNumberFormat="0" applyBorder="0" applyAlignment="0" applyProtection="0"/>
  </cellStyleXfs>
  <cellXfs count="169">
    <xf numFmtId="0" fontId="0" fillId="0" borderId="0" xfId="0"/>
    <xf numFmtId="0" fontId="5" fillId="0" borderId="0" xfId="0" applyFont="1" applyAlignment="1">
      <alignment vertical="center"/>
    </xf>
    <xf numFmtId="0" fontId="4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 wrapText="1"/>
    </xf>
    <xf numFmtId="49" fontId="5" fillId="0" borderId="0" xfId="0" applyNumberFormat="1" applyFont="1" applyAlignment="1">
      <alignment horizontal="left" vertical="center" wrapText="1"/>
    </xf>
    <xf numFmtId="0" fontId="5" fillId="0" borderId="0" xfId="0" applyNumberFormat="1" applyFont="1" applyAlignment="1">
      <alignment vertical="center"/>
    </xf>
    <xf numFmtId="49" fontId="4" fillId="0" borderId="0" xfId="0" applyNumberFormat="1" applyFont="1" applyFill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/>
    </xf>
    <xf numFmtId="0" fontId="6" fillId="0" borderId="0" xfId="2" applyFont="1" applyAlignment="1">
      <alignment horizontal="center"/>
    </xf>
    <xf numFmtId="49" fontId="5" fillId="0" borderId="0" xfId="0" applyNumberFormat="1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5" fillId="0" borderId="0" xfId="0" applyFont="1" applyFill="1" applyBorder="1" applyAlignment="1">
      <alignment horizontal="center"/>
    </xf>
    <xf numFmtId="49" fontId="5" fillId="0" borderId="0" xfId="0" applyNumberFormat="1" applyFont="1" applyFill="1" applyAlignment="1">
      <alignment horizontal="center"/>
    </xf>
    <xf numFmtId="0" fontId="5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49" fontId="9" fillId="0" borderId="0" xfId="0" applyNumberFormat="1" applyFont="1" applyFill="1" applyBorder="1" applyAlignment="1">
      <alignment horizontal="center"/>
    </xf>
    <xf numFmtId="4" fontId="11" fillId="0" borderId="0" xfId="0" applyNumberFormat="1" applyFont="1" applyAlignment="1"/>
    <xf numFmtId="4" fontId="10" fillId="0" borderId="0" xfId="0" applyNumberFormat="1" applyFont="1" applyAlignment="1"/>
    <xf numFmtId="0" fontId="12" fillId="0" borderId="0" xfId="2" applyFont="1" applyAlignment="1">
      <alignment horizontal="left" indent="1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5" fillId="0" borderId="0" xfId="0" applyFont="1" applyAlignment="1"/>
    <xf numFmtId="0" fontId="6" fillId="0" borderId="0" xfId="2" applyFont="1" applyAlignment="1">
      <alignment horizontal="right"/>
    </xf>
    <xf numFmtId="4" fontId="5" fillId="0" borderId="0" xfId="0" applyNumberFormat="1" applyFont="1" applyAlignment="1"/>
    <xf numFmtId="0" fontId="5" fillId="0" borderId="0" xfId="0" applyFont="1" applyAlignment="1">
      <alignment wrapText="1"/>
    </xf>
    <xf numFmtId="0" fontId="4" fillId="0" borderId="0" xfId="0" applyFont="1" applyAlignment="1"/>
    <xf numFmtId="0" fontId="10" fillId="0" borderId="0" xfId="0" applyNumberFormat="1" applyFont="1" applyAlignment="1"/>
    <xf numFmtId="0" fontId="4" fillId="0" borderId="0" xfId="0" applyNumberFormat="1" applyFont="1" applyAlignment="1"/>
    <xf numFmtId="0" fontId="5" fillId="0" borderId="0" xfId="0" applyFont="1" applyFill="1" applyAlignment="1"/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Fill="1" applyAlignment="1">
      <alignment horizontal="left" wrapText="1"/>
    </xf>
    <xf numFmtId="0" fontId="5" fillId="0" borderId="0" xfId="0" applyNumberFormat="1" applyFont="1" applyAlignment="1"/>
    <xf numFmtId="0" fontId="7" fillId="0" borderId="0" xfId="0" applyFont="1" applyAlignment="1"/>
    <xf numFmtId="49" fontId="5" fillId="0" borderId="0" xfId="0" applyNumberFormat="1" applyFont="1" applyAlignment="1">
      <alignment horizontal="left" wrapText="1"/>
    </xf>
    <xf numFmtId="0" fontId="5" fillId="0" borderId="0" xfId="0" applyFont="1" applyFill="1" applyBorder="1" applyAlignment="1"/>
    <xf numFmtId="0" fontId="8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/>
    </xf>
    <xf numFmtId="0" fontId="31" fillId="25" borderId="0" xfId="2" applyFont="1" applyFill="1" applyAlignment="1">
      <alignment horizontal="left" vertical="center" indent="2"/>
    </xf>
    <xf numFmtId="0" fontId="32" fillId="25" borderId="0" xfId="2" applyFont="1" applyFill="1" applyAlignment="1"/>
    <xf numFmtId="0" fontId="31" fillId="25" borderId="0" xfId="2" applyFont="1" applyFill="1" applyAlignment="1">
      <alignment horizontal="right" vertical="center" indent="2"/>
    </xf>
    <xf numFmtId="0" fontId="33" fillId="26" borderId="0" xfId="2" applyFont="1" applyFill="1" applyAlignment="1"/>
    <xf numFmtId="0" fontId="34" fillId="26" borderId="0" xfId="2" applyFont="1" applyFill="1" applyAlignment="1"/>
    <xf numFmtId="0" fontId="35" fillId="26" borderId="0" xfId="2" applyFont="1" applyFill="1" applyAlignment="1">
      <alignment horizontal="right"/>
    </xf>
    <xf numFmtId="0" fontId="36" fillId="0" borderId="0" xfId="2" applyFont="1" applyAlignment="1">
      <alignment horizontal="left"/>
    </xf>
    <xf numFmtId="49" fontId="37" fillId="2" borderId="1" xfId="2" applyNumberFormat="1" applyFont="1" applyFill="1" applyBorder="1" applyAlignment="1"/>
    <xf numFmtId="0" fontId="38" fillId="2" borderId="2" xfId="2" applyFont="1" applyFill="1" applyBorder="1" applyAlignment="1">
      <alignment horizontal="center" wrapText="1"/>
    </xf>
    <xf numFmtId="0" fontId="37" fillId="2" borderId="2" xfId="2" applyFont="1" applyFill="1" applyBorder="1" applyAlignment="1">
      <alignment horizontal="center"/>
    </xf>
    <xf numFmtId="0" fontId="37" fillId="2" borderId="2" xfId="2" applyFont="1" applyFill="1" applyBorder="1" applyAlignment="1">
      <alignment horizontal="center" wrapText="1"/>
    </xf>
    <xf numFmtId="0" fontId="37" fillId="2" borderId="2" xfId="2" applyNumberFormat="1" applyFont="1" applyFill="1" applyBorder="1" applyAlignment="1">
      <alignment horizontal="center"/>
    </xf>
    <xf numFmtId="0" fontId="37" fillId="2" borderId="1" xfId="2" applyFont="1" applyFill="1" applyBorder="1" applyAlignment="1">
      <alignment horizontal="center" wrapText="1"/>
    </xf>
    <xf numFmtId="0" fontId="41" fillId="0" borderId="1" xfId="0" applyFont="1" applyFill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39" fillId="0" borderId="1" xfId="2" applyFont="1" applyFill="1" applyBorder="1" applyAlignment="1">
      <alignment horizontal="center" vertical="center" wrapText="1"/>
    </xf>
    <xf numFmtId="49" fontId="39" fillId="0" borderId="1" xfId="2" applyNumberFormat="1" applyFont="1" applyFill="1" applyBorder="1" applyAlignment="1">
      <alignment horizontal="left" vertical="center" wrapText="1"/>
    </xf>
    <xf numFmtId="0" fontId="41" fillId="0" borderId="1" xfId="0" applyFont="1" applyFill="1" applyBorder="1" applyAlignment="1">
      <alignment horizontal="center" vertical="center" wrapText="1"/>
    </xf>
    <xf numFmtId="49" fontId="43" fillId="0" borderId="1" xfId="0" applyNumberFormat="1" applyFont="1" applyFill="1" applyBorder="1" applyAlignment="1">
      <alignment horizontal="center" vertical="center" wrapText="1"/>
    </xf>
    <xf numFmtId="0" fontId="44" fillId="0" borderId="1" xfId="0" applyFont="1" applyFill="1" applyBorder="1" applyAlignment="1" applyProtection="1">
      <alignment horizontal="left" vertical="center" wrapText="1"/>
      <protection locked="0" hidden="1"/>
    </xf>
    <xf numFmtId="49" fontId="41" fillId="0" borderId="1" xfId="0" applyNumberFormat="1" applyFont="1" applyFill="1" applyBorder="1" applyAlignment="1">
      <alignment horizontal="center" vertical="center" wrapText="1"/>
    </xf>
    <xf numFmtId="4" fontId="41" fillId="0" borderId="1" xfId="0" applyNumberFormat="1" applyFont="1" applyFill="1" applyBorder="1" applyAlignment="1">
      <alignment vertical="center"/>
    </xf>
    <xf numFmtId="4" fontId="41" fillId="0" borderId="1" xfId="0" applyNumberFormat="1" applyFont="1" applyFill="1" applyBorder="1" applyAlignment="1">
      <alignment vertical="center" wrapText="1"/>
    </xf>
    <xf numFmtId="0" fontId="41" fillId="0" borderId="1" xfId="1" applyFont="1" applyFill="1" applyBorder="1" applyAlignment="1">
      <alignment horizontal="left" vertical="center" wrapText="1"/>
    </xf>
    <xf numFmtId="164" fontId="4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41" fillId="0" borderId="1" xfId="0" applyFont="1" applyFill="1" applyBorder="1" applyAlignment="1" applyProtection="1">
      <alignment horizontal="center" vertical="center" wrapText="1"/>
      <protection locked="0"/>
    </xf>
    <xf numFmtId="0" fontId="40" fillId="0" borderId="1" xfId="2" applyFont="1" applyFill="1" applyBorder="1" applyAlignment="1">
      <alignment horizontal="center" vertical="center" wrapText="1"/>
    </xf>
    <xf numFmtId="49" fontId="45" fillId="0" borderId="1" xfId="2" applyNumberFormat="1" applyFont="1" applyFill="1" applyBorder="1" applyAlignment="1">
      <alignment horizontal="left" vertical="center" wrapText="1"/>
    </xf>
    <xf numFmtId="0" fontId="45" fillId="0" borderId="3" xfId="2" applyFont="1" applyFill="1" applyBorder="1" applyAlignment="1">
      <alignment vertical="center" wrapText="1"/>
    </xf>
    <xf numFmtId="0" fontId="40" fillId="0" borderId="4" xfId="2" applyFont="1" applyFill="1" applyBorder="1" applyAlignment="1">
      <alignment horizontal="center" vertical="center" wrapText="1"/>
    </xf>
    <xf numFmtId="4" fontId="40" fillId="0" borderId="4" xfId="2" applyNumberFormat="1" applyFont="1" applyFill="1" applyBorder="1" applyAlignment="1">
      <alignment horizontal="right" vertical="center" wrapText="1"/>
    </xf>
    <xf numFmtId="4" fontId="40" fillId="0" borderId="2" xfId="2" applyNumberFormat="1" applyFont="1" applyFill="1" applyBorder="1" applyAlignment="1">
      <alignment horizontal="right" vertical="center" wrapText="1"/>
    </xf>
    <xf numFmtId="4" fontId="39" fillId="0" borderId="2" xfId="2" applyNumberFormat="1" applyFont="1" applyFill="1" applyBorder="1" applyAlignment="1">
      <alignment horizontal="right" vertical="center" wrapText="1"/>
    </xf>
    <xf numFmtId="49" fontId="41" fillId="0" borderId="1" xfId="0" applyNumberFormat="1" applyFont="1" applyFill="1" applyBorder="1" applyAlignment="1">
      <alignment horizontal="left" vertical="center" wrapText="1"/>
    </xf>
    <xf numFmtId="49" fontId="41" fillId="0" borderId="4" xfId="0" applyNumberFormat="1" applyFont="1" applyFill="1" applyBorder="1" applyAlignment="1">
      <alignment horizontal="left" vertical="center" wrapText="1"/>
    </xf>
    <xf numFmtId="0" fontId="45" fillId="0" borderId="3" xfId="2" applyFont="1" applyFill="1" applyBorder="1" applyAlignment="1">
      <alignment vertical="center"/>
    </xf>
    <xf numFmtId="49" fontId="41" fillId="0" borderId="3" xfId="0" applyNumberFormat="1" applyFont="1" applyFill="1" applyBorder="1" applyAlignment="1">
      <alignment horizontal="left" vertical="center" wrapText="1"/>
    </xf>
    <xf numFmtId="1" fontId="41" fillId="0" borderId="1" xfId="0" applyNumberFormat="1" applyFont="1" applyFill="1" applyBorder="1" applyAlignment="1">
      <alignment vertical="center" wrapText="1"/>
    </xf>
    <xf numFmtId="0" fontId="41" fillId="0" borderId="1" xfId="0" applyNumberFormat="1" applyFont="1" applyFill="1" applyBorder="1" applyAlignment="1">
      <alignment vertical="center" wrapText="1"/>
    </xf>
    <xf numFmtId="0" fontId="40" fillId="0" borderId="1" xfId="2" applyFont="1" applyFill="1" applyBorder="1" applyAlignment="1">
      <alignment horizontal="center" vertical="center"/>
    </xf>
    <xf numFmtId="49" fontId="45" fillId="0" borderId="1" xfId="2" applyNumberFormat="1" applyFont="1" applyFill="1" applyBorder="1" applyAlignment="1">
      <alignment horizontal="left" vertical="center"/>
    </xf>
    <xf numFmtId="0" fontId="40" fillId="0" borderId="4" xfId="2" applyFont="1" applyFill="1" applyBorder="1" applyAlignment="1">
      <alignment horizontal="center" vertical="center"/>
    </xf>
    <xf numFmtId="4" fontId="40" fillId="0" borderId="4" xfId="2" applyNumberFormat="1" applyFont="1" applyFill="1" applyBorder="1" applyAlignment="1">
      <alignment horizontal="right" vertical="center"/>
    </xf>
    <xf numFmtId="4" fontId="40" fillId="0" borderId="2" xfId="2" applyNumberFormat="1" applyFont="1" applyFill="1" applyBorder="1" applyAlignment="1">
      <alignment horizontal="right" vertical="center"/>
    </xf>
    <xf numFmtId="4" fontId="39" fillId="0" borderId="2" xfId="2" applyNumberFormat="1" applyFont="1" applyFill="1" applyBorder="1" applyAlignment="1">
      <alignment horizontal="right" vertical="center"/>
    </xf>
    <xf numFmtId="0" fontId="41" fillId="0" borderId="0" xfId="0" applyFont="1" applyFill="1" applyAlignment="1">
      <alignment vertical="center"/>
    </xf>
    <xf numFmtId="0" fontId="39" fillId="0" borderId="0" xfId="0" applyNumberFormat="1" applyFont="1" applyFill="1" applyAlignment="1">
      <alignment vertical="center"/>
    </xf>
    <xf numFmtId="0" fontId="39" fillId="0" borderId="0" xfId="0" applyFont="1" applyFill="1" applyAlignment="1">
      <alignment horizontal="center" vertical="center"/>
    </xf>
    <xf numFmtId="4" fontId="40" fillId="0" borderId="0" xfId="0" applyNumberFormat="1" applyFont="1" applyFill="1" applyAlignment="1">
      <alignment vertical="center"/>
    </xf>
    <xf numFmtId="4" fontId="39" fillId="0" borderId="0" xfId="0" applyNumberFormat="1" applyFont="1" applyFill="1" applyAlignment="1">
      <alignment vertical="center"/>
    </xf>
    <xf numFmtId="0" fontId="48" fillId="0" borderId="1" xfId="2" applyFont="1" applyFill="1" applyBorder="1" applyAlignment="1">
      <alignment horizontal="center" vertical="center"/>
    </xf>
    <xf numFmtId="49" fontId="49" fillId="0" borderId="1" xfId="2" applyNumberFormat="1" applyFont="1" applyFill="1" applyBorder="1" applyAlignment="1">
      <alignment horizontal="left" vertical="center"/>
    </xf>
    <xf numFmtId="0" fontId="49" fillId="0" borderId="3" xfId="2" applyFont="1" applyFill="1" applyBorder="1" applyAlignment="1">
      <alignment vertical="center"/>
    </xf>
    <xf numFmtId="0" fontId="48" fillId="0" borderId="4" xfId="2" applyFont="1" applyFill="1" applyBorder="1" applyAlignment="1">
      <alignment horizontal="center" vertical="center"/>
    </xf>
    <xf numFmtId="4" fontId="48" fillId="0" borderId="4" xfId="2" applyNumberFormat="1" applyFont="1" applyFill="1" applyBorder="1" applyAlignment="1">
      <alignment horizontal="right" vertical="center"/>
    </xf>
    <xf numFmtId="4" fontId="48" fillId="0" borderId="2" xfId="2" applyNumberFormat="1" applyFont="1" applyFill="1" applyBorder="1" applyAlignment="1">
      <alignment horizontal="right" vertical="center"/>
    </xf>
    <xf numFmtId="0" fontId="36" fillId="0" borderId="0" xfId="2" applyFont="1" applyAlignment="1">
      <alignment horizontal="left" indent="1"/>
    </xf>
    <xf numFmtId="165" fontId="39" fillId="2" borderId="1" xfId="2" applyNumberFormat="1" applyFont="1" applyFill="1" applyBorder="1" applyAlignment="1">
      <alignment horizontal="right" wrapText="1"/>
    </xf>
    <xf numFmtId="4" fontId="39" fillId="2" borderId="1" xfId="2" applyNumberFormat="1" applyFont="1" applyFill="1" applyBorder="1" applyAlignment="1">
      <alignment horizontal="right" wrapText="1"/>
    </xf>
    <xf numFmtId="0" fontId="39" fillId="0" borderId="1" xfId="2" applyFont="1" applyBorder="1" applyAlignment="1">
      <alignment horizontal="center" wrapText="1"/>
    </xf>
    <xf numFmtId="0" fontId="40" fillId="0" borderId="1" xfId="0" applyFont="1" applyBorder="1" applyAlignment="1">
      <alignment wrapText="1"/>
    </xf>
    <xf numFmtId="0" fontId="40" fillId="0" borderId="3" xfId="0" applyFont="1" applyBorder="1" applyAlignment="1">
      <alignment wrapText="1"/>
    </xf>
    <xf numFmtId="0" fontId="40" fillId="0" borderId="4" xfId="0" applyFont="1" applyBorder="1" applyAlignment="1">
      <alignment wrapText="1"/>
    </xf>
    <xf numFmtId="0" fontId="40" fillId="0" borderId="2" xfId="0" applyFont="1" applyBorder="1" applyAlignment="1">
      <alignment wrapText="1"/>
    </xf>
    <xf numFmtId="0" fontId="39" fillId="0" borderId="3" xfId="2" applyFont="1" applyFill="1" applyBorder="1" applyAlignment="1">
      <alignment horizontal="center" vertical="center" wrapText="1"/>
    </xf>
    <xf numFmtId="0" fontId="39" fillId="0" borderId="4" xfId="2" applyFont="1" applyFill="1" applyBorder="1" applyAlignment="1">
      <alignment horizontal="center" vertical="center" wrapText="1"/>
    </xf>
    <xf numFmtId="49" fontId="39" fillId="0" borderId="2" xfId="2" applyNumberFormat="1" applyFont="1" applyFill="1" applyBorder="1" applyAlignment="1">
      <alignment horizontal="left" vertical="center" wrapText="1"/>
    </xf>
    <xf numFmtId="49" fontId="39" fillId="0" borderId="4" xfId="2" applyNumberFormat="1" applyFont="1" applyFill="1" applyBorder="1" applyAlignment="1">
      <alignment horizontal="left" vertical="center" wrapText="1"/>
    </xf>
    <xf numFmtId="0" fontId="41" fillId="0" borderId="4" xfId="0" applyFont="1" applyFill="1" applyBorder="1" applyAlignment="1">
      <alignment vertical="center" wrapText="1"/>
    </xf>
    <xf numFmtId="49" fontId="41" fillId="0" borderId="4" xfId="0" applyNumberFormat="1" applyFont="1" applyFill="1" applyBorder="1" applyAlignment="1">
      <alignment horizontal="center" vertical="center" wrapText="1"/>
    </xf>
    <xf numFmtId="4" fontId="41" fillId="0" borderId="4" xfId="0" applyNumberFormat="1" applyFont="1" applyFill="1" applyBorder="1" applyAlignment="1">
      <alignment vertical="center" wrapText="1"/>
    </xf>
    <xf numFmtId="4" fontId="41" fillId="0" borderId="2" xfId="0" applyNumberFormat="1" applyFont="1" applyFill="1" applyBorder="1" applyAlignment="1">
      <alignment vertical="center" wrapText="1"/>
    </xf>
    <xf numFmtId="1" fontId="41" fillId="0" borderId="3" xfId="0" applyNumberFormat="1" applyFont="1" applyFill="1" applyBorder="1" applyAlignment="1">
      <alignment vertical="center" wrapText="1"/>
    </xf>
    <xf numFmtId="0" fontId="41" fillId="0" borderId="4" xfId="0" applyFont="1" applyFill="1" applyBorder="1" applyAlignment="1">
      <alignment horizontal="center" vertical="center" wrapText="1"/>
    </xf>
    <xf numFmtId="4" fontId="41" fillId="0" borderId="3" xfId="0" applyNumberFormat="1" applyFont="1" applyFill="1" applyBorder="1" applyAlignment="1">
      <alignment vertical="center" wrapText="1"/>
    </xf>
    <xf numFmtId="0" fontId="40" fillId="0" borderId="1" xfId="2" applyFont="1" applyFill="1" applyBorder="1" applyAlignment="1">
      <alignment horizontal="center" wrapText="1"/>
    </xf>
    <xf numFmtId="0" fontId="40" fillId="0" borderId="1" xfId="0" applyFont="1" applyFill="1" applyBorder="1" applyAlignment="1">
      <alignment wrapText="1"/>
    </xf>
    <xf numFmtId="49" fontId="45" fillId="2" borderId="1" xfId="2" applyNumberFormat="1" applyFont="1" applyFill="1" applyBorder="1" applyAlignment="1">
      <alignment horizontal="left" wrapText="1"/>
    </xf>
    <xf numFmtId="0" fontId="40" fillId="0" borderId="1" xfId="0" applyFont="1" applyBorder="1" applyAlignment="1">
      <alignment wrapText="1"/>
    </xf>
    <xf numFmtId="0" fontId="45" fillId="2" borderId="3" xfId="2" applyFont="1" applyFill="1" applyBorder="1" applyAlignment="1">
      <alignment wrapText="1"/>
    </xf>
    <xf numFmtId="0" fontId="40" fillId="0" borderId="4" xfId="0" applyFont="1" applyBorder="1" applyAlignment="1">
      <alignment wrapText="1"/>
    </xf>
    <xf numFmtId="0" fontId="40" fillId="0" borderId="2" xfId="0" applyFont="1" applyBorder="1" applyAlignment="1">
      <alignment wrapText="1"/>
    </xf>
    <xf numFmtId="49" fontId="49" fillId="2" borderId="1" xfId="2" applyNumberFormat="1" applyFont="1" applyFill="1" applyBorder="1" applyAlignment="1">
      <alignment horizontal="left" wrapText="1"/>
    </xf>
    <xf numFmtId="0" fontId="48" fillId="0" borderId="1" xfId="0" applyFont="1" applyBorder="1" applyAlignment="1">
      <alignment wrapText="1"/>
    </xf>
    <xf numFmtId="0" fontId="49" fillId="2" borderId="3" xfId="2" applyFont="1" applyFill="1" applyBorder="1" applyAlignment="1">
      <alignment wrapText="1"/>
    </xf>
    <xf numFmtId="0" fontId="48" fillId="0" borderId="4" xfId="0" applyFont="1" applyBorder="1" applyAlignment="1">
      <alignment wrapText="1"/>
    </xf>
    <xf numFmtId="0" fontId="48" fillId="0" borderId="2" xfId="0" applyFont="1" applyBorder="1" applyAlignment="1">
      <alignment wrapText="1"/>
    </xf>
    <xf numFmtId="166" fontId="50" fillId="2" borderId="5" xfId="2" applyNumberFormat="1" applyFont="1" applyFill="1" applyBorder="1" applyAlignment="1">
      <alignment horizontal="right" wrapText="1"/>
    </xf>
    <xf numFmtId="166" fontId="48" fillId="0" borderId="6" xfId="0" applyNumberFormat="1" applyFont="1" applyBorder="1" applyAlignment="1">
      <alignment horizontal="right" wrapText="1"/>
    </xf>
    <xf numFmtId="166" fontId="48" fillId="0" borderId="7" xfId="0" applyNumberFormat="1" applyFont="1" applyBorder="1" applyAlignment="1">
      <alignment horizontal="right" wrapText="1"/>
    </xf>
    <xf numFmtId="165" fontId="39" fillId="2" borderId="1" xfId="2" applyNumberFormat="1" applyFont="1" applyFill="1" applyBorder="1" applyAlignment="1">
      <alignment horizontal="right" wrapText="1"/>
    </xf>
    <xf numFmtId="0" fontId="40" fillId="0" borderId="1" xfId="0" applyFont="1" applyBorder="1" applyAlignment="1">
      <alignment horizontal="right" wrapText="1"/>
    </xf>
    <xf numFmtId="0" fontId="39" fillId="0" borderId="1" xfId="2" applyFont="1" applyBorder="1" applyAlignment="1">
      <alignment horizontal="center" wrapText="1"/>
    </xf>
    <xf numFmtId="49" fontId="37" fillId="2" borderId="1" xfId="2" applyNumberFormat="1" applyFont="1" applyFill="1" applyBorder="1" applyAlignment="1"/>
    <xf numFmtId="0" fontId="40" fillId="0" borderId="1" xfId="0" applyFont="1" applyBorder="1" applyAlignment="1"/>
    <xf numFmtId="0" fontId="37" fillId="2" borderId="1" xfId="2" applyFont="1" applyFill="1" applyBorder="1" applyAlignment="1">
      <alignment horizontal="left"/>
    </xf>
    <xf numFmtId="0" fontId="41" fillId="0" borderId="3" xfId="0" applyFont="1" applyFill="1" applyBorder="1" applyAlignment="1">
      <alignment vertical="center" wrapText="1"/>
    </xf>
    <xf numFmtId="0" fontId="41" fillId="0" borderId="4" xfId="0" applyFont="1" applyFill="1" applyBorder="1" applyAlignment="1">
      <alignment vertical="center" wrapText="1"/>
    </xf>
    <xf numFmtId="0" fontId="40" fillId="0" borderId="2" xfId="0" applyFont="1" applyFill="1" applyBorder="1" applyAlignment="1">
      <alignment vertical="center" wrapText="1"/>
    </xf>
    <xf numFmtId="49" fontId="42" fillId="0" borderId="3" xfId="0" applyNumberFormat="1" applyFont="1" applyFill="1" applyBorder="1" applyAlignment="1">
      <alignment horizontal="left" vertical="center" wrapText="1"/>
    </xf>
    <xf numFmtId="0" fontId="40" fillId="0" borderId="4" xfId="0" applyFont="1" applyFill="1" applyBorder="1" applyAlignment="1">
      <alignment vertical="center" wrapText="1"/>
    </xf>
    <xf numFmtId="0" fontId="39" fillId="0" borderId="3" xfId="2" applyFont="1" applyFill="1" applyBorder="1" applyAlignment="1">
      <alignment vertical="center" wrapText="1"/>
    </xf>
    <xf numFmtId="4" fontId="39" fillId="0" borderId="3" xfId="2" applyNumberFormat="1" applyFont="1" applyFill="1" applyBorder="1" applyAlignment="1">
      <alignment horizontal="right" vertical="center" wrapText="1"/>
    </xf>
    <xf numFmtId="0" fontId="40" fillId="0" borderId="2" xfId="0" applyFont="1" applyFill="1" applyBorder="1" applyAlignment="1">
      <alignment horizontal="right" vertical="center" wrapText="1"/>
    </xf>
    <xf numFmtId="0" fontId="42" fillId="0" borderId="3" xfId="1" applyFont="1" applyFill="1" applyBorder="1" applyAlignment="1">
      <alignment horizontal="left" vertical="center" wrapText="1"/>
    </xf>
    <xf numFmtId="1" fontId="42" fillId="0" borderId="3" xfId="0" applyNumberFormat="1" applyFont="1" applyFill="1" applyBorder="1" applyAlignment="1">
      <alignment vertical="center" wrapText="1"/>
    </xf>
    <xf numFmtId="4" fontId="39" fillId="0" borderId="3" xfId="2" applyNumberFormat="1" applyFont="1" applyFill="1" applyBorder="1" applyAlignment="1">
      <alignment horizontal="right" vertical="center"/>
    </xf>
    <xf numFmtId="0" fontId="40" fillId="0" borderId="2" xfId="0" applyFont="1" applyFill="1" applyBorder="1" applyAlignment="1">
      <alignment horizontal="right" vertical="center"/>
    </xf>
    <xf numFmtId="0" fontId="40" fillId="0" borderId="4" xfId="0" applyFont="1" applyFill="1" applyBorder="1" applyAlignment="1">
      <alignment horizontal="right" vertical="center"/>
    </xf>
    <xf numFmtId="4" fontId="50" fillId="0" borderId="3" xfId="2" applyNumberFormat="1" applyFont="1" applyFill="1" applyBorder="1" applyAlignment="1">
      <alignment horizontal="right" vertical="center"/>
    </xf>
    <xf numFmtId="0" fontId="48" fillId="0" borderId="4" xfId="0" applyFont="1" applyFill="1" applyBorder="1" applyAlignment="1">
      <alignment horizontal="right" vertical="center"/>
    </xf>
    <xf numFmtId="0" fontId="48" fillId="0" borderId="2" xfId="0" applyFont="1" applyFill="1" applyBorder="1" applyAlignment="1">
      <alignment horizontal="right" vertical="center"/>
    </xf>
    <xf numFmtId="49" fontId="46" fillId="0" borderId="3" xfId="0" applyNumberFormat="1" applyFont="1" applyFill="1" applyBorder="1" applyAlignment="1">
      <alignment horizontal="left" vertical="center" wrapText="1"/>
    </xf>
    <xf numFmtId="4" fontId="39" fillId="0" borderId="2" xfId="2" applyNumberFormat="1" applyFont="1" applyFill="1" applyBorder="1" applyAlignment="1">
      <alignment horizontal="right" vertical="center" wrapText="1"/>
    </xf>
    <xf numFmtId="0" fontId="46" fillId="0" borderId="3" xfId="0" applyFont="1" applyFill="1" applyBorder="1" applyAlignment="1">
      <alignment vertical="center" wrapText="1"/>
    </xf>
    <xf numFmtId="0" fontId="47" fillId="0" borderId="4" xfId="0" applyFont="1" applyFill="1" applyBorder="1" applyAlignment="1">
      <alignment vertical="center" wrapText="1"/>
    </xf>
    <xf numFmtId="0" fontId="47" fillId="0" borderId="2" xfId="0" applyFont="1" applyFill="1" applyBorder="1" applyAlignment="1">
      <alignment vertical="center" wrapText="1"/>
    </xf>
  </cellXfs>
  <cellStyles count="48">
    <cellStyle name="20 % – Zvýraznění1 2" xfId="7"/>
    <cellStyle name="20 % – Zvýraznění2 2" xfId="8"/>
    <cellStyle name="20 % – Zvýraznění3 2" xfId="9"/>
    <cellStyle name="20 % – Zvýraznění4 2" xfId="10"/>
    <cellStyle name="20 % – Zvýraznění5 2" xfId="11"/>
    <cellStyle name="20 % – Zvýraznění6 2" xfId="12"/>
    <cellStyle name="40 % – Zvýraznění1 2" xfId="13"/>
    <cellStyle name="40 % – Zvýraznění2 2" xfId="14"/>
    <cellStyle name="40 % – Zvýraznění3 2" xfId="15"/>
    <cellStyle name="40 % – Zvýraznění4 2" xfId="16"/>
    <cellStyle name="40 % – Zvýraznění5 2" xfId="17"/>
    <cellStyle name="40 % – Zvýraznění6 2" xfId="18"/>
    <cellStyle name="60 % – Zvýraznění1 2" xfId="19"/>
    <cellStyle name="60 % – Zvýraznění2 2" xfId="20"/>
    <cellStyle name="60 % – Zvýraznění3 2" xfId="21"/>
    <cellStyle name="60 % – Zvýraznění4 2" xfId="22"/>
    <cellStyle name="60 % – Zvýraznění5 2" xfId="23"/>
    <cellStyle name="60 % – Zvýraznění6 2" xfId="24"/>
    <cellStyle name="Celkem 2" xfId="25"/>
    <cellStyle name="Excel Built-in Normal" xfId="3"/>
    <cellStyle name="Chybně 2" xfId="26"/>
    <cellStyle name="Kontrolní buňka 2" xfId="27"/>
    <cellStyle name="Nadpis 1 2" xfId="28"/>
    <cellStyle name="Nadpis 2 2" xfId="29"/>
    <cellStyle name="Nadpis 3 2" xfId="30"/>
    <cellStyle name="Nadpis 4 2" xfId="31"/>
    <cellStyle name="Název 2" xfId="32"/>
    <cellStyle name="Neutrální 2" xfId="33"/>
    <cellStyle name="Normální" xfId="0" builtinId="0"/>
    <cellStyle name="Normální 2" xfId="6"/>
    <cellStyle name="normální_PCS02022006_komplet" xfId="1"/>
    <cellStyle name="normální_POL.XLS" xfId="2"/>
    <cellStyle name="popis polozky" xfId="4"/>
    <cellStyle name="popis polozky 2" xfId="5"/>
    <cellStyle name="Poznámka 2" xfId="34"/>
    <cellStyle name="Propojená buňka 2" xfId="35"/>
    <cellStyle name="Správně 2" xfId="36"/>
    <cellStyle name="Text upozornění 2" xfId="37"/>
    <cellStyle name="Vstup 2" xfId="38"/>
    <cellStyle name="Výpočet 2" xfId="39"/>
    <cellStyle name="Výstup 2" xfId="40"/>
    <cellStyle name="Vysvětlující text 2" xfId="41"/>
    <cellStyle name="Zvýraznění 1 2" xfId="42"/>
    <cellStyle name="Zvýraznění 2 2" xfId="43"/>
    <cellStyle name="Zvýraznění 3 2" xfId="44"/>
    <cellStyle name="Zvýraznění 4 2" xfId="45"/>
    <cellStyle name="Zvýraznění 5 2" xfId="46"/>
    <cellStyle name="Zvýraznění 6 2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9"/>
  <sheetViews>
    <sheetView tabSelected="1" zoomScaleNormal="100" workbookViewId="0">
      <selection activeCell="I2" sqref="I2"/>
    </sheetView>
  </sheetViews>
  <sheetFormatPr defaultRowHeight="13.5" x14ac:dyDescent="0.3"/>
  <cols>
    <col min="1" max="1" width="4.28515625" style="1" customWidth="1"/>
    <col min="2" max="2" width="16.5703125" style="30" customWidth="1"/>
    <col min="3" max="3" width="61.85546875" style="1" bestFit="1" customWidth="1"/>
    <col min="4" max="4" width="5.5703125" style="19" customWidth="1"/>
    <col min="5" max="5" width="9" style="3" customWidth="1"/>
    <col min="6" max="6" width="10.42578125" style="3" customWidth="1"/>
    <col min="7" max="7" width="14.28515625" style="3" bestFit="1" customWidth="1"/>
    <col min="8" max="8" width="9.28515625" style="3" customWidth="1"/>
    <col min="9" max="9" width="14.5703125" style="3" customWidth="1"/>
    <col min="10" max="16384" width="9.140625" style="1"/>
  </cols>
  <sheetData>
    <row r="1" spans="1:9" ht="39.75" customHeight="1" x14ac:dyDescent="0.25">
      <c r="A1" s="52" t="s">
        <v>71</v>
      </c>
      <c r="B1" s="53"/>
      <c r="C1" s="53"/>
      <c r="D1" s="53"/>
      <c r="E1" s="53"/>
      <c r="F1" s="53"/>
      <c r="G1" s="54"/>
      <c r="H1" s="54"/>
      <c r="I1" s="54" t="s">
        <v>165</v>
      </c>
    </row>
    <row r="2" spans="1:9" ht="3" customHeight="1" x14ac:dyDescent="0.25">
      <c r="A2" s="55"/>
      <c r="B2" s="56"/>
      <c r="C2" s="56"/>
      <c r="D2" s="56"/>
      <c r="E2" s="56"/>
      <c r="F2" s="56"/>
      <c r="G2" s="57"/>
      <c r="H2" s="57"/>
      <c r="I2" s="57"/>
    </row>
    <row r="3" spans="1:9" ht="25.5" customHeight="1" x14ac:dyDescent="0.3">
      <c r="A3" s="58" t="str">
        <f>POLOZKY!A3</f>
        <v>D 209 - VENKOVNÍ ROZVODY SLP (NAPOJENÍ NA UKB)</v>
      </c>
      <c r="B3" s="34"/>
      <c r="C3" s="34"/>
      <c r="D3" s="13"/>
      <c r="E3" s="13"/>
      <c r="F3" s="13"/>
      <c r="G3" s="35"/>
      <c r="H3" s="35"/>
      <c r="I3" s="35"/>
    </row>
    <row r="4" spans="1:9" ht="32.25" customHeight="1" x14ac:dyDescent="0.3">
      <c r="A4" s="108" t="s">
        <v>36</v>
      </c>
      <c r="B4" s="1"/>
      <c r="D4" s="1"/>
      <c r="E4" s="1"/>
      <c r="F4" s="1"/>
      <c r="G4" s="1"/>
      <c r="H4" s="1"/>
      <c r="I4" s="1"/>
    </row>
    <row r="5" spans="1:9" ht="32.25" customHeight="1" x14ac:dyDescent="0.25">
      <c r="A5" s="29"/>
      <c r="B5" s="1"/>
      <c r="D5" s="1"/>
      <c r="E5" s="1"/>
      <c r="F5" s="1"/>
      <c r="G5" s="1"/>
      <c r="H5" s="1"/>
      <c r="I5" s="1"/>
    </row>
    <row r="6" spans="1:9" ht="21.95" customHeight="1" x14ac:dyDescent="0.2">
      <c r="A6" s="145"/>
      <c r="B6" s="146"/>
      <c r="C6" s="147" t="s">
        <v>37</v>
      </c>
      <c r="D6" s="146"/>
      <c r="E6" s="146"/>
      <c r="F6" s="146"/>
      <c r="G6" s="64" t="s">
        <v>19</v>
      </c>
      <c r="H6" s="64"/>
      <c r="I6" s="64" t="s">
        <v>22</v>
      </c>
    </row>
    <row r="7" spans="1:9" ht="21.95" customHeight="1" x14ac:dyDescent="0.2">
      <c r="A7" s="144"/>
      <c r="B7" s="130"/>
      <c r="C7" s="130"/>
      <c r="D7" s="130"/>
      <c r="E7" s="130"/>
      <c r="F7" s="130"/>
      <c r="G7" s="130"/>
      <c r="H7" s="130"/>
      <c r="I7" s="130"/>
    </row>
    <row r="8" spans="1:9" ht="21.95" customHeight="1" x14ac:dyDescent="0.2">
      <c r="A8" s="129" t="s">
        <v>25</v>
      </c>
      <c r="B8" s="130"/>
      <c r="C8" s="131" t="str">
        <f>POLOZKY!D16</f>
        <v>1 Elektrická požární signalizace (EPS)</v>
      </c>
      <c r="D8" s="132"/>
      <c r="E8" s="132"/>
      <c r="F8" s="133"/>
      <c r="G8" s="109">
        <f>POLOZKY!I16</f>
        <v>0</v>
      </c>
      <c r="H8" s="110"/>
      <c r="I8" s="109">
        <f>POLOZKY!J16</f>
        <v>0</v>
      </c>
    </row>
    <row r="9" spans="1:9" ht="21.95" customHeight="1" x14ac:dyDescent="0.2">
      <c r="A9" s="127"/>
      <c r="B9" s="128"/>
      <c r="C9" s="128"/>
      <c r="D9" s="128"/>
      <c r="E9" s="128"/>
      <c r="F9" s="128"/>
      <c r="G9" s="128"/>
      <c r="H9" s="128"/>
      <c r="I9" s="128"/>
    </row>
    <row r="10" spans="1:9" s="3" customFormat="1" ht="21.95" customHeight="1" x14ac:dyDescent="0.2">
      <c r="A10" s="129" t="s">
        <v>25</v>
      </c>
      <c r="B10" s="130"/>
      <c r="C10" s="131" t="str">
        <f>POLOZKY!D31</f>
        <v>2 Universální kabelážní systém, telefon (SK,TEL)</v>
      </c>
      <c r="D10" s="132"/>
      <c r="E10" s="132"/>
      <c r="F10" s="133"/>
      <c r="G10" s="109">
        <f>POLOZKY!I31</f>
        <v>0</v>
      </c>
      <c r="H10" s="110"/>
      <c r="I10" s="109">
        <f>POLOZKY!J31</f>
        <v>0</v>
      </c>
    </row>
    <row r="11" spans="1:9" s="3" customFormat="1" ht="21.95" customHeight="1" x14ac:dyDescent="0.2">
      <c r="A11" s="127"/>
      <c r="B11" s="128"/>
      <c r="C11" s="128"/>
      <c r="D11" s="128"/>
      <c r="E11" s="128"/>
      <c r="F11" s="128"/>
      <c r="G11" s="128"/>
      <c r="H11" s="128"/>
      <c r="I11" s="128"/>
    </row>
    <row r="12" spans="1:9" s="3" customFormat="1" ht="21.95" customHeight="1" x14ac:dyDescent="0.2">
      <c r="A12" s="129" t="s">
        <v>25</v>
      </c>
      <c r="B12" s="130"/>
      <c r="C12" s="131" t="str">
        <f>POLOZKY!D46</f>
        <v>4 Poplachový zabezpečovací a tísňový systém (PZTS)</v>
      </c>
      <c r="D12" s="132"/>
      <c r="E12" s="132"/>
      <c r="F12" s="133"/>
      <c r="G12" s="109">
        <f>POLOZKY!I46</f>
        <v>0</v>
      </c>
      <c r="H12" s="110"/>
      <c r="I12" s="109">
        <f>POLOZKY!J46</f>
        <v>0</v>
      </c>
    </row>
    <row r="13" spans="1:9" s="3" customFormat="1" ht="21.95" customHeight="1" x14ac:dyDescent="0.2">
      <c r="A13" s="127"/>
      <c r="B13" s="128"/>
      <c r="C13" s="128"/>
      <c r="D13" s="128"/>
      <c r="E13" s="128"/>
      <c r="F13" s="128"/>
      <c r="G13" s="128"/>
      <c r="H13" s="128"/>
      <c r="I13" s="128"/>
    </row>
    <row r="14" spans="1:9" s="3" customFormat="1" ht="21.95" customHeight="1" x14ac:dyDescent="0.2">
      <c r="A14" s="129" t="s">
        <v>25</v>
      </c>
      <c r="B14" s="130"/>
      <c r="C14" s="131" t="str">
        <f>POLOZKY!D74</f>
        <v>7 Kamerový systém (CCTV)</v>
      </c>
      <c r="D14" s="132"/>
      <c r="E14" s="132"/>
      <c r="F14" s="133"/>
      <c r="G14" s="109">
        <f>POLOZKY!I74</f>
        <v>0</v>
      </c>
      <c r="H14" s="110"/>
      <c r="I14" s="109">
        <f>POLOZKY!J74</f>
        <v>0</v>
      </c>
    </row>
    <row r="15" spans="1:9" s="3" customFormat="1" ht="21.95" customHeight="1" x14ac:dyDescent="0.2">
      <c r="A15" s="127"/>
      <c r="B15" s="128"/>
      <c r="C15" s="128"/>
      <c r="D15" s="128"/>
      <c r="E15" s="128"/>
      <c r="F15" s="128"/>
      <c r="G15" s="128"/>
      <c r="H15" s="128"/>
      <c r="I15" s="128"/>
    </row>
    <row r="16" spans="1:9" s="3" customFormat="1" ht="21.95" customHeight="1" x14ac:dyDescent="0.2">
      <c r="A16" s="129" t="s">
        <v>25</v>
      </c>
      <c r="B16" s="130"/>
      <c r="C16" s="131" t="str">
        <f>POLOZKY!D110</f>
        <v>11 Nouzový zvukový systém (NZS)</v>
      </c>
      <c r="D16" s="132"/>
      <c r="E16" s="132"/>
      <c r="F16" s="133"/>
      <c r="G16" s="109">
        <f>POLOZKY!I110</f>
        <v>0</v>
      </c>
      <c r="H16" s="110"/>
      <c r="I16" s="109">
        <f>POLOZKY!J110</f>
        <v>0</v>
      </c>
    </row>
    <row r="17" spans="1:9" s="3" customFormat="1" ht="21.95" customHeight="1" x14ac:dyDescent="0.2">
      <c r="A17" s="127"/>
      <c r="B17" s="128"/>
      <c r="C17" s="128"/>
      <c r="D17" s="128"/>
      <c r="E17" s="128"/>
      <c r="F17" s="128"/>
      <c r="G17" s="128"/>
      <c r="H17" s="128"/>
      <c r="I17" s="128"/>
    </row>
    <row r="18" spans="1:9" s="3" customFormat="1" ht="21.95" customHeight="1" x14ac:dyDescent="0.2">
      <c r="A18" s="129" t="s">
        <v>25</v>
      </c>
      <c r="B18" s="130"/>
      <c r="C18" s="131" t="str">
        <f>POLOZKY!D142</f>
        <v>12 Společné trasy</v>
      </c>
      <c r="D18" s="132"/>
      <c r="E18" s="132"/>
      <c r="F18" s="133"/>
      <c r="G18" s="109">
        <f>POLOZKY!I142</f>
        <v>0</v>
      </c>
      <c r="H18" s="110"/>
      <c r="I18" s="109">
        <f>POLOZKY!J142</f>
        <v>0</v>
      </c>
    </row>
    <row r="19" spans="1:9" s="3" customFormat="1" ht="21.95" customHeight="1" x14ac:dyDescent="0.2">
      <c r="A19" s="127"/>
      <c r="B19" s="128"/>
      <c r="C19" s="128"/>
      <c r="D19" s="128"/>
      <c r="E19" s="128"/>
      <c r="F19" s="128"/>
      <c r="G19" s="128"/>
      <c r="H19" s="128"/>
      <c r="I19" s="128"/>
    </row>
    <row r="20" spans="1:9" s="3" customFormat="1" ht="21.95" customHeight="1" x14ac:dyDescent="0.2">
      <c r="A20" s="129" t="s">
        <v>25</v>
      </c>
      <c r="B20" s="130"/>
      <c r="C20" s="131" t="str">
        <f>POLOZKY!D158</f>
        <v>13 HZS</v>
      </c>
      <c r="D20" s="132"/>
      <c r="E20" s="132"/>
      <c r="F20" s="133"/>
      <c r="G20" s="109"/>
      <c r="H20" s="110"/>
      <c r="I20" s="109">
        <f>POLOZKY!J158</f>
        <v>0</v>
      </c>
    </row>
    <row r="21" spans="1:9" s="3" customFormat="1" ht="21.95" customHeight="1" x14ac:dyDescent="0.2">
      <c r="A21" s="111"/>
      <c r="B21" s="112"/>
      <c r="C21" s="113"/>
      <c r="D21" s="114"/>
      <c r="E21" s="114"/>
      <c r="F21" s="115"/>
      <c r="G21" s="112"/>
      <c r="H21" s="112"/>
      <c r="I21" s="112"/>
    </row>
    <row r="22" spans="1:9" s="3" customFormat="1" ht="21.95" customHeight="1" x14ac:dyDescent="0.2">
      <c r="A22" s="129" t="s">
        <v>25</v>
      </c>
      <c r="B22" s="130"/>
      <c r="C22" s="131" t="s">
        <v>33</v>
      </c>
      <c r="D22" s="132"/>
      <c r="E22" s="132"/>
      <c r="F22" s="133"/>
      <c r="G22" s="142">
        <f>I8+I10+I12+I14+I16+I18+I20</f>
        <v>0</v>
      </c>
      <c r="H22" s="143"/>
      <c r="I22" s="143"/>
    </row>
    <row r="23" spans="1:9" s="3" customFormat="1" ht="21.95" customHeight="1" x14ac:dyDescent="0.2">
      <c r="A23" s="129" t="s">
        <v>25</v>
      </c>
      <c r="B23" s="130"/>
      <c r="C23" s="131" t="s">
        <v>34</v>
      </c>
      <c r="D23" s="132"/>
      <c r="E23" s="132"/>
      <c r="F23" s="133"/>
      <c r="G23" s="142">
        <f>G8+G10+G12+G14+G16+G18</f>
        <v>0</v>
      </c>
      <c r="H23" s="143"/>
      <c r="I23" s="143"/>
    </row>
    <row r="24" spans="1:9" s="3" customFormat="1" ht="21.95" customHeight="1" thickBot="1" x14ac:dyDescent="0.25">
      <c r="A24" s="144"/>
      <c r="B24" s="130"/>
      <c r="C24" s="130"/>
      <c r="D24" s="130"/>
      <c r="E24" s="130"/>
      <c r="F24" s="130"/>
      <c r="G24" s="130"/>
      <c r="H24" s="130"/>
      <c r="I24" s="130"/>
    </row>
    <row r="25" spans="1:9" s="3" customFormat="1" ht="21.95" customHeight="1" thickBot="1" x14ac:dyDescent="0.3">
      <c r="A25" s="134" t="s">
        <v>32</v>
      </c>
      <c r="B25" s="135"/>
      <c r="C25" s="136" t="s">
        <v>38</v>
      </c>
      <c r="D25" s="137"/>
      <c r="E25" s="137"/>
      <c r="F25" s="138"/>
      <c r="G25" s="139">
        <f>G22+G23</f>
        <v>0</v>
      </c>
      <c r="H25" s="140"/>
      <c r="I25" s="141"/>
    </row>
    <row r="26" spans="1:9" s="3" customFormat="1" ht="21.95" customHeight="1" thickBot="1" x14ac:dyDescent="0.25">
      <c r="A26" s="144"/>
      <c r="B26" s="130"/>
      <c r="C26" s="130"/>
      <c r="D26" s="130"/>
      <c r="E26" s="130"/>
      <c r="F26" s="130"/>
      <c r="G26" s="130"/>
      <c r="H26" s="130"/>
      <c r="I26" s="130"/>
    </row>
    <row r="27" spans="1:9" s="3" customFormat="1" ht="21.95" customHeight="1" thickBot="1" x14ac:dyDescent="0.3">
      <c r="A27" s="134" t="s">
        <v>32</v>
      </c>
      <c r="B27" s="135"/>
      <c r="C27" s="136" t="s">
        <v>39</v>
      </c>
      <c r="D27" s="137"/>
      <c r="E27" s="137"/>
      <c r="F27" s="138"/>
      <c r="G27" s="139">
        <f>G25*1.21</f>
        <v>0</v>
      </c>
      <c r="H27" s="140"/>
      <c r="I27" s="141"/>
    </row>
    <row r="28" spans="1:9" s="3" customFormat="1" ht="21.95" customHeight="1" x14ac:dyDescent="0.3">
      <c r="A28" s="1"/>
      <c r="B28" s="30"/>
      <c r="C28" s="4"/>
      <c r="D28" s="15"/>
    </row>
    <row r="29" spans="1:9" s="3" customFormat="1" ht="21.95" customHeight="1" x14ac:dyDescent="0.3">
      <c r="A29" s="1"/>
      <c r="B29" s="30"/>
      <c r="C29" s="4"/>
      <c r="D29" s="15"/>
    </row>
    <row r="30" spans="1:9" s="3" customFormat="1" ht="21.95" customHeight="1" x14ac:dyDescent="0.3">
      <c r="A30" s="1"/>
      <c r="B30" s="30"/>
      <c r="C30" s="4"/>
      <c r="D30" s="15"/>
    </row>
    <row r="31" spans="1:9" s="3" customFormat="1" ht="21.95" customHeight="1" x14ac:dyDescent="0.3">
      <c r="A31" s="1"/>
      <c r="B31" s="30"/>
      <c r="C31" s="4"/>
      <c r="D31" s="15"/>
    </row>
    <row r="32" spans="1:9" s="3" customFormat="1" ht="21.95" customHeight="1" x14ac:dyDescent="0.3">
      <c r="A32" s="1"/>
      <c r="B32" s="30"/>
      <c r="C32" s="4"/>
      <c r="D32" s="15"/>
    </row>
    <row r="33" spans="1:4" s="3" customFormat="1" ht="21.95" customHeight="1" x14ac:dyDescent="0.3">
      <c r="A33" s="1"/>
      <c r="B33" s="30"/>
      <c r="C33" s="4"/>
      <c r="D33" s="15"/>
    </row>
    <row r="34" spans="1:4" s="3" customFormat="1" ht="21.95" customHeight="1" x14ac:dyDescent="0.3">
      <c r="A34" s="1"/>
      <c r="B34" s="30"/>
      <c r="C34" s="6"/>
      <c r="D34" s="19"/>
    </row>
    <row r="35" spans="1:4" s="3" customFormat="1" ht="21.95" customHeight="1" x14ac:dyDescent="0.25">
      <c r="A35" s="1"/>
      <c r="B35" s="30"/>
      <c r="C35" s="2"/>
      <c r="D35" s="16"/>
    </row>
    <row r="36" spans="1:4" s="3" customFormat="1" ht="21.95" customHeight="1" x14ac:dyDescent="0.25">
      <c r="A36" s="1"/>
      <c r="B36" s="30"/>
      <c r="C36" s="2"/>
      <c r="D36" s="16"/>
    </row>
    <row r="37" spans="1:4" s="3" customFormat="1" ht="21.95" customHeight="1" x14ac:dyDescent="0.3">
      <c r="A37" s="1"/>
      <c r="B37" s="30"/>
      <c r="C37" s="4"/>
      <c r="D37" s="15"/>
    </row>
    <row r="38" spans="1:4" s="3" customFormat="1" ht="21.95" customHeight="1" x14ac:dyDescent="0.3">
      <c r="A38" s="1"/>
      <c r="B38" s="30"/>
      <c r="C38" s="4"/>
      <c r="D38" s="15"/>
    </row>
    <row r="39" spans="1:4" s="3" customFormat="1" ht="21.95" customHeight="1" x14ac:dyDescent="0.3">
      <c r="A39" s="1"/>
      <c r="B39" s="30"/>
      <c r="C39" s="4"/>
      <c r="D39" s="15"/>
    </row>
    <row r="40" spans="1:4" s="3" customFormat="1" ht="21.95" customHeight="1" x14ac:dyDescent="0.3">
      <c r="A40" s="1"/>
      <c r="B40" s="30"/>
      <c r="C40" s="4"/>
      <c r="D40" s="15"/>
    </row>
    <row r="41" spans="1:4" s="3" customFormat="1" ht="21.95" customHeight="1" x14ac:dyDescent="0.3">
      <c r="A41" s="1"/>
      <c r="B41" s="30"/>
      <c r="C41" s="4"/>
      <c r="D41" s="15"/>
    </row>
    <row r="42" spans="1:4" s="3" customFormat="1" ht="21.95" customHeight="1" x14ac:dyDescent="0.3">
      <c r="A42" s="1"/>
      <c r="B42" s="30"/>
      <c r="C42" s="4"/>
      <c r="D42" s="15"/>
    </row>
    <row r="43" spans="1:4" s="3" customFormat="1" ht="21.95" customHeight="1" x14ac:dyDescent="0.3">
      <c r="A43" s="1"/>
      <c r="B43" s="30"/>
      <c r="C43" s="4"/>
      <c r="D43" s="15"/>
    </row>
    <row r="44" spans="1:4" s="3" customFormat="1" ht="21.95" customHeight="1" x14ac:dyDescent="0.3">
      <c r="A44" s="1"/>
      <c r="B44" s="30"/>
      <c r="C44" s="4"/>
      <c r="D44" s="15"/>
    </row>
    <row r="45" spans="1:4" s="3" customFormat="1" ht="21.95" customHeight="1" x14ac:dyDescent="0.3">
      <c r="A45" s="1"/>
      <c r="B45" s="30"/>
      <c r="C45" s="4"/>
      <c r="D45" s="15"/>
    </row>
    <row r="46" spans="1:4" s="3" customFormat="1" ht="21.95" customHeight="1" x14ac:dyDescent="0.3">
      <c r="A46" s="1"/>
      <c r="B46" s="30"/>
      <c r="C46" s="4"/>
      <c r="D46" s="15"/>
    </row>
    <row r="47" spans="1:4" s="3" customFormat="1" ht="21.95" customHeight="1" x14ac:dyDescent="0.3">
      <c r="A47" s="1"/>
      <c r="B47" s="30"/>
      <c r="C47" s="4"/>
      <c r="D47" s="15"/>
    </row>
    <row r="48" spans="1:4" s="3" customFormat="1" ht="21.95" customHeight="1" x14ac:dyDescent="0.3">
      <c r="A48" s="1"/>
      <c r="B48" s="30"/>
      <c r="C48" s="4"/>
      <c r="D48" s="15"/>
    </row>
    <row r="49" spans="1:4" s="3" customFormat="1" ht="21.95" customHeight="1" x14ac:dyDescent="0.3">
      <c r="A49" s="1"/>
      <c r="B49" s="30"/>
      <c r="C49" s="4"/>
      <c r="D49" s="15"/>
    </row>
    <row r="50" spans="1:4" s="3" customFormat="1" ht="21.95" customHeight="1" x14ac:dyDescent="0.3">
      <c r="A50" s="1"/>
      <c r="B50" s="30"/>
      <c r="C50" s="4"/>
      <c r="D50" s="15"/>
    </row>
    <row r="51" spans="1:4" s="3" customFormat="1" ht="21.95" customHeight="1" x14ac:dyDescent="0.3">
      <c r="A51" s="1"/>
      <c r="B51" s="30"/>
      <c r="C51" s="4"/>
      <c r="D51" s="15"/>
    </row>
    <row r="52" spans="1:4" s="3" customFormat="1" ht="21.95" customHeight="1" x14ac:dyDescent="0.3">
      <c r="A52" s="1"/>
      <c r="B52" s="30"/>
      <c r="C52" s="4"/>
      <c r="D52" s="15"/>
    </row>
    <row r="53" spans="1:4" s="3" customFormat="1" ht="21.95" customHeight="1" x14ac:dyDescent="0.3">
      <c r="A53" s="1"/>
      <c r="B53" s="30"/>
      <c r="C53" s="4"/>
      <c r="D53" s="15"/>
    </row>
    <row r="54" spans="1:4" s="3" customFormat="1" ht="21.95" customHeight="1" x14ac:dyDescent="0.3">
      <c r="A54" s="1"/>
      <c r="B54" s="30"/>
      <c r="C54" s="4"/>
      <c r="D54" s="15"/>
    </row>
    <row r="55" spans="1:4" s="3" customFormat="1" ht="21.95" customHeight="1" x14ac:dyDescent="0.3">
      <c r="A55" s="1"/>
      <c r="B55" s="30"/>
      <c r="C55" s="4"/>
      <c r="D55" s="15"/>
    </row>
    <row r="56" spans="1:4" s="3" customFormat="1" ht="21.95" customHeight="1" x14ac:dyDescent="0.3">
      <c r="A56" s="1"/>
      <c r="B56" s="30"/>
      <c r="C56" s="4"/>
      <c r="D56" s="15"/>
    </row>
    <row r="57" spans="1:4" s="3" customFormat="1" ht="21.95" customHeight="1" x14ac:dyDescent="0.3">
      <c r="A57" s="1"/>
      <c r="B57" s="30"/>
      <c r="C57" s="4"/>
      <c r="D57" s="15"/>
    </row>
    <row r="58" spans="1:4" s="3" customFormat="1" ht="21.95" customHeight="1" x14ac:dyDescent="0.3">
      <c r="A58" s="1"/>
      <c r="B58" s="30"/>
      <c r="C58" s="4"/>
      <c r="D58" s="15"/>
    </row>
    <row r="59" spans="1:4" s="3" customFormat="1" ht="21.95" customHeight="1" x14ac:dyDescent="0.3">
      <c r="A59" s="1"/>
      <c r="B59" s="30"/>
      <c r="C59" s="4"/>
      <c r="D59" s="15"/>
    </row>
    <row r="60" spans="1:4" s="3" customFormat="1" ht="21.95" customHeight="1" x14ac:dyDescent="0.3">
      <c r="A60" s="1"/>
      <c r="B60" s="30"/>
      <c r="C60" s="4"/>
      <c r="D60" s="15"/>
    </row>
    <row r="61" spans="1:4" s="3" customFormat="1" ht="21.95" customHeight="1" x14ac:dyDescent="0.3">
      <c r="A61" s="1"/>
      <c r="B61" s="30"/>
      <c r="C61" s="4"/>
      <c r="D61" s="15"/>
    </row>
    <row r="62" spans="1:4" s="3" customFormat="1" ht="21.95" customHeight="1" x14ac:dyDescent="0.3">
      <c r="A62" s="1"/>
      <c r="B62" s="30"/>
      <c r="C62" s="4"/>
      <c r="D62" s="15"/>
    </row>
    <row r="63" spans="1:4" s="3" customFormat="1" ht="21.95" customHeight="1" x14ac:dyDescent="0.3">
      <c r="A63" s="1"/>
      <c r="B63" s="30"/>
      <c r="C63" s="4"/>
      <c r="D63" s="15"/>
    </row>
    <row r="64" spans="1:4" s="3" customFormat="1" ht="21.95" customHeight="1" x14ac:dyDescent="0.3">
      <c r="A64" s="1"/>
      <c r="B64" s="30"/>
      <c r="C64" s="4"/>
      <c r="D64" s="15"/>
    </row>
    <row r="65" spans="1:4" s="3" customFormat="1" ht="21.95" customHeight="1" x14ac:dyDescent="0.3">
      <c r="A65" s="1"/>
      <c r="B65" s="30"/>
      <c r="C65" s="4"/>
      <c r="D65" s="15"/>
    </row>
    <row r="66" spans="1:4" s="3" customFormat="1" ht="21.95" customHeight="1" x14ac:dyDescent="0.3">
      <c r="A66" s="1"/>
      <c r="B66" s="30"/>
      <c r="C66" s="4"/>
      <c r="D66" s="15"/>
    </row>
    <row r="67" spans="1:4" s="3" customFormat="1" ht="21.95" customHeight="1" x14ac:dyDescent="0.3">
      <c r="A67" s="1"/>
      <c r="B67" s="30"/>
      <c r="C67" s="4"/>
      <c r="D67" s="15"/>
    </row>
    <row r="68" spans="1:4" s="3" customFormat="1" ht="21.95" customHeight="1" x14ac:dyDescent="0.3">
      <c r="A68" s="1"/>
      <c r="B68" s="30"/>
      <c r="C68" s="4"/>
      <c r="D68" s="15"/>
    </row>
    <row r="69" spans="1:4" s="3" customFormat="1" ht="21.95" customHeight="1" x14ac:dyDescent="0.3">
      <c r="A69" s="1"/>
      <c r="B69" s="31"/>
      <c r="C69" s="4"/>
      <c r="D69" s="15"/>
    </row>
    <row r="70" spans="1:4" s="3" customFormat="1" ht="21.95" customHeight="1" x14ac:dyDescent="0.3">
      <c r="A70" s="1"/>
      <c r="B70" s="30"/>
      <c r="C70" s="4"/>
      <c r="D70" s="15"/>
    </row>
    <row r="71" spans="1:4" s="3" customFormat="1" ht="21.95" customHeight="1" x14ac:dyDescent="0.3">
      <c r="A71" s="1"/>
      <c r="B71" s="30"/>
      <c r="C71" s="4"/>
      <c r="D71" s="15"/>
    </row>
    <row r="72" spans="1:4" s="3" customFormat="1" ht="21.95" customHeight="1" x14ac:dyDescent="0.3">
      <c r="A72" s="1"/>
      <c r="B72" s="30"/>
      <c r="C72" s="4"/>
      <c r="D72" s="15"/>
    </row>
    <row r="73" spans="1:4" s="3" customFormat="1" ht="21.95" customHeight="1" x14ac:dyDescent="0.3">
      <c r="A73" s="1"/>
      <c r="B73" s="30"/>
      <c r="C73" s="4"/>
      <c r="D73" s="15"/>
    </row>
    <row r="74" spans="1:4" s="3" customFormat="1" ht="21.95" customHeight="1" x14ac:dyDescent="0.3">
      <c r="A74" s="1"/>
      <c r="B74" s="30"/>
      <c r="C74" s="4"/>
      <c r="D74" s="15"/>
    </row>
    <row r="75" spans="1:4" s="3" customFormat="1" ht="21.95" customHeight="1" x14ac:dyDescent="0.3">
      <c r="A75" s="1"/>
      <c r="B75" s="30"/>
      <c r="C75" s="4"/>
      <c r="D75" s="15"/>
    </row>
    <row r="76" spans="1:4" s="3" customFormat="1" ht="21.95" customHeight="1" x14ac:dyDescent="0.3">
      <c r="A76" s="1"/>
      <c r="B76" s="30"/>
      <c r="C76" s="4"/>
      <c r="D76" s="15"/>
    </row>
    <row r="77" spans="1:4" s="3" customFormat="1" ht="21.95" customHeight="1" x14ac:dyDescent="0.3">
      <c r="A77" s="1"/>
      <c r="B77" s="30"/>
      <c r="C77" s="4"/>
      <c r="D77" s="15"/>
    </row>
    <row r="78" spans="1:4" s="3" customFormat="1" ht="21.95" customHeight="1" x14ac:dyDescent="0.3">
      <c r="A78" s="1"/>
      <c r="B78" s="30"/>
      <c r="C78" s="4"/>
      <c r="D78" s="15"/>
    </row>
    <row r="79" spans="1:4" s="3" customFormat="1" ht="21.95" customHeight="1" x14ac:dyDescent="0.3">
      <c r="A79" s="1"/>
      <c r="B79" s="30"/>
      <c r="C79" s="4"/>
      <c r="D79" s="15"/>
    </row>
    <row r="80" spans="1:4" s="3" customFormat="1" ht="21.95" customHeight="1" x14ac:dyDescent="0.3">
      <c r="A80" s="1"/>
      <c r="B80" s="30"/>
      <c r="C80" s="4"/>
      <c r="D80" s="15"/>
    </row>
    <row r="81" spans="1:4" s="3" customFormat="1" ht="21.95" customHeight="1" x14ac:dyDescent="0.3">
      <c r="A81" s="1"/>
      <c r="B81" s="30"/>
      <c r="C81" s="4"/>
      <c r="D81" s="15"/>
    </row>
    <row r="82" spans="1:4" s="3" customFormat="1" ht="21.95" customHeight="1" x14ac:dyDescent="0.3">
      <c r="A82" s="1"/>
      <c r="B82" s="30"/>
      <c r="C82" s="4"/>
      <c r="D82" s="15"/>
    </row>
    <row r="83" spans="1:4" s="3" customFormat="1" ht="21.95" customHeight="1" x14ac:dyDescent="0.3">
      <c r="A83" s="1"/>
      <c r="B83" s="30"/>
      <c r="C83" s="4"/>
      <c r="D83" s="15"/>
    </row>
    <row r="84" spans="1:4" s="3" customFormat="1" ht="21.95" customHeight="1" x14ac:dyDescent="0.3">
      <c r="A84" s="1"/>
      <c r="B84" s="30"/>
      <c r="C84" s="6"/>
      <c r="D84" s="22"/>
    </row>
    <row r="85" spans="1:4" s="3" customFormat="1" ht="21.95" customHeight="1" x14ac:dyDescent="0.3">
      <c r="A85" s="1"/>
      <c r="B85" s="30"/>
      <c r="C85" s="6"/>
      <c r="D85" s="19"/>
    </row>
    <row r="86" spans="1:4" s="3" customFormat="1" ht="21.95" customHeight="1" x14ac:dyDescent="0.25">
      <c r="A86" s="1"/>
      <c r="B86" s="30"/>
      <c r="C86" s="2"/>
      <c r="D86" s="23"/>
    </row>
    <row r="87" spans="1:4" s="3" customFormat="1" ht="21.95" customHeight="1" x14ac:dyDescent="0.3">
      <c r="A87" s="1"/>
      <c r="B87" s="30"/>
      <c r="C87" s="4"/>
      <c r="D87" s="15"/>
    </row>
    <row r="88" spans="1:4" s="3" customFormat="1" ht="21.95" customHeight="1" x14ac:dyDescent="0.3">
      <c r="A88" s="1"/>
      <c r="B88" s="30"/>
      <c r="C88" s="4"/>
      <c r="D88" s="15"/>
    </row>
    <row r="89" spans="1:4" s="3" customFormat="1" ht="21.95" customHeight="1" x14ac:dyDescent="0.3">
      <c r="A89" s="1"/>
      <c r="B89" s="30"/>
      <c r="C89" s="4"/>
      <c r="D89" s="15"/>
    </row>
    <row r="90" spans="1:4" s="3" customFormat="1" ht="21.95" customHeight="1" x14ac:dyDescent="0.3">
      <c r="A90" s="1"/>
      <c r="B90" s="32"/>
      <c r="C90" s="4"/>
      <c r="D90" s="15"/>
    </row>
    <row r="91" spans="1:4" s="3" customFormat="1" ht="21.95" customHeight="1" x14ac:dyDescent="0.3">
      <c r="A91" s="1"/>
      <c r="B91" s="30"/>
      <c r="C91" s="4"/>
      <c r="D91" s="15"/>
    </row>
    <row r="92" spans="1:4" s="3" customFormat="1" ht="21.95" customHeight="1" x14ac:dyDescent="0.3">
      <c r="A92" s="1"/>
      <c r="B92" s="30"/>
      <c r="C92" s="4"/>
      <c r="D92" s="15"/>
    </row>
    <row r="93" spans="1:4" s="3" customFormat="1" ht="21.95" customHeight="1" x14ac:dyDescent="0.3">
      <c r="A93" s="1"/>
      <c r="B93" s="30"/>
      <c r="C93" s="4"/>
      <c r="D93" s="15"/>
    </row>
    <row r="94" spans="1:4" s="3" customFormat="1" ht="21.95" customHeight="1" x14ac:dyDescent="0.3">
      <c r="A94" s="1"/>
      <c r="B94" s="30"/>
      <c r="C94" s="4"/>
      <c r="D94" s="15"/>
    </row>
    <row r="95" spans="1:4" s="3" customFormat="1" ht="21.95" customHeight="1" x14ac:dyDescent="0.3">
      <c r="A95" s="1"/>
      <c r="B95" s="30"/>
      <c r="C95" s="4"/>
      <c r="D95" s="15"/>
    </row>
    <row r="96" spans="1:4" s="3" customFormat="1" ht="21.95" customHeight="1" x14ac:dyDescent="0.3">
      <c r="A96" s="1"/>
      <c r="B96" s="30"/>
      <c r="C96" s="4"/>
      <c r="D96" s="15"/>
    </row>
    <row r="97" spans="1:4" s="3" customFormat="1" ht="21.95" customHeight="1" x14ac:dyDescent="0.3">
      <c r="A97" s="1"/>
      <c r="B97" s="30"/>
      <c r="C97" s="4"/>
      <c r="D97" s="15"/>
    </row>
    <row r="98" spans="1:4" s="3" customFormat="1" ht="21.95" customHeight="1" x14ac:dyDescent="0.3">
      <c r="A98" s="1"/>
      <c r="B98" s="30"/>
      <c r="C98" s="4"/>
      <c r="D98" s="15"/>
    </row>
    <row r="99" spans="1:4" s="3" customFormat="1" ht="21.95" customHeight="1" x14ac:dyDescent="0.3">
      <c r="A99" s="1"/>
      <c r="B99" s="30"/>
      <c r="C99" s="4"/>
      <c r="D99" s="15"/>
    </row>
    <row r="100" spans="1:4" s="3" customFormat="1" ht="21.95" customHeight="1" x14ac:dyDescent="0.3">
      <c r="A100" s="1"/>
      <c r="B100" s="30"/>
      <c r="C100" s="4"/>
      <c r="D100" s="15"/>
    </row>
    <row r="101" spans="1:4" s="3" customFormat="1" ht="21.95" customHeight="1" x14ac:dyDescent="0.3">
      <c r="A101" s="1"/>
      <c r="B101" s="30"/>
      <c r="C101" s="4"/>
      <c r="D101" s="15"/>
    </row>
    <row r="102" spans="1:4" s="3" customFormat="1" ht="21.95" customHeight="1" x14ac:dyDescent="0.3">
      <c r="A102" s="1"/>
      <c r="B102" s="30"/>
      <c r="C102" s="4"/>
      <c r="D102" s="15"/>
    </row>
    <row r="103" spans="1:4" s="3" customFormat="1" ht="21.95" customHeight="1" x14ac:dyDescent="0.3">
      <c r="A103" s="1"/>
      <c r="B103" s="30"/>
      <c r="C103" s="4"/>
      <c r="D103" s="15"/>
    </row>
    <row r="104" spans="1:4" s="3" customFormat="1" ht="21.95" customHeight="1" x14ac:dyDescent="0.3">
      <c r="A104" s="1"/>
      <c r="B104" s="30"/>
      <c r="C104" s="6"/>
      <c r="D104" s="19"/>
    </row>
    <row r="105" spans="1:4" s="3" customFormat="1" ht="21.95" customHeight="1" x14ac:dyDescent="0.3">
      <c r="A105" s="1"/>
      <c r="B105" s="30"/>
      <c r="C105" s="5"/>
      <c r="D105" s="14"/>
    </row>
    <row r="106" spans="1:4" s="3" customFormat="1" ht="21.95" customHeight="1" x14ac:dyDescent="0.3">
      <c r="A106" s="1"/>
      <c r="B106" s="30"/>
      <c r="C106" s="7"/>
      <c r="D106" s="18"/>
    </row>
    <row r="107" spans="1:4" s="3" customFormat="1" ht="21.95" customHeight="1" x14ac:dyDescent="0.3">
      <c r="A107" s="1"/>
      <c r="B107" s="30"/>
      <c r="C107" s="4"/>
      <c r="D107" s="15"/>
    </row>
    <row r="108" spans="1:4" s="3" customFormat="1" ht="21.95" customHeight="1" x14ac:dyDescent="0.3">
      <c r="A108" s="1"/>
      <c r="B108" s="30"/>
      <c r="C108" s="4"/>
      <c r="D108" s="15"/>
    </row>
    <row r="109" spans="1:4" s="3" customFormat="1" ht="21.95" customHeight="1" x14ac:dyDescent="0.3">
      <c r="A109" s="1"/>
      <c r="B109" s="30"/>
      <c r="C109" s="4"/>
      <c r="D109" s="15"/>
    </row>
    <row r="110" spans="1:4" s="3" customFormat="1" ht="21.95" customHeight="1" x14ac:dyDescent="0.3">
      <c r="A110" s="1"/>
      <c r="B110" s="30"/>
      <c r="C110" s="4"/>
      <c r="D110" s="15"/>
    </row>
    <row r="111" spans="1:4" s="3" customFormat="1" ht="21.95" customHeight="1" x14ac:dyDescent="0.3">
      <c r="A111" s="1"/>
      <c r="B111" s="30"/>
      <c r="C111" s="4"/>
      <c r="D111" s="15"/>
    </row>
    <row r="112" spans="1:4" s="3" customFormat="1" ht="21.95" customHeight="1" x14ac:dyDescent="0.3">
      <c r="A112" s="1"/>
      <c r="B112" s="30"/>
      <c r="C112" s="4"/>
      <c r="D112" s="15"/>
    </row>
    <row r="113" spans="1:4" s="3" customFormat="1" ht="21.95" customHeight="1" x14ac:dyDescent="0.3">
      <c r="A113" s="1"/>
      <c r="B113" s="30"/>
      <c r="C113" s="4"/>
      <c r="D113" s="15"/>
    </row>
    <row r="114" spans="1:4" s="3" customFormat="1" ht="21.95" customHeight="1" x14ac:dyDescent="0.3">
      <c r="A114" s="1"/>
      <c r="B114" s="30"/>
      <c r="C114" s="4"/>
      <c r="D114" s="15"/>
    </row>
    <row r="115" spans="1:4" s="3" customFormat="1" ht="21.95" customHeight="1" x14ac:dyDescent="0.3">
      <c r="A115" s="1"/>
      <c r="B115" s="30"/>
      <c r="C115" s="4"/>
      <c r="D115" s="15"/>
    </row>
    <row r="116" spans="1:4" s="3" customFormat="1" ht="21.95" customHeight="1" x14ac:dyDescent="0.3">
      <c r="A116" s="1"/>
      <c r="B116" s="30"/>
      <c r="C116" s="4"/>
      <c r="D116" s="15"/>
    </row>
    <row r="117" spans="1:4" s="3" customFormat="1" ht="21.95" customHeight="1" x14ac:dyDescent="0.3">
      <c r="A117" s="1"/>
      <c r="B117" s="32"/>
      <c r="C117" s="4"/>
      <c r="D117" s="15"/>
    </row>
    <row r="118" spans="1:4" s="3" customFormat="1" ht="21.95" customHeight="1" x14ac:dyDescent="0.3">
      <c r="A118" s="1"/>
      <c r="B118" s="30"/>
      <c r="C118" s="4"/>
      <c r="D118" s="15"/>
    </row>
    <row r="119" spans="1:4" s="3" customFormat="1" ht="21.95" customHeight="1" x14ac:dyDescent="0.3">
      <c r="A119" s="1"/>
      <c r="B119" s="30"/>
      <c r="C119" s="4"/>
      <c r="D119" s="15"/>
    </row>
    <row r="120" spans="1:4" s="3" customFormat="1" ht="21.95" customHeight="1" x14ac:dyDescent="0.3">
      <c r="A120" s="1"/>
      <c r="B120" s="30"/>
      <c r="C120" s="4"/>
      <c r="D120" s="15"/>
    </row>
    <row r="121" spans="1:4" s="3" customFormat="1" ht="21.95" customHeight="1" x14ac:dyDescent="0.3">
      <c r="A121" s="1"/>
      <c r="B121" s="30"/>
      <c r="C121" s="4"/>
      <c r="D121" s="15"/>
    </row>
    <row r="122" spans="1:4" s="3" customFormat="1" ht="21.95" customHeight="1" x14ac:dyDescent="0.3">
      <c r="A122" s="1"/>
      <c r="B122" s="32"/>
      <c r="C122" s="4"/>
      <c r="D122" s="15"/>
    </row>
    <row r="123" spans="1:4" s="3" customFormat="1" ht="21.95" customHeight="1" x14ac:dyDescent="0.3">
      <c r="A123" s="1"/>
      <c r="B123" s="30"/>
      <c r="C123" s="4"/>
      <c r="D123" s="15"/>
    </row>
    <row r="124" spans="1:4" s="3" customFormat="1" ht="21.95" customHeight="1" x14ac:dyDescent="0.3">
      <c r="A124" s="1"/>
      <c r="B124" s="30"/>
      <c r="C124" s="4"/>
      <c r="D124" s="15"/>
    </row>
    <row r="125" spans="1:4" s="3" customFormat="1" ht="21.95" customHeight="1" x14ac:dyDescent="0.3">
      <c r="A125" s="1"/>
      <c r="B125" s="30"/>
      <c r="C125" s="4"/>
      <c r="D125" s="15"/>
    </row>
    <row r="126" spans="1:4" s="3" customFormat="1" ht="21.95" customHeight="1" x14ac:dyDescent="0.3">
      <c r="A126" s="1"/>
      <c r="B126" s="30"/>
      <c r="C126" s="4"/>
      <c r="D126" s="15"/>
    </row>
    <row r="127" spans="1:4" s="3" customFormat="1" ht="21.95" customHeight="1" x14ac:dyDescent="0.3">
      <c r="A127" s="1"/>
      <c r="B127" s="30"/>
      <c r="C127" s="4"/>
      <c r="D127" s="15"/>
    </row>
    <row r="128" spans="1:4" s="3" customFormat="1" ht="21.95" customHeight="1" x14ac:dyDescent="0.3">
      <c r="A128" s="1"/>
      <c r="B128" s="30"/>
      <c r="C128" s="4"/>
      <c r="D128" s="15"/>
    </row>
    <row r="129" spans="1:4" s="3" customFormat="1" ht="21.95" customHeight="1" x14ac:dyDescent="0.3">
      <c r="A129" s="1"/>
      <c r="B129" s="32"/>
      <c r="C129" s="4"/>
      <c r="D129" s="15"/>
    </row>
    <row r="130" spans="1:4" s="3" customFormat="1" ht="21.95" customHeight="1" x14ac:dyDescent="0.3">
      <c r="A130" s="1"/>
      <c r="B130" s="30"/>
      <c r="C130" s="5"/>
      <c r="D130" s="14"/>
    </row>
    <row r="131" spans="1:4" s="3" customFormat="1" ht="21.95" customHeight="1" x14ac:dyDescent="0.3">
      <c r="A131" s="1"/>
      <c r="B131" s="30"/>
      <c r="C131" s="5"/>
      <c r="D131" s="14"/>
    </row>
    <row r="132" spans="1:4" s="3" customFormat="1" ht="21.95" customHeight="1" x14ac:dyDescent="0.3">
      <c r="A132" s="1"/>
      <c r="B132" s="30"/>
      <c r="C132" s="7"/>
      <c r="D132" s="18"/>
    </row>
    <row r="133" spans="1:4" s="3" customFormat="1" ht="21.95" customHeight="1" x14ac:dyDescent="0.3">
      <c r="A133" s="1"/>
      <c r="B133" s="30"/>
      <c r="C133" s="4"/>
      <c r="D133" s="15"/>
    </row>
    <row r="134" spans="1:4" s="3" customFormat="1" ht="21.95" customHeight="1" x14ac:dyDescent="0.3">
      <c r="A134" s="1"/>
      <c r="B134" s="30"/>
      <c r="C134" s="4"/>
      <c r="D134" s="15"/>
    </row>
    <row r="135" spans="1:4" s="3" customFormat="1" ht="21.95" customHeight="1" x14ac:dyDescent="0.3">
      <c r="A135" s="1"/>
      <c r="B135" s="30"/>
      <c r="C135" s="5"/>
      <c r="D135" s="14"/>
    </row>
    <row r="136" spans="1:4" s="3" customFormat="1" ht="21.95" customHeight="1" x14ac:dyDescent="0.3">
      <c r="A136" s="1"/>
      <c r="B136" s="30"/>
      <c r="C136" s="5"/>
      <c r="D136" s="14"/>
    </row>
    <row r="137" spans="1:4" s="3" customFormat="1" ht="21.95" customHeight="1" x14ac:dyDescent="0.3">
      <c r="A137" s="1"/>
      <c r="B137" s="30"/>
      <c r="C137" s="7"/>
      <c r="D137" s="18"/>
    </row>
    <row r="138" spans="1:4" s="3" customFormat="1" ht="21.95" customHeight="1" x14ac:dyDescent="0.3">
      <c r="A138" s="1"/>
      <c r="B138" s="30"/>
      <c r="C138" s="4"/>
      <c r="D138" s="15"/>
    </row>
    <row r="139" spans="1:4" s="3" customFormat="1" ht="21.95" customHeight="1" x14ac:dyDescent="0.3">
      <c r="A139" s="1"/>
      <c r="B139" s="30"/>
      <c r="C139" s="4"/>
      <c r="D139" s="15"/>
    </row>
    <row r="140" spans="1:4" s="3" customFormat="1" ht="21.95" customHeight="1" x14ac:dyDescent="0.3">
      <c r="A140" s="1"/>
      <c r="B140" s="30"/>
      <c r="C140" s="4"/>
      <c r="D140" s="15"/>
    </row>
    <row r="141" spans="1:4" s="3" customFormat="1" ht="21.95" customHeight="1" x14ac:dyDescent="0.3">
      <c r="A141" s="1"/>
      <c r="B141" s="33"/>
      <c r="C141" s="4"/>
      <c r="D141" s="15"/>
    </row>
    <row r="142" spans="1:4" s="3" customFormat="1" ht="21.95" customHeight="1" x14ac:dyDescent="0.3">
      <c r="A142" s="1"/>
      <c r="B142" s="30"/>
      <c r="C142" s="4"/>
      <c r="D142" s="15"/>
    </row>
    <row r="143" spans="1:4" s="3" customFormat="1" ht="21.95" customHeight="1" x14ac:dyDescent="0.3">
      <c r="A143" s="1"/>
      <c r="B143" s="30"/>
      <c r="C143" s="5"/>
      <c r="D143" s="14"/>
    </row>
    <row r="144" spans="1:4" s="3" customFormat="1" ht="21.95" customHeight="1" x14ac:dyDescent="0.3">
      <c r="A144" s="1"/>
      <c r="B144" s="30"/>
      <c r="C144" s="7"/>
      <c r="D144" s="18"/>
    </row>
    <row r="145" spans="1:4" s="3" customFormat="1" ht="21.95" customHeight="1" x14ac:dyDescent="0.3">
      <c r="A145" s="1"/>
      <c r="B145" s="30"/>
      <c r="C145" s="4"/>
      <c r="D145" s="15"/>
    </row>
    <row r="146" spans="1:4" s="3" customFormat="1" ht="21.95" customHeight="1" x14ac:dyDescent="0.3">
      <c r="A146" s="1"/>
      <c r="B146" s="30"/>
      <c r="C146" s="4"/>
      <c r="D146" s="15"/>
    </row>
    <row r="147" spans="1:4" s="3" customFormat="1" ht="21.95" customHeight="1" x14ac:dyDescent="0.3">
      <c r="A147" s="1"/>
      <c r="B147" s="30"/>
      <c r="C147" s="4"/>
      <c r="D147" s="15"/>
    </row>
    <row r="148" spans="1:4" s="3" customFormat="1" ht="21.95" customHeight="1" x14ac:dyDescent="0.3">
      <c r="A148" s="1"/>
      <c r="B148" s="30"/>
      <c r="C148" s="4"/>
      <c r="D148" s="15"/>
    </row>
    <row r="149" spans="1:4" s="3" customFormat="1" ht="21.95" customHeight="1" x14ac:dyDescent="0.3">
      <c r="A149" s="1"/>
      <c r="B149" s="30"/>
      <c r="C149" s="4"/>
      <c r="D149" s="15"/>
    </row>
    <row r="150" spans="1:4" s="3" customFormat="1" ht="21.95" customHeight="1" x14ac:dyDescent="0.3">
      <c r="A150" s="1"/>
      <c r="B150" s="30"/>
      <c r="C150" s="4"/>
      <c r="D150" s="15"/>
    </row>
    <row r="151" spans="1:4" s="3" customFormat="1" ht="21.95" customHeight="1" x14ac:dyDescent="0.3">
      <c r="A151" s="1"/>
      <c r="B151" s="30"/>
      <c r="C151" s="4"/>
      <c r="D151" s="15"/>
    </row>
    <row r="152" spans="1:4" s="3" customFormat="1" ht="21.95" customHeight="1" x14ac:dyDescent="0.3">
      <c r="A152" s="1"/>
      <c r="B152" s="30"/>
      <c r="C152" s="8"/>
      <c r="D152" s="17"/>
    </row>
    <row r="153" spans="1:4" s="3" customFormat="1" ht="21.95" customHeight="1" x14ac:dyDescent="0.25">
      <c r="A153" s="1"/>
      <c r="B153" s="30"/>
      <c r="C153" s="9"/>
      <c r="D153" s="24"/>
    </row>
    <row r="154" spans="1:4" s="3" customFormat="1" ht="21.95" customHeight="1" x14ac:dyDescent="0.3">
      <c r="A154" s="1"/>
      <c r="B154" s="30"/>
      <c r="C154" s="8"/>
      <c r="D154" s="17"/>
    </row>
    <row r="155" spans="1:4" s="3" customFormat="1" ht="21.95" customHeight="1" x14ac:dyDescent="0.3">
      <c r="A155" s="1"/>
      <c r="B155" s="30"/>
      <c r="C155" s="8"/>
      <c r="D155" s="17"/>
    </row>
    <row r="156" spans="1:4" s="3" customFormat="1" ht="21.95" customHeight="1" x14ac:dyDescent="0.25">
      <c r="A156" s="1"/>
      <c r="B156" s="30"/>
      <c r="C156" s="9"/>
      <c r="D156" s="24"/>
    </row>
    <row r="157" spans="1:4" s="3" customFormat="1" ht="21.95" customHeight="1" x14ac:dyDescent="0.3">
      <c r="A157" s="1"/>
      <c r="B157" s="30"/>
      <c r="C157" s="10"/>
      <c r="D157" s="17"/>
    </row>
    <row r="158" spans="1:4" s="3" customFormat="1" ht="21.95" customHeight="1" x14ac:dyDescent="0.3">
      <c r="A158" s="1"/>
      <c r="B158" s="30"/>
      <c r="C158" s="10"/>
      <c r="D158" s="17"/>
    </row>
    <row r="159" spans="1:4" s="3" customFormat="1" ht="21.95" customHeight="1" x14ac:dyDescent="0.3">
      <c r="A159" s="1"/>
      <c r="B159" s="30"/>
      <c r="C159" s="8"/>
      <c r="D159" s="17"/>
    </row>
    <row r="160" spans="1:4" s="3" customFormat="1" ht="21.95" customHeight="1" x14ac:dyDescent="0.25">
      <c r="A160" s="1"/>
      <c r="B160" s="30"/>
      <c r="C160" s="11"/>
      <c r="D160" s="24"/>
    </row>
    <row r="161" spans="1:4" s="3" customFormat="1" ht="21.95" customHeight="1" x14ac:dyDescent="0.3">
      <c r="A161" s="1"/>
      <c r="B161" s="30"/>
      <c r="C161" s="10"/>
      <c r="D161" s="17"/>
    </row>
    <row r="162" spans="1:4" s="3" customFormat="1" ht="21.95" customHeight="1" x14ac:dyDescent="0.3">
      <c r="A162" s="1"/>
      <c r="B162" s="30"/>
      <c r="C162" s="10"/>
      <c r="D162" s="17"/>
    </row>
    <row r="163" spans="1:4" s="3" customFormat="1" ht="21.95" customHeight="1" x14ac:dyDescent="0.3">
      <c r="A163" s="1"/>
      <c r="B163" s="30"/>
      <c r="C163" s="10"/>
      <c r="D163" s="17"/>
    </row>
    <row r="164" spans="1:4" s="3" customFormat="1" ht="21.95" customHeight="1" x14ac:dyDescent="0.25">
      <c r="A164" s="1"/>
      <c r="B164" s="30"/>
      <c r="C164" s="11"/>
      <c r="D164" s="24"/>
    </row>
    <row r="165" spans="1:4" s="3" customFormat="1" ht="21.95" customHeight="1" x14ac:dyDescent="0.3">
      <c r="A165" s="1"/>
      <c r="B165" s="30"/>
      <c r="C165" s="10"/>
      <c r="D165" s="17"/>
    </row>
    <row r="166" spans="1:4" s="3" customFormat="1" ht="21.95" customHeight="1" x14ac:dyDescent="0.3">
      <c r="A166" s="1"/>
      <c r="B166" s="30"/>
      <c r="C166" s="10"/>
      <c r="D166" s="17"/>
    </row>
    <row r="167" spans="1:4" s="3" customFormat="1" ht="21.95" customHeight="1" x14ac:dyDescent="0.25">
      <c r="A167" s="1"/>
      <c r="B167" s="30"/>
      <c r="C167" s="9"/>
      <c r="D167" s="24"/>
    </row>
    <row r="168" spans="1:4" s="3" customFormat="1" ht="21.95" customHeight="1" x14ac:dyDescent="0.3">
      <c r="A168" s="1"/>
      <c r="B168" s="30"/>
      <c r="C168" s="8"/>
      <c r="D168" s="17"/>
    </row>
    <row r="169" spans="1:4" s="3" customFormat="1" ht="21.95" customHeight="1" x14ac:dyDescent="0.3">
      <c r="A169" s="1"/>
      <c r="B169" s="30"/>
      <c r="C169" s="8"/>
      <c r="D169" s="17"/>
    </row>
    <row r="170" spans="1:4" s="3" customFormat="1" ht="21.95" customHeight="1" x14ac:dyDescent="0.25">
      <c r="A170" s="1"/>
      <c r="B170" s="30"/>
      <c r="C170" s="11"/>
      <c r="D170" s="24"/>
    </row>
    <row r="171" spans="1:4" s="3" customFormat="1" ht="21.95" customHeight="1" x14ac:dyDescent="0.3">
      <c r="A171" s="1"/>
      <c r="B171" s="30"/>
      <c r="C171" s="10"/>
      <c r="D171" s="17"/>
    </row>
    <row r="172" spans="1:4" s="3" customFormat="1" ht="21.95" customHeight="1" x14ac:dyDescent="0.3">
      <c r="A172" s="1"/>
      <c r="B172" s="30"/>
      <c r="C172" s="10"/>
      <c r="D172" s="17"/>
    </row>
    <row r="173" spans="1:4" s="3" customFormat="1" ht="21.95" customHeight="1" x14ac:dyDescent="0.25">
      <c r="A173" s="1"/>
      <c r="B173" s="30"/>
      <c r="C173" s="11"/>
      <c r="D173" s="24"/>
    </row>
    <row r="174" spans="1:4" s="3" customFormat="1" ht="21.95" customHeight="1" x14ac:dyDescent="0.3">
      <c r="A174" s="1"/>
      <c r="B174" s="30"/>
      <c r="C174" s="10"/>
      <c r="D174" s="17"/>
    </row>
    <row r="175" spans="1:4" s="3" customFormat="1" ht="21.95" customHeight="1" x14ac:dyDescent="0.3">
      <c r="A175" s="1"/>
      <c r="B175" s="30"/>
      <c r="C175" s="10"/>
      <c r="D175" s="17"/>
    </row>
    <row r="176" spans="1:4" s="3" customFormat="1" ht="21.95" customHeight="1" x14ac:dyDescent="0.3">
      <c r="A176" s="1"/>
      <c r="B176" s="30"/>
      <c r="C176" s="10"/>
      <c r="D176" s="17"/>
    </row>
    <row r="177" spans="1:4" s="3" customFormat="1" ht="21.95" customHeight="1" x14ac:dyDescent="0.3">
      <c r="A177" s="1"/>
      <c r="B177" s="30"/>
      <c r="C177" s="10"/>
      <c r="D177" s="17"/>
    </row>
    <row r="178" spans="1:4" s="3" customFormat="1" ht="21.95" customHeight="1" x14ac:dyDescent="0.25">
      <c r="A178" s="1"/>
      <c r="B178" s="30"/>
      <c r="C178" s="9"/>
      <c r="D178" s="24"/>
    </row>
    <row r="179" spans="1:4" s="3" customFormat="1" ht="21.95" customHeight="1" x14ac:dyDescent="0.3">
      <c r="A179" s="1"/>
      <c r="B179" s="30"/>
      <c r="C179" s="8"/>
      <c r="D179" s="17"/>
    </row>
    <row r="180" spans="1:4" s="3" customFormat="1" ht="21.95" customHeight="1" x14ac:dyDescent="0.3">
      <c r="A180" s="1"/>
      <c r="B180" s="30"/>
      <c r="C180" s="8"/>
      <c r="D180" s="17"/>
    </row>
    <row r="181" spans="1:4" s="3" customFormat="1" ht="21.95" customHeight="1" x14ac:dyDescent="0.3">
      <c r="A181" s="1"/>
      <c r="B181" s="30"/>
      <c r="C181" s="8"/>
      <c r="D181" s="17"/>
    </row>
    <row r="182" spans="1:4" s="3" customFormat="1" ht="21.95" customHeight="1" x14ac:dyDescent="0.25">
      <c r="A182" s="1"/>
      <c r="B182" s="30"/>
      <c r="C182" s="9"/>
      <c r="D182" s="24"/>
    </row>
    <row r="183" spans="1:4" s="3" customFormat="1" ht="21.95" customHeight="1" x14ac:dyDescent="0.3">
      <c r="A183" s="1"/>
      <c r="B183" s="30"/>
      <c r="C183" s="8"/>
      <c r="D183" s="17"/>
    </row>
    <row r="184" spans="1:4" s="3" customFormat="1" ht="21.95" customHeight="1" x14ac:dyDescent="0.3">
      <c r="A184" s="1"/>
      <c r="B184" s="30"/>
      <c r="C184" s="8"/>
      <c r="D184" s="17"/>
    </row>
    <row r="185" spans="1:4" s="3" customFormat="1" ht="21.95" customHeight="1" x14ac:dyDescent="0.25">
      <c r="A185" s="1"/>
      <c r="B185" s="30"/>
      <c r="C185" s="9"/>
      <c r="D185" s="24"/>
    </row>
    <row r="186" spans="1:4" s="3" customFormat="1" ht="21.95" customHeight="1" x14ac:dyDescent="0.3">
      <c r="A186" s="1"/>
      <c r="B186" s="30"/>
      <c r="C186" s="8"/>
      <c r="D186" s="17"/>
    </row>
    <row r="187" spans="1:4" s="3" customFormat="1" ht="21.95" customHeight="1" x14ac:dyDescent="0.3">
      <c r="A187" s="1"/>
      <c r="B187" s="30"/>
      <c r="C187" s="8"/>
      <c r="D187" s="17"/>
    </row>
    <row r="188" spans="1:4" s="3" customFormat="1" ht="21.95" customHeight="1" x14ac:dyDescent="0.25">
      <c r="A188" s="1"/>
      <c r="B188" s="30"/>
      <c r="C188" s="9"/>
      <c r="D188" s="24"/>
    </row>
    <row r="189" spans="1:4" s="3" customFormat="1" ht="21.95" customHeight="1" x14ac:dyDescent="0.3">
      <c r="A189" s="1"/>
      <c r="B189" s="30"/>
      <c r="C189" s="8"/>
      <c r="D189" s="17"/>
    </row>
    <row r="190" spans="1:4" s="3" customFormat="1" ht="21.95" customHeight="1" x14ac:dyDescent="0.3">
      <c r="A190" s="1"/>
      <c r="B190" s="30"/>
      <c r="C190" s="8"/>
      <c r="D190" s="17"/>
    </row>
    <row r="191" spans="1:4" s="3" customFormat="1" ht="21.95" customHeight="1" x14ac:dyDescent="0.3">
      <c r="A191" s="1"/>
      <c r="B191" s="30"/>
      <c r="C191" s="8"/>
      <c r="D191" s="17"/>
    </row>
    <row r="192" spans="1:4" s="3" customFormat="1" ht="21.95" customHeight="1" x14ac:dyDescent="0.25">
      <c r="A192" s="1"/>
      <c r="B192" s="30"/>
      <c r="C192" s="9"/>
      <c r="D192" s="24"/>
    </row>
    <row r="193" spans="1:4" s="3" customFormat="1" ht="21.95" customHeight="1" x14ac:dyDescent="0.3">
      <c r="A193" s="1"/>
      <c r="B193" s="30"/>
      <c r="C193" s="8"/>
      <c r="D193" s="17"/>
    </row>
    <row r="194" spans="1:4" s="3" customFormat="1" ht="21.95" customHeight="1" x14ac:dyDescent="0.3">
      <c r="A194" s="1"/>
      <c r="B194" s="30"/>
      <c r="C194" s="8"/>
      <c r="D194" s="17"/>
    </row>
    <row r="195" spans="1:4" s="3" customFormat="1" ht="21.95" customHeight="1" x14ac:dyDescent="0.25">
      <c r="A195" s="1"/>
      <c r="B195" s="30"/>
      <c r="C195" s="9"/>
      <c r="D195" s="24"/>
    </row>
    <row r="196" spans="1:4" s="3" customFormat="1" ht="21.95" customHeight="1" x14ac:dyDescent="0.3">
      <c r="A196" s="1"/>
      <c r="B196" s="30"/>
      <c r="C196" s="8"/>
      <c r="D196" s="17"/>
    </row>
    <row r="197" spans="1:4" s="3" customFormat="1" ht="21.95" customHeight="1" x14ac:dyDescent="0.3">
      <c r="A197" s="1"/>
      <c r="B197" s="30"/>
      <c r="C197" s="8"/>
      <c r="D197" s="17"/>
    </row>
    <row r="198" spans="1:4" s="3" customFormat="1" ht="21.95" customHeight="1" x14ac:dyDescent="0.3">
      <c r="A198" s="1"/>
      <c r="B198" s="30"/>
      <c r="C198" s="8"/>
      <c r="D198" s="17"/>
    </row>
    <row r="199" spans="1:4" s="3" customFormat="1" ht="21.95" customHeight="1" x14ac:dyDescent="0.3">
      <c r="A199" s="1"/>
      <c r="B199" s="30"/>
      <c r="C199" s="8"/>
      <c r="D199" s="17"/>
    </row>
    <row r="200" spans="1:4" s="3" customFormat="1" ht="21.95" customHeight="1" x14ac:dyDescent="0.25">
      <c r="A200" s="1"/>
      <c r="B200" s="30"/>
      <c r="C200" s="9"/>
      <c r="D200" s="24"/>
    </row>
    <row r="201" spans="1:4" s="3" customFormat="1" ht="21.95" customHeight="1" x14ac:dyDescent="0.3">
      <c r="A201" s="1"/>
      <c r="B201" s="30"/>
      <c r="C201" s="8"/>
      <c r="D201" s="17"/>
    </row>
    <row r="202" spans="1:4" s="3" customFormat="1" ht="21.95" customHeight="1" x14ac:dyDescent="0.3">
      <c r="A202" s="1"/>
      <c r="B202" s="30"/>
      <c r="C202" s="8"/>
      <c r="D202" s="17"/>
    </row>
    <row r="203" spans="1:4" s="3" customFormat="1" ht="21.95" customHeight="1" x14ac:dyDescent="0.25">
      <c r="A203" s="1"/>
      <c r="B203" s="30"/>
      <c r="C203" s="9"/>
      <c r="D203" s="24"/>
    </row>
    <row r="204" spans="1:4" s="3" customFormat="1" ht="21.95" customHeight="1" x14ac:dyDescent="0.3">
      <c r="A204" s="1"/>
      <c r="B204" s="30"/>
      <c r="C204" s="8"/>
      <c r="D204" s="17"/>
    </row>
    <row r="205" spans="1:4" s="3" customFormat="1" ht="21.95" customHeight="1" x14ac:dyDescent="0.3">
      <c r="A205" s="1"/>
      <c r="B205" s="30"/>
      <c r="C205" s="8"/>
      <c r="D205" s="17"/>
    </row>
    <row r="206" spans="1:4" s="3" customFormat="1" ht="21.95" customHeight="1" x14ac:dyDescent="0.3">
      <c r="A206" s="1"/>
      <c r="B206" s="30"/>
      <c r="C206" s="10"/>
      <c r="D206" s="17"/>
    </row>
    <row r="207" spans="1:4" s="3" customFormat="1" ht="21.95" customHeight="1" x14ac:dyDescent="0.25">
      <c r="A207" s="1"/>
      <c r="B207" s="30"/>
      <c r="C207" s="11"/>
      <c r="D207" s="24"/>
    </row>
    <row r="208" spans="1:4" s="3" customFormat="1" ht="21.95" customHeight="1" x14ac:dyDescent="0.3">
      <c r="A208" s="1"/>
      <c r="B208" s="30"/>
      <c r="C208" s="10"/>
      <c r="D208" s="17"/>
    </row>
    <row r="209" spans="1:4" s="3" customFormat="1" ht="21.95" customHeight="1" x14ac:dyDescent="0.3">
      <c r="A209" s="1"/>
      <c r="B209" s="30"/>
      <c r="C209" s="10"/>
      <c r="D209" s="17"/>
    </row>
    <row r="210" spans="1:4" s="3" customFormat="1" ht="21.95" customHeight="1" x14ac:dyDescent="0.25">
      <c r="A210" s="1"/>
      <c r="B210" s="30"/>
      <c r="C210" s="11"/>
      <c r="D210" s="24"/>
    </row>
    <row r="211" spans="1:4" s="3" customFormat="1" ht="21.95" customHeight="1" x14ac:dyDescent="0.3">
      <c r="A211" s="1"/>
      <c r="B211" s="30"/>
      <c r="C211" s="10"/>
      <c r="D211" s="17"/>
    </row>
    <row r="212" spans="1:4" s="3" customFormat="1" ht="21.95" customHeight="1" x14ac:dyDescent="0.3">
      <c r="A212" s="1"/>
      <c r="B212" s="30"/>
      <c r="C212" s="10"/>
      <c r="D212" s="17"/>
    </row>
    <row r="213" spans="1:4" s="3" customFormat="1" ht="21.95" customHeight="1" x14ac:dyDescent="0.3">
      <c r="A213" s="1"/>
      <c r="B213" s="30"/>
      <c r="C213" s="12"/>
      <c r="D213" s="25"/>
    </row>
    <row r="214" spans="1:4" s="3" customFormat="1" ht="21.95" customHeight="1" x14ac:dyDescent="0.3">
      <c r="A214" s="1"/>
      <c r="B214" s="30"/>
      <c r="C214" s="12"/>
      <c r="D214" s="25"/>
    </row>
    <row r="215" spans="1:4" s="3" customFormat="1" ht="21.95" customHeight="1" x14ac:dyDescent="0.3">
      <c r="A215" s="1"/>
      <c r="B215" s="30"/>
      <c r="C215" s="12"/>
      <c r="D215" s="25"/>
    </row>
    <row r="216" spans="1:4" s="3" customFormat="1" ht="21.95" customHeight="1" x14ac:dyDescent="0.3">
      <c r="A216" s="1"/>
      <c r="B216" s="30"/>
      <c r="C216" s="12"/>
      <c r="D216" s="25"/>
    </row>
    <row r="217" spans="1:4" s="3" customFormat="1" ht="21.95" customHeight="1" x14ac:dyDescent="0.3">
      <c r="A217" s="1"/>
      <c r="B217" s="30"/>
      <c r="C217" s="10"/>
      <c r="D217" s="17"/>
    </row>
    <row r="218" spans="1:4" s="3" customFormat="1" ht="21.95" customHeight="1" x14ac:dyDescent="0.25">
      <c r="A218" s="1"/>
      <c r="B218" s="30"/>
      <c r="C218" s="9"/>
      <c r="D218" s="24"/>
    </row>
    <row r="219" spans="1:4" s="3" customFormat="1" ht="21.95" customHeight="1" x14ac:dyDescent="0.3">
      <c r="A219" s="1"/>
      <c r="B219" s="30"/>
      <c r="C219" s="8"/>
      <c r="D219" s="17"/>
    </row>
    <row r="220" spans="1:4" s="3" customFormat="1" ht="21.95" customHeight="1" x14ac:dyDescent="0.3">
      <c r="A220" s="1"/>
      <c r="B220" s="30"/>
      <c r="C220" s="12"/>
      <c r="D220" s="26"/>
    </row>
    <row r="221" spans="1:4" ht="21.95" customHeight="1" x14ac:dyDescent="0.3"/>
    <row r="222" spans="1:4" ht="21.95" customHeight="1" x14ac:dyDescent="0.3"/>
    <row r="223" spans="1:4" ht="21.95" customHeight="1" x14ac:dyDescent="0.3"/>
    <row r="224" spans="1:4" ht="21.95" customHeight="1" x14ac:dyDescent="0.3"/>
    <row r="225" ht="21.95" customHeight="1" x14ac:dyDescent="0.3"/>
    <row r="226" ht="21.95" customHeight="1" x14ac:dyDescent="0.3"/>
    <row r="227" ht="21.95" customHeight="1" x14ac:dyDescent="0.3"/>
    <row r="228" ht="21.95" customHeight="1" x14ac:dyDescent="0.3"/>
    <row r="229" ht="21.95" customHeight="1" x14ac:dyDescent="0.3"/>
    <row r="230" ht="21.95" customHeight="1" x14ac:dyDescent="0.3"/>
    <row r="231" ht="21.95" customHeight="1" x14ac:dyDescent="0.3"/>
    <row r="232" ht="21.95" customHeight="1" x14ac:dyDescent="0.3"/>
    <row r="233" ht="21.95" customHeight="1" x14ac:dyDescent="0.3"/>
    <row r="234" ht="21.95" customHeight="1" x14ac:dyDescent="0.3"/>
    <row r="235" ht="21.95" customHeight="1" x14ac:dyDescent="0.3"/>
    <row r="236" ht="21.95" customHeight="1" x14ac:dyDescent="0.3"/>
    <row r="237" ht="21.95" customHeight="1" x14ac:dyDescent="0.3"/>
    <row r="238" ht="21.95" customHeight="1" x14ac:dyDescent="0.3"/>
    <row r="239" ht="21.95" customHeight="1" x14ac:dyDescent="0.3"/>
    <row r="240" ht="21.95" customHeight="1" x14ac:dyDescent="0.3"/>
    <row r="241" ht="21.95" customHeight="1" x14ac:dyDescent="0.3"/>
    <row r="242" ht="21.95" customHeight="1" x14ac:dyDescent="0.3"/>
    <row r="243" ht="21.95" customHeight="1" x14ac:dyDescent="0.3"/>
    <row r="244" ht="21.95" customHeight="1" x14ac:dyDescent="0.3"/>
    <row r="245" ht="21.95" customHeight="1" x14ac:dyDescent="0.3"/>
    <row r="246" ht="21.95" customHeight="1" x14ac:dyDescent="0.3"/>
    <row r="247" ht="21.95" customHeight="1" x14ac:dyDescent="0.3"/>
    <row r="248" ht="21.95" customHeight="1" x14ac:dyDescent="0.3"/>
    <row r="249" ht="21.95" customHeight="1" x14ac:dyDescent="0.3"/>
  </sheetData>
  <mergeCells count="37">
    <mergeCell ref="A12:B12"/>
    <mergeCell ref="C12:F12"/>
    <mergeCell ref="A9:I9"/>
    <mergeCell ref="A6:B6"/>
    <mergeCell ref="C6:F6"/>
    <mergeCell ref="A7:I7"/>
    <mergeCell ref="A8:B8"/>
    <mergeCell ref="C8:F8"/>
    <mergeCell ref="A10:B10"/>
    <mergeCell ref="C10:F10"/>
    <mergeCell ref="A11:I11"/>
    <mergeCell ref="A27:B27"/>
    <mergeCell ref="C27:F27"/>
    <mergeCell ref="G27:I27"/>
    <mergeCell ref="A22:B22"/>
    <mergeCell ref="C22:F22"/>
    <mergeCell ref="G22:I22"/>
    <mergeCell ref="A23:B23"/>
    <mergeCell ref="C23:F23"/>
    <mergeCell ref="G23:I23"/>
    <mergeCell ref="A24:I24"/>
    <mergeCell ref="A25:B25"/>
    <mergeCell ref="C25:F25"/>
    <mergeCell ref="G25:I25"/>
    <mergeCell ref="A26:I26"/>
    <mergeCell ref="A13:I13"/>
    <mergeCell ref="A14:B14"/>
    <mergeCell ref="C14:F14"/>
    <mergeCell ref="A19:I19"/>
    <mergeCell ref="A20:B20"/>
    <mergeCell ref="C20:F20"/>
    <mergeCell ref="A15:I15"/>
    <mergeCell ref="A16:B16"/>
    <mergeCell ref="C16:F16"/>
    <mergeCell ref="A17:I17"/>
    <mergeCell ref="A18:B18"/>
    <mergeCell ref="C18:F18"/>
  </mergeCells>
  <pageMargins left="0.55118110236220474" right="0.39370078740157483" top="0.39370078740157483" bottom="0.6692913385826772" header="0.19685039370078741" footer="0.35433070866141736"/>
  <pageSetup paperSize="9" scale="65" fitToHeight="0" orientation="portrait" useFirstPageNumber="1" r:id="rId1"/>
  <headerFooter alignWithMargins="0">
    <oddFooter>&amp;L&amp;"Century Gothic,Tučné"10.10.2017&amp;C&amp;P&amp;R&amp;"Century Gothic,tučné kurzíva"&amp;F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15"/>
  <sheetViews>
    <sheetView topLeftCell="A145" workbookViewId="0">
      <selection activeCell="J144" sqref="J144:J157"/>
    </sheetView>
  </sheetViews>
  <sheetFormatPr defaultRowHeight="13.5" x14ac:dyDescent="0.3"/>
  <cols>
    <col min="1" max="1" width="4.28515625" style="34" customWidth="1"/>
    <col min="2" max="2" width="12.7109375" style="34" bestFit="1" customWidth="1"/>
    <col min="3" max="3" width="14" style="34" customWidth="1"/>
    <col min="4" max="4" width="55.42578125" style="34" customWidth="1"/>
    <col min="5" max="5" width="5.5703125" style="19" customWidth="1"/>
    <col min="6" max="6" width="10.7109375" style="19" customWidth="1"/>
    <col min="7" max="8" width="10.7109375" style="36" customWidth="1"/>
    <col min="9" max="9" width="16" style="36" bestFit="1" customWidth="1"/>
    <col min="10" max="10" width="10.7109375" style="36" customWidth="1"/>
    <col min="11" max="11" width="11.85546875" style="36" customWidth="1"/>
    <col min="12" max="16384" width="9.140625" style="34"/>
  </cols>
  <sheetData>
    <row r="1" spans="1:11" ht="24.95" customHeight="1" x14ac:dyDescent="0.3">
      <c r="A1" s="52" t="s">
        <v>71</v>
      </c>
      <c r="B1" s="53"/>
      <c r="C1" s="53"/>
      <c r="D1" s="53"/>
      <c r="E1" s="53"/>
      <c r="F1" s="53"/>
      <c r="G1" s="54"/>
      <c r="H1" s="54"/>
      <c r="I1" s="54"/>
      <c r="J1" s="54"/>
      <c r="K1" s="54" t="s">
        <v>165</v>
      </c>
    </row>
    <row r="2" spans="1:11" ht="3" customHeight="1" x14ac:dyDescent="0.3">
      <c r="A2" s="55"/>
      <c r="B2" s="56"/>
      <c r="C2" s="56"/>
      <c r="D2" s="56"/>
      <c r="E2" s="56"/>
      <c r="F2" s="56"/>
      <c r="G2" s="57"/>
      <c r="H2" s="57"/>
      <c r="I2" s="57"/>
      <c r="J2" s="57"/>
      <c r="K2" s="57"/>
    </row>
    <row r="3" spans="1:11" ht="25.5" customHeight="1" x14ac:dyDescent="0.3">
      <c r="A3" s="58" t="s">
        <v>93</v>
      </c>
      <c r="D3" s="13"/>
      <c r="E3" s="13"/>
      <c r="F3" s="13"/>
      <c r="G3" s="35"/>
      <c r="H3" s="35"/>
      <c r="I3" s="35"/>
      <c r="J3" s="13"/>
      <c r="K3" s="13"/>
    </row>
    <row r="4" spans="1:11" ht="15" customHeight="1" x14ac:dyDescent="0.3"/>
    <row r="5" spans="1:11" ht="31.5" customHeight="1" x14ac:dyDescent="0.3">
      <c r="A5" s="59" t="s">
        <v>15</v>
      </c>
      <c r="B5" s="60"/>
      <c r="C5" s="62" t="s">
        <v>72</v>
      </c>
      <c r="D5" s="61" t="s">
        <v>16</v>
      </c>
      <c r="E5" s="61" t="s">
        <v>17</v>
      </c>
      <c r="F5" s="62" t="s">
        <v>35</v>
      </c>
      <c r="G5" s="63" t="s">
        <v>18</v>
      </c>
      <c r="H5" s="62" t="s">
        <v>20</v>
      </c>
      <c r="I5" s="64" t="s">
        <v>19</v>
      </c>
      <c r="J5" s="62" t="s">
        <v>21</v>
      </c>
      <c r="K5" s="64" t="s">
        <v>22</v>
      </c>
    </row>
    <row r="6" spans="1:11" s="37" customFormat="1" ht="16.5" customHeight="1" x14ac:dyDescent="0.3">
      <c r="A6" s="67" t="s">
        <v>23</v>
      </c>
      <c r="B6" s="67"/>
      <c r="C6" s="68" t="s">
        <v>24</v>
      </c>
      <c r="D6" s="153" t="s">
        <v>29</v>
      </c>
      <c r="E6" s="152"/>
      <c r="F6" s="152"/>
      <c r="G6" s="152"/>
      <c r="H6" s="152"/>
      <c r="I6" s="152"/>
      <c r="J6" s="152"/>
      <c r="K6" s="150"/>
    </row>
    <row r="7" spans="1:11" s="37" customFormat="1" ht="16.5" customHeight="1" x14ac:dyDescent="0.3">
      <c r="A7" s="116"/>
      <c r="B7" s="117"/>
      <c r="C7" s="118"/>
      <c r="D7" s="156" t="s">
        <v>86</v>
      </c>
      <c r="E7" s="152"/>
      <c r="F7" s="152"/>
      <c r="G7" s="152"/>
      <c r="H7" s="152"/>
      <c r="I7" s="152"/>
      <c r="J7" s="152"/>
      <c r="K7" s="150"/>
    </row>
    <row r="8" spans="1:11" s="37" customFormat="1" x14ac:dyDescent="0.3">
      <c r="A8" s="148"/>
      <c r="B8" s="149"/>
      <c r="C8" s="150"/>
      <c r="D8" s="156" t="s">
        <v>73</v>
      </c>
      <c r="E8" s="152"/>
      <c r="F8" s="152"/>
      <c r="G8" s="152"/>
      <c r="H8" s="152"/>
      <c r="I8" s="152"/>
      <c r="J8" s="152"/>
      <c r="K8" s="150"/>
    </row>
    <row r="9" spans="1:11" s="37" customFormat="1" ht="45" x14ac:dyDescent="0.3">
      <c r="A9" s="69"/>
      <c r="B9" s="72"/>
      <c r="C9" s="72"/>
      <c r="D9" s="65" t="s">
        <v>44</v>
      </c>
      <c r="E9" s="72" t="s">
        <v>0</v>
      </c>
      <c r="F9" s="72" t="s">
        <v>42</v>
      </c>
      <c r="G9" s="74">
        <v>1250</v>
      </c>
      <c r="H9" s="74"/>
      <c r="I9" s="74">
        <f t="shared" ref="I9:I12" si="0">G9*H9</f>
        <v>0</v>
      </c>
      <c r="J9" s="74"/>
      <c r="K9" s="74">
        <f t="shared" ref="K9:K14" si="1">G9*J9</f>
        <v>0</v>
      </c>
    </row>
    <row r="10" spans="1:11" s="37" customFormat="1" x14ac:dyDescent="0.3">
      <c r="A10" s="69"/>
      <c r="B10" s="72"/>
      <c r="C10" s="72"/>
      <c r="D10" s="65" t="s">
        <v>94</v>
      </c>
      <c r="E10" s="72" t="s">
        <v>0</v>
      </c>
      <c r="F10" s="72" t="s">
        <v>42</v>
      </c>
      <c r="G10" s="74">
        <v>1760</v>
      </c>
      <c r="H10" s="74"/>
      <c r="I10" s="74">
        <f t="shared" si="0"/>
        <v>0</v>
      </c>
      <c r="J10" s="74"/>
      <c r="K10" s="74">
        <f t="shared" si="1"/>
        <v>0</v>
      </c>
    </row>
    <row r="11" spans="1:11" s="37" customFormat="1" ht="22.5" x14ac:dyDescent="0.3">
      <c r="A11" s="69"/>
      <c r="B11" s="72"/>
      <c r="C11" s="72"/>
      <c r="D11" s="65" t="s">
        <v>75</v>
      </c>
      <c r="E11" s="77" t="s">
        <v>3</v>
      </c>
      <c r="F11" s="72" t="s">
        <v>42</v>
      </c>
      <c r="G11" s="74">
        <v>2</v>
      </c>
      <c r="H11" s="74"/>
      <c r="I11" s="74">
        <f t="shared" si="0"/>
        <v>0</v>
      </c>
      <c r="J11" s="74"/>
      <c r="K11" s="74">
        <f t="shared" ref="K11:K12" si="2">G11*J11</f>
        <v>0</v>
      </c>
    </row>
    <row r="12" spans="1:11" s="37" customFormat="1" x14ac:dyDescent="0.3">
      <c r="A12" s="69"/>
      <c r="B12" s="72"/>
      <c r="C12" s="72"/>
      <c r="D12" s="65" t="s">
        <v>74</v>
      </c>
      <c r="E12" s="77" t="s">
        <v>3</v>
      </c>
      <c r="F12" s="72" t="s">
        <v>42</v>
      </c>
      <c r="G12" s="74">
        <v>4</v>
      </c>
      <c r="H12" s="74"/>
      <c r="I12" s="74">
        <f t="shared" si="0"/>
        <v>0</v>
      </c>
      <c r="J12" s="74"/>
      <c r="K12" s="74">
        <f t="shared" si="2"/>
        <v>0</v>
      </c>
    </row>
    <row r="13" spans="1:11" s="37" customFormat="1" x14ac:dyDescent="0.3">
      <c r="A13" s="69"/>
      <c r="B13" s="72"/>
      <c r="C13" s="72"/>
      <c r="D13" s="65"/>
      <c r="E13" s="72"/>
      <c r="F13" s="72"/>
      <c r="G13" s="74"/>
      <c r="H13" s="74"/>
      <c r="I13" s="74"/>
      <c r="J13" s="74"/>
      <c r="K13" s="74"/>
    </row>
    <row r="14" spans="1:11" s="37" customFormat="1" x14ac:dyDescent="0.3">
      <c r="A14" s="69"/>
      <c r="B14" s="72"/>
      <c r="C14" s="72"/>
      <c r="D14" s="76" t="s">
        <v>2</v>
      </c>
      <c r="E14" s="77" t="s">
        <v>3</v>
      </c>
      <c r="F14" s="72" t="s">
        <v>42</v>
      </c>
      <c r="G14" s="74">
        <v>4</v>
      </c>
      <c r="H14" s="74"/>
      <c r="I14" s="74"/>
      <c r="J14" s="74"/>
      <c r="K14" s="74">
        <f t="shared" si="1"/>
        <v>0</v>
      </c>
    </row>
    <row r="15" spans="1:11" s="37" customFormat="1" x14ac:dyDescent="0.3">
      <c r="A15" s="69"/>
      <c r="B15" s="72"/>
      <c r="C15" s="72"/>
      <c r="D15" s="76"/>
      <c r="E15" s="77"/>
      <c r="F15" s="72"/>
      <c r="G15" s="74"/>
      <c r="H15" s="74"/>
      <c r="I15" s="74"/>
      <c r="J15" s="74"/>
      <c r="K15" s="74"/>
    </row>
    <row r="16" spans="1:11" s="37" customFormat="1" ht="16.5" customHeight="1" x14ac:dyDescent="0.3">
      <c r="A16" s="78"/>
      <c r="B16" s="79" t="s">
        <v>25</v>
      </c>
      <c r="C16" s="79"/>
      <c r="D16" s="80" t="str">
        <f>CONCATENATE(C6," ",D6)</f>
        <v>1 Elektrická požární signalizace (EPS)</v>
      </c>
      <c r="E16" s="81"/>
      <c r="F16" s="81"/>
      <c r="G16" s="82"/>
      <c r="H16" s="83"/>
      <c r="I16" s="84">
        <f>SUM(I8:I15)</f>
        <v>0</v>
      </c>
      <c r="J16" s="154">
        <f>SUM(K8:K15)</f>
        <v>0</v>
      </c>
      <c r="K16" s="155"/>
    </row>
    <row r="17" spans="1:11" s="37" customFormat="1" ht="16.5" customHeight="1" x14ac:dyDescent="0.3">
      <c r="A17" s="67" t="s">
        <v>23</v>
      </c>
      <c r="B17" s="68"/>
      <c r="C17" s="68" t="s">
        <v>26</v>
      </c>
      <c r="D17" s="153" t="s">
        <v>30</v>
      </c>
      <c r="E17" s="152"/>
      <c r="F17" s="152"/>
      <c r="G17" s="152"/>
      <c r="H17" s="152"/>
      <c r="I17" s="152"/>
      <c r="J17" s="152"/>
      <c r="K17" s="150"/>
    </row>
    <row r="18" spans="1:11" s="37" customFormat="1" ht="13.5" customHeight="1" x14ac:dyDescent="0.3">
      <c r="A18" s="148"/>
      <c r="B18" s="149"/>
      <c r="C18" s="150"/>
      <c r="D18" s="151" t="s">
        <v>76</v>
      </c>
      <c r="E18" s="152"/>
      <c r="F18" s="152"/>
      <c r="G18" s="152"/>
      <c r="H18" s="152"/>
      <c r="I18" s="152"/>
      <c r="J18" s="152"/>
      <c r="K18" s="150"/>
    </row>
    <row r="19" spans="1:11" s="37" customFormat="1" ht="13.5" customHeight="1" x14ac:dyDescent="0.3">
      <c r="A19" s="69"/>
      <c r="B19" s="72"/>
      <c r="C19" s="72"/>
      <c r="D19" s="65" t="s">
        <v>79</v>
      </c>
      <c r="E19" s="77" t="s">
        <v>3</v>
      </c>
      <c r="F19" s="72" t="s">
        <v>42</v>
      </c>
      <c r="G19" s="74">
        <v>4</v>
      </c>
      <c r="H19" s="74"/>
      <c r="I19" s="74">
        <f t="shared" ref="I19" si="3">G19*H19</f>
        <v>0</v>
      </c>
      <c r="J19" s="74"/>
      <c r="K19" s="74">
        <f t="shared" ref="K19" si="4">G19*J19</f>
        <v>0</v>
      </c>
    </row>
    <row r="20" spans="1:11" s="37" customFormat="1" ht="13.5" customHeight="1" x14ac:dyDescent="0.3">
      <c r="A20" s="148"/>
      <c r="B20" s="149"/>
      <c r="C20" s="150"/>
      <c r="D20" s="151" t="s">
        <v>51</v>
      </c>
      <c r="E20" s="152"/>
      <c r="F20" s="152"/>
      <c r="G20" s="152"/>
      <c r="H20" s="152"/>
      <c r="I20" s="152"/>
      <c r="J20" s="152"/>
      <c r="K20" s="150"/>
    </row>
    <row r="21" spans="1:11" s="37" customFormat="1" x14ac:dyDescent="0.3">
      <c r="A21" s="69"/>
      <c r="B21" s="72"/>
      <c r="C21" s="72"/>
      <c r="D21" s="85" t="s">
        <v>121</v>
      </c>
      <c r="E21" s="72" t="s">
        <v>0</v>
      </c>
      <c r="F21" s="72" t="s">
        <v>42</v>
      </c>
      <c r="G21" s="74">
        <v>1000</v>
      </c>
      <c r="H21" s="74"/>
      <c r="I21" s="74">
        <f t="shared" ref="I21" si="5">G21*H21</f>
        <v>0</v>
      </c>
      <c r="J21" s="74"/>
      <c r="K21" s="74">
        <f t="shared" ref="K21" si="6">G21*J21</f>
        <v>0</v>
      </c>
    </row>
    <row r="22" spans="1:11" s="37" customFormat="1" x14ac:dyDescent="0.3">
      <c r="A22" s="69"/>
      <c r="B22" s="72"/>
      <c r="C22" s="72"/>
      <c r="D22" s="65" t="s">
        <v>118</v>
      </c>
      <c r="E22" s="72" t="s">
        <v>0</v>
      </c>
      <c r="F22" s="72" t="s">
        <v>42</v>
      </c>
      <c r="G22" s="74">
        <v>760</v>
      </c>
      <c r="H22" s="74"/>
      <c r="I22" s="74">
        <f>G22*H22</f>
        <v>0</v>
      </c>
      <c r="J22" s="74"/>
      <c r="K22" s="74">
        <f>G22*J22</f>
        <v>0</v>
      </c>
    </row>
    <row r="23" spans="1:11" s="37" customFormat="1" ht="13.5" customHeight="1" x14ac:dyDescent="0.3">
      <c r="A23" s="69"/>
      <c r="B23" s="72"/>
      <c r="C23" s="72"/>
      <c r="D23" s="65" t="s">
        <v>122</v>
      </c>
      <c r="E23" s="72" t="s">
        <v>0</v>
      </c>
      <c r="F23" s="72" t="s">
        <v>42</v>
      </c>
      <c r="G23" s="74">
        <v>240</v>
      </c>
      <c r="H23" s="74"/>
      <c r="I23" s="74">
        <f>G23*H23</f>
        <v>0</v>
      </c>
      <c r="J23" s="74"/>
      <c r="K23" s="74">
        <f>G23*J23</f>
        <v>0</v>
      </c>
    </row>
    <row r="24" spans="1:11" s="37" customFormat="1" ht="13.5" customHeight="1" x14ac:dyDescent="0.3">
      <c r="A24" s="148"/>
      <c r="B24" s="149"/>
      <c r="C24" s="150"/>
      <c r="D24" s="151" t="s">
        <v>87</v>
      </c>
      <c r="E24" s="152"/>
      <c r="F24" s="152"/>
      <c r="G24" s="152"/>
      <c r="H24" s="152"/>
      <c r="I24" s="152"/>
      <c r="J24" s="152"/>
      <c r="K24" s="150"/>
    </row>
    <row r="25" spans="1:11" s="37" customFormat="1" ht="33.75" x14ac:dyDescent="0.3">
      <c r="A25" s="69"/>
      <c r="B25" s="72"/>
      <c r="C25" s="72"/>
      <c r="D25" s="86" t="s">
        <v>123</v>
      </c>
      <c r="E25" s="77" t="s">
        <v>3</v>
      </c>
      <c r="F25" s="72" t="s">
        <v>42</v>
      </c>
      <c r="G25" s="74">
        <v>2</v>
      </c>
      <c r="H25" s="74"/>
      <c r="I25" s="74">
        <f t="shared" ref="I25:I26" si="7">G25*H25</f>
        <v>0</v>
      </c>
      <c r="J25" s="74"/>
      <c r="K25" s="74">
        <f t="shared" ref="K25:K26" si="8">G25*J25</f>
        <v>0</v>
      </c>
    </row>
    <row r="26" spans="1:11" s="37" customFormat="1" ht="13.5" customHeight="1" x14ac:dyDescent="0.3">
      <c r="A26" s="69"/>
      <c r="B26" s="72"/>
      <c r="C26" s="72"/>
      <c r="D26" s="86" t="s">
        <v>88</v>
      </c>
      <c r="E26" s="77" t="s">
        <v>3</v>
      </c>
      <c r="F26" s="72" t="s">
        <v>42</v>
      </c>
      <c r="G26" s="74">
        <v>2</v>
      </c>
      <c r="H26" s="74"/>
      <c r="I26" s="74">
        <f t="shared" si="7"/>
        <v>0</v>
      </c>
      <c r="J26" s="74"/>
      <c r="K26" s="74">
        <f t="shared" si="8"/>
        <v>0</v>
      </c>
    </row>
    <row r="27" spans="1:11" s="37" customFormat="1" ht="13.5" customHeight="1" x14ac:dyDescent="0.3">
      <c r="A27" s="69"/>
      <c r="B27" s="72"/>
      <c r="C27" s="72"/>
      <c r="D27" s="86"/>
      <c r="E27" s="72"/>
      <c r="F27" s="74"/>
      <c r="G27" s="74"/>
      <c r="H27" s="74"/>
      <c r="I27" s="74"/>
      <c r="J27" s="74"/>
      <c r="K27" s="74"/>
    </row>
    <row r="28" spans="1:11" s="37" customFormat="1" ht="13.5" customHeight="1" x14ac:dyDescent="0.3">
      <c r="A28" s="69"/>
      <c r="B28" s="72"/>
      <c r="C28" s="72"/>
      <c r="D28" s="120" t="s">
        <v>77</v>
      </c>
      <c r="E28" s="77" t="s">
        <v>3</v>
      </c>
      <c r="F28" s="72" t="s">
        <v>42</v>
      </c>
      <c r="G28" s="74">
        <f>48*G19</f>
        <v>192</v>
      </c>
      <c r="H28" s="74"/>
      <c r="I28" s="74"/>
      <c r="J28" s="74"/>
      <c r="K28" s="74">
        <f t="shared" ref="K28" si="9">G28*J28</f>
        <v>0</v>
      </c>
    </row>
    <row r="29" spans="1:11" s="37" customFormat="1" ht="13.5" customHeight="1" x14ac:dyDescent="0.3">
      <c r="A29" s="69"/>
      <c r="B29" s="72"/>
      <c r="C29" s="72"/>
      <c r="D29" s="120" t="s">
        <v>78</v>
      </c>
      <c r="E29" s="77" t="s">
        <v>3</v>
      </c>
      <c r="F29" s="72" t="s">
        <v>42</v>
      </c>
      <c r="G29" s="74">
        <f>G28/2</f>
        <v>96</v>
      </c>
      <c r="H29" s="74"/>
      <c r="I29" s="74"/>
      <c r="J29" s="74"/>
      <c r="K29" s="74">
        <f t="shared" ref="K29" si="10">G29*J29</f>
        <v>0</v>
      </c>
    </row>
    <row r="30" spans="1:11" s="37" customFormat="1" ht="13.5" customHeight="1" x14ac:dyDescent="0.3">
      <c r="A30" s="69"/>
      <c r="B30" s="72"/>
      <c r="C30" s="72"/>
      <c r="D30" s="86"/>
      <c r="E30" s="72"/>
      <c r="F30" s="74"/>
      <c r="G30" s="74"/>
      <c r="H30" s="74"/>
      <c r="I30" s="74"/>
      <c r="J30" s="74"/>
      <c r="K30" s="74"/>
    </row>
    <row r="31" spans="1:11" s="37" customFormat="1" ht="16.5" customHeight="1" x14ac:dyDescent="0.3">
      <c r="A31" s="78"/>
      <c r="B31" s="79" t="s">
        <v>25</v>
      </c>
      <c r="C31" s="79"/>
      <c r="D31" s="87" t="str">
        <f>CONCATENATE(C17," ",D17)</f>
        <v>2 Universální kabelážní systém, telefon (SK,TEL)</v>
      </c>
      <c r="E31" s="81"/>
      <c r="F31" s="81"/>
      <c r="G31" s="82"/>
      <c r="H31" s="83"/>
      <c r="I31" s="84">
        <f>SUM(I18:I30)</f>
        <v>0</v>
      </c>
      <c r="J31" s="154">
        <f>SUM(K18:K30)</f>
        <v>0</v>
      </c>
      <c r="K31" s="155"/>
    </row>
    <row r="32" spans="1:11" s="37" customFormat="1" ht="16.5" customHeight="1" x14ac:dyDescent="0.3">
      <c r="A32" s="67" t="s">
        <v>23</v>
      </c>
      <c r="B32" s="68"/>
      <c r="C32" s="68" t="s">
        <v>27</v>
      </c>
      <c r="D32" s="153" t="s">
        <v>40</v>
      </c>
      <c r="E32" s="152"/>
      <c r="F32" s="152"/>
      <c r="G32" s="152"/>
      <c r="H32" s="152"/>
      <c r="I32" s="152"/>
      <c r="J32" s="152"/>
      <c r="K32" s="150"/>
    </row>
    <row r="33" spans="1:11" s="37" customFormat="1" ht="16.5" customHeight="1" x14ac:dyDescent="0.3">
      <c r="A33" s="116"/>
      <c r="B33" s="119"/>
      <c r="C33" s="118"/>
      <c r="D33" s="156" t="s">
        <v>91</v>
      </c>
      <c r="E33" s="152"/>
      <c r="F33" s="152"/>
      <c r="G33" s="152"/>
      <c r="H33" s="152"/>
      <c r="I33" s="152"/>
      <c r="J33" s="152"/>
      <c r="K33" s="150"/>
    </row>
    <row r="34" spans="1:11" s="37" customFormat="1" ht="13.5" customHeight="1" x14ac:dyDescent="0.3">
      <c r="A34" s="148"/>
      <c r="B34" s="149"/>
      <c r="C34" s="150"/>
      <c r="D34" s="151" t="s">
        <v>45</v>
      </c>
      <c r="E34" s="152"/>
      <c r="F34" s="152"/>
      <c r="G34" s="152"/>
      <c r="H34" s="152"/>
      <c r="I34" s="152"/>
      <c r="J34" s="152"/>
      <c r="K34" s="150"/>
    </row>
    <row r="35" spans="1:11" s="37" customFormat="1" ht="157.5" x14ac:dyDescent="0.3">
      <c r="A35" s="69"/>
      <c r="B35" s="70"/>
      <c r="C35" s="70"/>
      <c r="D35" s="85" t="s">
        <v>92</v>
      </c>
      <c r="E35" s="72" t="s">
        <v>3</v>
      </c>
      <c r="F35" s="72" t="s">
        <v>42</v>
      </c>
      <c r="G35" s="74">
        <v>1</v>
      </c>
      <c r="H35" s="74"/>
      <c r="I35" s="74">
        <f t="shared" ref="I35:I39" si="11">G35*H35</f>
        <v>0</v>
      </c>
      <c r="J35" s="74"/>
      <c r="K35" s="74">
        <f t="shared" ref="K35" si="12">G35*J35</f>
        <v>0</v>
      </c>
    </row>
    <row r="36" spans="1:11" s="37" customFormat="1" ht="13.5" customHeight="1" x14ac:dyDescent="0.3">
      <c r="A36" s="69"/>
      <c r="B36" s="70"/>
      <c r="C36" s="70"/>
      <c r="D36" s="85"/>
      <c r="E36" s="72"/>
      <c r="F36" s="72"/>
      <c r="G36" s="74"/>
      <c r="H36" s="74"/>
      <c r="I36" s="74"/>
      <c r="J36" s="73"/>
      <c r="K36" s="74"/>
    </row>
    <row r="37" spans="1:11" s="37" customFormat="1" ht="13.5" customHeight="1" x14ac:dyDescent="0.3">
      <c r="A37" s="69"/>
      <c r="B37" s="70"/>
      <c r="C37" s="70"/>
      <c r="D37" s="85" t="s">
        <v>98</v>
      </c>
      <c r="E37" s="72" t="s">
        <v>3</v>
      </c>
      <c r="F37" s="72" t="s">
        <v>42</v>
      </c>
      <c r="G37" s="74">
        <v>1</v>
      </c>
      <c r="H37" s="74"/>
      <c r="I37" s="74">
        <f>G37*H37</f>
        <v>0</v>
      </c>
      <c r="J37" s="74"/>
      <c r="K37" s="74">
        <f>G37*J37</f>
        <v>0</v>
      </c>
    </row>
    <row r="38" spans="1:11" s="37" customFormat="1" ht="13.5" customHeight="1" x14ac:dyDescent="0.3">
      <c r="A38" s="69"/>
      <c r="B38" s="70"/>
      <c r="C38" s="70"/>
      <c r="D38" s="85" t="s">
        <v>99</v>
      </c>
      <c r="E38" s="72" t="s">
        <v>3</v>
      </c>
      <c r="F38" s="72" t="s">
        <v>42</v>
      </c>
      <c r="G38" s="74">
        <v>1</v>
      </c>
      <c r="H38" s="74"/>
      <c r="I38" s="74">
        <f>G38*H38</f>
        <v>0</v>
      </c>
      <c r="J38" s="74"/>
      <c r="K38" s="74">
        <f>G38*J38</f>
        <v>0</v>
      </c>
    </row>
    <row r="39" spans="1:11" s="37" customFormat="1" ht="22.5" x14ac:dyDescent="0.3">
      <c r="A39" s="69"/>
      <c r="B39" s="72"/>
      <c r="C39" s="72"/>
      <c r="D39" s="75" t="s">
        <v>43</v>
      </c>
      <c r="E39" s="72" t="s">
        <v>3</v>
      </c>
      <c r="F39" s="72" t="s">
        <v>42</v>
      </c>
      <c r="G39" s="74">
        <v>1</v>
      </c>
      <c r="H39" s="74"/>
      <c r="I39" s="74">
        <f t="shared" si="11"/>
        <v>0</v>
      </c>
      <c r="J39" s="74"/>
      <c r="K39" s="74">
        <f t="shared" ref="K39" si="13">G39*J39</f>
        <v>0</v>
      </c>
    </row>
    <row r="40" spans="1:11" s="37" customFormat="1" ht="13.5" customHeight="1" x14ac:dyDescent="0.3">
      <c r="A40" s="69"/>
      <c r="B40" s="72"/>
      <c r="C40" s="72"/>
      <c r="D40" s="85"/>
      <c r="E40" s="72"/>
      <c r="F40" s="72"/>
      <c r="G40" s="74"/>
      <c r="H40" s="74"/>
      <c r="I40" s="74"/>
      <c r="J40" s="73"/>
      <c r="K40" s="74"/>
    </row>
    <row r="41" spans="1:11" s="37" customFormat="1" ht="22.5" x14ac:dyDescent="0.3">
      <c r="A41" s="69"/>
      <c r="B41" s="72"/>
      <c r="C41" s="72"/>
      <c r="D41" s="85" t="s">
        <v>80</v>
      </c>
      <c r="E41" s="72" t="s">
        <v>0</v>
      </c>
      <c r="F41" s="72" t="s">
        <v>42</v>
      </c>
      <c r="G41" s="74">
        <v>95</v>
      </c>
      <c r="H41" s="74"/>
      <c r="I41" s="74">
        <f>G41*H41</f>
        <v>0</v>
      </c>
      <c r="J41" s="74"/>
      <c r="K41" s="74">
        <f>G41*J41</f>
        <v>0</v>
      </c>
    </row>
    <row r="42" spans="1:11" s="37" customFormat="1" x14ac:dyDescent="0.3">
      <c r="A42" s="69"/>
      <c r="B42" s="72"/>
      <c r="C42" s="72"/>
      <c r="D42" s="88" t="s">
        <v>46</v>
      </c>
      <c r="E42" s="72" t="s">
        <v>0</v>
      </c>
      <c r="F42" s="72" t="s">
        <v>42</v>
      </c>
      <c r="G42" s="74">
        <v>10</v>
      </c>
      <c r="H42" s="74"/>
      <c r="I42" s="74">
        <f>G42*H42</f>
        <v>0</v>
      </c>
      <c r="J42" s="74"/>
      <c r="K42" s="74">
        <f>G42*J42</f>
        <v>0</v>
      </c>
    </row>
    <row r="43" spans="1:11" s="37" customFormat="1" x14ac:dyDescent="0.3">
      <c r="A43" s="69"/>
      <c r="B43" s="72"/>
      <c r="C43" s="72"/>
      <c r="D43" s="88"/>
      <c r="E43" s="72"/>
      <c r="F43" s="72"/>
      <c r="G43" s="74"/>
      <c r="H43" s="74"/>
      <c r="I43" s="74"/>
      <c r="J43" s="74"/>
      <c r="K43" s="74"/>
    </row>
    <row r="44" spans="1:11" s="37" customFormat="1" x14ac:dyDescent="0.3">
      <c r="A44" s="69"/>
      <c r="B44" s="72"/>
      <c r="C44" s="72"/>
      <c r="D44" s="65" t="s">
        <v>100</v>
      </c>
      <c r="E44" s="72" t="s">
        <v>1</v>
      </c>
      <c r="F44" s="72" t="s">
        <v>42</v>
      </c>
      <c r="G44" s="74">
        <v>1</v>
      </c>
      <c r="H44" s="74"/>
      <c r="I44" s="74"/>
      <c r="J44" s="74"/>
      <c r="K44" s="74">
        <f>G44*J44</f>
        <v>0</v>
      </c>
    </row>
    <row r="45" spans="1:11" s="37" customFormat="1" x14ac:dyDescent="0.3">
      <c r="A45" s="69"/>
      <c r="B45" s="72"/>
      <c r="C45" s="72"/>
      <c r="D45" s="88"/>
      <c r="E45" s="72"/>
      <c r="F45" s="72"/>
      <c r="G45" s="74"/>
      <c r="H45" s="74"/>
      <c r="I45" s="74"/>
      <c r="J45" s="74"/>
      <c r="K45" s="74"/>
    </row>
    <row r="46" spans="1:11" s="37" customFormat="1" ht="16.5" customHeight="1" x14ac:dyDescent="0.3">
      <c r="A46" s="78"/>
      <c r="B46" s="79"/>
      <c r="C46" s="79" t="s">
        <v>25</v>
      </c>
      <c r="D46" s="87" t="str">
        <f>CONCATENATE(C32," ",D32)</f>
        <v>4 Poplachový zabezpečovací a tísňový systém (PZTS)</v>
      </c>
      <c r="E46" s="81"/>
      <c r="F46" s="81"/>
      <c r="G46" s="82"/>
      <c r="H46" s="83"/>
      <c r="I46" s="84">
        <f>SUM(I34:I45)</f>
        <v>0</v>
      </c>
      <c r="J46" s="154">
        <f>SUM(K34:K45)</f>
        <v>0</v>
      </c>
      <c r="K46" s="155"/>
    </row>
    <row r="47" spans="1:11" s="37" customFormat="1" ht="16.5" customHeight="1" x14ac:dyDescent="0.3">
      <c r="A47" s="67" t="s">
        <v>23</v>
      </c>
      <c r="B47" s="68"/>
      <c r="C47" s="68" t="s">
        <v>31</v>
      </c>
      <c r="D47" s="153" t="s">
        <v>28</v>
      </c>
      <c r="E47" s="152"/>
      <c r="F47" s="152"/>
      <c r="G47" s="152"/>
      <c r="H47" s="152"/>
      <c r="I47" s="152"/>
      <c r="J47" s="152"/>
      <c r="K47" s="150"/>
    </row>
    <row r="48" spans="1:11" s="37" customFormat="1" ht="16.5" customHeight="1" x14ac:dyDescent="0.3">
      <c r="A48" s="116"/>
      <c r="B48" s="119"/>
      <c r="C48" s="118"/>
      <c r="D48" s="156" t="s">
        <v>90</v>
      </c>
      <c r="E48" s="152"/>
      <c r="F48" s="152"/>
      <c r="G48" s="152"/>
      <c r="H48" s="152"/>
      <c r="I48" s="152"/>
      <c r="J48" s="152"/>
      <c r="K48" s="150"/>
    </row>
    <row r="49" spans="1:11" s="37" customFormat="1" x14ac:dyDescent="0.3">
      <c r="A49" s="148"/>
      <c r="B49" s="149"/>
      <c r="C49" s="150"/>
      <c r="D49" s="151" t="s">
        <v>47</v>
      </c>
      <c r="E49" s="152"/>
      <c r="F49" s="152"/>
      <c r="G49" s="152"/>
      <c r="H49" s="152"/>
      <c r="I49" s="152"/>
      <c r="J49" s="152"/>
      <c r="K49" s="150"/>
    </row>
    <row r="50" spans="1:11" s="37" customFormat="1" ht="56.25" x14ac:dyDescent="0.3">
      <c r="A50" s="69"/>
      <c r="B50" s="70"/>
      <c r="C50" s="70"/>
      <c r="D50" s="85" t="s">
        <v>157</v>
      </c>
      <c r="E50" s="72" t="s">
        <v>3</v>
      </c>
      <c r="F50" s="72" t="s">
        <v>42</v>
      </c>
      <c r="G50" s="74">
        <v>2</v>
      </c>
      <c r="H50" s="74"/>
      <c r="I50" s="74">
        <f t="shared" ref="I50" si="14">G50*H50</f>
        <v>0</v>
      </c>
      <c r="J50" s="74"/>
      <c r="K50" s="74">
        <f t="shared" ref="K50" si="15">G50*J50</f>
        <v>0</v>
      </c>
    </row>
    <row r="51" spans="1:11" s="37" customFormat="1" ht="22.5" x14ac:dyDescent="0.3">
      <c r="A51" s="69"/>
      <c r="B51" s="70"/>
      <c r="C51" s="70"/>
      <c r="D51" s="85" t="s">
        <v>147</v>
      </c>
      <c r="E51" s="72" t="s">
        <v>3</v>
      </c>
      <c r="F51" s="72" t="s">
        <v>42</v>
      </c>
      <c r="G51" s="74">
        <v>14</v>
      </c>
      <c r="H51" s="74"/>
      <c r="I51" s="74">
        <f t="shared" ref="I51" si="16">G51*H51</f>
        <v>0</v>
      </c>
      <c r="J51" s="74"/>
      <c r="K51" s="74">
        <f t="shared" ref="K51" si="17">G51*J51</f>
        <v>0</v>
      </c>
    </row>
    <row r="52" spans="1:11" s="37" customFormat="1" ht="56.25" x14ac:dyDescent="0.3">
      <c r="A52" s="69"/>
      <c r="B52" s="70"/>
      <c r="C52" s="70"/>
      <c r="D52" s="85" t="s">
        <v>102</v>
      </c>
      <c r="E52" s="72" t="s">
        <v>3</v>
      </c>
      <c r="F52" s="72" t="s">
        <v>42</v>
      </c>
      <c r="G52" s="74">
        <v>1</v>
      </c>
      <c r="H52" s="74"/>
      <c r="I52" s="74">
        <f>G52*H52</f>
        <v>0</v>
      </c>
      <c r="J52" s="74"/>
      <c r="K52" s="74">
        <f>G52*J52</f>
        <v>0</v>
      </c>
    </row>
    <row r="53" spans="1:11" s="37" customFormat="1" x14ac:dyDescent="0.3">
      <c r="A53" s="69"/>
      <c r="B53" s="70"/>
      <c r="C53" s="70"/>
      <c r="D53" s="85" t="s">
        <v>101</v>
      </c>
      <c r="E53" s="72" t="s">
        <v>3</v>
      </c>
      <c r="F53" s="72" t="s">
        <v>42</v>
      </c>
      <c r="G53" s="74">
        <v>1</v>
      </c>
      <c r="H53" s="74"/>
      <c r="I53" s="74">
        <f>G53*H53</f>
        <v>0</v>
      </c>
      <c r="J53" s="74"/>
      <c r="K53" s="74">
        <f>G53*J53</f>
        <v>0</v>
      </c>
    </row>
    <row r="54" spans="1:11" s="37" customFormat="1" x14ac:dyDescent="0.3">
      <c r="A54" s="148"/>
      <c r="B54" s="149"/>
      <c r="C54" s="150"/>
      <c r="D54" s="151" t="s">
        <v>151</v>
      </c>
      <c r="E54" s="152"/>
      <c r="F54" s="152"/>
      <c r="G54" s="152"/>
      <c r="H54" s="152"/>
      <c r="I54" s="152"/>
      <c r="J54" s="152"/>
      <c r="K54" s="150"/>
    </row>
    <row r="55" spans="1:11" s="37" customFormat="1" ht="141.75" customHeight="1" x14ac:dyDescent="0.3">
      <c r="A55" s="69"/>
      <c r="B55" s="70"/>
      <c r="C55" s="70"/>
      <c r="D55" s="85" t="s">
        <v>153</v>
      </c>
      <c r="E55" s="72" t="s">
        <v>3</v>
      </c>
      <c r="F55" s="72" t="s">
        <v>42</v>
      </c>
      <c r="G55" s="74">
        <v>1</v>
      </c>
      <c r="H55" s="74"/>
      <c r="I55" s="74">
        <f t="shared" ref="I55:I58" si="18">G55*H55</f>
        <v>0</v>
      </c>
      <c r="J55" s="74"/>
      <c r="K55" s="74"/>
    </row>
    <row r="56" spans="1:11" s="37" customFormat="1" ht="138" customHeight="1" x14ac:dyDescent="0.3">
      <c r="A56" s="69"/>
      <c r="B56" s="70"/>
      <c r="C56" s="70"/>
      <c r="D56" s="85" t="s">
        <v>154</v>
      </c>
      <c r="E56" s="72" t="s">
        <v>3</v>
      </c>
      <c r="F56" s="72" t="s">
        <v>42</v>
      </c>
      <c r="G56" s="74">
        <v>1</v>
      </c>
      <c r="H56" s="74"/>
      <c r="I56" s="74">
        <f t="shared" si="18"/>
        <v>0</v>
      </c>
      <c r="J56" s="74"/>
      <c r="K56" s="74"/>
    </row>
    <row r="57" spans="1:11" s="37" customFormat="1" ht="138.75" customHeight="1" x14ac:dyDescent="0.3">
      <c r="A57" s="69"/>
      <c r="B57" s="70"/>
      <c r="C57" s="70"/>
      <c r="D57" s="85" t="s">
        <v>155</v>
      </c>
      <c r="E57" s="72" t="s">
        <v>3</v>
      </c>
      <c r="F57" s="72" t="s">
        <v>42</v>
      </c>
      <c r="G57" s="74">
        <v>1</v>
      </c>
      <c r="H57" s="74"/>
      <c r="I57" s="74">
        <f t="shared" si="18"/>
        <v>0</v>
      </c>
      <c r="J57" s="74"/>
      <c r="K57" s="74"/>
    </row>
    <row r="58" spans="1:11" s="37" customFormat="1" ht="141" customHeight="1" x14ac:dyDescent="0.3">
      <c r="A58" s="69"/>
      <c r="B58" s="70"/>
      <c r="C58" s="70"/>
      <c r="D58" s="85" t="s">
        <v>156</v>
      </c>
      <c r="E58" s="72" t="s">
        <v>3</v>
      </c>
      <c r="F58" s="72" t="s">
        <v>42</v>
      </c>
      <c r="G58" s="74">
        <v>2</v>
      </c>
      <c r="H58" s="74"/>
      <c r="I58" s="74">
        <f t="shared" si="18"/>
        <v>0</v>
      </c>
      <c r="J58" s="74"/>
      <c r="K58" s="74"/>
    </row>
    <row r="59" spans="1:11" s="37" customFormat="1" ht="56.25" x14ac:dyDescent="0.3">
      <c r="A59" s="69"/>
      <c r="B59" s="70"/>
      <c r="C59" s="70"/>
      <c r="D59" s="85" t="s">
        <v>158</v>
      </c>
      <c r="E59" s="72" t="s">
        <v>3</v>
      </c>
      <c r="F59" s="72" t="s">
        <v>42</v>
      </c>
      <c r="G59" s="74">
        <v>2</v>
      </c>
      <c r="H59" s="74"/>
      <c r="I59" s="74">
        <f t="shared" ref="I59:I61" si="19">G59*H59</f>
        <v>0</v>
      </c>
      <c r="J59" s="74"/>
      <c r="K59" s="74"/>
    </row>
    <row r="60" spans="1:11" s="37" customFormat="1" ht="33.75" x14ac:dyDescent="0.3">
      <c r="A60" s="69"/>
      <c r="B60" s="70"/>
      <c r="C60" s="70"/>
      <c r="D60" s="85" t="s">
        <v>159</v>
      </c>
      <c r="E60" s="72" t="s">
        <v>3</v>
      </c>
      <c r="F60" s="72" t="s">
        <v>42</v>
      </c>
      <c r="G60" s="74">
        <v>2</v>
      </c>
      <c r="H60" s="74"/>
      <c r="I60" s="74">
        <f t="shared" si="19"/>
        <v>0</v>
      </c>
      <c r="J60" s="74"/>
      <c r="K60" s="74"/>
    </row>
    <row r="61" spans="1:11" s="37" customFormat="1" ht="45" x14ac:dyDescent="0.3">
      <c r="A61" s="69"/>
      <c r="B61" s="70"/>
      <c r="C61" s="70"/>
      <c r="D61" s="85" t="s">
        <v>160</v>
      </c>
      <c r="E61" s="72" t="s">
        <v>3</v>
      </c>
      <c r="F61" s="72" t="s">
        <v>42</v>
      </c>
      <c r="G61" s="74">
        <v>2</v>
      </c>
      <c r="H61" s="74"/>
      <c r="I61" s="74">
        <f t="shared" si="19"/>
        <v>0</v>
      </c>
      <c r="J61" s="74"/>
      <c r="K61" s="74"/>
    </row>
    <row r="62" spans="1:11" s="37" customFormat="1" ht="33.75" x14ac:dyDescent="0.3">
      <c r="A62" s="69"/>
      <c r="B62" s="70"/>
      <c r="C62" s="70"/>
      <c r="D62" s="85" t="s">
        <v>161</v>
      </c>
      <c r="E62" s="72" t="s">
        <v>3</v>
      </c>
      <c r="F62" s="72" t="s">
        <v>42</v>
      </c>
      <c r="G62" s="74">
        <v>1</v>
      </c>
      <c r="H62" s="74"/>
      <c r="I62" s="74">
        <f t="shared" ref="I62:I65" si="20">G62*H62</f>
        <v>0</v>
      </c>
      <c r="J62" s="74"/>
      <c r="K62" s="74"/>
    </row>
    <row r="63" spans="1:11" s="37" customFormat="1" ht="33.75" x14ac:dyDescent="0.3">
      <c r="A63" s="69"/>
      <c r="B63" s="70"/>
      <c r="C63" s="70"/>
      <c r="D63" s="85" t="s">
        <v>162</v>
      </c>
      <c r="E63" s="72" t="s">
        <v>3</v>
      </c>
      <c r="F63" s="72" t="s">
        <v>42</v>
      </c>
      <c r="G63" s="74">
        <v>1</v>
      </c>
      <c r="H63" s="74"/>
      <c r="I63" s="74">
        <f t="shared" si="20"/>
        <v>0</v>
      </c>
      <c r="J63" s="74"/>
      <c r="K63" s="74"/>
    </row>
    <row r="64" spans="1:11" s="37" customFormat="1" ht="33.75" x14ac:dyDescent="0.3">
      <c r="A64" s="69"/>
      <c r="B64" s="70"/>
      <c r="C64" s="70"/>
      <c r="D64" s="85" t="s">
        <v>163</v>
      </c>
      <c r="E64" s="72" t="s">
        <v>3</v>
      </c>
      <c r="F64" s="72" t="s">
        <v>42</v>
      </c>
      <c r="G64" s="74">
        <v>1</v>
      </c>
      <c r="H64" s="74"/>
      <c r="I64" s="74">
        <f t="shared" si="20"/>
        <v>0</v>
      </c>
      <c r="J64" s="74"/>
      <c r="K64" s="74"/>
    </row>
    <row r="65" spans="1:11" s="37" customFormat="1" ht="33.75" x14ac:dyDescent="0.3">
      <c r="A65" s="69"/>
      <c r="B65" s="70"/>
      <c r="C65" s="70"/>
      <c r="D65" s="85" t="s">
        <v>164</v>
      </c>
      <c r="E65" s="72" t="s">
        <v>3</v>
      </c>
      <c r="F65" s="72" t="s">
        <v>42</v>
      </c>
      <c r="G65" s="74">
        <v>2</v>
      </c>
      <c r="H65" s="74"/>
      <c r="I65" s="74">
        <f t="shared" si="20"/>
        <v>0</v>
      </c>
      <c r="J65" s="74"/>
      <c r="K65" s="74"/>
    </row>
    <row r="66" spans="1:11" s="37" customFormat="1" x14ac:dyDescent="0.3">
      <c r="A66" s="148"/>
      <c r="B66" s="149"/>
      <c r="C66" s="150"/>
      <c r="D66" s="151" t="s">
        <v>152</v>
      </c>
      <c r="E66" s="152"/>
      <c r="F66" s="152"/>
      <c r="G66" s="152"/>
      <c r="H66" s="152"/>
      <c r="I66" s="152"/>
      <c r="J66" s="152"/>
      <c r="K66" s="150"/>
    </row>
    <row r="67" spans="1:11" s="37" customFormat="1" ht="90" x14ac:dyDescent="0.3">
      <c r="A67" s="69"/>
      <c r="B67" s="70"/>
      <c r="C67" s="70"/>
      <c r="D67" s="85" t="s">
        <v>148</v>
      </c>
      <c r="E67" s="72" t="s">
        <v>3</v>
      </c>
      <c r="F67" s="72" t="s">
        <v>42</v>
      </c>
      <c r="G67" s="74">
        <v>1</v>
      </c>
      <c r="H67" s="74"/>
      <c r="I67" s="74">
        <f t="shared" ref="I67:I69" si="21">G67*H67</f>
        <v>0</v>
      </c>
      <c r="J67" s="74"/>
      <c r="K67" s="74">
        <f t="shared" ref="K67:K69" si="22">G67*J67</f>
        <v>0</v>
      </c>
    </row>
    <row r="68" spans="1:11" s="37" customFormat="1" ht="67.5" x14ac:dyDescent="0.3">
      <c r="A68" s="69"/>
      <c r="B68" s="70"/>
      <c r="C68" s="70"/>
      <c r="D68" s="85" t="s">
        <v>149</v>
      </c>
      <c r="E68" s="72" t="s">
        <v>3</v>
      </c>
      <c r="F68" s="72" t="s">
        <v>42</v>
      </c>
      <c r="G68" s="74">
        <v>4</v>
      </c>
      <c r="H68" s="74"/>
      <c r="I68" s="74">
        <f t="shared" si="21"/>
        <v>0</v>
      </c>
      <c r="J68" s="74"/>
      <c r="K68" s="74">
        <f t="shared" si="22"/>
        <v>0</v>
      </c>
    </row>
    <row r="69" spans="1:11" s="37" customFormat="1" ht="56.25" x14ac:dyDescent="0.3">
      <c r="A69" s="69"/>
      <c r="B69" s="70"/>
      <c r="C69" s="70"/>
      <c r="D69" s="85" t="s">
        <v>150</v>
      </c>
      <c r="E69" s="72" t="s">
        <v>3</v>
      </c>
      <c r="F69" s="72" t="s">
        <v>42</v>
      </c>
      <c r="G69" s="74">
        <v>1</v>
      </c>
      <c r="H69" s="74"/>
      <c r="I69" s="74">
        <f t="shared" si="21"/>
        <v>0</v>
      </c>
      <c r="J69" s="74"/>
      <c r="K69" s="74">
        <f t="shared" si="22"/>
        <v>0</v>
      </c>
    </row>
    <row r="70" spans="1:11" s="37" customFormat="1" x14ac:dyDescent="0.3">
      <c r="A70" s="148"/>
      <c r="B70" s="149"/>
      <c r="C70" s="150"/>
      <c r="D70" s="151" t="s">
        <v>5</v>
      </c>
      <c r="E70" s="152"/>
      <c r="F70" s="152"/>
      <c r="G70" s="152"/>
      <c r="H70" s="152"/>
      <c r="I70" s="152"/>
      <c r="J70" s="152"/>
      <c r="K70" s="150"/>
    </row>
    <row r="71" spans="1:11" s="37" customFormat="1" x14ac:dyDescent="0.3">
      <c r="A71" s="69"/>
      <c r="B71" s="72"/>
      <c r="C71" s="72"/>
      <c r="D71" s="65" t="s">
        <v>68</v>
      </c>
      <c r="E71" s="77" t="s">
        <v>3</v>
      </c>
      <c r="F71" s="72" t="s">
        <v>42</v>
      </c>
      <c r="G71" s="74">
        <v>1</v>
      </c>
      <c r="H71" s="74"/>
      <c r="I71" s="74">
        <f>G71*H71</f>
        <v>0</v>
      </c>
      <c r="J71" s="74"/>
      <c r="K71" s="74">
        <f>G71*J71</f>
        <v>0</v>
      </c>
    </row>
    <row r="72" spans="1:11" s="37" customFormat="1" x14ac:dyDescent="0.3">
      <c r="A72" s="69"/>
      <c r="B72" s="72"/>
      <c r="C72" s="72"/>
      <c r="D72" s="65" t="s">
        <v>55</v>
      </c>
      <c r="E72" s="72" t="s">
        <v>1</v>
      </c>
      <c r="F72" s="72" t="s">
        <v>42</v>
      </c>
      <c r="G72" s="74">
        <v>1</v>
      </c>
      <c r="H72" s="74"/>
      <c r="I72" s="74">
        <f>G72*H72</f>
        <v>0</v>
      </c>
      <c r="J72" s="74"/>
      <c r="K72" s="74">
        <f>G72*J72</f>
        <v>0</v>
      </c>
    </row>
    <row r="73" spans="1:11" s="37" customFormat="1" x14ac:dyDescent="0.3">
      <c r="A73" s="69"/>
      <c r="B73" s="72"/>
      <c r="C73" s="72"/>
      <c r="D73" s="166"/>
      <c r="E73" s="167"/>
      <c r="F73" s="167"/>
      <c r="G73" s="167"/>
      <c r="H73" s="167"/>
      <c r="I73" s="167"/>
      <c r="J73" s="167"/>
      <c r="K73" s="168"/>
    </row>
    <row r="74" spans="1:11" s="37" customFormat="1" ht="16.5" customHeight="1" x14ac:dyDescent="0.3">
      <c r="A74" s="78"/>
      <c r="B74" s="79"/>
      <c r="C74" s="79" t="s">
        <v>25</v>
      </c>
      <c r="D74" s="80" t="str">
        <f>CONCATENATE(C47," ",D47)</f>
        <v>7 Kamerový systém (CCTV)</v>
      </c>
      <c r="E74" s="81"/>
      <c r="F74" s="81"/>
      <c r="G74" s="82"/>
      <c r="H74" s="83"/>
      <c r="I74" s="84">
        <f>SUM(I52:I72)</f>
        <v>0</v>
      </c>
      <c r="J74" s="154">
        <f>SUM(K52:K72)</f>
        <v>0</v>
      </c>
      <c r="K74" s="155"/>
    </row>
    <row r="75" spans="1:11" s="37" customFormat="1" ht="16.5" customHeight="1" x14ac:dyDescent="0.3">
      <c r="A75" s="67" t="s">
        <v>23</v>
      </c>
      <c r="B75" s="68"/>
      <c r="C75" s="68" t="s">
        <v>81</v>
      </c>
      <c r="D75" s="153" t="s">
        <v>41</v>
      </c>
      <c r="E75" s="152"/>
      <c r="F75" s="152"/>
      <c r="G75" s="152"/>
      <c r="H75" s="152"/>
      <c r="I75" s="152"/>
      <c r="J75" s="152"/>
      <c r="K75" s="150"/>
    </row>
    <row r="76" spans="1:11" s="37" customFormat="1" ht="16.5" customHeight="1" x14ac:dyDescent="0.3">
      <c r="A76" s="116"/>
      <c r="B76" s="119"/>
      <c r="C76" s="118"/>
      <c r="D76" s="156" t="s">
        <v>89</v>
      </c>
      <c r="E76" s="152"/>
      <c r="F76" s="152"/>
      <c r="G76" s="152"/>
      <c r="H76" s="152"/>
      <c r="I76" s="152"/>
      <c r="J76" s="152"/>
      <c r="K76" s="150"/>
    </row>
    <row r="77" spans="1:11" s="37" customFormat="1" ht="13.5" customHeight="1" x14ac:dyDescent="0.3">
      <c r="A77" s="148"/>
      <c r="B77" s="149"/>
      <c r="C77" s="150"/>
      <c r="D77" s="151" t="s">
        <v>47</v>
      </c>
      <c r="E77" s="152"/>
      <c r="F77" s="152"/>
      <c r="G77" s="152"/>
      <c r="H77" s="152"/>
      <c r="I77" s="152"/>
      <c r="J77" s="152"/>
      <c r="K77" s="150"/>
    </row>
    <row r="78" spans="1:11" s="37" customFormat="1" ht="13.5" customHeight="1" x14ac:dyDescent="0.3">
      <c r="A78" s="69"/>
      <c r="B78" s="72"/>
      <c r="C78" s="72"/>
      <c r="D78" s="65" t="s">
        <v>49</v>
      </c>
      <c r="E78" s="77" t="s">
        <v>3</v>
      </c>
      <c r="F78" s="72" t="s">
        <v>42</v>
      </c>
      <c r="G78" s="74">
        <v>2</v>
      </c>
      <c r="H78" s="74"/>
      <c r="I78" s="74">
        <f t="shared" ref="I78:I85" si="23">G78*H78</f>
        <v>0</v>
      </c>
      <c r="J78" s="74"/>
      <c r="K78" s="74">
        <f t="shared" ref="K78:K85" si="24">G78*J78</f>
        <v>0</v>
      </c>
    </row>
    <row r="79" spans="1:11" s="37" customFormat="1" ht="13.5" customHeight="1" x14ac:dyDescent="0.3">
      <c r="A79" s="69"/>
      <c r="B79" s="72"/>
      <c r="C79" s="72"/>
      <c r="D79" s="65" t="s">
        <v>70</v>
      </c>
      <c r="E79" s="77" t="s">
        <v>3</v>
      </c>
      <c r="F79" s="72" t="s">
        <v>42</v>
      </c>
      <c r="G79" s="74">
        <v>1</v>
      </c>
      <c r="H79" s="74"/>
      <c r="I79" s="74">
        <f t="shared" si="23"/>
        <v>0</v>
      </c>
      <c r="J79" s="74"/>
      <c r="K79" s="74"/>
    </row>
    <row r="80" spans="1:11" s="37" customFormat="1" ht="13.5" customHeight="1" x14ac:dyDescent="0.3">
      <c r="A80" s="69"/>
      <c r="B80" s="72"/>
      <c r="C80" s="72"/>
      <c r="D80" s="65"/>
      <c r="E80" s="77"/>
      <c r="F80" s="72"/>
      <c r="G80" s="74"/>
      <c r="H80" s="74"/>
      <c r="I80" s="74"/>
      <c r="J80" s="74"/>
      <c r="K80" s="74"/>
    </row>
    <row r="81" spans="1:11" s="37" customFormat="1" ht="101.25" x14ac:dyDescent="0.3">
      <c r="A81" s="69"/>
      <c r="B81" s="70"/>
      <c r="C81" s="70"/>
      <c r="D81" s="66" t="s">
        <v>95</v>
      </c>
      <c r="E81" s="77" t="s">
        <v>3</v>
      </c>
      <c r="F81" s="72" t="s">
        <v>42</v>
      </c>
      <c r="G81" s="74">
        <v>2</v>
      </c>
      <c r="H81" s="74"/>
      <c r="I81" s="74">
        <f t="shared" si="23"/>
        <v>0</v>
      </c>
      <c r="J81" s="74"/>
      <c r="K81" s="74">
        <f t="shared" si="24"/>
        <v>0</v>
      </c>
    </row>
    <row r="82" spans="1:11" s="37" customFormat="1" x14ac:dyDescent="0.3">
      <c r="A82" s="148"/>
      <c r="B82" s="149"/>
      <c r="C82" s="150"/>
      <c r="D82" s="164" t="s">
        <v>96</v>
      </c>
      <c r="E82" s="152"/>
      <c r="F82" s="152"/>
      <c r="G82" s="152"/>
      <c r="H82" s="152"/>
      <c r="I82" s="152"/>
      <c r="J82" s="152"/>
      <c r="K82" s="150"/>
    </row>
    <row r="83" spans="1:11" s="37" customFormat="1" x14ac:dyDescent="0.3">
      <c r="A83" s="69"/>
      <c r="B83" s="70"/>
      <c r="C83" s="70"/>
      <c r="D83" s="66" t="s">
        <v>97</v>
      </c>
      <c r="E83" s="77" t="s">
        <v>3</v>
      </c>
      <c r="F83" s="72" t="s">
        <v>42</v>
      </c>
      <c r="G83" s="74">
        <v>3</v>
      </c>
      <c r="H83" s="74"/>
      <c r="I83" s="74">
        <f t="shared" si="23"/>
        <v>0</v>
      </c>
      <c r="J83" s="74"/>
      <c r="K83" s="74">
        <f t="shared" si="24"/>
        <v>0</v>
      </c>
    </row>
    <row r="84" spans="1:11" s="37" customFormat="1" x14ac:dyDescent="0.3">
      <c r="A84" s="69"/>
      <c r="B84" s="70"/>
      <c r="C84" s="70"/>
      <c r="D84" s="66" t="s">
        <v>103</v>
      </c>
      <c r="E84" s="77" t="s">
        <v>3</v>
      </c>
      <c r="F84" s="72" t="s">
        <v>42</v>
      </c>
      <c r="G84" s="74">
        <v>1</v>
      </c>
      <c r="H84" s="74"/>
      <c r="I84" s="74">
        <f t="shared" si="23"/>
        <v>0</v>
      </c>
      <c r="J84" s="74"/>
      <c r="K84" s="74">
        <f t="shared" si="24"/>
        <v>0</v>
      </c>
    </row>
    <row r="85" spans="1:11" s="37" customFormat="1" x14ac:dyDescent="0.3">
      <c r="A85" s="69"/>
      <c r="B85" s="70"/>
      <c r="C85" s="70"/>
      <c r="D85" s="66" t="s">
        <v>104</v>
      </c>
      <c r="E85" s="77" t="s">
        <v>3</v>
      </c>
      <c r="F85" s="72" t="s">
        <v>42</v>
      </c>
      <c r="G85" s="74">
        <v>1</v>
      </c>
      <c r="H85" s="74"/>
      <c r="I85" s="74">
        <f t="shared" si="23"/>
        <v>0</v>
      </c>
      <c r="J85" s="74"/>
      <c r="K85" s="74">
        <f t="shared" si="24"/>
        <v>0</v>
      </c>
    </row>
    <row r="86" spans="1:11" s="37" customFormat="1" ht="13.5" customHeight="1" x14ac:dyDescent="0.3">
      <c r="A86" s="69"/>
      <c r="B86" s="70"/>
      <c r="C86" s="70"/>
      <c r="D86" s="65" t="s">
        <v>105</v>
      </c>
      <c r="E86" s="77" t="s">
        <v>3</v>
      </c>
      <c r="F86" s="72" t="s">
        <v>42</v>
      </c>
      <c r="G86" s="74">
        <v>1</v>
      </c>
      <c r="H86" s="74"/>
      <c r="I86" s="74">
        <f t="shared" ref="I86:I101" si="25">G86*H86</f>
        <v>0</v>
      </c>
      <c r="J86" s="74"/>
      <c r="K86" s="74">
        <f t="shared" ref="K86:K94" si="26">G86*J86</f>
        <v>0</v>
      </c>
    </row>
    <row r="87" spans="1:11" s="37" customFormat="1" ht="13.5" customHeight="1" x14ac:dyDescent="0.3">
      <c r="A87" s="69"/>
      <c r="B87" s="70"/>
      <c r="C87" s="70"/>
      <c r="D87" s="65" t="s">
        <v>106</v>
      </c>
      <c r="E87" s="77" t="s">
        <v>3</v>
      </c>
      <c r="F87" s="72" t="s">
        <v>42</v>
      </c>
      <c r="G87" s="74">
        <v>2</v>
      </c>
      <c r="H87" s="74"/>
      <c r="I87" s="74">
        <f t="shared" si="25"/>
        <v>0</v>
      </c>
      <c r="J87" s="74"/>
      <c r="K87" s="74">
        <f t="shared" si="26"/>
        <v>0</v>
      </c>
    </row>
    <row r="88" spans="1:11" s="37" customFormat="1" ht="78.75" x14ac:dyDescent="0.3">
      <c r="A88" s="69"/>
      <c r="B88" s="70"/>
      <c r="C88" s="70"/>
      <c r="D88" s="65" t="s">
        <v>107</v>
      </c>
      <c r="E88" s="77" t="s">
        <v>3</v>
      </c>
      <c r="F88" s="72" t="s">
        <v>42</v>
      </c>
      <c r="G88" s="74">
        <v>1</v>
      </c>
      <c r="H88" s="74"/>
      <c r="I88" s="74">
        <f t="shared" si="25"/>
        <v>0</v>
      </c>
      <c r="J88" s="74"/>
      <c r="K88" s="74">
        <f t="shared" si="26"/>
        <v>0</v>
      </c>
    </row>
    <row r="89" spans="1:11" s="37" customFormat="1" x14ac:dyDescent="0.3">
      <c r="A89" s="69"/>
      <c r="B89" s="70"/>
      <c r="C89" s="70"/>
      <c r="D89" s="65" t="s">
        <v>108</v>
      </c>
      <c r="E89" s="77" t="s">
        <v>3</v>
      </c>
      <c r="F89" s="72" t="s">
        <v>42</v>
      </c>
      <c r="G89" s="74">
        <v>4</v>
      </c>
      <c r="H89" s="74"/>
      <c r="I89" s="74">
        <f t="shared" si="25"/>
        <v>0</v>
      </c>
      <c r="J89" s="74"/>
      <c r="K89" s="74">
        <f t="shared" si="26"/>
        <v>0</v>
      </c>
    </row>
    <row r="90" spans="1:11" s="37" customFormat="1" x14ac:dyDescent="0.3">
      <c r="A90" s="69"/>
      <c r="B90" s="70"/>
      <c r="C90" s="70"/>
      <c r="D90" s="65" t="s">
        <v>109</v>
      </c>
      <c r="E90" s="77" t="s">
        <v>3</v>
      </c>
      <c r="F90" s="72" t="s">
        <v>42</v>
      </c>
      <c r="G90" s="74">
        <v>3</v>
      </c>
      <c r="H90" s="74"/>
      <c r="I90" s="74">
        <f t="shared" si="25"/>
        <v>0</v>
      </c>
      <c r="J90" s="74"/>
      <c r="K90" s="74">
        <f t="shared" si="26"/>
        <v>0</v>
      </c>
    </row>
    <row r="91" spans="1:11" s="37" customFormat="1" x14ac:dyDescent="0.3">
      <c r="A91" s="69"/>
      <c r="B91" s="70"/>
      <c r="C91" s="70"/>
      <c r="D91" s="65" t="s">
        <v>110</v>
      </c>
      <c r="E91" s="77" t="s">
        <v>3</v>
      </c>
      <c r="F91" s="72" t="s">
        <v>42</v>
      </c>
      <c r="G91" s="74">
        <v>2</v>
      </c>
      <c r="H91" s="74"/>
      <c r="I91" s="74">
        <f t="shared" si="25"/>
        <v>0</v>
      </c>
      <c r="J91" s="74"/>
      <c r="K91" s="74">
        <f t="shared" si="26"/>
        <v>0</v>
      </c>
    </row>
    <row r="92" spans="1:11" s="37" customFormat="1" x14ac:dyDescent="0.3">
      <c r="A92" s="69"/>
      <c r="B92" s="70"/>
      <c r="C92" s="70"/>
      <c r="D92" s="65" t="s">
        <v>82</v>
      </c>
      <c r="E92" s="77" t="s">
        <v>3</v>
      </c>
      <c r="F92" s="72" t="s">
        <v>42</v>
      </c>
      <c r="G92" s="74">
        <v>2</v>
      </c>
      <c r="H92" s="74"/>
      <c r="I92" s="74">
        <f t="shared" si="25"/>
        <v>0</v>
      </c>
      <c r="J92" s="74"/>
      <c r="K92" s="74">
        <f t="shared" si="26"/>
        <v>0</v>
      </c>
    </row>
    <row r="93" spans="1:11" s="37" customFormat="1" x14ac:dyDescent="0.3">
      <c r="A93" s="69"/>
      <c r="B93" s="70"/>
      <c r="C93" s="70"/>
      <c r="D93" s="65"/>
      <c r="E93" s="77"/>
      <c r="F93" s="72"/>
      <c r="G93" s="74"/>
      <c r="H93" s="74"/>
      <c r="I93" s="74"/>
      <c r="J93" s="74"/>
      <c r="K93" s="74"/>
    </row>
    <row r="94" spans="1:11" s="37" customFormat="1" ht="27" customHeight="1" x14ac:dyDescent="0.3">
      <c r="A94" s="69"/>
      <c r="B94" s="72"/>
      <c r="C94" s="72"/>
      <c r="D94" s="75" t="s">
        <v>50</v>
      </c>
      <c r="E94" s="72" t="s">
        <v>3</v>
      </c>
      <c r="F94" s="72" t="s">
        <v>42</v>
      </c>
      <c r="G94" s="73">
        <v>1</v>
      </c>
      <c r="H94" s="73"/>
      <c r="I94" s="74">
        <f t="shared" si="25"/>
        <v>0</v>
      </c>
      <c r="J94" s="73"/>
      <c r="K94" s="74">
        <f t="shared" si="26"/>
        <v>0</v>
      </c>
    </row>
    <row r="95" spans="1:11" s="37" customFormat="1" x14ac:dyDescent="0.3">
      <c r="A95" s="69"/>
      <c r="B95" s="72"/>
      <c r="C95" s="72"/>
      <c r="D95" s="71" t="s">
        <v>52</v>
      </c>
      <c r="E95" s="72" t="s">
        <v>3</v>
      </c>
      <c r="F95" s="72" t="s">
        <v>42</v>
      </c>
      <c r="G95" s="73">
        <v>1</v>
      </c>
      <c r="H95" s="73"/>
      <c r="I95" s="74">
        <f t="shared" si="25"/>
        <v>0</v>
      </c>
      <c r="J95" s="73"/>
      <c r="K95" s="74"/>
    </row>
    <row r="96" spans="1:11" s="37" customFormat="1" x14ac:dyDescent="0.3">
      <c r="A96" s="148"/>
      <c r="B96" s="149"/>
      <c r="C96" s="150"/>
      <c r="D96" s="151" t="s">
        <v>111</v>
      </c>
      <c r="E96" s="152"/>
      <c r="F96" s="152"/>
      <c r="G96" s="152"/>
      <c r="H96" s="152"/>
      <c r="I96" s="152"/>
      <c r="J96" s="152"/>
      <c r="K96" s="150"/>
    </row>
    <row r="97" spans="1:11" s="37" customFormat="1" x14ac:dyDescent="0.3">
      <c r="A97" s="69"/>
      <c r="B97" s="70"/>
      <c r="C97" s="70"/>
      <c r="D97" s="65" t="s">
        <v>112</v>
      </c>
      <c r="E97" s="77" t="s">
        <v>3</v>
      </c>
      <c r="F97" s="72" t="s">
        <v>42</v>
      </c>
      <c r="G97" s="74">
        <v>1</v>
      </c>
      <c r="H97" s="74"/>
      <c r="I97" s="74">
        <f t="shared" si="25"/>
        <v>0</v>
      </c>
      <c r="J97" s="74"/>
      <c r="K97" s="74"/>
    </row>
    <row r="98" spans="1:11" s="37" customFormat="1" ht="22.5" x14ac:dyDescent="0.3">
      <c r="A98" s="69"/>
      <c r="B98" s="70"/>
      <c r="C98" s="70"/>
      <c r="D98" s="65" t="s">
        <v>113</v>
      </c>
      <c r="E98" s="77" t="s">
        <v>3</v>
      </c>
      <c r="F98" s="72" t="s">
        <v>42</v>
      </c>
      <c r="G98" s="74">
        <v>3</v>
      </c>
      <c r="H98" s="74"/>
      <c r="I98" s="74">
        <f t="shared" si="25"/>
        <v>0</v>
      </c>
      <c r="J98" s="74"/>
      <c r="K98" s="74"/>
    </row>
    <row r="99" spans="1:11" s="37" customFormat="1" x14ac:dyDescent="0.3">
      <c r="A99" s="69"/>
      <c r="B99" s="70"/>
      <c r="C99" s="70"/>
      <c r="D99" s="65" t="s">
        <v>114</v>
      </c>
      <c r="E99" s="77" t="s">
        <v>3</v>
      </c>
      <c r="F99" s="72" t="s">
        <v>42</v>
      </c>
      <c r="G99" s="74">
        <v>1</v>
      </c>
      <c r="H99" s="74"/>
      <c r="I99" s="74">
        <f t="shared" si="25"/>
        <v>0</v>
      </c>
      <c r="J99" s="74"/>
      <c r="K99" s="74"/>
    </row>
    <row r="100" spans="1:11" s="37" customFormat="1" ht="22.5" x14ac:dyDescent="0.3">
      <c r="A100" s="69"/>
      <c r="B100" s="70"/>
      <c r="C100" s="70"/>
      <c r="D100" s="65" t="s">
        <v>115</v>
      </c>
      <c r="E100" s="77" t="s">
        <v>3</v>
      </c>
      <c r="F100" s="72" t="s">
        <v>42</v>
      </c>
      <c r="G100" s="74">
        <v>1</v>
      </c>
      <c r="H100" s="74"/>
      <c r="I100" s="74">
        <f t="shared" si="25"/>
        <v>0</v>
      </c>
      <c r="J100" s="74"/>
      <c r="K100" s="74">
        <f t="shared" ref="K100:K101" si="27">G100*J100</f>
        <v>0</v>
      </c>
    </row>
    <row r="101" spans="1:11" s="37" customFormat="1" ht="33.75" x14ac:dyDescent="0.3">
      <c r="A101" s="69"/>
      <c r="B101" s="70"/>
      <c r="C101" s="70"/>
      <c r="D101" s="65" t="s">
        <v>116</v>
      </c>
      <c r="E101" s="77" t="s">
        <v>3</v>
      </c>
      <c r="F101" s="72" t="s">
        <v>42</v>
      </c>
      <c r="G101" s="74">
        <v>1</v>
      </c>
      <c r="H101" s="74"/>
      <c r="I101" s="74">
        <f t="shared" si="25"/>
        <v>0</v>
      </c>
      <c r="J101" s="74"/>
      <c r="K101" s="74">
        <f t="shared" si="27"/>
        <v>0</v>
      </c>
    </row>
    <row r="102" spans="1:11" s="37" customFormat="1" x14ac:dyDescent="0.3">
      <c r="A102" s="148"/>
      <c r="B102" s="149"/>
      <c r="C102" s="150"/>
      <c r="D102" s="151" t="s">
        <v>51</v>
      </c>
      <c r="E102" s="152"/>
      <c r="F102" s="152"/>
      <c r="G102" s="152"/>
      <c r="H102" s="152"/>
      <c r="I102" s="152"/>
      <c r="J102" s="152"/>
      <c r="K102" s="150"/>
    </row>
    <row r="103" spans="1:11" s="37" customFormat="1" ht="22.5" x14ac:dyDescent="0.3">
      <c r="A103" s="69"/>
      <c r="B103" s="72"/>
      <c r="C103" s="72"/>
      <c r="D103" s="65" t="s">
        <v>117</v>
      </c>
      <c r="E103" s="69" t="s">
        <v>0</v>
      </c>
      <c r="F103" s="69" t="s">
        <v>42</v>
      </c>
      <c r="G103" s="74">
        <v>1000</v>
      </c>
      <c r="H103" s="74"/>
      <c r="I103" s="74">
        <f>G103*H103</f>
        <v>0</v>
      </c>
      <c r="J103" s="74"/>
      <c r="K103" s="74">
        <f>G103*J103</f>
        <v>0</v>
      </c>
    </row>
    <row r="104" spans="1:11" s="37" customFormat="1" x14ac:dyDescent="0.3">
      <c r="A104" s="69"/>
      <c r="B104" s="72"/>
      <c r="C104" s="72"/>
      <c r="D104" s="65" t="s">
        <v>118</v>
      </c>
      <c r="E104" s="72" t="s">
        <v>0</v>
      </c>
      <c r="F104" s="72" t="s">
        <v>42</v>
      </c>
      <c r="G104" s="74">
        <v>760</v>
      </c>
      <c r="H104" s="74"/>
      <c r="I104" s="74">
        <f>G104*H104</f>
        <v>0</v>
      </c>
      <c r="J104" s="74"/>
      <c r="K104" s="74">
        <f>G104*J104</f>
        <v>0</v>
      </c>
    </row>
    <row r="105" spans="1:11" s="37" customFormat="1" x14ac:dyDescent="0.3">
      <c r="A105" s="69"/>
      <c r="B105" s="72"/>
      <c r="C105" s="72"/>
      <c r="D105" s="65" t="s">
        <v>122</v>
      </c>
      <c r="E105" s="72" t="s">
        <v>0</v>
      </c>
      <c r="F105" s="72" t="s">
        <v>42</v>
      </c>
      <c r="G105" s="74">
        <v>240</v>
      </c>
      <c r="H105" s="74"/>
      <c r="I105" s="74">
        <f>G105*H105</f>
        <v>0</v>
      </c>
      <c r="J105" s="74"/>
      <c r="K105" s="74">
        <f>G105*J105</f>
        <v>0</v>
      </c>
    </row>
    <row r="106" spans="1:11" s="37" customFormat="1" x14ac:dyDescent="0.3">
      <c r="A106" s="148"/>
      <c r="B106" s="149"/>
      <c r="C106" s="150"/>
      <c r="D106" s="151" t="s">
        <v>5</v>
      </c>
      <c r="E106" s="152"/>
      <c r="F106" s="152"/>
      <c r="G106" s="152"/>
      <c r="H106" s="152"/>
      <c r="I106" s="152"/>
      <c r="J106" s="152"/>
      <c r="K106" s="150"/>
    </row>
    <row r="107" spans="1:11" s="37" customFormat="1" ht="22.5" x14ac:dyDescent="0.3">
      <c r="A107" s="69"/>
      <c r="B107" s="72"/>
      <c r="C107" s="72"/>
      <c r="D107" s="65" t="s">
        <v>58</v>
      </c>
      <c r="E107" s="72" t="s">
        <v>1</v>
      </c>
      <c r="F107" s="72" t="s">
        <v>42</v>
      </c>
      <c r="G107" s="74">
        <v>1</v>
      </c>
      <c r="H107" s="74"/>
      <c r="I107" s="74"/>
      <c r="J107" s="74"/>
      <c r="K107" s="74">
        <f>G107*J107</f>
        <v>0</v>
      </c>
    </row>
    <row r="108" spans="1:11" s="37" customFormat="1" ht="33.75" x14ac:dyDescent="0.3">
      <c r="A108" s="69"/>
      <c r="B108" s="72"/>
      <c r="C108" s="72"/>
      <c r="D108" s="65" t="s">
        <v>59</v>
      </c>
      <c r="E108" s="72" t="s">
        <v>1</v>
      </c>
      <c r="F108" s="72" t="s">
        <v>42</v>
      </c>
      <c r="G108" s="74">
        <v>1</v>
      </c>
      <c r="H108" s="74"/>
      <c r="I108" s="74"/>
      <c r="J108" s="74"/>
      <c r="K108" s="74">
        <f>G108*J108</f>
        <v>0</v>
      </c>
    </row>
    <row r="109" spans="1:11" s="37" customFormat="1" x14ac:dyDescent="0.3">
      <c r="A109" s="69"/>
      <c r="B109" s="72"/>
      <c r="C109" s="72"/>
      <c r="D109" s="65" t="s">
        <v>56</v>
      </c>
      <c r="E109" s="72" t="s">
        <v>1</v>
      </c>
      <c r="F109" s="72" t="s">
        <v>42</v>
      </c>
      <c r="G109" s="74">
        <v>1</v>
      </c>
      <c r="H109" s="74"/>
      <c r="I109" s="74"/>
      <c r="J109" s="74"/>
      <c r="K109" s="74">
        <f>G109*J109</f>
        <v>0</v>
      </c>
    </row>
    <row r="110" spans="1:11" s="37" customFormat="1" ht="16.5" customHeight="1" x14ac:dyDescent="0.3">
      <c r="A110" s="78"/>
      <c r="B110" s="79"/>
      <c r="C110" s="79" t="s">
        <v>25</v>
      </c>
      <c r="D110" s="80" t="str">
        <f>CONCATENATE(C75," ",D75)</f>
        <v>11 Nouzový zvukový systém (NZS)</v>
      </c>
      <c r="E110" s="81"/>
      <c r="F110" s="81"/>
      <c r="G110" s="82"/>
      <c r="H110" s="83"/>
      <c r="I110" s="84">
        <f>SUM(I78:I109)</f>
        <v>0</v>
      </c>
      <c r="J110" s="154">
        <f>SUM(K78:K109)</f>
        <v>0</v>
      </c>
      <c r="K110" s="155"/>
    </row>
    <row r="111" spans="1:11" s="37" customFormat="1" ht="16.5" customHeight="1" x14ac:dyDescent="0.3">
      <c r="A111" s="67" t="s">
        <v>23</v>
      </c>
      <c r="B111" s="68"/>
      <c r="C111" s="68" t="s">
        <v>83</v>
      </c>
      <c r="D111" s="153" t="s">
        <v>48</v>
      </c>
      <c r="E111" s="152"/>
      <c r="F111" s="152"/>
      <c r="G111" s="152"/>
      <c r="H111" s="152"/>
      <c r="I111" s="152"/>
      <c r="J111" s="152"/>
      <c r="K111" s="150"/>
    </row>
    <row r="112" spans="1:11" s="37" customFormat="1" ht="22.5" x14ac:dyDescent="0.3">
      <c r="A112" s="69"/>
      <c r="B112" s="72"/>
      <c r="C112" s="72"/>
      <c r="D112" s="89" t="s">
        <v>85</v>
      </c>
      <c r="E112" s="69" t="s">
        <v>0</v>
      </c>
      <c r="F112" s="72" t="s">
        <v>42</v>
      </c>
      <c r="G112" s="74">
        <v>115</v>
      </c>
      <c r="H112" s="74"/>
      <c r="I112" s="74">
        <f t="shared" ref="I112" si="28">G112*H112</f>
        <v>0</v>
      </c>
      <c r="J112" s="74"/>
      <c r="K112" s="74">
        <f t="shared" ref="K112" si="29">G112*J112</f>
        <v>0</v>
      </c>
    </row>
    <row r="113" spans="1:11" s="37" customFormat="1" x14ac:dyDescent="0.3">
      <c r="A113" s="148"/>
      <c r="B113" s="149"/>
      <c r="C113" s="150"/>
      <c r="D113" s="157" t="s">
        <v>4</v>
      </c>
      <c r="E113" s="152"/>
      <c r="F113" s="152"/>
      <c r="G113" s="152"/>
      <c r="H113" s="152"/>
      <c r="I113" s="152"/>
      <c r="J113" s="152"/>
      <c r="K113" s="150"/>
    </row>
    <row r="114" spans="1:11" s="37" customFormat="1" ht="22.5" x14ac:dyDescent="0.3">
      <c r="A114" s="69"/>
      <c r="B114" s="72"/>
      <c r="C114" s="72"/>
      <c r="D114" s="89" t="s">
        <v>14</v>
      </c>
      <c r="E114" s="69" t="s">
        <v>3</v>
      </c>
      <c r="F114" s="72" t="s">
        <v>42</v>
      </c>
      <c r="G114" s="74">
        <v>500</v>
      </c>
      <c r="H114" s="74"/>
      <c r="I114" s="74">
        <f t="shared" ref="I114:I121" si="30">G114*H114</f>
        <v>0</v>
      </c>
      <c r="J114" s="74"/>
      <c r="K114" s="74">
        <f t="shared" ref="K114:K120" si="31">G114*J114</f>
        <v>0</v>
      </c>
    </row>
    <row r="115" spans="1:11" s="37" customFormat="1" x14ac:dyDescent="0.3">
      <c r="A115" s="148"/>
      <c r="B115" s="149"/>
      <c r="C115" s="150"/>
      <c r="D115" s="157" t="s">
        <v>5</v>
      </c>
      <c r="E115" s="152"/>
      <c r="F115" s="152"/>
      <c r="G115" s="152"/>
      <c r="H115" s="152"/>
      <c r="I115" s="152"/>
      <c r="J115" s="152"/>
      <c r="K115" s="150"/>
    </row>
    <row r="116" spans="1:11" s="37" customFormat="1" x14ac:dyDescent="0.3">
      <c r="A116" s="69"/>
      <c r="B116" s="72"/>
      <c r="C116" s="72"/>
      <c r="D116" s="89" t="s">
        <v>6</v>
      </c>
      <c r="E116" s="69" t="s">
        <v>0</v>
      </c>
      <c r="F116" s="72" t="s">
        <v>42</v>
      </c>
      <c r="G116" s="74">
        <v>120</v>
      </c>
      <c r="H116" s="74"/>
      <c r="I116" s="74">
        <f t="shared" si="30"/>
        <v>0</v>
      </c>
      <c r="J116" s="74"/>
      <c r="K116" s="74">
        <f t="shared" si="31"/>
        <v>0</v>
      </c>
    </row>
    <row r="117" spans="1:11" s="37" customFormat="1" x14ac:dyDescent="0.3">
      <c r="A117" s="69"/>
      <c r="B117" s="72"/>
      <c r="C117" s="72"/>
      <c r="D117" s="89" t="s">
        <v>7</v>
      </c>
      <c r="E117" s="69" t="s">
        <v>0</v>
      </c>
      <c r="F117" s="72" t="s">
        <v>42</v>
      </c>
      <c r="G117" s="74">
        <v>120</v>
      </c>
      <c r="H117" s="74"/>
      <c r="I117" s="74">
        <f t="shared" si="30"/>
        <v>0</v>
      </c>
      <c r="J117" s="74"/>
      <c r="K117" s="74">
        <f t="shared" si="31"/>
        <v>0</v>
      </c>
    </row>
    <row r="118" spans="1:11" s="37" customFormat="1" x14ac:dyDescent="0.3">
      <c r="A118" s="69"/>
      <c r="B118" s="72"/>
      <c r="C118" s="72"/>
      <c r="D118" s="89" t="s">
        <v>8</v>
      </c>
      <c r="E118" s="69" t="s">
        <v>3</v>
      </c>
      <c r="F118" s="72" t="s">
        <v>42</v>
      </c>
      <c r="G118" s="74">
        <v>240</v>
      </c>
      <c r="H118" s="74"/>
      <c r="I118" s="74">
        <f t="shared" si="30"/>
        <v>0</v>
      </c>
      <c r="J118" s="74"/>
      <c r="K118" s="74">
        <f t="shared" si="31"/>
        <v>0</v>
      </c>
    </row>
    <row r="119" spans="1:11" s="37" customFormat="1" x14ac:dyDescent="0.3">
      <c r="A119" s="69"/>
      <c r="B119" s="72"/>
      <c r="C119" s="72"/>
      <c r="D119" s="89" t="s">
        <v>69</v>
      </c>
      <c r="E119" s="69" t="s">
        <v>0</v>
      </c>
      <c r="F119" s="72" t="s">
        <v>42</v>
      </c>
      <c r="G119" s="74">
        <v>20</v>
      </c>
      <c r="H119" s="74"/>
      <c r="I119" s="74">
        <f t="shared" ref="I119" si="32">G119*H119</f>
        <v>0</v>
      </c>
      <c r="J119" s="74"/>
      <c r="K119" s="74">
        <f t="shared" ref="K119" si="33">G119*J119</f>
        <v>0</v>
      </c>
    </row>
    <row r="120" spans="1:11" s="37" customFormat="1" ht="32.25" customHeight="1" x14ac:dyDescent="0.3">
      <c r="A120" s="69"/>
      <c r="B120" s="72"/>
      <c r="C120" s="72"/>
      <c r="D120" s="89" t="s">
        <v>9</v>
      </c>
      <c r="E120" s="69" t="s">
        <v>1</v>
      </c>
      <c r="F120" s="72" t="s">
        <v>42</v>
      </c>
      <c r="G120" s="74">
        <v>1</v>
      </c>
      <c r="H120" s="74"/>
      <c r="I120" s="74">
        <f t="shared" si="30"/>
        <v>0</v>
      </c>
      <c r="J120" s="74"/>
      <c r="K120" s="74">
        <f t="shared" si="31"/>
        <v>0</v>
      </c>
    </row>
    <row r="121" spans="1:11" s="37" customFormat="1" x14ac:dyDescent="0.3">
      <c r="A121" s="69"/>
      <c r="B121" s="72"/>
      <c r="C121" s="72"/>
      <c r="D121" s="89" t="s">
        <v>54</v>
      </c>
      <c r="E121" s="69" t="s">
        <v>1</v>
      </c>
      <c r="F121" s="72" t="s">
        <v>42</v>
      </c>
      <c r="G121" s="74">
        <v>1</v>
      </c>
      <c r="H121" s="74"/>
      <c r="I121" s="74">
        <f t="shared" si="30"/>
        <v>0</v>
      </c>
      <c r="J121" s="74"/>
      <c r="K121" s="74"/>
    </row>
    <row r="122" spans="1:11" s="37" customFormat="1" x14ac:dyDescent="0.3">
      <c r="A122" s="148"/>
      <c r="B122" s="149"/>
      <c r="C122" s="150"/>
      <c r="D122" s="157" t="s">
        <v>120</v>
      </c>
      <c r="E122" s="152"/>
      <c r="F122" s="152"/>
      <c r="G122" s="152"/>
      <c r="H122" s="152"/>
      <c r="I122" s="152"/>
      <c r="J122" s="152"/>
      <c r="K122" s="150"/>
    </row>
    <row r="123" spans="1:11" s="37" customFormat="1" x14ac:dyDescent="0.3">
      <c r="A123" s="69"/>
      <c r="B123" s="72"/>
      <c r="C123" s="72"/>
      <c r="D123" s="89" t="s">
        <v>124</v>
      </c>
      <c r="E123" s="69" t="s">
        <v>125</v>
      </c>
      <c r="F123" s="72" t="s">
        <v>42</v>
      </c>
      <c r="G123" s="74">
        <v>0.5</v>
      </c>
      <c r="H123" s="74"/>
      <c r="I123" s="74"/>
      <c r="J123" s="74"/>
      <c r="K123" s="74">
        <f t="shared" ref="K123:K140" si="34">G123*J123</f>
        <v>0</v>
      </c>
    </row>
    <row r="124" spans="1:11" s="37" customFormat="1" ht="22.5" x14ac:dyDescent="0.3">
      <c r="A124" s="69"/>
      <c r="B124" s="72"/>
      <c r="C124" s="72"/>
      <c r="D124" s="89" t="s">
        <v>146</v>
      </c>
      <c r="E124" s="69" t="s">
        <v>0</v>
      </c>
      <c r="F124" s="72" t="s">
        <v>42</v>
      </c>
      <c r="G124" s="74">
        <v>102</v>
      </c>
      <c r="H124" s="74"/>
      <c r="I124" s="74"/>
      <c r="J124" s="74"/>
      <c r="K124" s="74">
        <f t="shared" si="34"/>
        <v>0</v>
      </c>
    </row>
    <row r="125" spans="1:11" s="37" customFormat="1" x14ac:dyDescent="0.3">
      <c r="A125" s="69"/>
      <c r="B125" s="72"/>
      <c r="C125" s="72"/>
      <c r="D125" s="89" t="s">
        <v>145</v>
      </c>
      <c r="E125" s="69" t="s">
        <v>0</v>
      </c>
      <c r="F125" s="72" t="s">
        <v>42</v>
      </c>
      <c r="G125" s="74">
        <v>32</v>
      </c>
      <c r="H125" s="74"/>
      <c r="I125" s="74"/>
      <c r="J125" s="74"/>
      <c r="K125" s="74">
        <f t="shared" si="34"/>
        <v>0</v>
      </c>
    </row>
    <row r="126" spans="1:11" s="37" customFormat="1" x14ac:dyDescent="0.3">
      <c r="A126" s="69"/>
      <c r="B126" s="72"/>
      <c r="C126" s="72"/>
      <c r="D126" s="89" t="s">
        <v>137</v>
      </c>
      <c r="E126" s="69" t="s">
        <v>0</v>
      </c>
      <c r="F126" s="72" t="s">
        <v>42</v>
      </c>
      <c r="G126" s="74">
        <v>102</v>
      </c>
      <c r="H126" s="74"/>
      <c r="I126" s="74">
        <f>G126*H126</f>
        <v>0</v>
      </c>
      <c r="J126" s="74"/>
      <c r="K126" s="74">
        <f t="shared" si="34"/>
        <v>0</v>
      </c>
    </row>
    <row r="127" spans="1:11" s="37" customFormat="1" x14ac:dyDescent="0.3">
      <c r="A127" s="69"/>
      <c r="B127" s="72"/>
      <c r="C127" s="72"/>
      <c r="D127" s="89" t="s">
        <v>138</v>
      </c>
      <c r="E127" s="69" t="s">
        <v>0</v>
      </c>
      <c r="F127" s="72" t="s">
        <v>42</v>
      </c>
      <c r="G127" s="74">
        <v>166</v>
      </c>
      <c r="H127" s="74"/>
      <c r="I127" s="74">
        <f>G127*H127</f>
        <v>0</v>
      </c>
      <c r="J127" s="74"/>
      <c r="K127" s="74">
        <f t="shared" si="34"/>
        <v>0</v>
      </c>
    </row>
    <row r="128" spans="1:11" s="37" customFormat="1" ht="13.5" customHeight="1" x14ac:dyDescent="0.3">
      <c r="A128" s="69"/>
      <c r="B128" s="72"/>
      <c r="C128" s="72"/>
      <c r="D128" s="89" t="s">
        <v>135</v>
      </c>
      <c r="E128" s="69" t="s">
        <v>0</v>
      </c>
      <c r="F128" s="72" t="s">
        <v>42</v>
      </c>
      <c r="G128" s="74">
        <v>36</v>
      </c>
      <c r="H128" s="74"/>
      <c r="I128" s="74"/>
      <c r="J128" s="74"/>
      <c r="K128" s="74">
        <f t="shared" si="34"/>
        <v>0</v>
      </c>
    </row>
    <row r="129" spans="1:11" s="37" customFormat="1" x14ac:dyDescent="0.3">
      <c r="A129" s="69"/>
      <c r="B129" s="72"/>
      <c r="C129" s="72"/>
      <c r="D129" s="89" t="s">
        <v>136</v>
      </c>
      <c r="E129" s="69" t="s">
        <v>0</v>
      </c>
      <c r="F129" s="72" t="s">
        <v>42</v>
      </c>
      <c r="G129" s="74">
        <v>164</v>
      </c>
      <c r="H129" s="74"/>
      <c r="I129" s="74">
        <f t="shared" ref="I129:I130" si="35">G129*H129</f>
        <v>0</v>
      </c>
      <c r="J129" s="74"/>
      <c r="K129" s="74">
        <f t="shared" si="34"/>
        <v>0</v>
      </c>
    </row>
    <row r="130" spans="1:11" s="37" customFormat="1" x14ac:dyDescent="0.3">
      <c r="A130" s="69"/>
      <c r="B130" s="72"/>
      <c r="C130" s="72"/>
      <c r="D130" s="89" t="s">
        <v>143</v>
      </c>
      <c r="E130" s="69" t="s">
        <v>144</v>
      </c>
      <c r="F130" s="72" t="s">
        <v>42</v>
      </c>
      <c r="G130" s="74">
        <v>5</v>
      </c>
      <c r="H130" s="74"/>
      <c r="I130" s="74">
        <f t="shared" si="35"/>
        <v>0</v>
      </c>
      <c r="J130" s="74"/>
      <c r="K130" s="74">
        <f t="shared" si="34"/>
        <v>0</v>
      </c>
    </row>
    <row r="131" spans="1:11" s="37" customFormat="1" x14ac:dyDescent="0.3">
      <c r="A131" s="69"/>
      <c r="B131" s="72"/>
      <c r="C131" s="72"/>
      <c r="D131" s="89" t="s">
        <v>126</v>
      </c>
      <c r="E131" s="69" t="s">
        <v>127</v>
      </c>
      <c r="F131" s="72" t="s">
        <v>42</v>
      </c>
      <c r="G131" s="74">
        <v>15</v>
      </c>
      <c r="H131" s="74"/>
      <c r="I131" s="74"/>
      <c r="J131" s="74"/>
      <c r="K131" s="74">
        <f t="shared" si="34"/>
        <v>0</v>
      </c>
    </row>
    <row r="132" spans="1:11" s="37" customFormat="1" x14ac:dyDescent="0.3">
      <c r="A132" s="69"/>
      <c r="B132" s="72"/>
      <c r="C132" s="72"/>
      <c r="D132" s="89" t="s">
        <v>128</v>
      </c>
      <c r="E132" s="69" t="s">
        <v>127</v>
      </c>
      <c r="F132" s="72" t="s">
        <v>42</v>
      </c>
      <c r="G132" s="74">
        <f>G131*10</f>
        <v>150</v>
      </c>
      <c r="H132" s="74"/>
      <c r="I132" s="74"/>
      <c r="J132" s="74"/>
      <c r="K132" s="74">
        <f t="shared" si="34"/>
        <v>0</v>
      </c>
    </row>
    <row r="133" spans="1:11" s="37" customFormat="1" x14ac:dyDescent="0.3">
      <c r="A133" s="69"/>
      <c r="B133" s="72"/>
      <c r="C133" s="72"/>
      <c r="D133" s="89" t="s">
        <v>129</v>
      </c>
      <c r="E133" s="69" t="s">
        <v>130</v>
      </c>
      <c r="F133" s="72" t="s">
        <v>42</v>
      </c>
      <c r="G133" s="74">
        <f>G131</f>
        <v>15</v>
      </c>
      <c r="H133" s="74"/>
      <c r="I133" s="74">
        <f>G133*H133</f>
        <v>0</v>
      </c>
      <c r="J133" s="74"/>
      <c r="K133" s="74"/>
    </row>
    <row r="134" spans="1:11" s="37" customFormat="1" x14ac:dyDescent="0.3">
      <c r="A134" s="69"/>
      <c r="B134" s="72"/>
      <c r="C134" s="72"/>
      <c r="D134" s="89" t="s">
        <v>131</v>
      </c>
      <c r="E134" s="69" t="s">
        <v>132</v>
      </c>
      <c r="F134" s="72" t="s">
        <v>42</v>
      </c>
      <c r="G134" s="74">
        <v>134</v>
      </c>
      <c r="H134" s="74"/>
      <c r="I134" s="74"/>
      <c r="J134" s="74"/>
      <c r="K134" s="74">
        <f t="shared" si="34"/>
        <v>0</v>
      </c>
    </row>
    <row r="135" spans="1:11" s="37" customFormat="1" x14ac:dyDescent="0.3">
      <c r="A135" s="69"/>
      <c r="B135" s="72"/>
      <c r="C135" s="72"/>
      <c r="D135" s="89" t="s">
        <v>133</v>
      </c>
      <c r="E135" s="69" t="s">
        <v>0</v>
      </c>
      <c r="F135" s="72" t="s">
        <v>42</v>
      </c>
      <c r="G135" s="74">
        <v>134</v>
      </c>
      <c r="H135" s="74"/>
      <c r="I135" s="74"/>
      <c r="J135" s="74"/>
      <c r="K135" s="74">
        <f t="shared" si="34"/>
        <v>0</v>
      </c>
    </row>
    <row r="136" spans="1:11" s="37" customFormat="1" x14ac:dyDescent="0.3">
      <c r="A136" s="69"/>
      <c r="B136" s="72"/>
      <c r="C136" s="72"/>
      <c r="D136" s="89" t="s">
        <v>134</v>
      </c>
      <c r="E136" s="69" t="s">
        <v>3</v>
      </c>
      <c r="F136" s="72" t="s">
        <v>42</v>
      </c>
      <c r="G136" s="74">
        <v>7</v>
      </c>
      <c r="H136" s="74"/>
      <c r="I136" s="74">
        <f>G136*H136</f>
        <v>0</v>
      </c>
      <c r="J136" s="74"/>
      <c r="K136" s="74">
        <f t="shared" si="34"/>
        <v>0</v>
      </c>
    </row>
    <row r="137" spans="1:11" s="37" customFormat="1" ht="56.25" x14ac:dyDescent="0.3">
      <c r="A137" s="69"/>
      <c r="B137" s="72"/>
      <c r="C137" s="72"/>
      <c r="D137" s="89" t="s">
        <v>142</v>
      </c>
      <c r="E137" s="69" t="s">
        <v>3</v>
      </c>
      <c r="F137" s="72" t="s">
        <v>42</v>
      </c>
      <c r="G137" s="74">
        <v>7</v>
      </c>
      <c r="H137" s="74"/>
      <c r="I137" s="74">
        <f>G137*H137</f>
        <v>0</v>
      </c>
      <c r="J137" s="74"/>
      <c r="K137" s="74">
        <f t="shared" si="34"/>
        <v>0</v>
      </c>
    </row>
    <row r="138" spans="1:11" s="37" customFormat="1" ht="56.25" x14ac:dyDescent="0.3">
      <c r="A138" s="69"/>
      <c r="B138" s="72"/>
      <c r="C138" s="72"/>
      <c r="D138" s="89" t="s">
        <v>141</v>
      </c>
      <c r="E138" s="69" t="s">
        <v>3</v>
      </c>
      <c r="F138" s="72" t="s">
        <v>42</v>
      </c>
      <c r="G138" s="74">
        <v>4</v>
      </c>
      <c r="H138" s="74"/>
      <c r="I138" s="74">
        <f t="shared" ref="I138:I140" si="36">G138*H138</f>
        <v>0</v>
      </c>
      <c r="J138" s="74"/>
      <c r="K138" s="74">
        <f t="shared" si="34"/>
        <v>0</v>
      </c>
    </row>
    <row r="139" spans="1:11" s="37" customFormat="1" x14ac:dyDescent="0.3">
      <c r="A139" s="69"/>
      <c r="B139" s="72"/>
      <c r="C139" s="72"/>
      <c r="D139" s="89" t="s">
        <v>139</v>
      </c>
      <c r="E139" s="69" t="s">
        <v>3</v>
      </c>
      <c r="F139" s="72" t="s">
        <v>42</v>
      </c>
      <c r="G139" s="74">
        <v>4</v>
      </c>
      <c r="H139" s="74"/>
      <c r="I139" s="74">
        <f t="shared" si="36"/>
        <v>0</v>
      </c>
      <c r="J139" s="74"/>
      <c r="K139" s="74">
        <f t="shared" si="34"/>
        <v>0</v>
      </c>
    </row>
    <row r="140" spans="1:11" s="37" customFormat="1" x14ac:dyDescent="0.3">
      <c r="A140" s="69"/>
      <c r="B140" s="72"/>
      <c r="C140" s="72"/>
      <c r="D140" s="89" t="s">
        <v>140</v>
      </c>
      <c r="E140" s="69" t="s">
        <v>3</v>
      </c>
      <c r="F140" s="72" t="s">
        <v>42</v>
      </c>
      <c r="G140" s="74">
        <v>4</v>
      </c>
      <c r="H140" s="74"/>
      <c r="I140" s="74">
        <f t="shared" si="36"/>
        <v>0</v>
      </c>
      <c r="J140" s="74"/>
      <c r="K140" s="74">
        <f t="shared" si="34"/>
        <v>0</v>
      </c>
    </row>
    <row r="141" spans="1:11" s="37" customFormat="1" x14ac:dyDescent="0.3">
      <c r="A141" s="69"/>
      <c r="B141" s="72"/>
      <c r="C141" s="72"/>
      <c r="D141" s="124"/>
      <c r="E141" s="125"/>
      <c r="F141" s="121"/>
      <c r="G141" s="122"/>
      <c r="H141" s="123"/>
      <c r="I141" s="123"/>
      <c r="J141" s="126"/>
      <c r="K141" s="123"/>
    </row>
    <row r="142" spans="1:11" s="37" customFormat="1" ht="16.5" customHeight="1" x14ac:dyDescent="0.3">
      <c r="A142" s="78"/>
      <c r="B142" s="79"/>
      <c r="C142" s="79" t="s">
        <v>25</v>
      </c>
      <c r="D142" s="80" t="str">
        <f>CONCATENATE(C111," ",D111)</f>
        <v>12 Společné trasy</v>
      </c>
      <c r="E142" s="81"/>
      <c r="F142" s="81"/>
      <c r="G142" s="82"/>
      <c r="H142" s="83"/>
      <c r="I142" s="84">
        <f>SUM(I112:I140)</f>
        <v>0</v>
      </c>
      <c r="J142" s="154">
        <f>SUM(K112:K140)</f>
        <v>0</v>
      </c>
      <c r="K142" s="165"/>
    </row>
    <row r="143" spans="1:11" s="37" customFormat="1" ht="16.5" customHeight="1" x14ac:dyDescent="0.3">
      <c r="A143" s="67" t="s">
        <v>23</v>
      </c>
      <c r="B143" s="68"/>
      <c r="C143" s="68" t="s">
        <v>84</v>
      </c>
      <c r="D143" s="153" t="s">
        <v>10</v>
      </c>
      <c r="E143" s="152"/>
      <c r="F143" s="152"/>
      <c r="G143" s="152"/>
      <c r="H143" s="152"/>
      <c r="I143" s="152"/>
      <c r="J143" s="152"/>
      <c r="K143" s="150"/>
    </row>
    <row r="144" spans="1:11" s="37" customFormat="1" x14ac:dyDescent="0.3">
      <c r="A144" s="69"/>
      <c r="B144" s="72"/>
      <c r="C144" s="72"/>
      <c r="D144" s="90" t="s">
        <v>11</v>
      </c>
      <c r="E144" s="69" t="s">
        <v>12</v>
      </c>
      <c r="F144" s="72" t="s">
        <v>42</v>
      </c>
      <c r="G144" s="74">
        <v>96</v>
      </c>
      <c r="H144" s="74"/>
      <c r="I144" s="74"/>
      <c r="J144" s="74"/>
      <c r="K144" s="74">
        <f t="shared" ref="K144:K154" si="37">G144*J144</f>
        <v>0</v>
      </c>
    </row>
    <row r="145" spans="1:11" s="37" customFormat="1" ht="22.5" x14ac:dyDescent="0.3">
      <c r="A145" s="69"/>
      <c r="B145" s="72"/>
      <c r="C145" s="72"/>
      <c r="D145" s="90" t="s">
        <v>53</v>
      </c>
      <c r="E145" s="69" t="s">
        <v>12</v>
      </c>
      <c r="F145" s="72" t="s">
        <v>42</v>
      </c>
      <c r="G145" s="74">
        <v>18</v>
      </c>
      <c r="H145" s="74"/>
      <c r="I145" s="74"/>
      <c r="J145" s="74"/>
      <c r="K145" s="74">
        <f t="shared" si="37"/>
        <v>0</v>
      </c>
    </row>
    <row r="146" spans="1:11" s="37" customFormat="1" ht="22.5" x14ac:dyDescent="0.3">
      <c r="A146" s="69"/>
      <c r="B146" s="72"/>
      <c r="C146" s="72"/>
      <c r="D146" s="90" t="s">
        <v>119</v>
      </c>
      <c r="E146" s="69" t="s">
        <v>12</v>
      </c>
      <c r="F146" s="72" t="s">
        <v>42</v>
      </c>
      <c r="G146" s="74">
        <v>40</v>
      </c>
      <c r="H146" s="74"/>
      <c r="I146" s="74"/>
      <c r="J146" s="74"/>
      <c r="K146" s="74">
        <f t="shared" ref="K146" si="38">G146*J146</f>
        <v>0</v>
      </c>
    </row>
    <row r="147" spans="1:11" s="37" customFormat="1" x14ac:dyDescent="0.3">
      <c r="A147" s="69"/>
      <c r="B147" s="72"/>
      <c r="C147" s="72"/>
      <c r="D147" s="90" t="s">
        <v>57</v>
      </c>
      <c r="E147" s="69" t="s">
        <v>12</v>
      </c>
      <c r="F147" s="72" t="s">
        <v>42</v>
      </c>
      <c r="G147" s="74">
        <v>16</v>
      </c>
      <c r="H147" s="74"/>
      <c r="I147" s="74"/>
      <c r="J147" s="74"/>
      <c r="K147" s="74">
        <f t="shared" si="37"/>
        <v>0</v>
      </c>
    </row>
    <row r="148" spans="1:11" s="37" customFormat="1" x14ac:dyDescent="0.3">
      <c r="A148" s="69"/>
      <c r="B148" s="72"/>
      <c r="C148" s="72"/>
      <c r="D148" s="90" t="s">
        <v>66</v>
      </c>
      <c r="E148" s="69" t="s">
        <v>12</v>
      </c>
      <c r="F148" s="72" t="s">
        <v>42</v>
      </c>
      <c r="G148" s="74">
        <v>8</v>
      </c>
      <c r="H148" s="74"/>
      <c r="I148" s="74"/>
      <c r="J148" s="74"/>
      <c r="K148" s="74">
        <f t="shared" si="37"/>
        <v>0</v>
      </c>
    </row>
    <row r="149" spans="1:11" s="37" customFormat="1" x14ac:dyDescent="0.3">
      <c r="A149" s="69"/>
      <c r="B149" s="72"/>
      <c r="C149" s="72"/>
      <c r="D149" s="90" t="s">
        <v>67</v>
      </c>
      <c r="E149" s="69" t="s">
        <v>1</v>
      </c>
      <c r="F149" s="72" t="s">
        <v>42</v>
      </c>
      <c r="G149" s="74">
        <v>1</v>
      </c>
      <c r="H149" s="74"/>
      <c r="I149" s="74"/>
      <c r="J149" s="74"/>
      <c r="K149" s="74">
        <f t="shared" si="37"/>
        <v>0</v>
      </c>
    </row>
    <row r="150" spans="1:11" s="37" customFormat="1" ht="67.5" x14ac:dyDescent="0.3">
      <c r="A150" s="69"/>
      <c r="B150" s="72"/>
      <c r="C150" s="72"/>
      <c r="D150" s="65" t="s">
        <v>61</v>
      </c>
      <c r="E150" s="72" t="s">
        <v>1</v>
      </c>
      <c r="F150" s="72" t="s">
        <v>42</v>
      </c>
      <c r="G150" s="74">
        <v>1</v>
      </c>
      <c r="H150" s="74"/>
      <c r="I150" s="74"/>
      <c r="J150" s="74"/>
      <c r="K150" s="74">
        <f t="shared" si="37"/>
        <v>0</v>
      </c>
    </row>
    <row r="151" spans="1:11" s="37" customFormat="1" ht="67.5" x14ac:dyDescent="0.3">
      <c r="A151" s="69"/>
      <c r="B151" s="72"/>
      <c r="C151" s="72"/>
      <c r="D151" s="65" t="s">
        <v>60</v>
      </c>
      <c r="E151" s="72" t="s">
        <v>1</v>
      </c>
      <c r="F151" s="72" t="s">
        <v>42</v>
      </c>
      <c r="G151" s="74">
        <v>1</v>
      </c>
      <c r="H151" s="74"/>
      <c r="I151" s="74"/>
      <c r="J151" s="74"/>
      <c r="K151" s="74">
        <f t="shared" si="37"/>
        <v>0</v>
      </c>
    </row>
    <row r="152" spans="1:11" s="37" customFormat="1" ht="45" x14ac:dyDescent="0.3">
      <c r="A152" s="69"/>
      <c r="B152" s="72"/>
      <c r="C152" s="72"/>
      <c r="D152" s="65" t="s">
        <v>63</v>
      </c>
      <c r="E152" s="72" t="s">
        <v>1</v>
      </c>
      <c r="F152" s="72" t="s">
        <v>42</v>
      </c>
      <c r="G152" s="74">
        <v>1</v>
      </c>
      <c r="H152" s="74"/>
      <c r="I152" s="74"/>
      <c r="J152" s="74"/>
      <c r="K152" s="74">
        <f t="shared" si="37"/>
        <v>0</v>
      </c>
    </row>
    <row r="153" spans="1:11" s="37" customFormat="1" ht="45" x14ac:dyDescent="0.3">
      <c r="A153" s="69"/>
      <c r="B153" s="72"/>
      <c r="C153" s="72"/>
      <c r="D153" s="65" t="s">
        <v>62</v>
      </c>
      <c r="E153" s="72" t="s">
        <v>1</v>
      </c>
      <c r="F153" s="72" t="s">
        <v>42</v>
      </c>
      <c r="G153" s="74">
        <v>1</v>
      </c>
      <c r="H153" s="74"/>
      <c r="I153" s="74"/>
      <c r="J153" s="74"/>
      <c r="K153" s="74">
        <f t="shared" si="37"/>
        <v>0</v>
      </c>
    </row>
    <row r="154" spans="1:11" s="37" customFormat="1" ht="33.75" x14ac:dyDescent="0.3">
      <c r="A154" s="69"/>
      <c r="B154" s="72"/>
      <c r="C154" s="72"/>
      <c r="D154" s="65" t="s">
        <v>64</v>
      </c>
      <c r="E154" s="72" t="s">
        <v>1</v>
      </c>
      <c r="F154" s="72" t="s">
        <v>42</v>
      </c>
      <c r="G154" s="74">
        <v>1</v>
      </c>
      <c r="H154" s="74"/>
      <c r="I154" s="74"/>
      <c r="J154" s="74"/>
      <c r="K154" s="74">
        <f t="shared" si="37"/>
        <v>0</v>
      </c>
    </row>
    <row r="155" spans="1:11" s="37" customFormat="1" x14ac:dyDescent="0.3">
      <c r="A155" s="69"/>
      <c r="B155" s="72"/>
      <c r="C155" s="72"/>
      <c r="D155" s="90"/>
      <c r="E155" s="69"/>
      <c r="F155" s="69"/>
      <c r="G155" s="74"/>
      <c r="H155" s="74"/>
      <c r="I155" s="74"/>
      <c r="J155" s="74"/>
      <c r="K155" s="74"/>
    </row>
    <row r="156" spans="1:11" s="37" customFormat="1" x14ac:dyDescent="0.3">
      <c r="A156" s="69"/>
      <c r="B156" s="72"/>
      <c r="C156" s="72"/>
      <c r="D156" s="90" t="s">
        <v>65</v>
      </c>
      <c r="E156" s="69" t="s">
        <v>1</v>
      </c>
      <c r="F156" s="72" t="s">
        <v>42</v>
      </c>
      <c r="G156" s="74">
        <v>1</v>
      </c>
      <c r="H156" s="74"/>
      <c r="I156" s="74"/>
      <c r="J156" s="74"/>
      <c r="K156" s="74">
        <f>G156*J156</f>
        <v>0</v>
      </c>
    </row>
    <row r="157" spans="1:11" s="37" customFormat="1" x14ac:dyDescent="0.3">
      <c r="A157" s="69"/>
      <c r="B157" s="72"/>
      <c r="C157" s="72"/>
      <c r="D157" s="90" t="s">
        <v>13</v>
      </c>
      <c r="E157" s="69" t="s">
        <v>12</v>
      </c>
      <c r="F157" s="72" t="s">
        <v>42</v>
      </c>
      <c r="G157" s="74">
        <v>18</v>
      </c>
      <c r="H157" s="74"/>
      <c r="I157" s="74"/>
      <c r="J157" s="74"/>
      <c r="K157" s="74">
        <f>G157*J157</f>
        <v>0</v>
      </c>
    </row>
    <row r="158" spans="1:11" ht="16.5" customHeight="1" x14ac:dyDescent="0.3">
      <c r="A158" s="91"/>
      <c r="B158" s="92"/>
      <c r="C158" s="92" t="s">
        <v>25</v>
      </c>
      <c r="D158" s="87" t="str">
        <f>CONCATENATE(C143," ",D143)</f>
        <v>13 HZS</v>
      </c>
      <c r="E158" s="93"/>
      <c r="F158" s="93"/>
      <c r="G158" s="94"/>
      <c r="H158" s="95"/>
      <c r="I158" s="96"/>
      <c r="J158" s="158">
        <f>SUM(K144:K157)</f>
        <v>0</v>
      </c>
      <c r="K158" s="159"/>
    </row>
    <row r="159" spans="1:11" x14ac:dyDescent="0.3">
      <c r="A159" s="97"/>
      <c r="B159" s="97"/>
      <c r="C159" s="97"/>
      <c r="D159" s="98"/>
      <c r="E159" s="99"/>
      <c r="F159" s="99"/>
      <c r="G159" s="100"/>
      <c r="H159" s="100"/>
      <c r="I159" s="100"/>
      <c r="J159" s="100"/>
      <c r="K159" s="100"/>
    </row>
    <row r="160" spans="1:11" ht="16.5" customHeight="1" x14ac:dyDescent="0.3">
      <c r="A160" s="91"/>
      <c r="B160" s="92"/>
      <c r="C160" s="92" t="s">
        <v>25</v>
      </c>
      <c r="D160" s="87" t="s">
        <v>33</v>
      </c>
      <c r="E160" s="93"/>
      <c r="F160" s="93"/>
      <c r="G160" s="94"/>
      <c r="H160" s="95"/>
      <c r="I160" s="158">
        <f>J74+J16+J31+J46+J110+J142+J158</f>
        <v>0</v>
      </c>
      <c r="J160" s="160"/>
      <c r="K160" s="159"/>
    </row>
    <row r="161" spans="1:11" ht="16.5" customHeight="1" x14ac:dyDescent="0.3">
      <c r="A161" s="91"/>
      <c r="B161" s="92"/>
      <c r="C161" s="92" t="s">
        <v>25</v>
      </c>
      <c r="D161" s="87" t="s">
        <v>34</v>
      </c>
      <c r="E161" s="93"/>
      <c r="F161" s="93"/>
      <c r="G161" s="94"/>
      <c r="H161" s="95"/>
      <c r="I161" s="158">
        <f>I74+I16+I31+I46+I110+I142</f>
        <v>0</v>
      </c>
      <c r="J161" s="160"/>
      <c r="K161" s="159"/>
    </row>
    <row r="162" spans="1:11" x14ac:dyDescent="0.3">
      <c r="A162" s="97"/>
      <c r="B162" s="97"/>
      <c r="C162" s="97"/>
      <c r="D162" s="98"/>
      <c r="E162" s="99"/>
      <c r="F162" s="99"/>
      <c r="G162" s="100"/>
      <c r="H162" s="100"/>
      <c r="I162" s="101"/>
      <c r="J162" s="101"/>
      <c r="K162" s="101"/>
    </row>
    <row r="163" spans="1:11" ht="21" customHeight="1" x14ac:dyDescent="0.3">
      <c r="A163" s="102"/>
      <c r="B163" s="103"/>
      <c r="C163" s="103" t="s">
        <v>32</v>
      </c>
      <c r="D163" s="104"/>
      <c r="E163" s="105"/>
      <c r="F163" s="105"/>
      <c r="G163" s="106"/>
      <c r="H163" s="107"/>
      <c r="I163" s="161">
        <f>I160+I161</f>
        <v>0</v>
      </c>
      <c r="J163" s="162"/>
      <c r="K163" s="163"/>
    </row>
    <row r="164" spans="1:11" ht="14.25" x14ac:dyDescent="0.3">
      <c r="B164" s="38"/>
      <c r="C164" s="38"/>
      <c r="D164" s="39"/>
      <c r="E164" s="20"/>
      <c r="F164" s="20"/>
      <c r="G164" s="27"/>
      <c r="H164" s="27"/>
      <c r="I164" s="28"/>
      <c r="J164" s="28"/>
      <c r="K164" s="28"/>
    </row>
    <row r="165" spans="1:11" x14ac:dyDescent="0.3">
      <c r="D165" s="40"/>
    </row>
    <row r="166" spans="1:11" x14ac:dyDescent="0.3">
      <c r="D166" s="40"/>
    </row>
    <row r="167" spans="1:11" x14ac:dyDescent="0.3">
      <c r="B167" s="41"/>
      <c r="C167" s="41"/>
      <c r="D167" s="42"/>
      <c r="E167" s="14"/>
      <c r="F167" s="14"/>
    </row>
    <row r="168" spans="1:11" x14ac:dyDescent="0.3">
      <c r="D168" s="37"/>
      <c r="E168" s="15"/>
      <c r="F168" s="15"/>
    </row>
    <row r="169" spans="1:11" x14ac:dyDescent="0.3">
      <c r="D169" s="37"/>
      <c r="E169" s="15"/>
      <c r="F169" s="15"/>
    </row>
    <row r="170" spans="1:11" x14ac:dyDescent="0.3">
      <c r="D170" s="37"/>
      <c r="E170" s="15"/>
      <c r="F170" s="15"/>
    </row>
    <row r="171" spans="1:11" x14ac:dyDescent="0.3">
      <c r="D171" s="37"/>
      <c r="E171" s="15"/>
      <c r="F171" s="15"/>
    </row>
    <row r="172" spans="1:11" x14ac:dyDescent="0.3">
      <c r="D172" s="37"/>
      <c r="E172" s="15"/>
      <c r="F172" s="15"/>
    </row>
    <row r="173" spans="1:11" x14ac:dyDescent="0.3">
      <c r="D173" s="37"/>
      <c r="E173" s="15"/>
      <c r="F173" s="15"/>
    </row>
    <row r="174" spans="1:11" x14ac:dyDescent="0.3">
      <c r="D174" s="37"/>
      <c r="E174" s="15"/>
      <c r="F174" s="15"/>
    </row>
    <row r="175" spans="1:11" x14ac:dyDescent="0.3">
      <c r="D175" s="37"/>
      <c r="E175" s="15"/>
      <c r="F175" s="15"/>
    </row>
    <row r="176" spans="1:11" x14ac:dyDescent="0.3">
      <c r="D176" s="37"/>
      <c r="E176" s="15"/>
      <c r="F176" s="15"/>
    </row>
    <row r="177" spans="4:6" x14ac:dyDescent="0.3">
      <c r="D177" s="37"/>
      <c r="E177" s="15"/>
      <c r="F177" s="15"/>
    </row>
    <row r="178" spans="4:6" x14ac:dyDescent="0.3">
      <c r="D178" s="37"/>
      <c r="E178" s="15"/>
      <c r="F178" s="15"/>
    </row>
    <row r="179" spans="4:6" x14ac:dyDescent="0.3">
      <c r="D179" s="37"/>
      <c r="E179" s="15"/>
      <c r="F179" s="15"/>
    </row>
    <row r="180" spans="4:6" x14ac:dyDescent="0.3">
      <c r="D180" s="37"/>
      <c r="E180" s="15"/>
      <c r="F180" s="15"/>
    </row>
    <row r="181" spans="4:6" x14ac:dyDescent="0.3">
      <c r="D181" s="37"/>
      <c r="E181" s="15"/>
      <c r="F181" s="15"/>
    </row>
    <row r="182" spans="4:6" x14ac:dyDescent="0.3">
      <c r="D182" s="37"/>
      <c r="E182" s="15"/>
      <c r="F182" s="15"/>
    </row>
    <row r="183" spans="4:6" x14ac:dyDescent="0.3">
      <c r="D183" s="37"/>
      <c r="E183" s="15"/>
      <c r="F183" s="15"/>
    </row>
    <row r="184" spans="4:6" x14ac:dyDescent="0.3">
      <c r="D184" s="37"/>
      <c r="E184" s="15"/>
      <c r="F184" s="15"/>
    </row>
    <row r="185" spans="4:6" x14ac:dyDescent="0.3">
      <c r="D185" s="40"/>
    </row>
    <row r="186" spans="4:6" x14ac:dyDescent="0.3">
      <c r="D186" s="43"/>
      <c r="E186" s="18"/>
      <c r="F186" s="18"/>
    </row>
    <row r="187" spans="4:6" x14ac:dyDescent="0.3">
      <c r="E187" s="21"/>
      <c r="F187" s="21"/>
    </row>
    <row r="188" spans="4:6" x14ac:dyDescent="0.3">
      <c r="D188" s="37"/>
      <c r="E188" s="15"/>
      <c r="F188" s="15"/>
    </row>
    <row r="189" spans="4:6" x14ac:dyDescent="0.3">
      <c r="D189" s="37"/>
      <c r="E189" s="15"/>
      <c r="F189" s="15"/>
    </row>
    <row r="190" spans="4:6" x14ac:dyDescent="0.3">
      <c r="D190" s="37"/>
      <c r="E190" s="15"/>
      <c r="F190" s="15"/>
    </row>
    <row r="191" spans="4:6" x14ac:dyDescent="0.3">
      <c r="D191" s="37"/>
      <c r="E191" s="15"/>
      <c r="F191" s="15"/>
    </row>
    <row r="192" spans="4:6" x14ac:dyDescent="0.3">
      <c r="D192" s="37"/>
      <c r="E192" s="15"/>
      <c r="F192" s="15"/>
    </row>
    <row r="193" spans="4:6" x14ac:dyDescent="0.3">
      <c r="D193" s="37"/>
      <c r="E193" s="15"/>
      <c r="F193" s="15"/>
    </row>
    <row r="194" spans="4:6" x14ac:dyDescent="0.3">
      <c r="D194" s="37"/>
      <c r="E194" s="15"/>
      <c r="F194" s="15"/>
    </row>
    <row r="195" spans="4:6" x14ac:dyDescent="0.3">
      <c r="D195" s="37"/>
      <c r="E195" s="15"/>
      <c r="F195" s="15"/>
    </row>
    <row r="196" spans="4:6" x14ac:dyDescent="0.3">
      <c r="D196" s="37"/>
      <c r="E196" s="15"/>
      <c r="F196" s="15"/>
    </row>
    <row r="197" spans="4:6" x14ac:dyDescent="0.3">
      <c r="D197" s="37"/>
      <c r="E197" s="15"/>
      <c r="F197" s="15"/>
    </row>
    <row r="198" spans="4:6" x14ac:dyDescent="0.3">
      <c r="D198" s="37"/>
      <c r="E198" s="15"/>
      <c r="F198" s="15"/>
    </row>
    <row r="199" spans="4:6" x14ac:dyDescent="0.3">
      <c r="D199" s="37"/>
      <c r="E199" s="15"/>
      <c r="F199" s="15"/>
    </row>
    <row r="200" spans="4:6" x14ac:dyDescent="0.3">
      <c r="D200" s="37"/>
      <c r="E200" s="15"/>
      <c r="F200" s="15"/>
    </row>
    <row r="201" spans="4:6" x14ac:dyDescent="0.3">
      <c r="D201" s="37"/>
      <c r="E201" s="15"/>
      <c r="F201" s="15"/>
    </row>
    <row r="202" spans="4:6" x14ac:dyDescent="0.3">
      <c r="D202" s="37"/>
      <c r="E202" s="15"/>
      <c r="F202" s="15"/>
    </row>
    <row r="203" spans="4:6" x14ac:dyDescent="0.3">
      <c r="D203" s="37"/>
      <c r="E203" s="15"/>
      <c r="F203" s="15"/>
    </row>
    <row r="204" spans="4:6" x14ac:dyDescent="0.3">
      <c r="D204" s="37"/>
      <c r="E204" s="15"/>
      <c r="F204" s="15"/>
    </row>
    <row r="205" spans="4:6" x14ac:dyDescent="0.3">
      <c r="D205" s="37"/>
      <c r="E205" s="15"/>
      <c r="F205" s="15"/>
    </row>
    <row r="206" spans="4:6" x14ac:dyDescent="0.3">
      <c r="D206" s="37"/>
      <c r="E206" s="15"/>
      <c r="F206" s="15"/>
    </row>
    <row r="207" spans="4:6" x14ac:dyDescent="0.3">
      <c r="D207" s="37"/>
      <c r="E207" s="15"/>
      <c r="F207" s="15"/>
    </row>
    <row r="208" spans="4:6" x14ac:dyDescent="0.3">
      <c r="D208" s="37"/>
      <c r="E208" s="15"/>
      <c r="F208" s="15"/>
    </row>
    <row r="209" spans="2:6" x14ac:dyDescent="0.3">
      <c r="D209" s="37"/>
      <c r="E209" s="15"/>
      <c r="F209" s="15"/>
    </row>
    <row r="210" spans="2:6" x14ac:dyDescent="0.3">
      <c r="D210" s="37"/>
      <c r="E210" s="15"/>
      <c r="F210" s="15"/>
    </row>
    <row r="211" spans="2:6" x14ac:dyDescent="0.3">
      <c r="D211" s="37"/>
      <c r="E211" s="15"/>
      <c r="F211" s="15"/>
    </row>
    <row r="212" spans="2:6" x14ac:dyDescent="0.3">
      <c r="D212" s="37"/>
      <c r="E212" s="15"/>
      <c r="F212" s="15"/>
    </row>
    <row r="213" spans="2:6" x14ac:dyDescent="0.3">
      <c r="D213" s="37"/>
      <c r="E213" s="15"/>
      <c r="F213" s="15"/>
    </row>
    <row r="214" spans="2:6" x14ac:dyDescent="0.3">
      <c r="B214" s="38"/>
      <c r="C214" s="38"/>
      <c r="D214" s="37"/>
      <c r="E214" s="15"/>
      <c r="F214" s="15"/>
    </row>
    <row r="215" spans="2:6" x14ac:dyDescent="0.3">
      <c r="B215" s="38"/>
      <c r="C215" s="38"/>
      <c r="D215" s="37"/>
      <c r="E215" s="15"/>
      <c r="F215" s="15"/>
    </row>
    <row r="216" spans="2:6" x14ac:dyDescent="0.3">
      <c r="D216" s="37"/>
      <c r="E216" s="15"/>
      <c r="F216" s="15"/>
    </row>
    <row r="217" spans="2:6" x14ac:dyDescent="0.3">
      <c r="D217" s="37"/>
      <c r="E217" s="15"/>
      <c r="F217" s="15"/>
    </row>
    <row r="218" spans="2:6" x14ac:dyDescent="0.3">
      <c r="D218" s="37"/>
      <c r="E218" s="15"/>
      <c r="F218" s="15"/>
    </row>
    <row r="219" spans="2:6" x14ac:dyDescent="0.3">
      <c r="D219" s="37"/>
      <c r="E219" s="15"/>
      <c r="F219" s="15"/>
    </row>
    <row r="220" spans="2:6" x14ac:dyDescent="0.3">
      <c r="D220" s="37"/>
      <c r="E220" s="15"/>
      <c r="F220" s="15"/>
    </row>
    <row r="221" spans="2:6" x14ac:dyDescent="0.3">
      <c r="D221" s="37"/>
      <c r="E221" s="15"/>
      <c r="F221" s="15"/>
    </row>
    <row r="222" spans="2:6" x14ac:dyDescent="0.3">
      <c r="D222" s="37"/>
      <c r="E222" s="15"/>
      <c r="F222" s="15"/>
    </row>
    <row r="223" spans="2:6" x14ac:dyDescent="0.3">
      <c r="D223" s="37"/>
      <c r="E223" s="15"/>
      <c r="F223" s="15"/>
    </row>
    <row r="224" spans="2:6" x14ac:dyDescent="0.3">
      <c r="D224" s="37"/>
      <c r="E224" s="15"/>
      <c r="F224" s="15"/>
    </row>
    <row r="225" spans="4:6" x14ac:dyDescent="0.3">
      <c r="D225" s="37"/>
      <c r="E225" s="15"/>
      <c r="F225" s="15"/>
    </row>
    <row r="226" spans="4:6" x14ac:dyDescent="0.3">
      <c r="D226" s="37"/>
      <c r="E226" s="15"/>
      <c r="F226" s="15"/>
    </row>
    <row r="227" spans="4:6" x14ac:dyDescent="0.3">
      <c r="D227" s="37"/>
      <c r="E227" s="15"/>
      <c r="F227" s="15"/>
    </row>
    <row r="228" spans="4:6" x14ac:dyDescent="0.3">
      <c r="D228" s="37"/>
      <c r="E228" s="15"/>
      <c r="F228" s="15"/>
    </row>
    <row r="229" spans="4:6" x14ac:dyDescent="0.3">
      <c r="D229" s="44"/>
    </row>
    <row r="230" spans="4:6" x14ac:dyDescent="0.3">
      <c r="D230" s="40"/>
      <c r="E230" s="16"/>
      <c r="F230" s="16"/>
    </row>
    <row r="231" spans="4:6" x14ac:dyDescent="0.3">
      <c r="D231" s="40"/>
      <c r="E231" s="16"/>
      <c r="F231" s="16"/>
    </row>
    <row r="232" spans="4:6" x14ac:dyDescent="0.3">
      <c r="D232" s="37"/>
      <c r="E232" s="15"/>
      <c r="F232" s="15"/>
    </row>
    <row r="233" spans="4:6" x14ac:dyDescent="0.3">
      <c r="D233" s="37"/>
      <c r="E233" s="15"/>
      <c r="F233" s="15"/>
    </row>
    <row r="234" spans="4:6" x14ac:dyDescent="0.3">
      <c r="D234" s="37"/>
      <c r="E234" s="15"/>
      <c r="F234" s="15"/>
    </row>
    <row r="235" spans="4:6" x14ac:dyDescent="0.3">
      <c r="D235" s="37"/>
      <c r="E235" s="15"/>
      <c r="F235" s="15"/>
    </row>
    <row r="236" spans="4:6" x14ac:dyDescent="0.3">
      <c r="D236" s="37"/>
      <c r="E236" s="15"/>
      <c r="F236" s="15"/>
    </row>
    <row r="237" spans="4:6" x14ac:dyDescent="0.3">
      <c r="D237" s="37"/>
      <c r="E237" s="15"/>
      <c r="F237" s="15"/>
    </row>
    <row r="238" spans="4:6" x14ac:dyDescent="0.3">
      <c r="D238" s="37"/>
      <c r="E238" s="15"/>
      <c r="F238" s="15"/>
    </row>
    <row r="239" spans="4:6" x14ac:dyDescent="0.3">
      <c r="D239" s="37"/>
      <c r="E239" s="15"/>
      <c r="F239" s="15"/>
    </row>
    <row r="240" spans="4:6" x14ac:dyDescent="0.3">
      <c r="D240" s="37"/>
      <c r="E240" s="15"/>
      <c r="F240" s="15"/>
    </row>
    <row r="241" spans="4:6" x14ac:dyDescent="0.3">
      <c r="D241" s="37"/>
      <c r="E241" s="15"/>
      <c r="F241" s="15"/>
    </row>
    <row r="242" spans="4:6" x14ac:dyDescent="0.3">
      <c r="D242" s="37"/>
      <c r="E242" s="15"/>
      <c r="F242" s="15"/>
    </row>
    <row r="243" spans="4:6" x14ac:dyDescent="0.3">
      <c r="D243" s="37"/>
      <c r="E243" s="15"/>
      <c r="F243" s="15"/>
    </row>
    <row r="244" spans="4:6" x14ac:dyDescent="0.3">
      <c r="D244" s="37"/>
      <c r="E244" s="15"/>
      <c r="F244" s="15"/>
    </row>
    <row r="245" spans="4:6" x14ac:dyDescent="0.3">
      <c r="D245" s="37"/>
      <c r="E245" s="15"/>
      <c r="F245" s="15"/>
    </row>
    <row r="246" spans="4:6" x14ac:dyDescent="0.3">
      <c r="D246" s="37"/>
      <c r="E246" s="15"/>
      <c r="F246" s="15"/>
    </row>
    <row r="247" spans="4:6" x14ac:dyDescent="0.3">
      <c r="D247" s="37"/>
      <c r="E247" s="15"/>
      <c r="F247" s="15"/>
    </row>
    <row r="248" spans="4:6" x14ac:dyDescent="0.3">
      <c r="D248" s="37"/>
      <c r="E248" s="15"/>
      <c r="F248" s="15"/>
    </row>
    <row r="249" spans="4:6" x14ac:dyDescent="0.3">
      <c r="D249" s="37"/>
      <c r="E249" s="15"/>
      <c r="F249" s="15"/>
    </row>
    <row r="250" spans="4:6" x14ac:dyDescent="0.3">
      <c r="D250" s="37"/>
      <c r="E250" s="15"/>
      <c r="F250" s="15"/>
    </row>
    <row r="251" spans="4:6" x14ac:dyDescent="0.3">
      <c r="D251" s="37"/>
      <c r="E251" s="15"/>
      <c r="F251" s="15"/>
    </row>
    <row r="252" spans="4:6" x14ac:dyDescent="0.3">
      <c r="D252" s="37"/>
      <c r="E252" s="15"/>
      <c r="F252" s="15"/>
    </row>
    <row r="253" spans="4:6" x14ac:dyDescent="0.3">
      <c r="D253" s="37"/>
      <c r="E253" s="15"/>
      <c r="F253" s="15"/>
    </row>
    <row r="254" spans="4:6" x14ac:dyDescent="0.3">
      <c r="D254" s="37"/>
      <c r="E254" s="15"/>
      <c r="F254" s="15"/>
    </row>
    <row r="255" spans="4:6" x14ac:dyDescent="0.3">
      <c r="D255" s="37"/>
      <c r="E255" s="15"/>
      <c r="F255" s="15"/>
    </row>
    <row r="256" spans="4:6" x14ac:dyDescent="0.3">
      <c r="D256" s="37"/>
      <c r="E256" s="15"/>
      <c r="F256" s="15"/>
    </row>
    <row r="257" spans="2:6" x14ac:dyDescent="0.3">
      <c r="D257" s="37"/>
      <c r="E257" s="15"/>
      <c r="F257" s="15"/>
    </row>
    <row r="258" spans="2:6" x14ac:dyDescent="0.3">
      <c r="D258" s="37"/>
      <c r="E258" s="15"/>
      <c r="F258" s="15"/>
    </row>
    <row r="259" spans="2:6" x14ac:dyDescent="0.3">
      <c r="D259" s="37"/>
      <c r="E259" s="15"/>
      <c r="F259" s="15"/>
    </row>
    <row r="260" spans="2:6" x14ac:dyDescent="0.3">
      <c r="D260" s="37"/>
      <c r="E260" s="15"/>
      <c r="F260" s="15"/>
    </row>
    <row r="261" spans="2:6" x14ac:dyDescent="0.3">
      <c r="D261" s="37"/>
      <c r="E261" s="15"/>
      <c r="F261" s="15"/>
    </row>
    <row r="262" spans="2:6" x14ac:dyDescent="0.3">
      <c r="D262" s="37"/>
      <c r="E262" s="15"/>
      <c r="F262" s="15"/>
    </row>
    <row r="263" spans="2:6" x14ac:dyDescent="0.3">
      <c r="D263" s="37"/>
      <c r="E263" s="15"/>
      <c r="F263" s="15"/>
    </row>
    <row r="264" spans="2:6" x14ac:dyDescent="0.3">
      <c r="B264" s="45"/>
      <c r="C264" s="45"/>
      <c r="D264" s="37"/>
      <c r="E264" s="15"/>
      <c r="F264" s="15"/>
    </row>
    <row r="265" spans="2:6" x14ac:dyDescent="0.3">
      <c r="D265" s="37"/>
      <c r="E265" s="15"/>
      <c r="F265" s="15"/>
    </row>
    <row r="266" spans="2:6" x14ac:dyDescent="0.3">
      <c r="D266" s="37"/>
      <c r="E266" s="15"/>
      <c r="F266" s="15"/>
    </row>
    <row r="267" spans="2:6" x14ac:dyDescent="0.3">
      <c r="D267" s="37"/>
      <c r="E267" s="15"/>
      <c r="F267" s="15"/>
    </row>
    <row r="268" spans="2:6" x14ac:dyDescent="0.3">
      <c r="D268" s="37"/>
      <c r="E268" s="15"/>
      <c r="F268" s="15"/>
    </row>
    <row r="269" spans="2:6" x14ac:dyDescent="0.3">
      <c r="D269" s="37"/>
      <c r="E269" s="15"/>
      <c r="F269" s="15"/>
    </row>
    <row r="270" spans="2:6" x14ac:dyDescent="0.3">
      <c r="D270" s="37"/>
      <c r="E270" s="15"/>
      <c r="F270" s="15"/>
    </row>
    <row r="271" spans="2:6" x14ac:dyDescent="0.3">
      <c r="D271" s="37"/>
      <c r="E271" s="15"/>
      <c r="F271" s="15"/>
    </row>
    <row r="272" spans="2:6" x14ac:dyDescent="0.3">
      <c r="D272" s="37"/>
      <c r="E272" s="15"/>
      <c r="F272" s="15"/>
    </row>
    <row r="273" spans="2:6" x14ac:dyDescent="0.3">
      <c r="D273" s="37"/>
      <c r="E273" s="15"/>
      <c r="F273" s="15"/>
    </row>
    <row r="274" spans="2:6" x14ac:dyDescent="0.3">
      <c r="D274" s="37"/>
      <c r="E274" s="15"/>
      <c r="F274" s="15"/>
    </row>
    <row r="275" spans="2:6" x14ac:dyDescent="0.3">
      <c r="D275" s="37"/>
      <c r="E275" s="15"/>
      <c r="F275" s="15"/>
    </row>
    <row r="276" spans="2:6" x14ac:dyDescent="0.3">
      <c r="D276" s="37"/>
      <c r="E276" s="15"/>
      <c r="F276" s="15"/>
    </row>
    <row r="277" spans="2:6" x14ac:dyDescent="0.3">
      <c r="D277" s="37"/>
      <c r="E277" s="15"/>
      <c r="F277" s="15"/>
    </row>
    <row r="278" spans="2:6" x14ac:dyDescent="0.3">
      <c r="D278" s="37"/>
      <c r="E278" s="15"/>
      <c r="F278" s="15"/>
    </row>
    <row r="279" spans="2:6" x14ac:dyDescent="0.3">
      <c r="D279" s="44"/>
      <c r="E279" s="22"/>
      <c r="F279" s="22"/>
    </row>
    <row r="280" spans="2:6" x14ac:dyDescent="0.3">
      <c r="D280" s="44"/>
    </row>
    <row r="281" spans="2:6" x14ac:dyDescent="0.3">
      <c r="D281" s="40"/>
      <c r="E281" s="23"/>
      <c r="F281" s="23"/>
    </row>
    <row r="282" spans="2:6" x14ac:dyDescent="0.3">
      <c r="D282" s="37"/>
      <c r="E282" s="15"/>
      <c r="F282" s="15"/>
    </row>
    <row r="283" spans="2:6" x14ac:dyDescent="0.3">
      <c r="D283" s="37"/>
      <c r="E283" s="15"/>
      <c r="F283" s="15"/>
    </row>
    <row r="284" spans="2:6" x14ac:dyDescent="0.3">
      <c r="D284" s="37"/>
      <c r="E284" s="15"/>
      <c r="F284" s="15"/>
    </row>
    <row r="285" spans="2:6" x14ac:dyDescent="0.3">
      <c r="B285" s="41"/>
      <c r="C285" s="41"/>
      <c r="D285" s="37"/>
      <c r="E285" s="15"/>
      <c r="F285" s="15"/>
    </row>
    <row r="286" spans="2:6" x14ac:dyDescent="0.3">
      <c r="D286" s="37"/>
      <c r="E286" s="15"/>
      <c r="F286" s="15"/>
    </row>
    <row r="287" spans="2:6" x14ac:dyDescent="0.3">
      <c r="D287" s="37"/>
      <c r="E287" s="15"/>
      <c r="F287" s="15"/>
    </row>
    <row r="288" spans="2:6" x14ac:dyDescent="0.3">
      <c r="D288" s="37"/>
      <c r="E288" s="15"/>
      <c r="F288" s="15"/>
    </row>
    <row r="289" spans="4:6" x14ac:dyDescent="0.3">
      <c r="D289" s="37"/>
      <c r="E289" s="15"/>
      <c r="F289" s="15"/>
    </row>
    <row r="290" spans="4:6" x14ac:dyDescent="0.3">
      <c r="D290" s="37"/>
      <c r="E290" s="15"/>
      <c r="F290" s="15"/>
    </row>
    <row r="291" spans="4:6" x14ac:dyDescent="0.3">
      <c r="D291" s="37"/>
      <c r="E291" s="15"/>
      <c r="F291" s="15"/>
    </row>
    <row r="292" spans="4:6" x14ac:dyDescent="0.3">
      <c r="D292" s="37"/>
      <c r="E292" s="15"/>
      <c r="F292" s="15"/>
    </row>
    <row r="293" spans="4:6" x14ac:dyDescent="0.3">
      <c r="D293" s="37"/>
      <c r="E293" s="15"/>
      <c r="F293" s="15"/>
    </row>
    <row r="294" spans="4:6" x14ac:dyDescent="0.3">
      <c r="D294" s="37"/>
      <c r="E294" s="15"/>
      <c r="F294" s="15"/>
    </row>
    <row r="295" spans="4:6" x14ac:dyDescent="0.3">
      <c r="D295" s="37"/>
      <c r="E295" s="15"/>
      <c r="F295" s="15"/>
    </row>
    <row r="296" spans="4:6" x14ac:dyDescent="0.3">
      <c r="D296" s="37"/>
      <c r="E296" s="15"/>
      <c r="F296" s="15"/>
    </row>
    <row r="297" spans="4:6" x14ac:dyDescent="0.3">
      <c r="D297" s="37"/>
      <c r="E297" s="15"/>
      <c r="F297" s="15"/>
    </row>
    <row r="298" spans="4:6" x14ac:dyDescent="0.3">
      <c r="D298" s="37"/>
      <c r="E298" s="15"/>
      <c r="F298" s="15"/>
    </row>
    <row r="299" spans="4:6" x14ac:dyDescent="0.3">
      <c r="D299" s="44"/>
    </row>
    <row r="300" spans="4:6" x14ac:dyDescent="0.3">
      <c r="D300" s="46"/>
      <c r="E300" s="14"/>
      <c r="F300" s="14"/>
    </row>
    <row r="301" spans="4:6" x14ac:dyDescent="0.3">
      <c r="D301" s="43"/>
      <c r="E301" s="18"/>
      <c r="F301" s="18"/>
    </row>
    <row r="302" spans="4:6" x14ac:dyDescent="0.3">
      <c r="D302" s="37"/>
      <c r="E302" s="15"/>
      <c r="F302" s="15"/>
    </row>
    <row r="303" spans="4:6" x14ac:dyDescent="0.3">
      <c r="D303" s="37"/>
      <c r="E303" s="15"/>
      <c r="F303" s="15"/>
    </row>
    <row r="304" spans="4:6" x14ac:dyDescent="0.3">
      <c r="D304" s="37"/>
      <c r="E304" s="15"/>
      <c r="F304" s="15"/>
    </row>
    <row r="305" spans="2:6" x14ac:dyDescent="0.3">
      <c r="D305" s="37"/>
      <c r="E305" s="15"/>
      <c r="F305" s="15"/>
    </row>
    <row r="306" spans="2:6" x14ac:dyDescent="0.3">
      <c r="D306" s="37"/>
      <c r="E306" s="15"/>
      <c r="F306" s="15"/>
    </row>
    <row r="307" spans="2:6" x14ac:dyDescent="0.3">
      <c r="D307" s="37"/>
      <c r="E307" s="15"/>
      <c r="F307" s="15"/>
    </row>
    <row r="308" spans="2:6" x14ac:dyDescent="0.3">
      <c r="D308" s="37"/>
      <c r="E308" s="15"/>
      <c r="F308" s="15"/>
    </row>
    <row r="309" spans="2:6" x14ac:dyDescent="0.3">
      <c r="D309" s="37"/>
      <c r="E309" s="15"/>
      <c r="F309" s="15"/>
    </row>
    <row r="310" spans="2:6" x14ac:dyDescent="0.3">
      <c r="D310" s="37"/>
      <c r="E310" s="15"/>
      <c r="F310" s="15"/>
    </row>
    <row r="311" spans="2:6" x14ac:dyDescent="0.3">
      <c r="D311" s="37"/>
      <c r="E311" s="15"/>
      <c r="F311" s="15"/>
    </row>
    <row r="312" spans="2:6" x14ac:dyDescent="0.3">
      <c r="B312" s="41"/>
      <c r="C312" s="41"/>
      <c r="D312" s="37"/>
      <c r="E312" s="15"/>
      <c r="F312" s="15"/>
    </row>
    <row r="313" spans="2:6" x14ac:dyDescent="0.3">
      <c r="D313" s="37"/>
      <c r="E313" s="15"/>
      <c r="F313" s="15"/>
    </row>
    <row r="314" spans="2:6" x14ac:dyDescent="0.3">
      <c r="D314" s="37"/>
      <c r="E314" s="15"/>
      <c r="F314" s="15"/>
    </row>
    <row r="315" spans="2:6" x14ac:dyDescent="0.3">
      <c r="D315" s="37"/>
      <c r="E315" s="15"/>
      <c r="F315" s="15"/>
    </row>
    <row r="316" spans="2:6" x14ac:dyDescent="0.3">
      <c r="D316" s="37"/>
      <c r="E316" s="15"/>
      <c r="F316" s="15"/>
    </row>
    <row r="317" spans="2:6" x14ac:dyDescent="0.3">
      <c r="B317" s="41"/>
      <c r="C317" s="41"/>
      <c r="D317" s="37"/>
      <c r="E317" s="15"/>
      <c r="F317" s="15"/>
    </row>
    <row r="318" spans="2:6" x14ac:dyDescent="0.3">
      <c r="D318" s="37"/>
      <c r="E318" s="15"/>
      <c r="F318" s="15"/>
    </row>
    <row r="319" spans="2:6" x14ac:dyDescent="0.3">
      <c r="D319" s="37"/>
      <c r="E319" s="15"/>
      <c r="F319" s="15"/>
    </row>
    <row r="320" spans="2:6" x14ac:dyDescent="0.3">
      <c r="D320" s="37"/>
      <c r="E320" s="15"/>
      <c r="F320" s="15"/>
    </row>
    <row r="321" spans="2:6" x14ac:dyDescent="0.3">
      <c r="D321" s="37"/>
      <c r="E321" s="15"/>
      <c r="F321" s="15"/>
    </row>
    <row r="322" spans="2:6" x14ac:dyDescent="0.3">
      <c r="D322" s="37"/>
      <c r="E322" s="15"/>
      <c r="F322" s="15"/>
    </row>
    <row r="323" spans="2:6" x14ac:dyDescent="0.3">
      <c r="D323" s="37"/>
      <c r="E323" s="15"/>
      <c r="F323" s="15"/>
    </row>
    <row r="324" spans="2:6" x14ac:dyDescent="0.3">
      <c r="B324" s="41"/>
      <c r="C324" s="41"/>
      <c r="D324" s="37"/>
      <c r="E324" s="15"/>
      <c r="F324" s="15"/>
    </row>
    <row r="325" spans="2:6" x14ac:dyDescent="0.3">
      <c r="D325" s="46"/>
      <c r="E325" s="14"/>
      <c r="F325" s="14"/>
    </row>
    <row r="326" spans="2:6" x14ac:dyDescent="0.3">
      <c r="D326" s="46"/>
      <c r="E326" s="14"/>
      <c r="F326" s="14"/>
    </row>
    <row r="327" spans="2:6" x14ac:dyDescent="0.3">
      <c r="D327" s="43"/>
      <c r="E327" s="18"/>
      <c r="F327" s="18"/>
    </row>
    <row r="328" spans="2:6" x14ac:dyDescent="0.3">
      <c r="D328" s="37"/>
      <c r="E328" s="15"/>
      <c r="F328" s="15"/>
    </row>
    <row r="329" spans="2:6" x14ac:dyDescent="0.3">
      <c r="D329" s="37"/>
      <c r="E329" s="15"/>
      <c r="F329" s="15"/>
    </row>
    <row r="330" spans="2:6" x14ac:dyDescent="0.3">
      <c r="D330" s="46"/>
      <c r="E330" s="14"/>
      <c r="F330" s="14"/>
    </row>
    <row r="331" spans="2:6" x14ac:dyDescent="0.3">
      <c r="D331" s="46"/>
      <c r="E331" s="14"/>
      <c r="F331" s="14"/>
    </row>
    <row r="332" spans="2:6" x14ac:dyDescent="0.3">
      <c r="D332" s="43"/>
      <c r="E332" s="18"/>
      <c r="F332" s="18"/>
    </row>
    <row r="333" spans="2:6" x14ac:dyDescent="0.3">
      <c r="D333" s="37"/>
      <c r="E333" s="15"/>
      <c r="F333" s="15"/>
    </row>
    <row r="334" spans="2:6" x14ac:dyDescent="0.3">
      <c r="D334" s="37"/>
      <c r="E334" s="15"/>
      <c r="F334" s="15"/>
    </row>
    <row r="335" spans="2:6" x14ac:dyDescent="0.3">
      <c r="D335" s="37"/>
      <c r="E335" s="15"/>
      <c r="F335" s="15"/>
    </row>
    <row r="336" spans="2:6" x14ac:dyDescent="0.3">
      <c r="B336" s="44"/>
      <c r="C336" s="44"/>
      <c r="D336" s="37"/>
      <c r="E336" s="15"/>
      <c r="F336" s="15"/>
    </row>
    <row r="337" spans="4:6" x14ac:dyDescent="0.3">
      <c r="D337" s="37"/>
      <c r="E337" s="15"/>
      <c r="F337" s="15"/>
    </row>
    <row r="338" spans="4:6" x14ac:dyDescent="0.3">
      <c r="D338" s="46"/>
      <c r="E338" s="14"/>
      <c r="F338" s="14"/>
    </row>
    <row r="339" spans="4:6" x14ac:dyDescent="0.3">
      <c r="D339" s="43"/>
      <c r="E339" s="18"/>
      <c r="F339" s="18"/>
    </row>
    <row r="340" spans="4:6" x14ac:dyDescent="0.3">
      <c r="D340" s="37"/>
      <c r="E340" s="15"/>
      <c r="F340" s="15"/>
    </row>
    <row r="341" spans="4:6" x14ac:dyDescent="0.3">
      <c r="D341" s="37"/>
      <c r="E341" s="15"/>
      <c r="F341" s="15"/>
    </row>
    <row r="342" spans="4:6" x14ac:dyDescent="0.3">
      <c r="D342" s="37"/>
      <c r="E342" s="15"/>
      <c r="F342" s="15"/>
    </row>
    <row r="343" spans="4:6" x14ac:dyDescent="0.3">
      <c r="D343" s="37"/>
      <c r="E343" s="15"/>
      <c r="F343" s="15"/>
    </row>
    <row r="344" spans="4:6" x14ac:dyDescent="0.3">
      <c r="D344" s="37"/>
      <c r="E344" s="15"/>
      <c r="F344" s="15"/>
    </row>
    <row r="345" spans="4:6" x14ac:dyDescent="0.3">
      <c r="D345" s="37"/>
      <c r="E345" s="15"/>
      <c r="F345" s="15"/>
    </row>
    <row r="346" spans="4:6" x14ac:dyDescent="0.3">
      <c r="D346" s="37"/>
      <c r="E346" s="15"/>
      <c r="F346" s="15"/>
    </row>
    <row r="347" spans="4:6" x14ac:dyDescent="0.3">
      <c r="D347" s="47"/>
      <c r="E347" s="17"/>
      <c r="F347" s="17"/>
    </row>
    <row r="348" spans="4:6" x14ac:dyDescent="0.3">
      <c r="D348" s="48"/>
      <c r="E348" s="24"/>
      <c r="F348" s="24"/>
    </row>
    <row r="349" spans="4:6" x14ac:dyDescent="0.3">
      <c r="D349" s="47"/>
      <c r="E349" s="17"/>
      <c r="F349" s="17"/>
    </row>
    <row r="350" spans="4:6" x14ac:dyDescent="0.3">
      <c r="D350" s="47"/>
      <c r="E350" s="17"/>
      <c r="F350" s="17"/>
    </row>
    <row r="351" spans="4:6" x14ac:dyDescent="0.3">
      <c r="D351" s="48"/>
      <c r="E351" s="24"/>
      <c r="F351" s="24"/>
    </row>
    <row r="352" spans="4:6" x14ac:dyDescent="0.3">
      <c r="D352" s="49"/>
      <c r="E352" s="17"/>
      <c r="F352" s="17"/>
    </row>
    <row r="353" spans="4:6" x14ac:dyDescent="0.3">
      <c r="D353" s="49"/>
      <c r="E353" s="17"/>
      <c r="F353" s="17"/>
    </row>
    <row r="354" spans="4:6" x14ac:dyDescent="0.3">
      <c r="D354" s="47"/>
      <c r="E354" s="17"/>
      <c r="F354" s="17"/>
    </row>
    <row r="355" spans="4:6" x14ac:dyDescent="0.3">
      <c r="D355" s="50"/>
      <c r="E355" s="24"/>
      <c r="F355" s="24"/>
    </row>
    <row r="356" spans="4:6" x14ac:dyDescent="0.3">
      <c r="D356" s="49"/>
      <c r="E356" s="17"/>
      <c r="F356" s="17"/>
    </row>
    <row r="357" spans="4:6" x14ac:dyDescent="0.3">
      <c r="D357" s="49"/>
      <c r="E357" s="17"/>
      <c r="F357" s="17"/>
    </row>
    <row r="358" spans="4:6" x14ac:dyDescent="0.3">
      <c r="D358" s="49"/>
      <c r="E358" s="17"/>
      <c r="F358" s="17"/>
    </row>
    <row r="359" spans="4:6" x14ac:dyDescent="0.3">
      <c r="D359" s="50"/>
      <c r="E359" s="24"/>
      <c r="F359" s="24"/>
    </row>
    <row r="360" spans="4:6" x14ac:dyDescent="0.3">
      <c r="D360" s="49"/>
      <c r="E360" s="17"/>
      <c r="F360" s="17"/>
    </row>
    <row r="361" spans="4:6" x14ac:dyDescent="0.3">
      <c r="D361" s="49"/>
      <c r="E361" s="17"/>
      <c r="F361" s="17"/>
    </row>
    <row r="362" spans="4:6" x14ac:dyDescent="0.3">
      <c r="D362" s="48"/>
      <c r="E362" s="24"/>
      <c r="F362" s="24"/>
    </row>
    <row r="363" spans="4:6" x14ac:dyDescent="0.3">
      <c r="D363" s="47"/>
      <c r="E363" s="17"/>
      <c r="F363" s="17"/>
    </row>
    <row r="364" spans="4:6" x14ac:dyDescent="0.3">
      <c r="D364" s="47"/>
      <c r="E364" s="17"/>
      <c r="F364" s="17"/>
    </row>
    <row r="365" spans="4:6" x14ac:dyDescent="0.3">
      <c r="D365" s="50"/>
      <c r="E365" s="24"/>
      <c r="F365" s="24"/>
    </row>
    <row r="366" spans="4:6" x14ac:dyDescent="0.3">
      <c r="D366" s="49"/>
      <c r="E366" s="17"/>
      <c r="F366" s="17"/>
    </row>
    <row r="367" spans="4:6" x14ac:dyDescent="0.3">
      <c r="D367" s="49"/>
      <c r="E367" s="17"/>
      <c r="F367" s="17"/>
    </row>
    <row r="368" spans="4:6" x14ac:dyDescent="0.3">
      <c r="D368" s="50"/>
      <c r="E368" s="24"/>
      <c r="F368" s="24"/>
    </row>
    <row r="369" spans="4:6" x14ac:dyDescent="0.3">
      <c r="D369" s="49"/>
      <c r="E369" s="17"/>
      <c r="F369" s="17"/>
    </row>
    <row r="370" spans="4:6" x14ac:dyDescent="0.3">
      <c r="D370" s="49"/>
      <c r="E370" s="17"/>
      <c r="F370" s="17"/>
    </row>
    <row r="371" spans="4:6" x14ac:dyDescent="0.3">
      <c r="D371" s="49"/>
      <c r="E371" s="17"/>
      <c r="F371" s="17"/>
    </row>
    <row r="372" spans="4:6" x14ac:dyDescent="0.3">
      <c r="D372" s="49"/>
      <c r="E372" s="17"/>
      <c r="F372" s="17"/>
    </row>
    <row r="373" spans="4:6" x14ac:dyDescent="0.3">
      <c r="D373" s="48"/>
      <c r="E373" s="24"/>
      <c r="F373" s="24"/>
    </row>
    <row r="374" spans="4:6" x14ac:dyDescent="0.3">
      <c r="D374" s="47"/>
      <c r="E374" s="17"/>
      <c r="F374" s="17"/>
    </row>
    <row r="375" spans="4:6" x14ac:dyDescent="0.3">
      <c r="D375" s="47"/>
      <c r="E375" s="17"/>
      <c r="F375" s="17"/>
    </row>
    <row r="376" spans="4:6" x14ac:dyDescent="0.3">
      <c r="D376" s="47"/>
      <c r="E376" s="17"/>
      <c r="F376" s="17"/>
    </row>
    <row r="377" spans="4:6" x14ac:dyDescent="0.3">
      <c r="D377" s="48"/>
      <c r="E377" s="24"/>
      <c r="F377" s="24"/>
    </row>
    <row r="378" spans="4:6" x14ac:dyDescent="0.3">
      <c r="D378" s="47"/>
      <c r="E378" s="17"/>
      <c r="F378" s="17"/>
    </row>
    <row r="379" spans="4:6" x14ac:dyDescent="0.3">
      <c r="D379" s="47"/>
      <c r="E379" s="17"/>
      <c r="F379" s="17"/>
    </row>
    <row r="380" spans="4:6" x14ac:dyDescent="0.3">
      <c r="D380" s="48"/>
      <c r="E380" s="24"/>
      <c r="F380" s="24"/>
    </row>
    <row r="381" spans="4:6" x14ac:dyDescent="0.3">
      <c r="D381" s="47"/>
      <c r="E381" s="17"/>
      <c r="F381" s="17"/>
    </row>
    <row r="382" spans="4:6" x14ac:dyDescent="0.3">
      <c r="D382" s="47"/>
      <c r="E382" s="17"/>
      <c r="F382" s="17"/>
    </row>
    <row r="383" spans="4:6" x14ac:dyDescent="0.3">
      <c r="D383" s="48"/>
      <c r="E383" s="24"/>
      <c r="F383" s="24"/>
    </row>
    <row r="384" spans="4:6" x14ac:dyDescent="0.3">
      <c r="D384" s="47"/>
      <c r="E384" s="17"/>
      <c r="F384" s="17"/>
    </row>
    <row r="385" spans="4:6" x14ac:dyDescent="0.3">
      <c r="D385" s="47"/>
      <c r="E385" s="17"/>
      <c r="F385" s="17"/>
    </row>
    <row r="386" spans="4:6" x14ac:dyDescent="0.3">
      <c r="D386" s="47"/>
      <c r="E386" s="17"/>
      <c r="F386" s="17"/>
    </row>
    <row r="387" spans="4:6" x14ac:dyDescent="0.3">
      <c r="D387" s="48"/>
      <c r="E387" s="24"/>
      <c r="F387" s="24"/>
    </row>
    <row r="388" spans="4:6" x14ac:dyDescent="0.3">
      <c r="D388" s="47"/>
      <c r="E388" s="17"/>
      <c r="F388" s="17"/>
    </row>
    <row r="389" spans="4:6" x14ac:dyDescent="0.3">
      <c r="D389" s="47"/>
      <c r="E389" s="17"/>
      <c r="F389" s="17"/>
    </row>
    <row r="390" spans="4:6" x14ac:dyDescent="0.3">
      <c r="D390" s="48"/>
      <c r="E390" s="24"/>
      <c r="F390" s="24"/>
    </row>
    <row r="391" spans="4:6" x14ac:dyDescent="0.3">
      <c r="D391" s="47"/>
      <c r="E391" s="17"/>
      <c r="F391" s="17"/>
    </row>
    <row r="392" spans="4:6" x14ac:dyDescent="0.3">
      <c r="D392" s="47"/>
      <c r="E392" s="17"/>
      <c r="F392" s="17"/>
    </row>
    <row r="393" spans="4:6" x14ac:dyDescent="0.3">
      <c r="D393" s="47"/>
      <c r="E393" s="17"/>
      <c r="F393" s="17"/>
    </row>
    <row r="394" spans="4:6" x14ac:dyDescent="0.3">
      <c r="D394" s="47"/>
      <c r="E394" s="17"/>
      <c r="F394" s="17"/>
    </row>
    <row r="395" spans="4:6" x14ac:dyDescent="0.3">
      <c r="D395" s="48"/>
      <c r="E395" s="24"/>
      <c r="F395" s="24"/>
    </row>
    <row r="396" spans="4:6" x14ac:dyDescent="0.3">
      <c r="D396" s="47"/>
      <c r="E396" s="17"/>
      <c r="F396" s="17"/>
    </row>
    <row r="397" spans="4:6" x14ac:dyDescent="0.3">
      <c r="D397" s="47"/>
      <c r="E397" s="17"/>
      <c r="F397" s="17"/>
    </row>
    <row r="398" spans="4:6" x14ac:dyDescent="0.3">
      <c r="D398" s="48"/>
      <c r="E398" s="24"/>
      <c r="F398" s="24"/>
    </row>
    <row r="399" spans="4:6" x14ac:dyDescent="0.3">
      <c r="D399" s="47"/>
      <c r="E399" s="17"/>
      <c r="F399" s="17"/>
    </row>
    <row r="400" spans="4:6" x14ac:dyDescent="0.3">
      <c r="D400" s="47"/>
      <c r="E400" s="17"/>
      <c r="F400" s="17"/>
    </row>
    <row r="401" spans="4:6" x14ac:dyDescent="0.3">
      <c r="D401" s="49"/>
      <c r="E401" s="17"/>
      <c r="F401" s="17"/>
    </row>
    <row r="402" spans="4:6" x14ac:dyDescent="0.3">
      <c r="D402" s="50"/>
      <c r="E402" s="24"/>
      <c r="F402" s="24"/>
    </row>
    <row r="403" spans="4:6" x14ac:dyDescent="0.3">
      <c r="D403" s="49"/>
      <c r="E403" s="17"/>
      <c r="F403" s="17"/>
    </row>
    <row r="404" spans="4:6" x14ac:dyDescent="0.3">
      <c r="D404" s="49"/>
      <c r="E404" s="17"/>
      <c r="F404" s="17"/>
    </row>
    <row r="405" spans="4:6" x14ac:dyDescent="0.3">
      <c r="D405" s="50"/>
      <c r="E405" s="24"/>
      <c r="F405" s="24"/>
    </row>
    <row r="406" spans="4:6" x14ac:dyDescent="0.3">
      <c r="D406" s="49"/>
      <c r="E406" s="17"/>
      <c r="F406" s="17"/>
    </row>
    <row r="407" spans="4:6" x14ac:dyDescent="0.3">
      <c r="D407" s="49"/>
      <c r="E407" s="17"/>
      <c r="F407" s="17"/>
    </row>
    <row r="408" spans="4:6" x14ac:dyDescent="0.3">
      <c r="D408" s="51"/>
      <c r="E408" s="25"/>
      <c r="F408" s="25"/>
    </row>
    <row r="409" spans="4:6" x14ac:dyDescent="0.3">
      <c r="D409" s="51"/>
      <c r="E409" s="25"/>
      <c r="F409" s="25"/>
    </row>
    <row r="410" spans="4:6" x14ac:dyDescent="0.3">
      <c r="D410" s="51"/>
      <c r="E410" s="25"/>
      <c r="F410" s="25"/>
    </row>
    <row r="411" spans="4:6" x14ac:dyDescent="0.3">
      <c r="D411" s="51"/>
      <c r="E411" s="25"/>
      <c r="F411" s="25"/>
    </row>
    <row r="412" spans="4:6" x14ac:dyDescent="0.3">
      <c r="D412" s="49"/>
      <c r="E412" s="17"/>
      <c r="F412" s="17"/>
    </row>
    <row r="413" spans="4:6" x14ac:dyDescent="0.3">
      <c r="D413" s="48"/>
      <c r="E413" s="24"/>
      <c r="F413" s="24"/>
    </row>
    <row r="414" spans="4:6" x14ac:dyDescent="0.3">
      <c r="D414" s="47"/>
      <c r="E414" s="17"/>
      <c r="F414" s="17"/>
    </row>
    <row r="415" spans="4:6" x14ac:dyDescent="0.3">
      <c r="D415" s="51"/>
      <c r="E415" s="26"/>
      <c r="F415" s="26"/>
    </row>
  </sheetData>
  <mergeCells count="56">
    <mergeCell ref="A8:C8"/>
    <mergeCell ref="D8:K8"/>
    <mergeCell ref="A54:C54"/>
    <mergeCell ref="D54:K54"/>
    <mergeCell ref="A66:C66"/>
    <mergeCell ref="D66:K66"/>
    <mergeCell ref="J74:K74"/>
    <mergeCell ref="D73:K73"/>
    <mergeCell ref="A20:C20"/>
    <mergeCell ref="D20:K20"/>
    <mergeCell ref="A18:C18"/>
    <mergeCell ref="D18:K18"/>
    <mergeCell ref="D33:K33"/>
    <mergeCell ref="A34:C34"/>
    <mergeCell ref="A49:C49"/>
    <mergeCell ref="D49:K49"/>
    <mergeCell ref="A70:C70"/>
    <mergeCell ref="D70:K70"/>
    <mergeCell ref="I160:K160"/>
    <mergeCell ref="I161:K161"/>
    <mergeCell ref="I163:K163"/>
    <mergeCell ref="D34:K34"/>
    <mergeCell ref="J46:K46"/>
    <mergeCell ref="D143:K143"/>
    <mergeCell ref="J110:K110"/>
    <mergeCell ref="D82:K82"/>
    <mergeCell ref="D96:K96"/>
    <mergeCell ref="D122:K122"/>
    <mergeCell ref="D77:K77"/>
    <mergeCell ref="D111:K111"/>
    <mergeCell ref="D47:K47"/>
    <mergeCell ref="D115:K115"/>
    <mergeCell ref="J142:K142"/>
    <mergeCell ref="D75:K75"/>
    <mergeCell ref="J158:K158"/>
    <mergeCell ref="A82:C82"/>
    <mergeCell ref="A96:C96"/>
    <mergeCell ref="A122:C122"/>
    <mergeCell ref="A106:C106"/>
    <mergeCell ref="D106:K106"/>
    <mergeCell ref="A77:C77"/>
    <mergeCell ref="A102:C102"/>
    <mergeCell ref="D102:K102"/>
    <mergeCell ref="A115:C115"/>
    <mergeCell ref="D6:K6"/>
    <mergeCell ref="J16:K16"/>
    <mergeCell ref="D17:K17"/>
    <mergeCell ref="D32:K32"/>
    <mergeCell ref="J31:K31"/>
    <mergeCell ref="D7:K7"/>
    <mergeCell ref="A113:C113"/>
    <mergeCell ref="D113:K113"/>
    <mergeCell ref="A24:C24"/>
    <mergeCell ref="D24:K24"/>
    <mergeCell ref="D76:K76"/>
    <mergeCell ref="D48:K48"/>
  </mergeCells>
  <pageMargins left="0.98425196850393704" right="0.39370078740157483" top="0.39370078740157483" bottom="0.98425196850393704" header="0.19685039370078741" footer="0.59055118110236227"/>
  <pageSetup paperSize="9" scale="54" fitToHeight="0" orientation="portrait" useFirstPageNumber="1" r:id="rId1"/>
  <headerFooter alignWithMargins="0">
    <oddFooter>&amp;L&amp;"Century Gothic,tučné kurzíva"10.10.2017&amp;C&amp;"Century Gothic,Obyčejné"STRANA &amp;P/&amp;N&amp;R&amp;"Century Gothic,tučné kurzíva"&amp;F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</vt:lpstr>
      <vt:lpstr>POLOZKY</vt:lpstr>
      <vt:lpstr>POLOZKY!Názvy_tisku</vt:lpstr>
      <vt:lpstr>REKAP!Názvy_tisku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Tichý</dc:creator>
  <cp:lastModifiedBy>Ondřej Tichý</cp:lastModifiedBy>
  <cp:lastPrinted>2017-10-11T18:14:51Z</cp:lastPrinted>
  <dcterms:created xsi:type="dcterms:W3CDTF">2011-05-13T09:05:04Z</dcterms:created>
  <dcterms:modified xsi:type="dcterms:W3CDTF">2017-10-11T18:14:59Z</dcterms:modified>
</cp:coreProperties>
</file>