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VII 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1-VII 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1-VII -DVD (2017) Pol'!$A$1:$W$268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62" i="13"/>
  <c r="BA33" i="13"/>
  <c r="BA10" i="13"/>
  <c r="G9" i="13"/>
  <c r="M9" i="13" s="1"/>
  <c r="I9" i="13"/>
  <c r="K9" i="13"/>
  <c r="K8" i="13" s="1"/>
  <c r="O9" i="13"/>
  <c r="Q9" i="13"/>
  <c r="V9" i="13"/>
  <c r="V8" i="13" s="1"/>
  <c r="G12" i="13"/>
  <c r="I12" i="13"/>
  <c r="K12" i="13"/>
  <c r="M12" i="13"/>
  <c r="O12" i="13"/>
  <c r="Q12" i="13"/>
  <c r="V12" i="13"/>
  <c r="G14" i="13"/>
  <c r="AF262" i="13" s="1"/>
  <c r="I14" i="13"/>
  <c r="K14" i="13"/>
  <c r="O14" i="13"/>
  <c r="O8" i="13" s="1"/>
  <c r="Q14" i="13"/>
  <c r="V14" i="13"/>
  <c r="G17" i="13"/>
  <c r="M17" i="13" s="1"/>
  <c r="I17" i="13"/>
  <c r="I8" i="13" s="1"/>
  <c r="K17" i="13"/>
  <c r="O17" i="13"/>
  <c r="Q17" i="13"/>
  <c r="Q8" i="13" s="1"/>
  <c r="V17" i="13"/>
  <c r="K20" i="13"/>
  <c r="V20" i="13"/>
  <c r="G21" i="13"/>
  <c r="I21" i="13"/>
  <c r="K21" i="13"/>
  <c r="M21" i="13"/>
  <c r="O21" i="13"/>
  <c r="Q21" i="13"/>
  <c r="V21" i="13"/>
  <c r="G23" i="13"/>
  <c r="G20" i="13" s="1"/>
  <c r="I23" i="13"/>
  <c r="K23" i="13"/>
  <c r="O23" i="13"/>
  <c r="O20" i="13" s="1"/>
  <c r="Q23" i="13"/>
  <c r="V23" i="13"/>
  <c r="G25" i="13"/>
  <c r="M25" i="13" s="1"/>
  <c r="I25" i="13"/>
  <c r="I20" i="13" s="1"/>
  <c r="K25" i="13"/>
  <c r="O25" i="13"/>
  <c r="Q25" i="13"/>
  <c r="Q20" i="13" s="1"/>
  <c r="V25" i="13"/>
  <c r="G32" i="13"/>
  <c r="I32" i="13"/>
  <c r="I31" i="13" s="1"/>
  <c r="K32" i="13"/>
  <c r="M32" i="13"/>
  <c r="O32" i="13"/>
  <c r="Q32" i="13"/>
  <c r="Q31" i="13" s="1"/>
  <c r="V32" i="13"/>
  <c r="G35" i="13"/>
  <c r="G31" i="13" s="1"/>
  <c r="I35" i="13"/>
  <c r="K35" i="13"/>
  <c r="O35" i="13"/>
  <c r="O31" i="13" s="1"/>
  <c r="Q35" i="13"/>
  <c r="V35" i="13"/>
  <c r="G38" i="13"/>
  <c r="I38" i="13"/>
  <c r="K38" i="13"/>
  <c r="M38" i="13"/>
  <c r="O38" i="13"/>
  <c r="Q38" i="13"/>
  <c r="V38" i="13"/>
  <c r="G40" i="13"/>
  <c r="M40" i="13" s="1"/>
  <c r="I40" i="13"/>
  <c r="K40" i="13"/>
  <c r="K31" i="13" s="1"/>
  <c r="O40" i="13"/>
  <c r="Q40" i="13"/>
  <c r="V40" i="13"/>
  <c r="V31" i="13" s="1"/>
  <c r="G43" i="13"/>
  <c r="I43" i="13"/>
  <c r="K43" i="13"/>
  <c r="M43" i="13"/>
  <c r="O43" i="13"/>
  <c r="Q43" i="13"/>
  <c r="V43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7" i="13"/>
  <c r="M57" i="13" s="1"/>
  <c r="I57" i="13"/>
  <c r="K57" i="13"/>
  <c r="O57" i="13"/>
  <c r="Q57" i="13"/>
  <c r="V57" i="13"/>
  <c r="G64" i="13"/>
  <c r="I64" i="13"/>
  <c r="K64" i="13"/>
  <c r="M64" i="13"/>
  <c r="O64" i="13"/>
  <c r="Q64" i="13"/>
  <c r="V64" i="13"/>
  <c r="G68" i="13"/>
  <c r="M68" i="13" s="1"/>
  <c r="I68" i="13"/>
  <c r="K68" i="13"/>
  <c r="O68" i="13"/>
  <c r="Q68" i="13"/>
  <c r="V68" i="13"/>
  <c r="G71" i="13"/>
  <c r="I71" i="13"/>
  <c r="K71" i="13"/>
  <c r="M71" i="13"/>
  <c r="O71" i="13"/>
  <c r="Q71" i="13"/>
  <c r="V71" i="13"/>
  <c r="G74" i="13"/>
  <c r="M74" i="13" s="1"/>
  <c r="I74" i="13"/>
  <c r="K74" i="13"/>
  <c r="O74" i="13"/>
  <c r="Q74" i="13"/>
  <c r="V74" i="13"/>
  <c r="G76" i="13"/>
  <c r="G75" i="13" s="1"/>
  <c r="I76" i="13"/>
  <c r="I75" i="13" s="1"/>
  <c r="K76" i="13"/>
  <c r="K75" i="13" s="1"/>
  <c r="O76" i="13"/>
  <c r="O75" i="13" s="1"/>
  <c r="Q76" i="13"/>
  <c r="Q75" i="13" s="1"/>
  <c r="V76" i="13"/>
  <c r="V75" i="13" s="1"/>
  <c r="I77" i="13"/>
  <c r="Q77" i="13"/>
  <c r="G78" i="13"/>
  <c r="I78" i="13"/>
  <c r="K78" i="13"/>
  <c r="K77" i="13" s="1"/>
  <c r="M78" i="13"/>
  <c r="M77" i="13" s="1"/>
  <c r="O78" i="13"/>
  <c r="Q78" i="13"/>
  <c r="V78" i="13"/>
  <c r="V77" i="13" s="1"/>
  <c r="G79" i="13"/>
  <c r="G77" i="13" s="1"/>
  <c r="I79" i="13"/>
  <c r="K79" i="13"/>
  <c r="M79" i="13"/>
  <c r="O79" i="13"/>
  <c r="O77" i="13" s="1"/>
  <c r="Q79" i="13"/>
  <c r="V79" i="13"/>
  <c r="G80" i="13"/>
  <c r="O80" i="13"/>
  <c r="G81" i="13"/>
  <c r="M81" i="13" s="1"/>
  <c r="M80" i="13" s="1"/>
  <c r="I81" i="13"/>
  <c r="I80" i="13" s="1"/>
  <c r="K81" i="13"/>
  <c r="K80" i="13" s="1"/>
  <c r="O81" i="13"/>
  <c r="Q81" i="13"/>
  <c r="Q80" i="13" s="1"/>
  <c r="V81" i="13"/>
  <c r="V80" i="13" s="1"/>
  <c r="G83" i="13"/>
  <c r="I83" i="13"/>
  <c r="K83" i="13"/>
  <c r="M83" i="13"/>
  <c r="O83" i="13"/>
  <c r="Q83" i="13"/>
  <c r="V83" i="13"/>
  <c r="G86" i="13"/>
  <c r="G85" i="13" s="1"/>
  <c r="I86" i="13"/>
  <c r="I85" i="13" s="1"/>
  <c r="K86" i="13"/>
  <c r="O86" i="13"/>
  <c r="O85" i="13" s="1"/>
  <c r="Q86" i="13"/>
  <c r="Q85" i="13" s="1"/>
  <c r="V86" i="13"/>
  <c r="G89" i="13"/>
  <c r="M89" i="13" s="1"/>
  <c r="I89" i="13"/>
  <c r="K89" i="13"/>
  <c r="K85" i="13" s="1"/>
  <c r="O89" i="13"/>
  <c r="Q89" i="13"/>
  <c r="V89" i="13"/>
  <c r="V85" i="13" s="1"/>
  <c r="G93" i="13"/>
  <c r="G92" i="13" s="1"/>
  <c r="I93" i="13"/>
  <c r="I92" i="13" s="1"/>
  <c r="K93" i="13"/>
  <c r="M93" i="13"/>
  <c r="O93" i="13"/>
  <c r="O92" i="13" s="1"/>
  <c r="Q93" i="13"/>
  <c r="Q92" i="13" s="1"/>
  <c r="V93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100" i="13"/>
  <c r="I100" i="13"/>
  <c r="K100" i="13"/>
  <c r="K92" i="13" s="1"/>
  <c r="M100" i="13"/>
  <c r="O100" i="13"/>
  <c r="Q100" i="13"/>
  <c r="V100" i="13"/>
  <c r="V92" i="13" s="1"/>
  <c r="G103" i="13"/>
  <c r="I103" i="13"/>
  <c r="K103" i="13"/>
  <c r="M103" i="13"/>
  <c r="O103" i="13"/>
  <c r="Q103" i="13"/>
  <c r="V103" i="13"/>
  <c r="G106" i="13"/>
  <c r="M106" i="13" s="1"/>
  <c r="I106" i="13"/>
  <c r="K106" i="13"/>
  <c r="O106" i="13"/>
  <c r="Q106" i="13"/>
  <c r="V106" i="13"/>
  <c r="G111" i="13"/>
  <c r="M111" i="13" s="1"/>
  <c r="I111" i="13"/>
  <c r="K111" i="13"/>
  <c r="O111" i="13"/>
  <c r="Q111" i="13"/>
  <c r="V111" i="13"/>
  <c r="G113" i="13"/>
  <c r="I113" i="13"/>
  <c r="K113" i="13"/>
  <c r="M113" i="13"/>
  <c r="O113" i="13"/>
  <c r="Q113" i="13"/>
  <c r="V113" i="13"/>
  <c r="G116" i="13"/>
  <c r="I116" i="13"/>
  <c r="K116" i="13"/>
  <c r="M116" i="13"/>
  <c r="O116" i="13"/>
  <c r="Q116" i="13"/>
  <c r="V116" i="13"/>
  <c r="G118" i="13"/>
  <c r="M118" i="13" s="1"/>
  <c r="I118" i="13"/>
  <c r="K118" i="13"/>
  <c r="O118" i="13"/>
  <c r="Q118" i="13"/>
  <c r="V118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5" i="13"/>
  <c r="I125" i="13"/>
  <c r="K125" i="13"/>
  <c r="M125" i="13"/>
  <c r="O125" i="13"/>
  <c r="Q125" i="13"/>
  <c r="V125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I129" i="13"/>
  <c r="K129" i="13"/>
  <c r="M129" i="13"/>
  <c r="O129" i="13"/>
  <c r="Q129" i="13"/>
  <c r="V129" i="13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5" i="13"/>
  <c r="I135" i="13"/>
  <c r="K135" i="13"/>
  <c r="M135" i="13"/>
  <c r="O135" i="13"/>
  <c r="Q135" i="13"/>
  <c r="V135" i="13"/>
  <c r="G138" i="13"/>
  <c r="G137" i="13" s="1"/>
  <c r="I138" i="13"/>
  <c r="I137" i="13" s="1"/>
  <c r="K138" i="13"/>
  <c r="K137" i="13" s="1"/>
  <c r="O138" i="13"/>
  <c r="O137" i="13" s="1"/>
  <c r="Q138" i="13"/>
  <c r="Q137" i="13" s="1"/>
  <c r="V138" i="13"/>
  <c r="V137" i="13" s="1"/>
  <c r="G143" i="13"/>
  <c r="I143" i="13"/>
  <c r="O143" i="13"/>
  <c r="Q143" i="13"/>
  <c r="G144" i="13"/>
  <c r="I144" i="13"/>
  <c r="K144" i="13"/>
  <c r="K143" i="13" s="1"/>
  <c r="M144" i="13"/>
  <c r="M143" i="13" s="1"/>
  <c r="O144" i="13"/>
  <c r="Q144" i="13"/>
  <c r="V144" i="13"/>
  <c r="V143" i="13" s="1"/>
  <c r="K145" i="13"/>
  <c r="V145" i="13"/>
  <c r="G146" i="13"/>
  <c r="G145" i="13" s="1"/>
  <c r="I146" i="13"/>
  <c r="I145" i="13" s="1"/>
  <c r="K146" i="13"/>
  <c r="O146" i="13"/>
  <c r="O145" i="13" s="1"/>
  <c r="Q146" i="13"/>
  <c r="Q145" i="13" s="1"/>
  <c r="V146" i="13"/>
  <c r="I147" i="13"/>
  <c r="Q147" i="13"/>
  <c r="G148" i="13"/>
  <c r="I148" i="13"/>
  <c r="K148" i="13"/>
  <c r="K147" i="13" s="1"/>
  <c r="M148" i="13"/>
  <c r="M147" i="13" s="1"/>
  <c r="O148" i="13"/>
  <c r="Q148" i="13"/>
  <c r="V148" i="13"/>
  <c r="V147" i="13" s="1"/>
  <c r="G150" i="13"/>
  <c r="G147" i="13" s="1"/>
  <c r="I150" i="13"/>
  <c r="K150" i="13"/>
  <c r="M150" i="13"/>
  <c r="O150" i="13"/>
  <c r="O147" i="13" s="1"/>
  <c r="Q150" i="13"/>
  <c r="V150" i="13"/>
  <c r="G151" i="13"/>
  <c r="G152" i="13"/>
  <c r="M152" i="13" s="1"/>
  <c r="I152" i="13"/>
  <c r="I151" i="13" s="1"/>
  <c r="K152" i="13"/>
  <c r="K151" i="13" s="1"/>
  <c r="O152" i="13"/>
  <c r="Q152" i="13"/>
  <c r="Q151" i="13" s="1"/>
  <c r="V152" i="13"/>
  <c r="V151" i="13" s="1"/>
  <c r="G154" i="13"/>
  <c r="I154" i="13"/>
  <c r="K154" i="13"/>
  <c r="M154" i="13"/>
  <c r="O154" i="13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O151" i="13" s="1"/>
  <c r="Q156" i="13"/>
  <c r="V156" i="13"/>
  <c r="G158" i="13"/>
  <c r="I158" i="13"/>
  <c r="K158" i="13"/>
  <c r="K157" i="13" s="1"/>
  <c r="M158" i="13"/>
  <c r="O158" i="13"/>
  <c r="Q158" i="13"/>
  <c r="V158" i="13"/>
  <c r="V157" i="13" s="1"/>
  <c r="G160" i="13"/>
  <c r="G157" i="13" s="1"/>
  <c r="I160" i="13"/>
  <c r="K160" i="13"/>
  <c r="M160" i="13"/>
  <c r="O160" i="13"/>
  <c r="O157" i="13" s="1"/>
  <c r="Q160" i="13"/>
  <c r="V160" i="13"/>
  <c r="G163" i="13"/>
  <c r="M163" i="13" s="1"/>
  <c r="I163" i="13"/>
  <c r="K163" i="13"/>
  <c r="O163" i="13"/>
  <c r="Q163" i="13"/>
  <c r="V163" i="13"/>
  <c r="G166" i="13"/>
  <c r="M166" i="13" s="1"/>
  <c r="I166" i="13"/>
  <c r="I157" i="13" s="1"/>
  <c r="K166" i="13"/>
  <c r="O166" i="13"/>
  <c r="Q166" i="13"/>
  <c r="Q157" i="13" s="1"/>
  <c r="V166" i="13"/>
  <c r="G168" i="13"/>
  <c r="I168" i="13"/>
  <c r="K168" i="13"/>
  <c r="M168" i="13"/>
  <c r="O168" i="13"/>
  <c r="Q168" i="13"/>
  <c r="V168" i="13"/>
  <c r="G171" i="13"/>
  <c r="I171" i="13"/>
  <c r="K171" i="13"/>
  <c r="M171" i="13"/>
  <c r="O171" i="13"/>
  <c r="Q171" i="13"/>
  <c r="V171" i="13"/>
  <c r="G176" i="13"/>
  <c r="G177" i="13"/>
  <c r="M177" i="13" s="1"/>
  <c r="I177" i="13"/>
  <c r="I176" i="13" s="1"/>
  <c r="K177" i="13"/>
  <c r="K176" i="13" s="1"/>
  <c r="O177" i="13"/>
  <c r="Q177" i="13"/>
  <c r="Q176" i="13" s="1"/>
  <c r="V177" i="13"/>
  <c r="V176" i="13" s="1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O176" i="13" s="1"/>
  <c r="Q180" i="13"/>
  <c r="V180" i="13"/>
  <c r="G184" i="13"/>
  <c r="M184" i="13" s="1"/>
  <c r="I184" i="13"/>
  <c r="K184" i="13"/>
  <c r="O184" i="13"/>
  <c r="Q184" i="13"/>
  <c r="V184" i="13"/>
  <c r="G190" i="13"/>
  <c r="G189" i="13" s="1"/>
  <c r="I190" i="13"/>
  <c r="K190" i="13"/>
  <c r="M190" i="13"/>
  <c r="O190" i="13"/>
  <c r="O189" i="13" s="1"/>
  <c r="Q190" i="13"/>
  <c r="V190" i="13"/>
  <c r="G192" i="13"/>
  <c r="M192" i="13" s="1"/>
  <c r="I192" i="13"/>
  <c r="I189" i="13" s="1"/>
  <c r="K192" i="13"/>
  <c r="O192" i="13"/>
  <c r="Q192" i="13"/>
  <c r="Q189" i="13" s="1"/>
  <c r="V192" i="13"/>
  <c r="G195" i="13"/>
  <c r="M195" i="13" s="1"/>
  <c r="I195" i="13"/>
  <c r="K195" i="13"/>
  <c r="O195" i="13"/>
  <c r="Q195" i="13"/>
  <c r="V195" i="13"/>
  <c r="G196" i="13"/>
  <c r="I196" i="13"/>
  <c r="K196" i="13"/>
  <c r="K189" i="13" s="1"/>
  <c r="M196" i="13"/>
  <c r="O196" i="13"/>
  <c r="Q196" i="13"/>
  <c r="V196" i="13"/>
  <c r="V189" i="13" s="1"/>
  <c r="G198" i="13"/>
  <c r="I198" i="13"/>
  <c r="K198" i="13"/>
  <c r="M198" i="13"/>
  <c r="O198" i="13"/>
  <c r="Q198" i="13"/>
  <c r="V198" i="13"/>
  <c r="G202" i="13"/>
  <c r="O202" i="13"/>
  <c r="G203" i="13"/>
  <c r="M203" i="13" s="1"/>
  <c r="M202" i="13" s="1"/>
  <c r="I203" i="13"/>
  <c r="I202" i="13" s="1"/>
  <c r="K203" i="13"/>
  <c r="K202" i="13" s="1"/>
  <c r="O203" i="13"/>
  <c r="Q203" i="13"/>
  <c r="Q202" i="13" s="1"/>
  <c r="V203" i="13"/>
  <c r="V202" i="13" s="1"/>
  <c r="G206" i="13"/>
  <c r="I206" i="13"/>
  <c r="K206" i="13"/>
  <c r="M206" i="13"/>
  <c r="O206" i="13"/>
  <c r="Q206" i="13"/>
  <c r="V206" i="13"/>
  <c r="K212" i="13"/>
  <c r="V212" i="13"/>
  <c r="G213" i="13"/>
  <c r="G212" i="13" s="1"/>
  <c r="I213" i="13"/>
  <c r="I212" i="13" s="1"/>
  <c r="K213" i="13"/>
  <c r="O213" i="13"/>
  <c r="O212" i="13" s="1"/>
  <c r="Q213" i="13"/>
  <c r="Q212" i="13" s="1"/>
  <c r="V213" i="13"/>
  <c r="G215" i="13"/>
  <c r="I215" i="13"/>
  <c r="K215" i="13"/>
  <c r="K214" i="13" s="1"/>
  <c r="M215" i="13"/>
  <c r="O215" i="13"/>
  <c r="Q215" i="13"/>
  <c r="V215" i="13"/>
  <c r="V214" i="13" s="1"/>
  <c r="G217" i="13"/>
  <c r="G214" i="13" s="1"/>
  <c r="I217" i="13"/>
  <c r="K217" i="13"/>
  <c r="M217" i="13"/>
  <c r="O217" i="13"/>
  <c r="O214" i="13" s="1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I214" i="13" s="1"/>
  <c r="K219" i="13"/>
  <c r="O219" i="13"/>
  <c r="Q219" i="13"/>
  <c r="Q214" i="13" s="1"/>
  <c r="V219" i="13"/>
  <c r="G220" i="13"/>
  <c r="I220" i="13"/>
  <c r="K220" i="13"/>
  <c r="M220" i="13"/>
  <c r="O220" i="13"/>
  <c r="Q220" i="13"/>
  <c r="V220" i="13"/>
  <c r="G221" i="13"/>
  <c r="I221" i="13"/>
  <c r="K221" i="13"/>
  <c r="M221" i="13"/>
  <c r="O221" i="13"/>
  <c r="Q221" i="13"/>
  <c r="V221" i="13"/>
  <c r="G222" i="13"/>
  <c r="O222" i="13"/>
  <c r="G223" i="13"/>
  <c r="M223" i="13" s="1"/>
  <c r="M222" i="13" s="1"/>
  <c r="I223" i="13"/>
  <c r="I222" i="13" s="1"/>
  <c r="K223" i="13"/>
  <c r="K222" i="13" s="1"/>
  <c r="O223" i="13"/>
  <c r="Q223" i="13"/>
  <c r="Q222" i="13" s="1"/>
  <c r="V223" i="13"/>
  <c r="V222" i="13" s="1"/>
  <c r="I224" i="13"/>
  <c r="K224" i="13"/>
  <c r="Q224" i="13"/>
  <c r="V224" i="13"/>
  <c r="G225" i="13"/>
  <c r="G224" i="13" s="1"/>
  <c r="I225" i="13"/>
  <c r="K225" i="13"/>
  <c r="M225" i="13"/>
  <c r="M224" i="13" s="1"/>
  <c r="O225" i="13"/>
  <c r="O224" i="13" s="1"/>
  <c r="Q225" i="13"/>
  <c r="V225" i="13"/>
  <c r="G226" i="13"/>
  <c r="O226" i="13"/>
  <c r="G227" i="13"/>
  <c r="M227" i="13" s="1"/>
  <c r="M226" i="13" s="1"/>
  <c r="I227" i="13"/>
  <c r="I226" i="13" s="1"/>
  <c r="K227" i="13"/>
  <c r="K226" i="13" s="1"/>
  <c r="O227" i="13"/>
  <c r="Q227" i="13"/>
  <c r="Q226" i="13" s="1"/>
  <c r="V227" i="13"/>
  <c r="V226" i="13" s="1"/>
  <c r="I228" i="13"/>
  <c r="K228" i="13"/>
  <c r="Q228" i="13"/>
  <c r="V228" i="13"/>
  <c r="G229" i="13"/>
  <c r="G228" i="13" s="1"/>
  <c r="I229" i="13"/>
  <c r="K229" i="13"/>
  <c r="M229" i="13"/>
  <c r="M228" i="13" s="1"/>
  <c r="O229" i="13"/>
  <c r="O228" i="13" s="1"/>
  <c r="Q229" i="13"/>
  <c r="V229" i="13"/>
  <c r="G230" i="13"/>
  <c r="G231" i="13"/>
  <c r="M231" i="13" s="1"/>
  <c r="I231" i="13"/>
  <c r="I230" i="13" s="1"/>
  <c r="K231" i="13"/>
  <c r="K230" i="13" s="1"/>
  <c r="O231" i="13"/>
  <c r="Q231" i="13"/>
  <c r="Q230" i="13" s="1"/>
  <c r="V231" i="13"/>
  <c r="V230" i="13" s="1"/>
  <c r="G235" i="13"/>
  <c r="I235" i="13"/>
  <c r="K235" i="13"/>
  <c r="M235" i="13"/>
  <c r="O235" i="13"/>
  <c r="Q235" i="13"/>
  <c r="V235" i="13"/>
  <c r="G239" i="13"/>
  <c r="I239" i="13"/>
  <c r="K239" i="13"/>
  <c r="M239" i="13"/>
  <c r="O239" i="13"/>
  <c r="Q239" i="13"/>
  <c r="V239" i="13"/>
  <c r="G244" i="13"/>
  <c r="M244" i="13" s="1"/>
  <c r="I244" i="13"/>
  <c r="K244" i="13"/>
  <c r="O244" i="13"/>
  <c r="O230" i="13" s="1"/>
  <c r="Q244" i="13"/>
  <c r="V244" i="13"/>
  <c r="G248" i="13"/>
  <c r="M248" i="13" s="1"/>
  <c r="I248" i="13"/>
  <c r="K248" i="13"/>
  <c r="O248" i="13"/>
  <c r="Q248" i="13"/>
  <c r="V248" i="13"/>
  <c r="G253" i="13"/>
  <c r="I253" i="13"/>
  <c r="K253" i="13"/>
  <c r="M253" i="13"/>
  <c r="O253" i="13"/>
  <c r="Q253" i="13"/>
  <c r="V253" i="13"/>
  <c r="G257" i="13"/>
  <c r="I257" i="13"/>
  <c r="K257" i="13"/>
  <c r="M257" i="13"/>
  <c r="O257" i="13"/>
  <c r="Q257" i="13"/>
  <c r="V257" i="13"/>
  <c r="AE262" i="13"/>
  <c r="G21" i="12"/>
  <c r="BA12" i="12"/>
  <c r="I8" i="12"/>
  <c r="Q8" i="12"/>
  <c r="G9" i="12"/>
  <c r="M9" i="12" s="1"/>
  <c r="I9" i="12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3" i="12"/>
  <c r="G8" i="12" s="1"/>
  <c r="I13" i="12"/>
  <c r="K13" i="12"/>
  <c r="O13" i="12"/>
  <c r="O8" i="12" s="1"/>
  <c r="Q13" i="12"/>
  <c r="V13" i="12"/>
  <c r="I15" i="12"/>
  <c r="Q15" i="12"/>
  <c r="G16" i="12"/>
  <c r="M16" i="12" s="1"/>
  <c r="I16" i="12"/>
  <c r="K16" i="12"/>
  <c r="K15" i="12" s="1"/>
  <c r="O16" i="12"/>
  <c r="Q16" i="12"/>
  <c r="V16" i="12"/>
  <c r="V15" i="12" s="1"/>
  <c r="G17" i="12"/>
  <c r="I17" i="12"/>
  <c r="K17" i="12"/>
  <c r="M17" i="12"/>
  <c r="O17" i="12"/>
  <c r="Q17" i="12"/>
  <c r="V17" i="12"/>
  <c r="G18" i="12"/>
  <c r="G15" i="12" s="1"/>
  <c r="I18" i="12"/>
  <c r="K18" i="12"/>
  <c r="O18" i="12"/>
  <c r="O15" i="12" s="1"/>
  <c r="Q18" i="12"/>
  <c r="V18" i="12"/>
  <c r="AE21" i="12"/>
  <c r="AF21" i="12"/>
  <c r="I20" i="1"/>
  <c r="I19" i="1"/>
  <c r="I18" i="1"/>
  <c r="F44" i="1"/>
  <c r="G23" i="1" s="1"/>
  <c r="G44" i="1"/>
  <c r="G25" i="1" s="1"/>
  <c r="H44" i="1"/>
  <c r="I42" i="1"/>
  <c r="I41" i="1"/>
  <c r="I40" i="1"/>
  <c r="I17" i="1" l="1"/>
  <c r="I16" i="1"/>
  <c r="I21" i="1" s="1"/>
  <c r="I77" i="1"/>
  <c r="I43" i="1"/>
  <c r="A27" i="1"/>
  <c r="A28" i="1" s="1"/>
  <c r="G28" i="1" s="1"/>
  <c r="G27" i="1" s="1"/>
  <c r="G29" i="1" s="1"/>
  <c r="I39" i="1"/>
  <c r="I44" i="1" s="1"/>
  <c r="J42" i="1" s="1"/>
  <c r="M230" i="13"/>
  <c r="M92" i="13"/>
  <c r="M8" i="13"/>
  <c r="M176" i="13"/>
  <c r="M214" i="13"/>
  <c r="M189" i="13"/>
  <c r="M157" i="13"/>
  <c r="M151" i="13"/>
  <c r="M213" i="13"/>
  <c r="M212" i="13" s="1"/>
  <c r="M146" i="13"/>
  <c r="M145" i="13" s="1"/>
  <c r="M138" i="13"/>
  <c r="M137" i="13" s="1"/>
  <c r="M86" i="13"/>
  <c r="M85" i="13" s="1"/>
  <c r="M76" i="13"/>
  <c r="M75" i="13" s="1"/>
  <c r="M35" i="13"/>
  <c r="M31" i="13" s="1"/>
  <c r="M23" i="13"/>
  <c r="M20" i="13" s="1"/>
  <c r="M14" i="13"/>
  <c r="G8" i="13"/>
  <c r="M18" i="12"/>
  <c r="M15" i="12" s="1"/>
  <c r="M13" i="12"/>
  <c r="M8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6" i="1" l="1"/>
  <c r="J51" i="1"/>
  <c r="J74" i="1"/>
  <c r="J72" i="1"/>
  <c r="J70" i="1"/>
  <c r="J68" i="1"/>
  <c r="J66" i="1"/>
  <c r="J64" i="1"/>
  <c r="J62" i="1"/>
  <c r="J60" i="1"/>
  <c r="J58" i="1"/>
  <c r="J56" i="1"/>
  <c r="J54" i="1"/>
  <c r="J52" i="1"/>
  <c r="J75" i="1"/>
  <c r="J73" i="1"/>
  <c r="J71" i="1"/>
  <c r="J69" i="1"/>
  <c r="J67" i="1"/>
  <c r="J65" i="1"/>
  <c r="J63" i="1"/>
  <c r="J61" i="1"/>
  <c r="J59" i="1"/>
  <c r="J57" i="1"/>
  <c r="J55" i="1"/>
  <c r="J53" i="1"/>
  <c r="J39" i="1"/>
  <c r="J44" i="1" s="1"/>
  <c r="J40" i="1"/>
  <c r="J41" i="1"/>
  <c r="J43" i="1"/>
  <c r="J7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<sst xmlns="http://schemas.openxmlformats.org/spreadsheetml/2006/main" count="1277" uniqueCount="484">
  <si>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</si>
  <si>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</si>
  <si>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</si>
  <si>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</si>
  <si>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</si>
  <si>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</si>
  <si>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</si>
  <si>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</si>
  <si>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</si>
  <si>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</si>
  <si>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</si>
  <si>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</si>
  <si>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</si>
  <si>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</si>
  <si>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</si>
  <si>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</si>
  <si>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</si>
  <si>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</si>
  <si>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</si>
  <si>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</si>
  <si>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</si>
  <si>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</si>
  <si>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</si>
  <si>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</si>
  <si>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</si>
  <si>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</si>
  <si>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</si>
  <si>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</si>
  <si>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</si>
  <si>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</si>
  <si>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</si>
  <si>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</si>
  <si>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</si>
  <si>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</si>
  <si>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</si>
  <si>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</si>
  <si>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</si>
  <si>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</si>
  <si>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</si>
  <si>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</si>
  <si>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</si>
  <si>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</si>
  <si>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</si>
  <si>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2016/026- 7PaK</t>
  </si>
  <si>
    <t>VII.etapa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</si>
  <si>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</si>
  <si>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</si>
  <si>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</si>
  <si>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</si>
  <si>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</si>
  <si>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</si>
  <si>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</si>
  <si>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</si>
  <si>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</si>
  <si>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</si>
  <si>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</si>
  <si>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</si>
  <si>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</si>
  <si>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</si>
  <si>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</si>
  <si>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</si>
  <si>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</si>
  <si>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1-VII -DVD (2017)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</si>
  <si>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</si>
  <si>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</si>
  <si>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</si>
  <si>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</si>
  <si>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</si>
  <si>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</si>
  <si>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</si>
  <si>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</si>
  <si>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</si>
  <si>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</si>
  <si>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</si>
  <si>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</si>
  <si>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</si>
  <si>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</si>
  <si>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</si>
  <si>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</si>
  <si>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</si>
  <si>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</si>
  <si>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</si>
  <si>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</si>
  <si>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</si>
  <si>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</si>
  <si>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</si>
  <si>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</si>
  <si>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</si>
  <si>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</si>
  <si>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</si>
  <si>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</si>
  <si>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</si>
  <si>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</si>
  <si>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</si>
  <si>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</si>
  <si>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</si>
  <si>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</si>
  <si>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</si>
  <si>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</si>
  <si>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</si>
  <si>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</si>
  <si>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</si>
  <si>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</si>
  <si>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</si>
  <si>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</si>
  <si>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</si>
  <si>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</si>
  <si>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</si>
  <si>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</si>
  <si>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</si>
  <si>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</si>
  <si>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</si>
  <si>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</si>
  <si>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</si>
  <si>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</si>
  <si>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</si>
  <si>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</si>
  <si>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</si>
  <si>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</si>
  <si>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</si>
  <si>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</si>
  <si>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</si>
  <si>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</si>
  <si>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</si>
  <si>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</si>
  <si>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</si>
  <si>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</si>
  <si>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</si>
  <si>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</si>
  <si>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</si>
  <si>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</si>
  <si>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</si>
  <si>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</si>
  <si>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</si>
  <si>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</si>
  <si>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</si>
  <si>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</si>
  <si>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</si>
  <si>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</si>
  <si>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</si>
  <si>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</si>
  <si>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</si>
  <si>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</si>
  <si>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</si>
  <si>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</si>
  <si>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</si>
  <si>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</si>
  <si>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</si>
  <si>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</si>
  <si>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</si>
  <si>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</si>
  <si>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</si>
  <si>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</si>
  <si>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</si>
  <si>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</si>
  <si>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</si>
  <si>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</si>
  <si>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</si>
  <si>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</si>
  <si>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</si>
  <si>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</si>
  <si>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</si>
  <si>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</si>
  <si>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</si>
  <si>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</si>
  <si>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</si>
  <si>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</si>
  <si>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</si>
  <si>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</si>
  <si>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</si>
  <si>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</si>
  <si>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</si>
  <si>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</si>
  <si>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</si>
  <si>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342248154R00</t>
  </si>
  <si>
    <t>Příčky z tvárnic pálených Příčky z tvárnic pálených tloušťky 140 mm, z děrovaných příčkovek, P 10, zděných na suchou pěnu</t>
  </si>
  <si>
    <t>m2</t>
  </si>
  <si>
    <t>801-1</t>
  </si>
  <si>
    <t>POL1_</t>
  </si>
  <si>
    <t>jednoduché nebo příčky zděné do svislé dřevěné, cihelné, betonové nebo ocelové konstrukce na jakoukoliv maltu vápenocementovou (MVC) nebo cementovou (MC),</t>
  </si>
  <si>
    <t>SPI</t>
  </si>
  <si>
    <t>6,68*3,35</t>
  </si>
  <si>
    <t>VV</t>
  </si>
  <si>
    <t>342668111R00</t>
  </si>
  <si>
    <t>Těsnění styku příčky se stávající stěnou PU pěnou</t>
  </si>
  <si>
    <t>m</t>
  </si>
  <si>
    <t>801-4</t>
  </si>
  <si>
    <t>6,68</t>
  </si>
  <si>
    <t>342948111R00</t>
  </si>
  <si>
    <t>Kotvení příček ke konstrukcím kotvami na hmoždinky</t>
  </si>
  <si>
    <t>Včetně dodávky kotev a spojovacího materiálu.</t>
  </si>
  <si>
    <t>Včetně dodávky kotev i spojovacího materiálu.</t>
  </si>
  <si>
    <t>342948112R00</t>
  </si>
  <si>
    <t>Kotvení příček ke konstrukcím přistřelenými kotvami</t>
  </si>
  <si>
    <t>342266111RT1</t>
  </si>
  <si>
    <t>Předstěny opláštěné sádrokartonovými deskami obklad stěn sádrokartonem na ocelovou konstrukci z profilů CW 50 tloušťka desky 12, 5 mm, standard, tloušťka izolace 50 mm</t>
  </si>
  <si>
    <t>(6,22+6,47)*2,08</t>
  </si>
  <si>
    <t>342267111RT1</t>
  </si>
  <si>
    <t>Obklady konstrukcí sádrokartonovými deskami obklady dřevěných konstrukcí_x000D_
 obklad sloupů a trámů do 500 x500 mm_x000D_
 1x opláštění, dvoustranné, deska standard tloušťky 12,5 mm</t>
  </si>
  <si>
    <t>poozn.2 vč.102 : 3,28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</si>
  <si>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</si>
  <si>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</si>
  <si>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</si>
  <si>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</si>
  <si>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</si>
  <si>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pozn.2 vč.102 : ,22*2,16*4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</si>
  <si>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</si>
  <si>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</si>
  <si>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</si>
  <si>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</si>
  <si>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14,32*2,16</t>
  </si>
  <si>
    <t>612403399R00</t>
  </si>
  <si>
    <t>Hrubá výplň rýh ve stěnách, jakoukoliv maltou jakoukoliv maltou_x000D_
 jakékoliv šířky</t>
  </si>
  <si>
    <t>jakékoliv šířky rýhy,</t>
  </si>
  <si>
    <t>,25*3,28*2</t>
  </si>
  <si>
    <t>612409991R00</t>
  </si>
  <si>
    <t>Začištění omítek kolem oken, dveří a obkladů apod. maltou vápenou</t>
  </si>
  <si>
    <t>(1,0+2,05*2)*4</t>
  </si>
  <si>
    <t>612421637R00</t>
  </si>
  <si>
    <t>Omítky vnitřní stěn vápenné nebo vápenocementové v podlaží i ve schodišti štukové</t>
  </si>
  <si>
    <t>(6,22+6,68*2)*3,28</t>
  </si>
  <si>
    <t>1,5*1,35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</si>
  <si>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</si>
  <si>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</si>
  <si>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</si>
  <si>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3,13*(6,995*2+6,99*2+7,55*4-6,22-6,68*2)</t>
  </si>
  <si>
    <t>-6,65*2*2,16+,22*14,32+,25*4*2,16</t>
  </si>
  <si>
    <t>-(,8+,985)*1,5</t>
  </si>
  <si>
    <t>-(1,18)*1,5</t>
  </si>
  <si>
    <t>-,8*2*1,97</t>
  </si>
  <si>
    <t>-1,5*1,35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</si>
  <si>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</si>
  <si>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</si>
  <si>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</si>
  <si>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,1*45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</si>
  <si>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</si>
  <si>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</si>
  <si>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</si>
  <si>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</si>
  <si>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</si>
  <si>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3,13*(6,995*2+6,99*2+7,55*4-6,22-6,47)</t>
  </si>
  <si>
    <t>-6,65*2*2,16+,22*14,32+,22*2,16*4+,25*4*2,16</t>
  </si>
  <si>
    <t>-(,8+1,18)*1,5</t>
  </si>
  <si>
    <t>612451121R00</t>
  </si>
  <si>
    <t>Omítky vnitřního zdiva cementové hladké</t>
  </si>
  <si>
    <t>v podlaží i ve schodišti, zdiva cihelného, kamenného, smíšeného nebo betonového</t>
  </si>
  <si>
    <t>(,8+,985)*1,5</t>
  </si>
  <si>
    <t>(,8+1,18)*1,5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</si>
  <si>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</si>
  <si>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</si>
  <si>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</si>
  <si>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3,13*6+6,65*2+2,16*4</t>
  </si>
  <si>
    <t>612481211RT2</t>
  </si>
  <si>
    <t>Vyztužení povrchu vnitřních stěn sklotextilní síťovinou s dodávkou síťoviny a stěrkového tmelu</t>
  </si>
  <si>
    <t>pozn.4 : 36</t>
  </si>
  <si>
    <t>pozn.2 : 3,13*(,32+,73+,52)</t>
  </si>
  <si>
    <t>612</t>
  </si>
  <si>
    <t>sešití trhlin</t>
  </si>
  <si>
    <t>632441491R0x</t>
  </si>
  <si>
    <t>přebroušení stávající bet.mazaniny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</si>
  <si>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</si>
  <si>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</si>
  <si>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</si>
  <si>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</si>
  <si>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</si>
  <si>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</si>
  <si>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</si>
  <si>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</si>
  <si>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</si>
  <si>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</si>
  <si>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</si>
  <si>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2,0*2</t>
  </si>
  <si>
    <t>941955002R00</t>
  </si>
  <si>
    <t>Lešení lehké pracovní pomocné pomocné, o výšce lešeňové podlahy přes 1,2 do 1,9 m</t>
  </si>
  <si>
    <t>52,1+51,88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</si>
  <si>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</si>
  <si>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</si>
  <si>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8,2*14,235</t>
  </si>
  <si>
    <t>chodba : 2,5*54,3/4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</si>
  <si>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</si>
  <si>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</si>
  <si>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</si>
  <si>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</si>
  <si>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</si>
  <si>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14,32*2+2,16*4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</si>
  <si>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</si>
  <si>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</si>
  <si>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</si>
  <si>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</si>
  <si>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</si>
  <si>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</si>
  <si>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,8*1,97*2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</si>
  <si>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</si>
  <si>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</si>
  <si>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</si>
  <si>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3,28*2</t>
  </si>
  <si>
    <t>974042545R00</t>
  </si>
  <si>
    <t>Vysekání rýh v betonové a jiné monolitické dlažbě do hloubky 70 mm, šířky do 200 mm</t>
  </si>
  <si>
    <t>s betonovým podkladem,</t>
  </si>
  <si>
    <t>6,88</t>
  </si>
  <si>
    <t>974042547R00</t>
  </si>
  <si>
    <t>Vysekání rýh v betonové a jiné monolitické dlažbě do hloubky 70 mm, šířky do 300 mm</t>
  </si>
  <si>
    <t>c : 1,64+1,7</t>
  </si>
  <si>
    <t>978013141R00</t>
  </si>
  <si>
    <t>Otlučení omítek vápenných nebo vápenocementových vnitřních s vyškrabáním spár, s očištěním zdiva stěn, v rozsahu do 30 %</t>
  </si>
  <si>
    <t>3,13*(14,235*2+7,55*2+,35*2+,5*2-6,22)</t>
  </si>
  <si>
    <t>-6,65*2*2,16+,22*14,23+,25*4*2,16</t>
  </si>
  <si>
    <t>-,8*1,97*2</t>
  </si>
  <si>
    <t>-1,5*(,95+,985+2,73)</t>
  </si>
  <si>
    <t>978013191R00</t>
  </si>
  <si>
    <t>Otlučení omítek vápenných nebo vápenocementových vnitřních s vyškrabáním spár, s očištěním zdiva stěn, v rozsahu do 100 %</t>
  </si>
  <si>
    <t>stěny : 6,22*3,28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</si>
  <si>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</si>
  <si>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</si>
  <si>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</si>
  <si>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1,5*(,95+,985+2,73)</t>
  </si>
  <si>
    <t>776401800RT1</t>
  </si>
  <si>
    <t>Demontáž soklíků nebo lišt pryžových nebo PVC odstranění a uložení na hromady</t>
  </si>
  <si>
    <t>800-775</t>
  </si>
  <si>
    <t>14,235*2+7,55*2+,35*2+,5*2-,8*2</t>
  </si>
  <si>
    <t>776511810R00</t>
  </si>
  <si>
    <t>Odstranění povlakových podlah z nášlapné plochy lepených, bez podložky, z ploch přes 20 m2</t>
  </si>
  <si>
    <t>105,69</t>
  </si>
  <si>
    <t>stěny : 6,2*3,28</t>
  </si>
  <si>
    <t>725290020R</t>
  </si>
  <si>
    <t>Demontáž umyvadla včetně baterie a konzol</t>
  </si>
  <si>
    <t>776519</t>
  </si>
  <si>
    <t>obroušení lepidla po odstranění koberců</t>
  </si>
  <si>
    <t>78690</t>
  </si>
  <si>
    <t>demontáž žaluzie horizontální vnitřní AL lamely</t>
  </si>
  <si>
    <t>78691</t>
  </si>
  <si>
    <t>demontáž stávajícíh rolet 3x2,4m ,uskladnění dle pokynů investora</t>
  </si>
  <si>
    <t>soubor</t>
  </si>
  <si>
    <t>960</t>
  </si>
  <si>
    <t>vyklízení  interiérového vybavení (katedra,lavice,věšáky...), uložení dle pokynů investora event.likvidace</t>
  </si>
  <si>
    <t>960 3</t>
  </si>
  <si>
    <t>veškeré zařízení AVT techniky (projektor,plátno...)-demontáž a uschování dle pokynů investora</t>
  </si>
  <si>
    <t>960 5</t>
  </si>
  <si>
    <t>stávající tabule  - demontáž</t>
  </si>
  <si>
    <t>960 a</t>
  </si>
  <si>
    <t>demontáž světel</t>
  </si>
  <si>
    <t>a : 17</t>
  </si>
  <si>
    <t>974081</t>
  </si>
  <si>
    <t>odstranění silikonové spáry okolo oken</t>
  </si>
  <si>
    <t>9760</t>
  </si>
  <si>
    <t>Vybourání podlah.krabic</t>
  </si>
  <si>
    <t>b : ,3*(13,9+,3*2)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</si>
  <si>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</si>
  <si>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</si>
  <si>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</si>
  <si>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</si>
  <si>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</si>
  <si>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</si>
  <si>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1,2,3,4,5,6,7,8,9,10,11,12,13,14,15,16,17,18,23,24,25,26,28,29,38, : </t>
  </si>
  <si>
    <t>Součet: : 9,95509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</si>
  <si>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</si>
  <si>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</si>
  <si>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</si>
  <si>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</si>
  <si>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</si>
  <si>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</si>
  <si>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T 101</t>
  </si>
  <si>
    <t>T101   dřevěné vnitřní dveře  800/1970mm  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</si>
  <si>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</si>
  <si>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</si>
  <si>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</si>
  <si>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</si>
  <si>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</si>
  <si>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</si>
  <si>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</si>
  <si>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</si>
  <si>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,8*2</t>
  </si>
  <si>
    <t>776431010R00</t>
  </si>
  <si>
    <t>Montáž, lepení podlah. soklíků z kobercových pásů včetně dodávky kobercové lišty</t>
  </si>
  <si>
    <t>včetně soklové lišty.</t>
  </si>
  <si>
    <t>7,55*4+6,995*2+6,99*2-,8*2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</si>
  <si>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</si>
  <si>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</si>
  <si>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</si>
  <si>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</si>
  <si>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</si>
  <si>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,8*2*1,1</t>
  </si>
  <si>
    <t>697411</t>
  </si>
  <si>
    <t>Koberec čtvercový  500x500 mm  (dle standardů)</t>
  </si>
  <si>
    <t>103,98*1,05</t>
  </si>
  <si>
    <t>56,57*,05*1,1</t>
  </si>
  <si>
    <t>998776103R00</t>
  </si>
  <si>
    <t>Přesun hmot pro podlahy povlakové v objektech výšky do 24 m</t>
  </si>
  <si>
    <t>vodorovně do 50 m</t>
  </si>
  <si>
    <t xml:space="preserve">57,58,59,60, : </t>
  </si>
  <si>
    <t>Součet: : 0,56514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</si>
  <si>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</si>
  <si>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</si>
  <si>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</si>
  <si>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</si>
  <si>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</si>
  <si>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</si>
  <si>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</si>
  <si>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</si>
  <si>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</si>
  <si>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</si>
  <si>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,3*(13,9+,3*2)*,09</t>
  </si>
  <si>
    <t>c : ,25*(1,64+1,7)*,07</t>
  </si>
  <si>
    <t>998777103R00</t>
  </si>
  <si>
    <t>Přesun hmot pro podlahy syntetické v objektech výšky do 24 m</t>
  </si>
  <si>
    <t>50 m vodorovně</t>
  </si>
  <si>
    <t xml:space="preserve">62,63,64,65, : </t>
  </si>
  <si>
    <t>Součet: : 1,56408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</si>
  <si>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</si>
  <si>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</si>
  <si>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</si>
  <si>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</si>
  <si>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</si>
  <si>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</si>
  <si>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</si>
  <si>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</si>
  <si>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</si>
  <si>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5,6475*1,05</t>
  </si>
  <si>
    <t>998781103R00</t>
  </si>
  <si>
    <t>Přesun hmot pro obklady keramické v objektech výšky do 24 m</t>
  </si>
  <si>
    <t xml:space="preserve">67,68,70, : </t>
  </si>
  <si>
    <t>Součet: : 0,08573</t>
  </si>
  <si>
    <t>784402801R00</t>
  </si>
  <si>
    <t>Odstranění maleb oškrabáním, v místnostech do 3,8 m</t>
  </si>
  <si>
    <t>800-784</t>
  </si>
  <si>
    <t>-(6,65*2*2,16-4,0*2)+,22*(14,32+2,16*4)+,25*4*2,16</t>
  </si>
  <si>
    <t>784442001RT2</t>
  </si>
  <si>
    <t>Malby z malířských směsí disperzních, v místnostech do 3,8 m, jednobarevné, dvojnásobné + 1x penetrace</t>
  </si>
  <si>
    <t>3,08*(6,995*2+6,99*2+7,55*4)</t>
  </si>
  <si>
    <t>Mezisoučet</t>
  </si>
  <si>
    <t>chodba : 2,7*54,3/4</t>
  </si>
  <si>
    <t>790</t>
  </si>
  <si>
    <t>Třídílná magnetická tabule 2000/1200mm, křídla 1000/1200mm s poličkou dl.2000mm,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</si>
  <si>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</si>
  <si>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</si>
  <si>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</si>
  <si>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</si>
  <si>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</si>
  <si>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</si>
  <si>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</si>
  <si>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</si>
  <si>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</si>
  <si>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textilní roleta s bočními držáky 2400/2160mm  -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</si>
  <si>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</si>
  <si>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</si>
  <si>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</si>
  <si>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</si>
  <si>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</si>
  <si>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</si>
  <si>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</si>
  <si>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</si>
  <si>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</si>
  <si>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</si>
  <si>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</si>
  <si>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</si>
  <si>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28,29,30,31,32,33,34,36,37,39,40,44,45,46, : </t>
  </si>
  <si>
    <t>Součet: : 4,14931</t>
  </si>
  <si>
    <t>979011121R00</t>
  </si>
  <si>
    <t>Svislá doprava suti a vybouraných hmot příplatek za každé další podlaží</t>
  </si>
  <si>
    <t>Součet: : 8,29863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</si>
  <si>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</si>
  <si>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</si>
  <si>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</si>
  <si>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</si>
  <si>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</si>
  <si>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58,09041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</si>
  <si>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</si>
  <si>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</si>
  <si>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</si>
  <si>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</si>
  <si>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</si>
  <si>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33,19452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</si>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</sst>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4SDlLgiv6NM7SCdrBvfk4X+FQBfPHeVe38gUl37/RO2Y5DcAp9SoOL/BZbEx3Ypn3pKsfZOKUm6lBskXi91Atg==" saltValue="1cmCsJMSnpmBrwHGc+EpO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SUMIF(F51:F76,A16,I51:I76)+SUMIF(F51:F76,"PSU",I51:I76)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SUMIF(F51:F76,A17,I51:I76)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SUMIF(F51:F76,A18,I51:I76)</f>
        <v>0</v>
      </c>
      <c r="J18" s="83"/>
    </row>
    <row r="19" spans="1:10" ht="23.25" customHeight="1" x14ac:dyDescent="0.25">
      <c r="A19" s="190" t="s">
        <v>117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SUMIF(F51:F76,A19,I51:I76)</f>
        <v>0</v>
      </c>
      <c r="J19" s="83"/>
    </row>
    <row r="20" spans="1:10" ht="23.25" customHeight="1" x14ac:dyDescent="0.25">
      <c r="A20" s="190" t="s">
        <v>118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SUMIF(F51:F76,A20,I51:I76)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1-VII -DVD (2017) Pol'!AE262</f>
        <v>0</v>
      </c>
      <c r="G39" s="144">
        <f>'00 0-DVD Naklady'!AF21+'1 1-VII -DVD (2017) Pol'!AF262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1-VII -DVD (2017) Pol'!AE262</f>
        <v>0</v>
      </c>
      <c r="G42" s="152">
        <f>'1 1-VII -DVD (2017) Pol'!AF262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1-VII -DVD (2017) Pol'!AE262</f>
        <v>0</v>
      </c>
      <c r="G43" s="145">
        <f>'1 1-VII -DVD (2017) Pol'!AF262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1-VII -DVD (2017) Pol'!G8</f>
        <v>0</v>
      </c>
      <c r="J51" s="184" t="str">
        <f>IF(I77=0,"",I51/I77*100)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1-VII -DVD (2017) Pol'!G20</f>
        <v>0</v>
      </c>
      <c r="J52" s="184" t="str">
        <f>IF(I77=0,"",I52/I77*100)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1-VII -DVD (2017) Pol'!G31</f>
        <v>0</v>
      </c>
      <c r="J53" s="184" t="str">
        <f>IF(I77=0,"",I53/I77*100)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1-VII -DVD (2017) Pol'!G75</f>
        <v>0</v>
      </c>
      <c r="J54" s="184" t="str">
        <f>IF(I77=0,"",I54/I77*100)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1-VII -DVD (2017) Pol'!G77</f>
        <v>0</v>
      </c>
      <c r="J55" s="184" t="str">
        <f>IF(I77=0,"",I55/I77*100)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1-VII -DVD (2017) Pol'!G80</f>
        <v>0</v>
      </c>
      <c r="J56" s="184" t="str">
        <f>IF(I77=0,"",I56/I77*100)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1-VII -DVD (2017) Pol'!G85</f>
        <v>0</v>
      </c>
      <c r="J57" s="184" t="str">
        <f>IF(I77=0,"",I57/I77*100)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1-VII -DVD (2017) Pol'!G92</f>
        <v>0</v>
      </c>
      <c r="J58" s="184" t="str">
        <f>IF(I77=0,"",I58/I77*100)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24</v>
      </c>
      <c r="G59" s="187"/>
      <c r="H59" s="187"/>
      <c r="I59" s="187">
        <f>'1 1-VII -DVD (2017) Pol'!G137</f>
        <v>0</v>
      </c>
      <c r="J59" s="184" t="str">
        <f>IF(I77=0,"",I59/I77*100)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1-VII -DVD (2017) Pol'!G143</f>
        <v>0</v>
      </c>
      <c r="J60" s="184" t="str">
        <f>IF(I77=0,"",I60/I77*100)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1-VII -DVD (2017) Pol'!G145</f>
        <v>0</v>
      </c>
      <c r="J61" s="184" t="str">
        <f>IF(I77=0,"",I61/I77*100)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1-VII -DVD (2017) Pol'!G147</f>
        <v>0</v>
      </c>
      <c r="J62" s="184" t="str">
        <f>IF(I77=0,"",I62/I77*100)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1-VII -DVD (2017) Pol'!G151</f>
        <v>0</v>
      </c>
      <c r="J63" s="184" t="str">
        <f>IF(I77=0,"",I63/I77*100)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1-VII -DVD (2017) Pol'!G157</f>
        <v>0</v>
      </c>
      <c r="J64" s="184" t="str">
        <f>IF(I77=0,"",I64/I77*100)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1-VII -DVD (2017) Pol'!G176</f>
        <v>0</v>
      </c>
      <c r="J65" s="184" t="str">
        <f>IF(I77=0,"",I65/I77*100)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1-VII -DVD (2017) Pol'!G189</f>
        <v>0</v>
      </c>
      <c r="J66" s="184" t="str">
        <f>IF(I77=0,"",I66/I77*100)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1-VII -DVD (2017) Pol'!G202</f>
        <v>0</v>
      </c>
      <c r="J67" s="184" t="str">
        <f>IF(I77=0,"",I67/I77*100)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1-VII -DVD (2017) Pol'!G212</f>
        <v>0</v>
      </c>
      <c r="J68" s="184" t="str">
        <f>IF(I77=0,"",I68/I77*100)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25</v>
      </c>
      <c r="G69" s="187"/>
      <c r="H69" s="187"/>
      <c r="I69" s="187">
        <f>'1 1-VII -DVD (2017) Pol'!G214</f>
        <v>0</v>
      </c>
      <c r="J69" s="184" t="str">
        <f>IF(I77=0,"",I69/I77*100)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1-VII -DVD (2017) Pol'!G222</f>
        <v>0</v>
      </c>
      <c r="J70" s="184" t="str">
        <f>IF(I77=0,"",I70/I77*100)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1-VII -DVD (2017) Pol'!G224</f>
        <v>0</v>
      </c>
      <c r="J71" s="184" t="str">
        <f>IF(I77=0,"",I71/I77*100)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1-VII -DVD (2017) Pol'!G226</f>
        <v>0</v>
      </c>
      <c r="J72" s="184" t="str">
        <f>IF(I77=0,"",I72/I77*100)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26</v>
      </c>
      <c r="G73" s="187"/>
      <c r="H73" s="187"/>
      <c r="I73" s="187">
        <f>'1 1-VII -DVD (2017) Pol'!G228</f>
        <v>0</v>
      </c>
      <c r="J73" s="184" t="str">
        <f>IF(I77=0,"",I73/I77*100)</f>
        <v/>
      </c>
    </row>
    <row r="74" spans="1:10" ht="25.5" customHeight="1" x14ac:dyDescent="0.25">
      <c r="A74" s="174"/>
      <c r="B74" s="179" t="s">
        <v>114</v>
      </c>
      <c r="C74" s="180" t="s">
        <v>115</v>
      </c>
      <c r="D74" s="181"/>
      <c r="E74" s="181"/>
      <c r="F74" s="186" t="s">
        <v>116</v>
      </c>
      <c r="G74" s="187"/>
      <c r="H74" s="187"/>
      <c r="I74" s="187">
        <f>'1 1-VII -DVD (2017) Pol'!G230</f>
        <v>0</v>
      </c>
      <c r="J74" s="184" t="str">
        <f>IF(I77=0,"",I74/I77*100)</f>
        <v/>
      </c>
    </row>
    <row r="75" spans="1:10" ht="25.5" customHeight="1" x14ac:dyDescent="0.25">
      <c r="A75" s="174"/>
      <c r="B75" s="179" t="s">
        <v>117</v>
      </c>
      <c r="C75" s="180" t="s">
        <v>27</v>
      </c>
      <c r="D75" s="181"/>
      <c r="E75" s="181"/>
      <c r="F75" s="186" t="s">
        <v>117</v>
      </c>
      <c r="G75" s="187"/>
      <c r="H75" s="187"/>
      <c r="I75" s="187">
        <f>'00 0-DVD Naklady'!G8</f>
        <v>0</v>
      </c>
      <c r="J75" s="184" t="str">
        <f>IF(I77=0,"",I75/I77*100)</f>
        <v/>
      </c>
    </row>
    <row r="76" spans="1:10" ht="25.5" customHeight="1" x14ac:dyDescent="0.25">
      <c r="A76" s="174"/>
      <c r="B76" s="179" t="s">
        <v>118</v>
      </c>
      <c r="C76" s="180" t="s">
        <v>28</v>
      </c>
      <c r="D76" s="181"/>
      <c r="E76" s="181"/>
      <c r="F76" s="186" t="s">
        <v>118</v>
      </c>
      <c r="G76" s="187"/>
      <c r="H76" s="187"/>
      <c r="I76" s="187">
        <f>'00 0-DVD Naklady'!G15</f>
        <v>0</v>
      </c>
      <c r="J76" s="184" t="str">
        <f>IF(I77=0,"",I76/I77*100)</f>
        <v/>
      </c>
    </row>
    <row r="77" spans="1:10" ht="25.5" customHeight="1" x14ac:dyDescent="0.25">
      <c r="A77" s="175"/>
      <c r="B77" s="182" t="s">
        <v>1</v>
      </c>
      <c r="C77" s="182"/>
      <c r="D77" s="183"/>
      <c r="E77" s="183"/>
      <c r="F77" s="188"/>
      <c r="G77" s="189"/>
      <c r="H77" s="189"/>
      <c r="I77" s="189">
        <f>SUM(I51:I76)</f>
        <v>0</v>
      </c>
      <c r="J77" s="185">
        <f>SUM(J51:J76)</f>
        <v>0</v>
      </c>
    </row>
    <row r="78" spans="1:10" x14ac:dyDescent="0.25">
      <c r="F78" s="127"/>
      <c r="G78" s="126"/>
      <c r="H78" s="127"/>
      <c r="I78" s="126"/>
      <c r="J78" s="128"/>
    </row>
    <row r="79" spans="1:10" x14ac:dyDescent="0.25">
      <c r="F79" s="127"/>
      <c r="G79" s="126"/>
      <c r="H79" s="127"/>
      <c r="I79" s="126"/>
      <c r="J79" s="128"/>
    </row>
    <row r="80" spans="1:10" x14ac:dyDescent="0.25">
      <c r="F80" s="127"/>
      <c r="G80" s="126"/>
      <c r="H80" s="127"/>
      <c r="I80" s="126"/>
      <c r="J80" s="128"/>
    </row>
  </sheetData>
  <sheetProtection algorithmName="SHA-512" hashValue="zM3x9mAGo9LFLtzZ4YKS8iifYXInzPc1KN+UDjaPLefFXh4egOM8J92mMNMO7ed3bO2U8rh8jObD/DFtKn3UJw==" saltValue="QaKYYTvJItjOULr/JldJ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VZnQlSkS7cSzx/+zQAqTofZnmvAa3FtCcDWaVYf248fFSwbtK3jpzO7FpdRo9m2F2q73ZdOROyDYTMbT1KNAhw==" saltValue="5O+K6oG1GF63W6z+9XEyE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119</v>
      </c>
      <c r="B1" s="192"/>
      <c r="C1" s="192"/>
      <c r="D1" s="192"/>
      <c r="E1" s="192"/>
      <c r="F1" s="192"/>
      <c r="G1" s="192"/>
      <c r="AG1" t="s">
        <v>120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121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122</v>
      </c>
      <c r="AG3" t="s">
        <v>123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124</v>
      </c>
    </row>
    <row r="5" spans="1:60" x14ac:dyDescent="0.25">
      <c r="D5" s="191"/>
    </row>
    <row r="6" spans="1:60" ht="39.6" x14ac:dyDescent="0.25">
      <c r="A6" s="203" t="s">
        <v>125</v>
      </c>
      <c r="B6" s="205" t="s">
        <v>126</v>
      </c>
      <c r="C6" s="205" t="s">
        <v>127</v>
      </c>
      <c r="D6" s="204" t="s">
        <v>128</v>
      </c>
      <c r="E6" s="203" t="s">
        <v>129</v>
      </c>
      <c r="F6" s="202" t="s">
        <v>130</v>
      </c>
      <c r="G6" s="203" t="s">
        <v>29</v>
      </c>
      <c r="H6" s="206" t="s">
        <v>30</v>
      </c>
      <c r="I6" s="206" t="s">
        <v>131</v>
      </c>
      <c r="J6" s="206" t="s">
        <v>31</v>
      </c>
      <c r="K6" s="206" t="s">
        <v>132</v>
      </c>
      <c r="L6" s="206" t="s">
        <v>133</v>
      </c>
      <c r="M6" s="206" t="s">
        <v>134</v>
      </c>
      <c r="N6" s="206" t="s">
        <v>135</v>
      </c>
      <c r="O6" s="206" t="s">
        <v>136</v>
      </c>
      <c r="P6" s="206" t="s">
        <v>137</v>
      </c>
      <c r="Q6" s="206" t="s">
        <v>138</v>
      </c>
      <c r="R6" s="206" t="s">
        <v>139</v>
      </c>
      <c r="S6" s="206" t="s">
        <v>140</v>
      </c>
      <c r="T6" s="206" t="s">
        <v>141</v>
      </c>
      <c r="U6" s="206" t="s">
        <v>142</v>
      </c>
      <c r="V6" s="206" t="s">
        <v>143</v>
      </c>
      <c r="W6" s="206" t="s">
        <v>144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145</v>
      </c>
      <c r="B8" s="219" t="s">
        <v>117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146</v>
      </c>
    </row>
    <row r="9" spans="1:60" outlineLevel="1" x14ac:dyDescent="0.25">
      <c r="A9" s="224">
        <v>1</v>
      </c>
      <c r="B9" s="225" t="s">
        <v>147</v>
      </c>
      <c r="C9" s="242" t="s">
        <v>148</v>
      </c>
      <c r="D9" s="226" t="s">
        <v>149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150</v>
      </c>
      <c r="T9" s="230" t="s">
        <v>151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152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153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154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155</v>
      </c>
      <c r="C11" s="242" t="s">
        <v>156</v>
      </c>
      <c r="D11" s="226" t="s">
        <v>149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150</v>
      </c>
      <c r="T11" s="230" t="s">
        <v>151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158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154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159</v>
      </c>
      <c r="C13" s="242" t="s">
        <v>160</v>
      </c>
      <c r="D13" s="226" t="s">
        <v>149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150</v>
      </c>
      <c r="T13" s="230" t="s">
        <v>151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161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154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145</v>
      </c>
      <c r="B15" s="219" t="s">
        <v>118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146</v>
      </c>
    </row>
    <row r="16" spans="1:60" outlineLevel="1" x14ac:dyDescent="0.25">
      <c r="A16" s="233">
        <v>4</v>
      </c>
      <c r="B16" s="234" t="s">
        <v>162</v>
      </c>
      <c r="C16" s="244" t="s">
        <v>163</v>
      </c>
      <c r="D16" s="235" t="s">
        <v>149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164</v>
      </c>
      <c r="T16" s="239" t="s">
        <v>151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165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166</v>
      </c>
      <c r="C17" s="244" t="s">
        <v>167</v>
      </c>
      <c r="D17" s="235" t="s">
        <v>149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164</v>
      </c>
      <c r="T17" s="239" t="s">
        <v>151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165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168</v>
      </c>
      <c r="C18" s="242" t="s">
        <v>169</v>
      </c>
      <c r="D18" s="226" t="s">
        <v>149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150</v>
      </c>
      <c r="T18" s="230" t="s">
        <v>151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165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170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154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171</v>
      </c>
    </row>
    <row r="22" spans="1:60" x14ac:dyDescent="0.25">
      <c r="C22" s="247"/>
      <c r="D22" s="191"/>
      <c r="AG22" t="s">
        <v>172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zqmowJf28XzIsvv+tpXH91dAbOb6tWHkOTTsHwd+rKvMO1aPQiWixaljMyTrdLWTCOvpfTJBaICKXxF4T7aalg==" saltValue="avxHdeaHdwN1RBxuyL+35g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173</v>
      </c>
      <c r="B1" s="192"/>
      <c r="C1" s="192"/>
      <c r="D1" s="192"/>
      <c r="E1" s="192"/>
      <c r="F1" s="192"/>
      <c r="G1" s="192"/>
      <c r="AG1" t="s">
        <v>120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121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121</v>
      </c>
      <c r="AG3" t="s">
        <v>123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124</v>
      </c>
    </row>
    <row r="5" spans="1:60" x14ac:dyDescent="0.25">
      <c r="D5" s="191"/>
    </row>
    <row r="6" spans="1:60" ht="39.6" x14ac:dyDescent="0.25">
      <c r="A6" s="203" t="s">
        <v>125</v>
      </c>
      <c r="B6" s="205" t="s">
        <v>126</v>
      </c>
      <c r="C6" s="205" t="s">
        <v>127</v>
      </c>
      <c r="D6" s="204" t="s">
        <v>128</v>
      </c>
      <c r="E6" s="203" t="s">
        <v>129</v>
      </c>
      <c r="F6" s="202" t="s">
        <v>130</v>
      </c>
      <c r="G6" s="203" t="s">
        <v>29</v>
      </c>
      <c r="H6" s="206" t="s">
        <v>30</v>
      </c>
      <c r="I6" s="206" t="s">
        <v>131</v>
      </c>
      <c r="J6" s="206" t="s">
        <v>31</v>
      </c>
      <c r="K6" s="206" t="s">
        <v>132</v>
      </c>
      <c r="L6" s="206" t="s">
        <v>133</v>
      </c>
      <c r="M6" s="206" t="s">
        <v>134</v>
      </c>
      <c r="N6" s="206" t="s">
        <v>135</v>
      </c>
      <c r="O6" s="206" t="s">
        <v>136</v>
      </c>
      <c r="P6" s="206" t="s">
        <v>137</v>
      </c>
      <c r="Q6" s="206" t="s">
        <v>138</v>
      </c>
      <c r="R6" s="206" t="s">
        <v>139</v>
      </c>
      <c r="S6" s="206" t="s">
        <v>140</v>
      </c>
      <c r="T6" s="206" t="s">
        <v>141</v>
      </c>
      <c r="U6" s="206" t="s">
        <v>142</v>
      </c>
      <c r="V6" s="206" t="s">
        <v>143</v>
      </c>
      <c r="W6" s="206" t="s">
        <v>144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145</v>
      </c>
      <c r="B8" s="219" t="s">
        <v>68</v>
      </c>
      <c r="C8" s="241" t="s">
        <v>69</v>
      </c>
      <c r="D8" s="220"/>
      <c r="E8" s="221"/>
      <c r="F8" s="222"/>
      <c r="G8" s="222">
        <f>SUMIF(AG9:AG19,"&lt;&gt;NOR",G9:G19)</f>
        <v>0</v>
      </c>
      <c r="H8" s="222"/>
      <c r="I8" s="222">
        <f>SUM(I9:I19)</f>
        <v>0</v>
      </c>
      <c r="J8" s="222"/>
      <c r="K8" s="222">
        <f>SUM(K9:K19)</f>
        <v>0</v>
      </c>
      <c r="L8" s="222"/>
      <c r="M8" s="222">
        <f>SUM(M9:M19)</f>
        <v>0</v>
      </c>
      <c r="N8" s="222"/>
      <c r="O8" s="222">
        <f>SUM(O9:O19)</f>
        <v>2.72</v>
      </c>
      <c r="P8" s="222"/>
      <c r="Q8" s="222">
        <f>SUM(Q9:Q19)</f>
        <v>0</v>
      </c>
      <c r="R8" s="222"/>
      <c r="S8" s="222"/>
      <c r="T8" s="223"/>
      <c r="U8" s="217"/>
      <c r="V8" s="217">
        <f>SUM(V9:V19)</f>
        <v>13.86</v>
      </c>
      <c r="W8" s="217"/>
      <c r="AG8" t="s">
        <v>146</v>
      </c>
    </row>
    <row r="9" spans="1:60" ht="20.399999999999999" outlineLevel="1" x14ac:dyDescent="0.25">
      <c r="A9" s="224">
        <v>1</v>
      </c>
      <c r="B9" s="225" t="s">
        <v>174</v>
      </c>
      <c r="C9" s="242" t="s">
        <v>175</v>
      </c>
      <c r="D9" s="226" t="s">
        <v>176</v>
      </c>
      <c r="E9" s="227">
        <v>22.378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0.12138</v>
      </c>
      <c r="O9" s="229">
        <f>ROUND(E9*N9,2)</f>
        <v>2.72</v>
      </c>
      <c r="P9" s="229">
        <v>0</v>
      </c>
      <c r="Q9" s="229">
        <f>ROUND(E9*P9,2)</f>
        <v>0</v>
      </c>
      <c r="R9" s="229" t="s">
        <v>177</v>
      </c>
      <c r="S9" s="229" t="s">
        <v>150</v>
      </c>
      <c r="T9" s="230" t="s">
        <v>150</v>
      </c>
      <c r="U9" s="216">
        <v>0.51400000000000001</v>
      </c>
      <c r="V9" s="216">
        <f>ROUND(E9*U9,2)</f>
        <v>11.5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178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1" outlineLevel="1" x14ac:dyDescent="0.25">
      <c r="A10" s="214"/>
      <c r="B10" s="215"/>
      <c r="C10" s="255" t="s">
        <v>179</v>
      </c>
      <c r="D10" s="253"/>
      <c r="E10" s="253"/>
      <c r="F10" s="253"/>
      <c r="G10" s="253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180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32" t="str">
        <f>C10</f>
        <v>jednoduché nebo příčky zděné do svislé dřevěné, cihelné, betonové nebo ocelové konstrukce na jakoukoliv maltu vápenocementovou (MVC) nebo cementovou (MC),</v>
      </c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6" t="s">
        <v>181</v>
      </c>
      <c r="D11" s="249"/>
      <c r="E11" s="250">
        <v>22.378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182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24">
        <v>2</v>
      </c>
      <c r="B12" s="225" t="s">
        <v>183</v>
      </c>
      <c r="C12" s="242" t="s">
        <v>184</v>
      </c>
      <c r="D12" s="226" t="s">
        <v>185</v>
      </c>
      <c r="E12" s="227">
        <v>6.68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8.0000000000000007E-5</v>
      </c>
      <c r="O12" s="229">
        <f>ROUND(E12*N12,2)</f>
        <v>0</v>
      </c>
      <c r="P12" s="229">
        <v>0</v>
      </c>
      <c r="Q12" s="229">
        <f>ROUND(E12*P12,2)</f>
        <v>0</v>
      </c>
      <c r="R12" s="229" t="s">
        <v>186</v>
      </c>
      <c r="S12" s="229" t="s">
        <v>150</v>
      </c>
      <c r="T12" s="230" t="s">
        <v>150</v>
      </c>
      <c r="U12" s="216">
        <v>0.18</v>
      </c>
      <c r="V12" s="216">
        <f>ROUND(E12*U12,2)</f>
        <v>1.2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178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6" t="s">
        <v>187</v>
      </c>
      <c r="D13" s="249"/>
      <c r="E13" s="250">
        <v>6.68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182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24">
        <v>3</v>
      </c>
      <c r="B14" s="225" t="s">
        <v>188</v>
      </c>
      <c r="C14" s="242" t="s">
        <v>189</v>
      </c>
      <c r="D14" s="226" t="s">
        <v>185</v>
      </c>
      <c r="E14" s="227">
        <v>3.35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9">
        <v>1.0200000000000001E-3</v>
      </c>
      <c r="O14" s="229">
        <f>ROUND(E14*N14,2)</f>
        <v>0</v>
      </c>
      <c r="P14" s="229">
        <v>0</v>
      </c>
      <c r="Q14" s="229">
        <f>ROUND(E14*P14,2)</f>
        <v>0</v>
      </c>
      <c r="R14" s="229" t="s">
        <v>177</v>
      </c>
      <c r="S14" s="229" t="s">
        <v>150</v>
      </c>
      <c r="T14" s="230" t="s">
        <v>150</v>
      </c>
      <c r="U14" s="216">
        <v>0.223</v>
      </c>
      <c r="V14" s="216">
        <f>ROUND(E14*U14,2)</f>
        <v>0.75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178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55" t="s">
        <v>190</v>
      </c>
      <c r="D15" s="253"/>
      <c r="E15" s="253"/>
      <c r="F15" s="253"/>
      <c r="G15" s="253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180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7" t="s">
        <v>191</v>
      </c>
      <c r="D16" s="254"/>
      <c r="E16" s="254"/>
      <c r="F16" s="254"/>
      <c r="G16" s="254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154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24">
        <v>4</v>
      </c>
      <c r="B17" s="225" t="s">
        <v>192</v>
      </c>
      <c r="C17" s="242" t="s">
        <v>193</v>
      </c>
      <c r="D17" s="226" t="s">
        <v>185</v>
      </c>
      <c r="E17" s="227">
        <v>3.35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21</v>
      </c>
      <c r="M17" s="229">
        <f>G17*(1+L17/100)</f>
        <v>0</v>
      </c>
      <c r="N17" s="229">
        <v>1.0200000000000001E-3</v>
      </c>
      <c r="O17" s="229">
        <f>ROUND(E17*N17,2)</f>
        <v>0</v>
      </c>
      <c r="P17" s="229">
        <v>0</v>
      </c>
      <c r="Q17" s="229">
        <f>ROUND(E17*P17,2)</f>
        <v>0</v>
      </c>
      <c r="R17" s="229" t="s">
        <v>177</v>
      </c>
      <c r="S17" s="229" t="s">
        <v>150</v>
      </c>
      <c r="T17" s="230" t="s">
        <v>150</v>
      </c>
      <c r="U17" s="216">
        <v>0.123</v>
      </c>
      <c r="V17" s="216">
        <f>ROUND(E17*U17,2)</f>
        <v>0.41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178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5" t="s">
        <v>190</v>
      </c>
      <c r="D18" s="253"/>
      <c r="E18" s="253"/>
      <c r="F18" s="253"/>
      <c r="G18" s="253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180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57" t="s">
        <v>191</v>
      </c>
      <c r="D19" s="254"/>
      <c r="E19" s="254"/>
      <c r="F19" s="254"/>
      <c r="G19" s="254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154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218" t="s">
        <v>145</v>
      </c>
      <c r="B20" s="219" t="s">
        <v>70</v>
      </c>
      <c r="C20" s="241" t="s">
        <v>71</v>
      </c>
      <c r="D20" s="220"/>
      <c r="E20" s="221"/>
      <c r="F20" s="222"/>
      <c r="G20" s="222">
        <f>SUMIF(AG21:AG30,"&lt;&gt;NOR",G21:G30)</f>
        <v>0</v>
      </c>
      <c r="H20" s="222"/>
      <c r="I20" s="222">
        <f>SUM(I21:I30)</f>
        <v>0</v>
      </c>
      <c r="J20" s="222"/>
      <c r="K20" s="222">
        <f>SUM(K21:K30)</f>
        <v>0</v>
      </c>
      <c r="L20" s="222"/>
      <c r="M20" s="222">
        <f>SUM(M21:M30)</f>
        <v>0</v>
      </c>
      <c r="N20" s="222"/>
      <c r="O20" s="222">
        <f>SUM(O21:O30)</f>
        <v>0.54</v>
      </c>
      <c r="P20" s="222"/>
      <c r="Q20" s="222">
        <f>SUM(Q21:Q30)</f>
        <v>0</v>
      </c>
      <c r="R20" s="222"/>
      <c r="S20" s="222"/>
      <c r="T20" s="223"/>
      <c r="U20" s="217"/>
      <c r="V20" s="217">
        <f>SUM(V21:V30)</f>
        <v>31.53</v>
      </c>
      <c r="W20" s="217"/>
      <c r="AG20" t="s">
        <v>146</v>
      </c>
    </row>
    <row r="21" spans="1:60" ht="20.399999999999999" outlineLevel="1" x14ac:dyDescent="0.25">
      <c r="A21" s="224">
        <v>5</v>
      </c>
      <c r="B21" s="225" t="s">
        <v>194</v>
      </c>
      <c r="C21" s="242" t="s">
        <v>195</v>
      </c>
      <c r="D21" s="226" t="s">
        <v>176</v>
      </c>
      <c r="E21" s="227">
        <v>26.395199999999999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1.7819999999999999E-2</v>
      </c>
      <c r="O21" s="229">
        <f>ROUND(E21*N21,2)</f>
        <v>0.47</v>
      </c>
      <c r="P21" s="229">
        <v>0</v>
      </c>
      <c r="Q21" s="229">
        <f>ROUND(E21*P21,2)</f>
        <v>0</v>
      </c>
      <c r="R21" s="229" t="s">
        <v>177</v>
      </c>
      <c r="S21" s="229" t="s">
        <v>150</v>
      </c>
      <c r="T21" s="230" t="s">
        <v>150</v>
      </c>
      <c r="U21" s="216">
        <v>0.92700000000000005</v>
      </c>
      <c r="V21" s="216">
        <f>ROUND(E21*U21,2)</f>
        <v>24.47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178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6" t="s">
        <v>196</v>
      </c>
      <c r="D22" s="249"/>
      <c r="E22" s="250">
        <v>26.395199999999999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182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ht="30.6" outlineLevel="1" x14ac:dyDescent="0.25">
      <c r="A23" s="224">
        <v>6</v>
      </c>
      <c r="B23" s="225" t="s">
        <v>197</v>
      </c>
      <c r="C23" s="242" t="s">
        <v>198</v>
      </c>
      <c r="D23" s="226" t="s">
        <v>185</v>
      </c>
      <c r="E23" s="227">
        <v>3.28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9">
        <v>1.1560000000000001E-2</v>
      </c>
      <c r="O23" s="229">
        <f>ROUND(E23*N23,2)</f>
        <v>0.04</v>
      </c>
      <c r="P23" s="229">
        <v>0</v>
      </c>
      <c r="Q23" s="229">
        <f>ROUND(E23*P23,2)</f>
        <v>0</v>
      </c>
      <c r="R23" s="229" t="s">
        <v>177</v>
      </c>
      <c r="S23" s="229" t="s">
        <v>150</v>
      </c>
      <c r="T23" s="230" t="s">
        <v>150</v>
      </c>
      <c r="U23" s="216">
        <v>1.6579999999999999</v>
      </c>
      <c r="V23" s="216">
        <f>ROUND(E23*U23,2)</f>
        <v>5.44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178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14"/>
      <c r="B24" s="215"/>
      <c r="C24" s="256" t="s">
        <v>199</v>
      </c>
      <c r="D24" s="249"/>
      <c r="E24" s="250">
        <v>3.28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182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0.399999999999999" outlineLevel="1" x14ac:dyDescent="0.25">
      <c r="A25" s="224">
        <v>7</v>
      </c>
      <c r="B25" s="225" t="s">
        <v>200</v>
      </c>
      <c r="C25" s="242" t="s">
        <v>201</v>
      </c>
      <c r="D25" s="226" t="s">
        <v>176</v>
      </c>
      <c r="E25" s="227">
        <v>1.9008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1.5689999999999999E-2</v>
      </c>
      <c r="O25" s="229">
        <f>ROUND(E25*N25,2)</f>
        <v>0.03</v>
      </c>
      <c r="P25" s="229">
        <v>0</v>
      </c>
      <c r="Q25" s="229">
        <f>ROUND(E25*P25,2)</f>
        <v>0</v>
      </c>
      <c r="R25" s="229"/>
      <c r="S25" s="229" t="s">
        <v>164</v>
      </c>
      <c r="T25" s="230" t="s">
        <v>151</v>
      </c>
      <c r="U25" s="216">
        <v>0.85</v>
      </c>
      <c r="V25" s="216">
        <f>ROUND(E25*U25,2)</f>
        <v>1.62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178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43" t="s">
        <v>483</v>
      </c>
      <c r="D26" s="231"/>
      <c r="E26" s="231"/>
      <c r="F26" s="231"/>
      <c r="G26" s="231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154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14"/>
      <c r="B27" s="215"/>
      <c r="C27" s="257" t="s">
        <v>202</v>
      </c>
      <c r="D27" s="254"/>
      <c r="E27" s="254"/>
      <c r="F27" s="254"/>
      <c r="G27" s="254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154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7" t="s">
        <v>203</v>
      </c>
      <c r="D28" s="254"/>
      <c r="E28" s="254"/>
      <c r="F28" s="254"/>
      <c r="G28" s="254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154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14"/>
      <c r="B29" s="215"/>
      <c r="C29" s="257" t="s">
        <v>204</v>
      </c>
      <c r="D29" s="254"/>
      <c r="E29" s="254"/>
      <c r="F29" s="254"/>
      <c r="G29" s="254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154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6" t="s">
        <v>205</v>
      </c>
      <c r="D30" s="249"/>
      <c r="E30" s="250">
        <v>1.9008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182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x14ac:dyDescent="0.25">
      <c r="A31" s="218" t="s">
        <v>145</v>
      </c>
      <c r="B31" s="219" t="s">
        <v>72</v>
      </c>
      <c r="C31" s="241" t="s">
        <v>73</v>
      </c>
      <c r="D31" s="220"/>
      <c r="E31" s="221"/>
      <c r="F31" s="222"/>
      <c r="G31" s="222">
        <f>SUMIF(AG32:AG74,"&lt;&gt;NOR",G32:G74)</f>
        <v>0</v>
      </c>
      <c r="H31" s="222"/>
      <c r="I31" s="222">
        <f>SUM(I32:I74)</f>
        <v>0</v>
      </c>
      <c r="J31" s="222"/>
      <c r="K31" s="222">
        <f>SUM(K32:K74)</f>
        <v>0</v>
      </c>
      <c r="L31" s="222"/>
      <c r="M31" s="222">
        <f>SUM(M32:M74)</f>
        <v>0</v>
      </c>
      <c r="N31" s="222"/>
      <c r="O31" s="222">
        <f>SUM(O32:O74)</f>
        <v>6.1</v>
      </c>
      <c r="P31" s="222"/>
      <c r="Q31" s="222">
        <f>SUM(Q32:Q74)</f>
        <v>0</v>
      </c>
      <c r="R31" s="222"/>
      <c r="S31" s="222"/>
      <c r="T31" s="223"/>
      <c r="U31" s="217"/>
      <c r="V31" s="217">
        <f>SUM(V32:V74)</f>
        <v>143.22999999999999</v>
      </c>
      <c r="W31" s="217"/>
      <c r="AG31" t="s">
        <v>146</v>
      </c>
    </row>
    <row r="32" spans="1:60" outlineLevel="1" x14ac:dyDescent="0.25">
      <c r="A32" s="224">
        <v>8</v>
      </c>
      <c r="B32" s="225" t="s">
        <v>206</v>
      </c>
      <c r="C32" s="242" t="s">
        <v>207</v>
      </c>
      <c r="D32" s="226" t="s">
        <v>176</v>
      </c>
      <c r="E32" s="227">
        <v>30.9312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21</v>
      </c>
      <c r="M32" s="229">
        <f>G32*(1+L32/100)</f>
        <v>0</v>
      </c>
      <c r="N32" s="229">
        <v>4.0000000000000003E-5</v>
      </c>
      <c r="O32" s="229">
        <f>ROUND(E32*N32,2)</f>
        <v>0</v>
      </c>
      <c r="P32" s="229">
        <v>0</v>
      </c>
      <c r="Q32" s="229">
        <f>ROUND(E32*P32,2)</f>
        <v>0</v>
      </c>
      <c r="R32" s="229" t="s">
        <v>177</v>
      </c>
      <c r="S32" s="229" t="s">
        <v>150</v>
      </c>
      <c r="T32" s="230" t="s">
        <v>150</v>
      </c>
      <c r="U32" s="216">
        <v>7.8E-2</v>
      </c>
      <c r="V32" s="216">
        <f>ROUND(E32*U32,2)</f>
        <v>2.41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208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1" outlineLevel="1" x14ac:dyDescent="0.25">
      <c r="A33" s="214"/>
      <c r="B33" s="215"/>
      <c r="C33" s="255" t="s">
        <v>209</v>
      </c>
      <c r="D33" s="253"/>
      <c r="E33" s="253"/>
      <c r="F33" s="253"/>
      <c r="G33" s="253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180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32" t="str">
        <f>C33</f>
        <v>které se zřizují před úpravami povrchu, a obalení osazených dveřních zárubní před znečištěním při úpravách povrchu nástřikem plastických maltovin včetně pozdějšího odkrytí,</v>
      </c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6" t="s">
        <v>210</v>
      </c>
      <c r="D34" s="249"/>
      <c r="E34" s="250">
        <v>30.9312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182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ht="20.399999999999999" outlineLevel="1" x14ac:dyDescent="0.25">
      <c r="A35" s="224">
        <v>9</v>
      </c>
      <c r="B35" s="225" t="s">
        <v>211</v>
      </c>
      <c r="C35" s="242" t="s">
        <v>212</v>
      </c>
      <c r="D35" s="226" t="s">
        <v>176</v>
      </c>
      <c r="E35" s="227">
        <v>1.64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9">
        <v>0.10712000000000001</v>
      </c>
      <c r="O35" s="229">
        <f>ROUND(E35*N35,2)</f>
        <v>0.18</v>
      </c>
      <c r="P35" s="229">
        <v>0</v>
      </c>
      <c r="Q35" s="229">
        <f>ROUND(E35*P35,2)</f>
        <v>0</v>
      </c>
      <c r="R35" s="229" t="s">
        <v>186</v>
      </c>
      <c r="S35" s="229" t="s">
        <v>150</v>
      </c>
      <c r="T35" s="230" t="s">
        <v>150</v>
      </c>
      <c r="U35" s="216">
        <v>0.69998000000000005</v>
      </c>
      <c r="V35" s="216">
        <f>ROUND(E35*U35,2)</f>
        <v>1.1499999999999999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178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5" t="s">
        <v>213</v>
      </c>
      <c r="D36" s="253"/>
      <c r="E36" s="253"/>
      <c r="F36" s="253"/>
      <c r="G36" s="253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180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14"/>
      <c r="B37" s="215"/>
      <c r="C37" s="256" t="s">
        <v>214</v>
      </c>
      <c r="D37" s="249"/>
      <c r="E37" s="250">
        <v>1.64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182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24">
        <v>10</v>
      </c>
      <c r="B38" s="225" t="s">
        <v>215</v>
      </c>
      <c r="C38" s="242" t="s">
        <v>216</v>
      </c>
      <c r="D38" s="226" t="s">
        <v>185</v>
      </c>
      <c r="E38" s="227">
        <v>20.399999999999999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3.7100000000000002E-3</v>
      </c>
      <c r="O38" s="229">
        <f>ROUND(E38*N38,2)</f>
        <v>0.08</v>
      </c>
      <c r="P38" s="229">
        <v>0</v>
      </c>
      <c r="Q38" s="229">
        <f>ROUND(E38*P38,2)</f>
        <v>0</v>
      </c>
      <c r="R38" s="229" t="s">
        <v>186</v>
      </c>
      <c r="S38" s="229" t="s">
        <v>150</v>
      </c>
      <c r="T38" s="230" t="s">
        <v>150</v>
      </c>
      <c r="U38" s="216">
        <v>0.18179999999999999</v>
      </c>
      <c r="V38" s="216">
        <f>ROUND(E38*U38,2)</f>
        <v>3.71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178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6" t="s">
        <v>217</v>
      </c>
      <c r="D39" s="249"/>
      <c r="E39" s="250">
        <v>20.399999999999999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182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24">
        <v>11</v>
      </c>
      <c r="B40" s="225" t="s">
        <v>218</v>
      </c>
      <c r="C40" s="242" t="s">
        <v>219</v>
      </c>
      <c r="D40" s="226" t="s">
        <v>176</v>
      </c>
      <c r="E40" s="227">
        <v>66.247399999999999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9">
        <v>4.7660000000000001E-2</v>
      </c>
      <c r="O40" s="229">
        <f>ROUND(E40*N40,2)</f>
        <v>3.16</v>
      </c>
      <c r="P40" s="229">
        <v>0</v>
      </c>
      <c r="Q40" s="229">
        <f>ROUND(E40*P40,2)</f>
        <v>0</v>
      </c>
      <c r="R40" s="229" t="s">
        <v>177</v>
      </c>
      <c r="S40" s="229" t="s">
        <v>150</v>
      </c>
      <c r="T40" s="230" t="s">
        <v>150</v>
      </c>
      <c r="U40" s="216">
        <v>0.65600000000000003</v>
      </c>
      <c r="V40" s="216">
        <f>ROUND(E40*U40,2)</f>
        <v>43.46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178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6" t="s">
        <v>220</v>
      </c>
      <c r="D41" s="249"/>
      <c r="E41" s="250">
        <v>64.222399999999993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182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6" t="s">
        <v>221</v>
      </c>
      <c r="D42" s="249"/>
      <c r="E42" s="250">
        <v>2.0249999999999999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182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0.399999999999999" outlineLevel="1" x14ac:dyDescent="0.25">
      <c r="A43" s="224">
        <v>12</v>
      </c>
      <c r="B43" s="225" t="s">
        <v>222</v>
      </c>
      <c r="C43" s="242" t="s">
        <v>223</v>
      </c>
      <c r="D43" s="226" t="s">
        <v>176</v>
      </c>
      <c r="E43" s="227">
        <v>87.744600000000005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21</v>
      </c>
      <c r="M43" s="229">
        <f>G43*(1+L43/100)</f>
        <v>0</v>
      </c>
      <c r="N43" s="229">
        <v>1.694E-2</v>
      </c>
      <c r="O43" s="229">
        <f>ROUND(E43*N43,2)</f>
        <v>1.49</v>
      </c>
      <c r="P43" s="229">
        <v>0</v>
      </c>
      <c r="Q43" s="229">
        <f>ROUND(E43*P43,2)</f>
        <v>0</v>
      </c>
      <c r="R43" s="229" t="s">
        <v>186</v>
      </c>
      <c r="S43" s="229" t="s">
        <v>150</v>
      </c>
      <c r="T43" s="230" t="s">
        <v>150</v>
      </c>
      <c r="U43" s="216">
        <v>0.33481</v>
      </c>
      <c r="V43" s="216">
        <f>ROUND(E43*U43,2)</f>
        <v>29.38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208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43" t="s">
        <v>224</v>
      </c>
      <c r="D44" s="231"/>
      <c r="E44" s="231"/>
      <c r="F44" s="231"/>
      <c r="G44" s="231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154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6" t="s">
        <v>225</v>
      </c>
      <c r="D45" s="249"/>
      <c r="E45" s="250">
        <v>120.7867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182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6" t="s">
        <v>226</v>
      </c>
      <c r="D46" s="249"/>
      <c r="E46" s="250">
        <v>-23.4176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182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6" t="s">
        <v>227</v>
      </c>
      <c r="D47" s="249"/>
      <c r="E47" s="250">
        <v>-2.6775000000000002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182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6" t="s">
        <v>228</v>
      </c>
      <c r="D48" s="249"/>
      <c r="E48" s="250">
        <v>-1.77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182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6" t="s">
        <v>229</v>
      </c>
      <c r="D49" s="249"/>
      <c r="E49" s="250">
        <v>-3.1520000000000001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182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6" t="s">
        <v>230</v>
      </c>
      <c r="D50" s="249"/>
      <c r="E50" s="250">
        <v>-2.0249999999999999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182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24">
        <v>13</v>
      </c>
      <c r="B51" s="225" t="s">
        <v>231</v>
      </c>
      <c r="C51" s="242" t="s">
        <v>232</v>
      </c>
      <c r="D51" s="226" t="s">
        <v>176</v>
      </c>
      <c r="E51" s="227">
        <v>4.5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5.8500000000000003E-2</v>
      </c>
      <c r="O51" s="229">
        <f>ROUND(E51*N51,2)</f>
        <v>0.26</v>
      </c>
      <c r="P51" s="229">
        <v>0</v>
      </c>
      <c r="Q51" s="229">
        <f>ROUND(E51*P51,2)</f>
        <v>0</v>
      </c>
      <c r="R51" s="229" t="s">
        <v>186</v>
      </c>
      <c r="S51" s="229" t="s">
        <v>150</v>
      </c>
      <c r="T51" s="230" t="s">
        <v>150</v>
      </c>
      <c r="U51" s="216">
        <v>1.86904</v>
      </c>
      <c r="V51" s="216">
        <f>ROUND(E51*U51,2)</f>
        <v>8.41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178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55" t="s">
        <v>233</v>
      </c>
      <c r="D52" s="253"/>
      <c r="E52" s="253"/>
      <c r="F52" s="253"/>
      <c r="G52" s="253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180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6" t="s">
        <v>234</v>
      </c>
      <c r="D53" s="249"/>
      <c r="E53" s="250">
        <v>4.5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182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24">
        <v>14</v>
      </c>
      <c r="B54" s="225" t="s">
        <v>235</v>
      </c>
      <c r="C54" s="242" t="s">
        <v>236</v>
      </c>
      <c r="D54" s="226" t="s">
        <v>176</v>
      </c>
      <c r="E54" s="227">
        <v>1.64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21</v>
      </c>
      <c r="M54" s="229">
        <f>G54*(1+L54/100)</f>
        <v>0</v>
      </c>
      <c r="N54" s="229">
        <v>5.629E-2</v>
      </c>
      <c r="O54" s="229">
        <f>ROUND(E54*N54,2)</f>
        <v>0.09</v>
      </c>
      <c r="P54" s="229">
        <v>0</v>
      </c>
      <c r="Q54" s="229">
        <f>ROUND(E54*P54,2)</f>
        <v>0</v>
      </c>
      <c r="R54" s="229" t="s">
        <v>186</v>
      </c>
      <c r="S54" s="229" t="s">
        <v>150</v>
      </c>
      <c r="T54" s="230" t="s">
        <v>150</v>
      </c>
      <c r="U54" s="216">
        <v>1.5729900000000001</v>
      </c>
      <c r="V54" s="216">
        <f>ROUND(E54*U54,2)</f>
        <v>2.58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178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14"/>
      <c r="B55" s="215"/>
      <c r="C55" s="255" t="s">
        <v>233</v>
      </c>
      <c r="D55" s="253"/>
      <c r="E55" s="253"/>
      <c r="F55" s="253"/>
      <c r="G55" s="253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180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6" t="s">
        <v>214</v>
      </c>
      <c r="D56" s="249"/>
      <c r="E56" s="250">
        <v>1.64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182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24">
        <v>15</v>
      </c>
      <c r="B57" s="225" t="s">
        <v>237</v>
      </c>
      <c r="C57" s="242" t="s">
        <v>238</v>
      </c>
      <c r="D57" s="226" t="s">
        <v>176</v>
      </c>
      <c r="E57" s="227">
        <v>112.0361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9">
        <v>3.63E-3</v>
      </c>
      <c r="O57" s="229">
        <f>ROUND(E57*N57,2)</f>
        <v>0.41</v>
      </c>
      <c r="P57" s="229">
        <v>0</v>
      </c>
      <c r="Q57" s="229">
        <f>ROUND(E57*P57,2)</f>
        <v>0</v>
      </c>
      <c r="R57" s="229" t="s">
        <v>177</v>
      </c>
      <c r="S57" s="229" t="s">
        <v>150</v>
      </c>
      <c r="T57" s="230" t="s">
        <v>150</v>
      </c>
      <c r="U57" s="216">
        <v>0.30249999999999999</v>
      </c>
      <c r="V57" s="216">
        <f>ROUND(E57*U57,2)</f>
        <v>33.89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208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5" t="s">
        <v>239</v>
      </c>
      <c r="D58" s="253"/>
      <c r="E58" s="253"/>
      <c r="F58" s="253"/>
      <c r="G58" s="253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180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14"/>
      <c r="B59" s="215"/>
      <c r="C59" s="256" t="s">
        <v>240</v>
      </c>
      <c r="D59" s="249"/>
      <c r="E59" s="250">
        <v>142.35239999999999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182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14"/>
      <c r="B60" s="215"/>
      <c r="C60" s="256" t="s">
        <v>241</v>
      </c>
      <c r="D60" s="249"/>
      <c r="E60" s="250">
        <v>-21.5168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182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5">
      <c r="A61" s="214"/>
      <c r="B61" s="215"/>
      <c r="C61" s="256" t="s">
        <v>227</v>
      </c>
      <c r="D61" s="249"/>
      <c r="E61" s="250">
        <v>-2.6775000000000002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182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14"/>
      <c r="B62" s="215"/>
      <c r="C62" s="256" t="s">
        <v>242</v>
      </c>
      <c r="D62" s="249"/>
      <c r="E62" s="250">
        <v>-2.97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182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14"/>
      <c r="B63" s="215"/>
      <c r="C63" s="256" t="s">
        <v>229</v>
      </c>
      <c r="D63" s="249"/>
      <c r="E63" s="250">
        <v>-3.1520000000000001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182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24">
        <v>16</v>
      </c>
      <c r="B64" s="225" t="s">
        <v>243</v>
      </c>
      <c r="C64" s="242" t="s">
        <v>244</v>
      </c>
      <c r="D64" s="226" t="s">
        <v>176</v>
      </c>
      <c r="E64" s="227">
        <v>5.6475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4.5580000000000002E-2</v>
      </c>
      <c r="O64" s="229">
        <f>ROUND(E64*N64,2)</f>
        <v>0.26</v>
      </c>
      <c r="P64" s="229">
        <v>0</v>
      </c>
      <c r="Q64" s="229">
        <f>ROUND(E64*P64,2)</f>
        <v>0</v>
      </c>
      <c r="R64" s="229" t="s">
        <v>177</v>
      </c>
      <c r="S64" s="229" t="s">
        <v>150</v>
      </c>
      <c r="T64" s="230" t="s">
        <v>150</v>
      </c>
      <c r="U64" s="216">
        <v>0.60799999999999998</v>
      </c>
      <c r="V64" s="216">
        <f>ROUND(E64*U64,2)</f>
        <v>3.43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178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55" t="s">
        <v>245</v>
      </c>
      <c r="D65" s="253"/>
      <c r="E65" s="253"/>
      <c r="F65" s="253"/>
      <c r="G65" s="253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180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14"/>
      <c r="B66" s="215"/>
      <c r="C66" s="256" t="s">
        <v>246</v>
      </c>
      <c r="D66" s="249"/>
      <c r="E66" s="250">
        <v>2.6775000000000002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182</v>
      </c>
      <c r="AH66" s="207">
        <v>0</v>
      </c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5">
      <c r="A67" s="214"/>
      <c r="B67" s="215"/>
      <c r="C67" s="256" t="s">
        <v>247</v>
      </c>
      <c r="D67" s="249"/>
      <c r="E67" s="250">
        <v>2.97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182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5">
      <c r="A68" s="224">
        <v>17</v>
      </c>
      <c r="B68" s="225" t="s">
        <v>248</v>
      </c>
      <c r="C68" s="242" t="s">
        <v>249</v>
      </c>
      <c r="D68" s="226" t="s">
        <v>185</v>
      </c>
      <c r="E68" s="227">
        <v>40.72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4.6000000000000001E-4</v>
      </c>
      <c r="O68" s="229">
        <f>ROUND(E68*N68,2)</f>
        <v>0.02</v>
      </c>
      <c r="P68" s="229">
        <v>0</v>
      </c>
      <c r="Q68" s="229">
        <f>ROUND(E68*P68,2)</f>
        <v>0</v>
      </c>
      <c r="R68" s="229" t="s">
        <v>177</v>
      </c>
      <c r="S68" s="229" t="s">
        <v>150</v>
      </c>
      <c r="T68" s="230" t="s">
        <v>150</v>
      </c>
      <c r="U68" s="216">
        <v>0</v>
      </c>
      <c r="V68" s="216">
        <f>ROUND(E68*U68,2)</f>
        <v>0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178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5" t="s">
        <v>250</v>
      </c>
      <c r="D69" s="253"/>
      <c r="E69" s="253"/>
      <c r="F69" s="253"/>
      <c r="G69" s="253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180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6" t="s">
        <v>251</v>
      </c>
      <c r="D70" s="249"/>
      <c r="E70" s="250">
        <v>40.72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182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24">
        <v>18</v>
      </c>
      <c r="B71" s="225" t="s">
        <v>252</v>
      </c>
      <c r="C71" s="242" t="s">
        <v>253</v>
      </c>
      <c r="D71" s="226" t="s">
        <v>176</v>
      </c>
      <c r="E71" s="227">
        <v>40.914099999999998</v>
      </c>
      <c r="F71" s="228"/>
      <c r="G71" s="229">
        <f>ROUND(E71*F71,2)</f>
        <v>0</v>
      </c>
      <c r="H71" s="228"/>
      <c r="I71" s="229">
        <f>ROUND(E71*H71,2)</f>
        <v>0</v>
      </c>
      <c r="J71" s="228"/>
      <c r="K71" s="229">
        <f>ROUND(E71*J71,2)</f>
        <v>0</v>
      </c>
      <c r="L71" s="229">
        <v>21</v>
      </c>
      <c r="M71" s="229">
        <f>G71*(1+L71/100)</f>
        <v>0</v>
      </c>
      <c r="N71" s="229">
        <v>3.6700000000000001E-3</v>
      </c>
      <c r="O71" s="229">
        <f>ROUND(E71*N71,2)</f>
        <v>0.15</v>
      </c>
      <c r="P71" s="229">
        <v>0</v>
      </c>
      <c r="Q71" s="229">
        <f>ROUND(E71*P71,2)</f>
        <v>0</v>
      </c>
      <c r="R71" s="229" t="s">
        <v>177</v>
      </c>
      <c r="S71" s="229" t="s">
        <v>150</v>
      </c>
      <c r="T71" s="230" t="s">
        <v>150</v>
      </c>
      <c r="U71" s="216">
        <v>0.36199999999999999</v>
      </c>
      <c r="V71" s="216">
        <f>ROUND(E71*U71,2)</f>
        <v>14.81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178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56" t="s">
        <v>254</v>
      </c>
      <c r="D72" s="249"/>
      <c r="E72" s="250">
        <v>36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182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6" t="s">
        <v>255</v>
      </c>
      <c r="D73" s="249"/>
      <c r="E73" s="250">
        <v>4.9141000000000004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182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33">
        <v>19</v>
      </c>
      <c r="B74" s="234" t="s">
        <v>256</v>
      </c>
      <c r="C74" s="244" t="s">
        <v>257</v>
      </c>
      <c r="D74" s="235" t="s">
        <v>185</v>
      </c>
      <c r="E74" s="236">
        <v>2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38"/>
      <c r="S74" s="238" t="s">
        <v>164</v>
      </c>
      <c r="T74" s="239" t="s">
        <v>151</v>
      </c>
      <c r="U74" s="216">
        <v>0</v>
      </c>
      <c r="V74" s="216">
        <f>ROUND(E74*U74,2)</f>
        <v>0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178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x14ac:dyDescent="0.25">
      <c r="A75" s="218" t="s">
        <v>145</v>
      </c>
      <c r="B75" s="219" t="s">
        <v>74</v>
      </c>
      <c r="C75" s="241" t="s">
        <v>75</v>
      </c>
      <c r="D75" s="220"/>
      <c r="E75" s="221"/>
      <c r="F75" s="222"/>
      <c r="G75" s="222">
        <f>SUMIF(AG76:AG76,"&lt;&gt;NOR",G76:G76)</f>
        <v>0</v>
      </c>
      <c r="H75" s="222"/>
      <c r="I75" s="222">
        <f>SUM(I76:I76)</f>
        <v>0</v>
      </c>
      <c r="J75" s="222"/>
      <c r="K75" s="222">
        <f>SUM(K76:K76)</f>
        <v>0</v>
      </c>
      <c r="L75" s="222"/>
      <c r="M75" s="222">
        <f>SUM(M76:M76)</f>
        <v>0</v>
      </c>
      <c r="N75" s="222"/>
      <c r="O75" s="222">
        <f>SUM(O76:O76)</f>
        <v>0</v>
      </c>
      <c r="P75" s="222"/>
      <c r="Q75" s="222">
        <f>SUM(Q76:Q76)</f>
        <v>0</v>
      </c>
      <c r="R75" s="222"/>
      <c r="S75" s="222"/>
      <c r="T75" s="223"/>
      <c r="U75" s="217"/>
      <c r="V75" s="217">
        <f>SUM(V76:V76)</f>
        <v>5.28</v>
      </c>
      <c r="W75" s="217"/>
      <c r="AG75" t="s">
        <v>146</v>
      </c>
    </row>
    <row r="76" spans="1:60" outlineLevel="1" x14ac:dyDescent="0.25">
      <c r="A76" s="233">
        <v>20</v>
      </c>
      <c r="B76" s="234" t="s">
        <v>258</v>
      </c>
      <c r="C76" s="244" t="s">
        <v>259</v>
      </c>
      <c r="D76" s="235" t="s">
        <v>176</v>
      </c>
      <c r="E76" s="236">
        <v>105.69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0</v>
      </c>
      <c r="O76" s="238">
        <f>ROUND(E76*N76,2)</f>
        <v>0</v>
      </c>
      <c r="P76" s="238">
        <v>0</v>
      </c>
      <c r="Q76" s="238">
        <f>ROUND(E76*P76,2)</f>
        <v>0</v>
      </c>
      <c r="R76" s="238"/>
      <c r="S76" s="238" t="s">
        <v>164</v>
      </c>
      <c r="T76" s="239" t="s">
        <v>151</v>
      </c>
      <c r="U76" s="216">
        <v>0.05</v>
      </c>
      <c r="V76" s="216">
        <f>ROUND(E76*U76,2)</f>
        <v>5.28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178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x14ac:dyDescent="0.25">
      <c r="A77" s="218" t="s">
        <v>145</v>
      </c>
      <c r="B77" s="219" t="s">
        <v>76</v>
      </c>
      <c r="C77" s="241" t="s">
        <v>77</v>
      </c>
      <c r="D77" s="220"/>
      <c r="E77" s="221"/>
      <c r="F77" s="222"/>
      <c r="G77" s="222">
        <f>SUMIF(AG78:AG79,"&lt;&gt;NOR",G78:G79)</f>
        <v>0</v>
      </c>
      <c r="H77" s="222"/>
      <c r="I77" s="222">
        <f>SUM(I78:I79)</f>
        <v>0</v>
      </c>
      <c r="J77" s="222"/>
      <c r="K77" s="222">
        <f>SUM(K78:K79)</f>
        <v>0</v>
      </c>
      <c r="L77" s="222"/>
      <c r="M77" s="222">
        <f>SUM(M78:M79)</f>
        <v>0</v>
      </c>
      <c r="N77" s="222"/>
      <c r="O77" s="222">
        <f>SUM(O78:O79)</f>
        <v>0</v>
      </c>
      <c r="P77" s="222"/>
      <c r="Q77" s="222">
        <f>SUM(Q78:Q79)</f>
        <v>0</v>
      </c>
      <c r="R77" s="222"/>
      <c r="S77" s="222"/>
      <c r="T77" s="223"/>
      <c r="U77" s="217"/>
      <c r="V77" s="217">
        <f>SUM(V78:V79)</f>
        <v>2.13</v>
      </c>
      <c r="W77" s="217"/>
      <c r="AG77" t="s">
        <v>146</v>
      </c>
    </row>
    <row r="78" spans="1:60" outlineLevel="1" x14ac:dyDescent="0.25">
      <c r="A78" s="233">
        <v>21</v>
      </c>
      <c r="B78" s="234" t="s">
        <v>260</v>
      </c>
      <c r="C78" s="244" t="s">
        <v>261</v>
      </c>
      <c r="D78" s="235" t="s">
        <v>262</v>
      </c>
      <c r="E78" s="236">
        <v>5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/>
      <c r="S78" s="238" t="s">
        <v>164</v>
      </c>
      <c r="T78" s="239" t="s">
        <v>151</v>
      </c>
      <c r="U78" s="216">
        <v>0.42499999999999999</v>
      </c>
      <c r="V78" s="216">
        <f>ROUND(E78*U78,2)</f>
        <v>2.13</v>
      </c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178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33">
        <v>22</v>
      </c>
      <c r="B79" s="234" t="s">
        <v>263</v>
      </c>
      <c r="C79" s="244" t="s">
        <v>264</v>
      </c>
      <c r="D79" s="235" t="s">
        <v>265</v>
      </c>
      <c r="E79" s="236">
        <v>5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0</v>
      </c>
      <c r="O79" s="238">
        <f>ROUND(E79*N79,2)</f>
        <v>0</v>
      </c>
      <c r="P79" s="238">
        <v>0</v>
      </c>
      <c r="Q79" s="238">
        <f>ROUND(E79*P79,2)</f>
        <v>0</v>
      </c>
      <c r="R79" s="238" t="s">
        <v>266</v>
      </c>
      <c r="S79" s="238" t="s">
        <v>150</v>
      </c>
      <c r="T79" s="239" t="s">
        <v>150</v>
      </c>
      <c r="U79" s="216">
        <v>0</v>
      </c>
      <c r="V79" s="216">
        <f>ROUND(E79*U79,2)</f>
        <v>0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267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x14ac:dyDescent="0.25">
      <c r="A80" s="218" t="s">
        <v>145</v>
      </c>
      <c r="B80" s="219" t="s">
        <v>78</v>
      </c>
      <c r="C80" s="241" t="s">
        <v>79</v>
      </c>
      <c r="D80" s="220"/>
      <c r="E80" s="221"/>
      <c r="F80" s="222"/>
      <c r="G80" s="222">
        <f>SUMIF(AG81:AG84,"&lt;&gt;NOR",G81:G84)</f>
        <v>0</v>
      </c>
      <c r="H80" s="222"/>
      <c r="I80" s="222">
        <f>SUM(I81:I84)</f>
        <v>0</v>
      </c>
      <c r="J80" s="222"/>
      <c r="K80" s="222">
        <f>SUM(K81:K84)</f>
        <v>0</v>
      </c>
      <c r="L80" s="222"/>
      <c r="M80" s="222">
        <f>SUM(M81:M84)</f>
        <v>0</v>
      </c>
      <c r="N80" s="222"/>
      <c r="O80" s="222">
        <f>SUM(O81:O84)</f>
        <v>0.16</v>
      </c>
      <c r="P80" s="222"/>
      <c r="Q80" s="222">
        <f>SUM(Q81:Q84)</f>
        <v>0</v>
      </c>
      <c r="R80" s="222"/>
      <c r="S80" s="222"/>
      <c r="T80" s="223"/>
      <c r="U80" s="217"/>
      <c r="V80" s="217">
        <f>SUM(V81:V84)</f>
        <v>22.96</v>
      </c>
      <c r="W80" s="217"/>
      <c r="AG80" t="s">
        <v>146</v>
      </c>
    </row>
    <row r="81" spans="1:60" outlineLevel="1" x14ac:dyDescent="0.25">
      <c r="A81" s="224">
        <v>23</v>
      </c>
      <c r="B81" s="225" t="s">
        <v>268</v>
      </c>
      <c r="C81" s="242" t="s">
        <v>269</v>
      </c>
      <c r="D81" s="226" t="s">
        <v>176</v>
      </c>
      <c r="E81" s="227">
        <v>4</v>
      </c>
      <c r="F81" s="228"/>
      <c r="G81" s="229">
        <f>ROUND(E81*F81,2)</f>
        <v>0</v>
      </c>
      <c r="H81" s="228"/>
      <c r="I81" s="229">
        <f>ROUND(E81*H81,2)</f>
        <v>0</v>
      </c>
      <c r="J81" s="228"/>
      <c r="K81" s="229">
        <f>ROUND(E81*J81,2)</f>
        <v>0</v>
      </c>
      <c r="L81" s="229">
        <v>21</v>
      </c>
      <c r="M81" s="229">
        <f>G81*(1+L81/100)</f>
        <v>0</v>
      </c>
      <c r="N81" s="229">
        <v>1.2099999999999999E-3</v>
      </c>
      <c r="O81" s="229">
        <f>ROUND(E81*N81,2)</f>
        <v>0</v>
      </c>
      <c r="P81" s="229">
        <v>0</v>
      </c>
      <c r="Q81" s="229">
        <f>ROUND(E81*P81,2)</f>
        <v>0</v>
      </c>
      <c r="R81" s="229" t="s">
        <v>270</v>
      </c>
      <c r="S81" s="229" t="s">
        <v>150</v>
      </c>
      <c r="T81" s="230" t="s">
        <v>150</v>
      </c>
      <c r="U81" s="216">
        <v>0.17699999999999999</v>
      </c>
      <c r="V81" s="216">
        <f>ROUND(E81*U81,2)</f>
        <v>0.71</v>
      </c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178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14"/>
      <c r="B82" s="215"/>
      <c r="C82" s="256" t="s">
        <v>271</v>
      </c>
      <c r="D82" s="249"/>
      <c r="E82" s="250">
        <v>4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182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24">
        <v>24</v>
      </c>
      <c r="B83" s="225" t="s">
        <v>272</v>
      </c>
      <c r="C83" s="242" t="s">
        <v>273</v>
      </c>
      <c r="D83" s="226" t="s">
        <v>176</v>
      </c>
      <c r="E83" s="227">
        <v>103.98</v>
      </c>
      <c r="F83" s="228"/>
      <c r="G83" s="229">
        <f>ROUND(E83*F83,2)</f>
        <v>0</v>
      </c>
      <c r="H83" s="228"/>
      <c r="I83" s="229">
        <f>ROUND(E83*H83,2)</f>
        <v>0</v>
      </c>
      <c r="J83" s="228"/>
      <c r="K83" s="229">
        <f>ROUND(E83*J83,2)</f>
        <v>0</v>
      </c>
      <c r="L83" s="229">
        <v>21</v>
      </c>
      <c r="M83" s="229">
        <f>G83*(1+L83/100)</f>
        <v>0</v>
      </c>
      <c r="N83" s="229">
        <v>1.58E-3</v>
      </c>
      <c r="O83" s="229">
        <f>ROUND(E83*N83,2)</f>
        <v>0.16</v>
      </c>
      <c r="P83" s="229">
        <v>0</v>
      </c>
      <c r="Q83" s="229">
        <f>ROUND(E83*P83,2)</f>
        <v>0</v>
      </c>
      <c r="R83" s="229" t="s">
        <v>270</v>
      </c>
      <c r="S83" s="229" t="s">
        <v>150</v>
      </c>
      <c r="T83" s="230" t="s">
        <v>150</v>
      </c>
      <c r="U83" s="216">
        <v>0.214</v>
      </c>
      <c r="V83" s="216">
        <f>ROUND(E83*U83,2)</f>
        <v>22.25</v>
      </c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178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6" t="s">
        <v>274</v>
      </c>
      <c r="D84" s="249"/>
      <c r="E84" s="250">
        <v>103.98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182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x14ac:dyDescent="0.25">
      <c r="A85" s="218" t="s">
        <v>145</v>
      </c>
      <c r="B85" s="219" t="s">
        <v>80</v>
      </c>
      <c r="C85" s="241" t="s">
        <v>81</v>
      </c>
      <c r="D85" s="220"/>
      <c r="E85" s="221"/>
      <c r="F85" s="222"/>
      <c r="G85" s="222">
        <f>SUMIF(AG86:AG91,"&lt;&gt;NOR",G86:G91)</f>
        <v>0</v>
      </c>
      <c r="H85" s="222"/>
      <c r="I85" s="222">
        <f>SUM(I86:I91)</f>
        <v>0</v>
      </c>
      <c r="J85" s="222"/>
      <c r="K85" s="222">
        <f>SUM(K86:K91)</f>
        <v>0</v>
      </c>
      <c r="L85" s="222"/>
      <c r="M85" s="222">
        <f>SUM(M86:M91)</f>
        <v>0</v>
      </c>
      <c r="N85" s="222"/>
      <c r="O85" s="222">
        <f>SUM(O86:O91)</f>
        <v>0.01</v>
      </c>
      <c r="P85" s="222"/>
      <c r="Q85" s="222">
        <f>SUM(Q86:Q91)</f>
        <v>0</v>
      </c>
      <c r="R85" s="222"/>
      <c r="S85" s="222"/>
      <c r="T85" s="223"/>
      <c r="U85" s="217"/>
      <c r="V85" s="217">
        <f>SUM(V86:V91)</f>
        <v>49.01</v>
      </c>
      <c r="W85" s="217"/>
      <c r="AG85" t="s">
        <v>146</v>
      </c>
    </row>
    <row r="86" spans="1:60" ht="40.799999999999997" outlineLevel="1" x14ac:dyDescent="0.25">
      <c r="A86" s="224">
        <v>25</v>
      </c>
      <c r="B86" s="225" t="s">
        <v>275</v>
      </c>
      <c r="C86" s="242" t="s">
        <v>276</v>
      </c>
      <c r="D86" s="226" t="s">
        <v>176</v>
      </c>
      <c r="E86" s="227">
        <v>150.6645</v>
      </c>
      <c r="F86" s="228"/>
      <c r="G86" s="229">
        <f>ROUND(E86*F86,2)</f>
        <v>0</v>
      </c>
      <c r="H86" s="228"/>
      <c r="I86" s="229">
        <f>ROUND(E86*H86,2)</f>
        <v>0</v>
      </c>
      <c r="J86" s="228"/>
      <c r="K86" s="229">
        <f>ROUND(E86*J86,2)</f>
        <v>0</v>
      </c>
      <c r="L86" s="229">
        <v>21</v>
      </c>
      <c r="M86" s="229">
        <f>G86*(1+L86/100)</f>
        <v>0</v>
      </c>
      <c r="N86" s="229">
        <v>4.0000000000000003E-5</v>
      </c>
      <c r="O86" s="229">
        <f>ROUND(E86*N86,2)</f>
        <v>0.01</v>
      </c>
      <c r="P86" s="229">
        <v>0</v>
      </c>
      <c r="Q86" s="229">
        <f>ROUND(E86*P86,2)</f>
        <v>0</v>
      </c>
      <c r="R86" s="229" t="s">
        <v>177</v>
      </c>
      <c r="S86" s="229" t="s">
        <v>150</v>
      </c>
      <c r="T86" s="230" t="s">
        <v>150</v>
      </c>
      <c r="U86" s="216">
        <v>0.308</v>
      </c>
      <c r="V86" s="216">
        <f>ROUND(E86*U86,2)</f>
        <v>46.4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178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6" t="s">
        <v>277</v>
      </c>
      <c r="D87" s="249"/>
      <c r="E87" s="250">
        <v>116.727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182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6" t="s">
        <v>278</v>
      </c>
      <c r="D88" s="249"/>
      <c r="E88" s="250">
        <v>33.9375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182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24">
        <v>26</v>
      </c>
      <c r="B89" s="225" t="s">
        <v>279</v>
      </c>
      <c r="C89" s="242" t="s">
        <v>280</v>
      </c>
      <c r="D89" s="226" t="s">
        <v>185</v>
      </c>
      <c r="E89" s="227">
        <v>37.28</v>
      </c>
      <c r="F89" s="228"/>
      <c r="G89" s="229">
        <f>ROUND(E89*F89,2)</f>
        <v>0</v>
      </c>
      <c r="H89" s="228"/>
      <c r="I89" s="229">
        <f>ROUND(E89*H89,2)</f>
        <v>0</v>
      </c>
      <c r="J89" s="228"/>
      <c r="K89" s="229">
        <f>ROUND(E89*J89,2)</f>
        <v>0</v>
      </c>
      <c r="L89" s="229">
        <v>21</v>
      </c>
      <c r="M89" s="229">
        <f>G89*(1+L89/100)</f>
        <v>0</v>
      </c>
      <c r="N89" s="229">
        <v>4.0000000000000003E-5</v>
      </c>
      <c r="O89" s="229">
        <f>ROUND(E89*N89,2)</f>
        <v>0</v>
      </c>
      <c r="P89" s="229">
        <v>0</v>
      </c>
      <c r="Q89" s="229">
        <f>ROUND(E89*P89,2)</f>
        <v>0</v>
      </c>
      <c r="R89" s="229" t="s">
        <v>281</v>
      </c>
      <c r="S89" s="229" t="s">
        <v>150</v>
      </c>
      <c r="T89" s="230" t="s">
        <v>150</v>
      </c>
      <c r="U89" s="216">
        <v>7.0000000000000007E-2</v>
      </c>
      <c r="V89" s="216">
        <f>ROUND(E89*U89,2)</f>
        <v>2.61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282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14"/>
      <c r="B90" s="215"/>
      <c r="C90" s="243" t="s">
        <v>283</v>
      </c>
      <c r="D90" s="231"/>
      <c r="E90" s="231"/>
      <c r="F90" s="231"/>
      <c r="G90" s="231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154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6" t="s">
        <v>284</v>
      </c>
      <c r="D91" s="249"/>
      <c r="E91" s="250">
        <v>37.28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182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x14ac:dyDescent="0.25">
      <c r="A92" s="218" t="s">
        <v>145</v>
      </c>
      <c r="B92" s="219" t="s">
        <v>82</v>
      </c>
      <c r="C92" s="241" t="s">
        <v>83</v>
      </c>
      <c r="D92" s="220"/>
      <c r="E92" s="221"/>
      <c r="F92" s="222"/>
      <c r="G92" s="222">
        <f>SUMIF(AG93:AG136,"&lt;&gt;NOR",G93:G136)</f>
        <v>0</v>
      </c>
      <c r="H92" s="222"/>
      <c r="I92" s="222">
        <f>SUM(I93:I136)</f>
        <v>0</v>
      </c>
      <c r="J92" s="222"/>
      <c r="K92" s="222">
        <f>SUM(K93:K136)</f>
        <v>0</v>
      </c>
      <c r="L92" s="222"/>
      <c r="M92" s="222">
        <f>SUM(M93:M136)</f>
        <v>0</v>
      </c>
      <c r="N92" s="222"/>
      <c r="O92" s="222">
        <f>SUM(O93:O136)</f>
        <v>0.42</v>
      </c>
      <c r="P92" s="222"/>
      <c r="Q92" s="222">
        <f>SUM(Q93:Q136)</f>
        <v>4.16</v>
      </c>
      <c r="R92" s="222"/>
      <c r="S92" s="222"/>
      <c r="T92" s="223"/>
      <c r="U92" s="217"/>
      <c r="V92" s="217">
        <f>SUM(V93:V136)</f>
        <v>96.13000000000001</v>
      </c>
      <c r="W92" s="217"/>
      <c r="AG92" t="s">
        <v>146</v>
      </c>
    </row>
    <row r="93" spans="1:60" outlineLevel="1" x14ac:dyDescent="0.25">
      <c r="A93" s="224">
        <v>27</v>
      </c>
      <c r="B93" s="225" t="s">
        <v>285</v>
      </c>
      <c r="C93" s="242" t="s">
        <v>286</v>
      </c>
      <c r="D93" s="226" t="s">
        <v>265</v>
      </c>
      <c r="E93" s="227">
        <v>2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29" t="s">
        <v>287</v>
      </c>
      <c r="S93" s="229" t="s">
        <v>150</v>
      </c>
      <c r="T93" s="230" t="s">
        <v>150</v>
      </c>
      <c r="U93" s="216">
        <v>0.05</v>
      </c>
      <c r="V93" s="216">
        <f>ROUND(E93*U93,2)</f>
        <v>0.1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178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5" t="s">
        <v>288</v>
      </c>
      <c r="D94" s="253"/>
      <c r="E94" s="253"/>
      <c r="F94" s="253"/>
      <c r="G94" s="253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180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0.399999999999999" outlineLevel="1" x14ac:dyDescent="0.25">
      <c r="A95" s="224">
        <v>28</v>
      </c>
      <c r="B95" s="225" t="s">
        <v>289</v>
      </c>
      <c r="C95" s="242" t="s">
        <v>290</v>
      </c>
      <c r="D95" s="226" t="s">
        <v>176</v>
      </c>
      <c r="E95" s="227">
        <v>3.1520000000000001</v>
      </c>
      <c r="F95" s="228"/>
      <c r="G95" s="229">
        <f>ROUND(E95*F95,2)</f>
        <v>0</v>
      </c>
      <c r="H95" s="228"/>
      <c r="I95" s="229">
        <f>ROUND(E95*H95,2)</f>
        <v>0</v>
      </c>
      <c r="J95" s="228"/>
      <c r="K95" s="229">
        <f>ROUND(E95*J95,2)</f>
        <v>0</v>
      </c>
      <c r="L95" s="229">
        <v>21</v>
      </c>
      <c r="M95" s="229">
        <f>G95*(1+L95/100)</f>
        <v>0</v>
      </c>
      <c r="N95" s="229">
        <v>1.17E-3</v>
      </c>
      <c r="O95" s="229">
        <f>ROUND(E95*N95,2)</f>
        <v>0</v>
      </c>
      <c r="P95" s="229">
        <v>7.5999999999999998E-2</v>
      </c>
      <c r="Q95" s="229">
        <f>ROUND(E95*P95,2)</f>
        <v>0.24</v>
      </c>
      <c r="R95" s="229" t="s">
        <v>287</v>
      </c>
      <c r="S95" s="229" t="s">
        <v>150</v>
      </c>
      <c r="T95" s="230" t="s">
        <v>150</v>
      </c>
      <c r="U95" s="216">
        <v>0.93899999999999995</v>
      </c>
      <c r="V95" s="216">
        <f>ROUND(E95*U95,2)</f>
        <v>2.96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178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14"/>
      <c r="B96" s="215"/>
      <c r="C96" s="256" t="s">
        <v>291</v>
      </c>
      <c r="D96" s="249"/>
      <c r="E96" s="250">
        <v>3.1520000000000001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182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20.399999999999999" outlineLevel="1" x14ac:dyDescent="0.25">
      <c r="A97" s="224">
        <v>29</v>
      </c>
      <c r="B97" s="225" t="s">
        <v>292</v>
      </c>
      <c r="C97" s="242" t="s">
        <v>293</v>
      </c>
      <c r="D97" s="226" t="s">
        <v>185</v>
      </c>
      <c r="E97" s="227">
        <v>6.56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4.8999999999999998E-4</v>
      </c>
      <c r="O97" s="229">
        <f>ROUND(E97*N97,2)</f>
        <v>0</v>
      </c>
      <c r="P97" s="229">
        <v>3.7999999999999999E-2</v>
      </c>
      <c r="Q97" s="229">
        <f>ROUND(E97*P97,2)</f>
        <v>0.25</v>
      </c>
      <c r="R97" s="229" t="s">
        <v>287</v>
      </c>
      <c r="S97" s="229" t="s">
        <v>150</v>
      </c>
      <c r="T97" s="230" t="s">
        <v>150</v>
      </c>
      <c r="U97" s="216">
        <v>0.53100000000000003</v>
      </c>
      <c r="V97" s="216">
        <f>ROUND(E97*U97,2)</f>
        <v>3.48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178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43" t="s">
        <v>294</v>
      </c>
      <c r="D98" s="231"/>
      <c r="E98" s="231"/>
      <c r="F98" s="231"/>
      <c r="G98" s="231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154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14"/>
      <c r="B99" s="215"/>
      <c r="C99" s="256" t="s">
        <v>295</v>
      </c>
      <c r="D99" s="249"/>
      <c r="E99" s="250">
        <v>6.56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182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24">
        <v>30</v>
      </c>
      <c r="B100" s="225" t="s">
        <v>296</v>
      </c>
      <c r="C100" s="242" t="s">
        <v>297</v>
      </c>
      <c r="D100" s="226" t="s">
        <v>185</v>
      </c>
      <c r="E100" s="227">
        <v>6.88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0</v>
      </c>
      <c r="O100" s="229">
        <f>ROUND(E100*N100,2)</f>
        <v>0</v>
      </c>
      <c r="P100" s="229">
        <v>3.1E-2</v>
      </c>
      <c r="Q100" s="229">
        <f>ROUND(E100*P100,2)</f>
        <v>0.21</v>
      </c>
      <c r="R100" s="229" t="s">
        <v>287</v>
      </c>
      <c r="S100" s="229" t="s">
        <v>150</v>
      </c>
      <c r="T100" s="230" t="s">
        <v>150</v>
      </c>
      <c r="U100" s="216">
        <v>0.82399999999999995</v>
      </c>
      <c r="V100" s="216">
        <f>ROUND(E100*U100,2)</f>
        <v>5.67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178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5" t="s">
        <v>298</v>
      </c>
      <c r="D101" s="253"/>
      <c r="E101" s="253"/>
      <c r="F101" s="253"/>
      <c r="G101" s="253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180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14"/>
      <c r="B102" s="215"/>
      <c r="C102" s="256" t="s">
        <v>299</v>
      </c>
      <c r="D102" s="249"/>
      <c r="E102" s="250">
        <v>6.88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182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24">
        <v>31</v>
      </c>
      <c r="B103" s="225" t="s">
        <v>300</v>
      </c>
      <c r="C103" s="242" t="s">
        <v>301</v>
      </c>
      <c r="D103" s="226" t="s">
        <v>185</v>
      </c>
      <c r="E103" s="227">
        <v>3.34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4.7E-2</v>
      </c>
      <c r="Q103" s="229">
        <f>ROUND(E103*P103,2)</f>
        <v>0.16</v>
      </c>
      <c r="R103" s="229" t="s">
        <v>287</v>
      </c>
      <c r="S103" s="229" t="s">
        <v>150</v>
      </c>
      <c r="T103" s="230" t="s">
        <v>150</v>
      </c>
      <c r="U103" s="216">
        <v>1.0129999999999999</v>
      </c>
      <c r="V103" s="216">
        <f>ROUND(E103*U103,2)</f>
        <v>3.38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178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14"/>
      <c r="B104" s="215"/>
      <c r="C104" s="255" t="s">
        <v>298</v>
      </c>
      <c r="D104" s="253"/>
      <c r="E104" s="253"/>
      <c r="F104" s="253"/>
      <c r="G104" s="253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180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6" t="s">
        <v>302</v>
      </c>
      <c r="D105" s="249"/>
      <c r="E105" s="250">
        <v>3.34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182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0.399999999999999" outlineLevel="1" x14ac:dyDescent="0.25">
      <c r="A106" s="224">
        <v>32</v>
      </c>
      <c r="B106" s="225" t="s">
        <v>303</v>
      </c>
      <c r="C106" s="242" t="s">
        <v>304</v>
      </c>
      <c r="D106" s="226" t="s">
        <v>176</v>
      </c>
      <c r="E106" s="227">
        <v>88.639600000000002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0.01</v>
      </c>
      <c r="Q106" s="229">
        <f>ROUND(E106*P106,2)</f>
        <v>0.89</v>
      </c>
      <c r="R106" s="229" t="s">
        <v>287</v>
      </c>
      <c r="S106" s="229" t="s">
        <v>150</v>
      </c>
      <c r="T106" s="230" t="s">
        <v>150</v>
      </c>
      <c r="U106" s="216">
        <v>0.08</v>
      </c>
      <c r="V106" s="216">
        <f>ROUND(E106*U106,2)</f>
        <v>7.09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208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14"/>
      <c r="B107" s="215"/>
      <c r="C107" s="256" t="s">
        <v>305</v>
      </c>
      <c r="D107" s="249"/>
      <c r="E107" s="250">
        <v>122.2265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182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14"/>
      <c r="B108" s="215"/>
      <c r="C108" s="256" t="s">
        <v>306</v>
      </c>
      <c r="D108" s="249"/>
      <c r="E108" s="250">
        <v>-23.4374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182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14"/>
      <c r="B109" s="215"/>
      <c r="C109" s="256" t="s">
        <v>307</v>
      </c>
      <c r="D109" s="249"/>
      <c r="E109" s="250">
        <v>-3.1520000000000001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182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14"/>
      <c r="B110" s="215"/>
      <c r="C110" s="256" t="s">
        <v>308</v>
      </c>
      <c r="D110" s="249"/>
      <c r="E110" s="250">
        <v>-6.9974999999999996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182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0.399999999999999" outlineLevel="1" x14ac:dyDescent="0.25">
      <c r="A111" s="224">
        <v>33</v>
      </c>
      <c r="B111" s="225" t="s">
        <v>309</v>
      </c>
      <c r="C111" s="242" t="s">
        <v>310</v>
      </c>
      <c r="D111" s="226" t="s">
        <v>176</v>
      </c>
      <c r="E111" s="227">
        <v>20.401599999999998</v>
      </c>
      <c r="F111" s="228"/>
      <c r="G111" s="229">
        <f>ROUND(E111*F111,2)</f>
        <v>0</v>
      </c>
      <c r="H111" s="228"/>
      <c r="I111" s="229">
        <f>ROUND(E111*H111,2)</f>
        <v>0</v>
      </c>
      <c r="J111" s="228"/>
      <c r="K111" s="229">
        <f>ROUND(E111*J111,2)</f>
        <v>0</v>
      </c>
      <c r="L111" s="229">
        <v>21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4.5999999999999999E-2</v>
      </c>
      <c r="Q111" s="229">
        <f>ROUND(E111*P111,2)</f>
        <v>0.94</v>
      </c>
      <c r="R111" s="229" t="s">
        <v>287</v>
      </c>
      <c r="S111" s="229" t="s">
        <v>150</v>
      </c>
      <c r="T111" s="230" t="s">
        <v>150</v>
      </c>
      <c r="U111" s="216">
        <v>0.26</v>
      </c>
      <c r="V111" s="216">
        <f>ROUND(E111*U111,2)</f>
        <v>5.3</v>
      </c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178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14"/>
      <c r="B112" s="215"/>
      <c r="C112" s="256" t="s">
        <v>311</v>
      </c>
      <c r="D112" s="249"/>
      <c r="E112" s="250">
        <v>20.401599999999998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182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ht="20.399999999999999" outlineLevel="1" x14ac:dyDescent="0.25">
      <c r="A113" s="224">
        <v>34</v>
      </c>
      <c r="B113" s="225" t="s">
        <v>312</v>
      </c>
      <c r="C113" s="242" t="s">
        <v>313</v>
      </c>
      <c r="D113" s="226" t="s">
        <v>176</v>
      </c>
      <c r="E113" s="227">
        <v>6.9974999999999996</v>
      </c>
      <c r="F113" s="228"/>
      <c r="G113" s="229">
        <f>ROUND(E113*F113,2)</f>
        <v>0</v>
      </c>
      <c r="H113" s="228"/>
      <c r="I113" s="229">
        <f>ROUND(E113*H113,2)</f>
        <v>0</v>
      </c>
      <c r="J113" s="228"/>
      <c r="K113" s="229">
        <f>ROUND(E113*J113,2)</f>
        <v>0</v>
      </c>
      <c r="L113" s="229">
        <v>21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6.8000000000000005E-2</v>
      </c>
      <c r="Q113" s="229">
        <f>ROUND(E113*P113,2)</f>
        <v>0.48</v>
      </c>
      <c r="R113" s="229" t="s">
        <v>287</v>
      </c>
      <c r="S113" s="229" t="s">
        <v>150</v>
      </c>
      <c r="T113" s="230" t="s">
        <v>150</v>
      </c>
      <c r="U113" s="216">
        <v>0.3</v>
      </c>
      <c r="V113" s="216">
        <f>ROUND(E113*U113,2)</f>
        <v>2.1</v>
      </c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178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14"/>
      <c r="B114" s="215"/>
      <c r="C114" s="255" t="s">
        <v>314</v>
      </c>
      <c r="D114" s="253"/>
      <c r="E114" s="253"/>
      <c r="F114" s="253"/>
      <c r="G114" s="253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180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6" t="s">
        <v>315</v>
      </c>
      <c r="D115" s="249"/>
      <c r="E115" s="250">
        <v>6.9974999999999996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182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24">
        <v>35</v>
      </c>
      <c r="B116" s="225" t="s">
        <v>316</v>
      </c>
      <c r="C116" s="242" t="s">
        <v>317</v>
      </c>
      <c r="D116" s="226" t="s">
        <v>185</v>
      </c>
      <c r="E116" s="227">
        <v>43.67</v>
      </c>
      <c r="F116" s="228"/>
      <c r="G116" s="229">
        <f>ROUND(E116*F116,2)</f>
        <v>0</v>
      </c>
      <c r="H116" s="228"/>
      <c r="I116" s="229">
        <f>ROUND(E116*H116,2)</f>
        <v>0</v>
      </c>
      <c r="J116" s="228"/>
      <c r="K116" s="229">
        <f>ROUND(E116*J116,2)</f>
        <v>0</v>
      </c>
      <c r="L116" s="229">
        <v>21</v>
      </c>
      <c r="M116" s="229">
        <f>G116*(1+L116/100)</f>
        <v>0</v>
      </c>
      <c r="N116" s="229">
        <v>0</v>
      </c>
      <c r="O116" s="229">
        <f>ROUND(E116*N116,2)</f>
        <v>0</v>
      </c>
      <c r="P116" s="229">
        <v>0</v>
      </c>
      <c r="Q116" s="229">
        <f>ROUND(E116*P116,2)</f>
        <v>0</v>
      </c>
      <c r="R116" s="229" t="s">
        <v>318</v>
      </c>
      <c r="S116" s="229" t="s">
        <v>150</v>
      </c>
      <c r="T116" s="230" t="s">
        <v>150</v>
      </c>
      <c r="U116" s="216">
        <v>3.5000000000000003E-2</v>
      </c>
      <c r="V116" s="216">
        <f>ROUND(E116*U116,2)</f>
        <v>1.53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178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6" t="s">
        <v>319</v>
      </c>
      <c r="D117" s="249"/>
      <c r="E117" s="250">
        <v>43.67</v>
      </c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182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24">
        <v>36</v>
      </c>
      <c r="B118" s="225" t="s">
        <v>320</v>
      </c>
      <c r="C118" s="242" t="s">
        <v>321</v>
      </c>
      <c r="D118" s="226" t="s">
        <v>176</v>
      </c>
      <c r="E118" s="227">
        <v>126.026</v>
      </c>
      <c r="F118" s="228"/>
      <c r="G118" s="229">
        <f>ROUND(E118*F118,2)</f>
        <v>0</v>
      </c>
      <c r="H118" s="228"/>
      <c r="I118" s="229">
        <f>ROUND(E118*H118,2)</f>
        <v>0</v>
      </c>
      <c r="J118" s="228"/>
      <c r="K118" s="229">
        <f>ROUND(E118*J118,2)</f>
        <v>0</v>
      </c>
      <c r="L118" s="229">
        <v>21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1E-3</v>
      </c>
      <c r="Q118" s="229">
        <f>ROUND(E118*P118,2)</f>
        <v>0.13</v>
      </c>
      <c r="R118" s="229" t="s">
        <v>318</v>
      </c>
      <c r="S118" s="229" t="s">
        <v>150</v>
      </c>
      <c r="T118" s="230" t="s">
        <v>150</v>
      </c>
      <c r="U118" s="216">
        <v>0.105</v>
      </c>
      <c r="V118" s="216">
        <f>ROUND(E118*U118,2)</f>
        <v>13.23</v>
      </c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178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14"/>
      <c r="B119" s="215"/>
      <c r="C119" s="256" t="s">
        <v>322</v>
      </c>
      <c r="D119" s="249"/>
      <c r="E119" s="250">
        <v>105.69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182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14"/>
      <c r="B120" s="215"/>
      <c r="C120" s="256" t="s">
        <v>323</v>
      </c>
      <c r="D120" s="249"/>
      <c r="E120" s="250">
        <v>20.335999999999999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182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33">
        <v>37</v>
      </c>
      <c r="B121" s="234" t="s">
        <v>324</v>
      </c>
      <c r="C121" s="244" t="s">
        <v>325</v>
      </c>
      <c r="D121" s="235" t="s">
        <v>265</v>
      </c>
      <c r="E121" s="236">
        <v>2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0</v>
      </c>
      <c r="O121" s="238">
        <f>ROUND(E121*N121,2)</f>
        <v>0</v>
      </c>
      <c r="P121" s="238">
        <v>3.1870000000000002E-2</v>
      </c>
      <c r="Q121" s="238">
        <f>ROUND(E121*P121,2)</f>
        <v>0.06</v>
      </c>
      <c r="R121" s="238"/>
      <c r="S121" s="238" t="s">
        <v>164</v>
      </c>
      <c r="T121" s="239" t="s">
        <v>150</v>
      </c>
      <c r="U121" s="216">
        <v>0.89376</v>
      </c>
      <c r="V121" s="216">
        <f>ROUND(E121*U121,2)</f>
        <v>1.79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178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24">
        <v>38</v>
      </c>
      <c r="B122" s="225" t="s">
        <v>326</v>
      </c>
      <c r="C122" s="242" t="s">
        <v>327</v>
      </c>
      <c r="D122" s="226" t="s">
        <v>176</v>
      </c>
      <c r="E122" s="227">
        <v>126.0916</v>
      </c>
      <c r="F122" s="228"/>
      <c r="G122" s="229">
        <f>ROUND(E122*F122,2)</f>
        <v>0</v>
      </c>
      <c r="H122" s="228"/>
      <c r="I122" s="229">
        <f>ROUND(E122*H122,2)</f>
        <v>0</v>
      </c>
      <c r="J122" s="228"/>
      <c r="K122" s="229">
        <f>ROUND(E122*J122,2)</f>
        <v>0</v>
      </c>
      <c r="L122" s="229">
        <v>21</v>
      </c>
      <c r="M122" s="229">
        <f>G122*(1+L122/100)</f>
        <v>0</v>
      </c>
      <c r="N122" s="229">
        <v>3.3700000000000002E-3</v>
      </c>
      <c r="O122" s="229">
        <f>ROUND(E122*N122,2)</f>
        <v>0.42</v>
      </c>
      <c r="P122" s="229">
        <v>0</v>
      </c>
      <c r="Q122" s="229">
        <f>ROUND(E122*P122,2)</f>
        <v>0</v>
      </c>
      <c r="R122" s="229"/>
      <c r="S122" s="229" t="s">
        <v>164</v>
      </c>
      <c r="T122" s="230" t="s">
        <v>151</v>
      </c>
      <c r="U122" s="216">
        <v>0.251</v>
      </c>
      <c r="V122" s="216">
        <f>ROUND(E122*U122,2)</f>
        <v>31.65</v>
      </c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178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5">
      <c r="A123" s="214"/>
      <c r="B123" s="215"/>
      <c r="C123" s="256" t="s">
        <v>322</v>
      </c>
      <c r="D123" s="249"/>
      <c r="E123" s="250">
        <v>105.69</v>
      </c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182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5">
      <c r="A124" s="214"/>
      <c r="B124" s="215"/>
      <c r="C124" s="256" t="s">
        <v>311</v>
      </c>
      <c r="D124" s="249"/>
      <c r="E124" s="250">
        <v>20.401599999999998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182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24">
        <v>39</v>
      </c>
      <c r="B125" s="225" t="s">
        <v>328</v>
      </c>
      <c r="C125" s="242" t="s">
        <v>329</v>
      </c>
      <c r="D125" s="226" t="s">
        <v>176</v>
      </c>
      <c r="E125" s="227">
        <v>30.9312</v>
      </c>
      <c r="F125" s="228"/>
      <c r="G125" s="229">
        <f>ROUND(E125*F125,2)</f>
        <v>0</v>
      </c>
      <c r="H125" s="228"/>
      <c r="I125" s="229">
        <f>ROUND(E125*H125,2)</f>
        <v>0</v>
      </c>
      <c r="J125" s="228"/>
      <c r="K125" s="229">
        <f>ROUND(E125*J125,2)</f>
        <v>0</v>
      </c>
      <c r="L125" s="229">
        <v>21</v>
      </c>
      <c r="M125" s="229">
        <f>G125*(1+L125/100)</f>
        <v>0</v>
      </c>
      <c r="N125" s="229">
        <v>0</v>
      </c>
      <c r="O125" s="229">
        <f>ROUND(E125*N125,2)</f>
        <v>0</v>
      </c>
      <c r="P125" s="229">
        <v>3.82E-3</v>
      </c>
      <c r="Q125" s="229">
        <f>ROUND(E125*P125,2)</f>
        <v>0.12</v>
      </c>
      <c r="R125" s="229"/>
      <c r="S125" s="229" t="s">
        <v>164</v>
      </c>
      <c r="T125" s="230" t="s">
        <v>151</v>
      </c>
      <c r="U125" s="216">
        <v>0.3</v>
      </c>
      <c r="V125" s="216">
        <f>ROUND(E125*U125,2)</f>
        <v>9.2799999999999994</v>
      </c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178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5">
      <c r="A126" s="214"/>
      <c r="B126" s="215"/>
      <c r="C126" s="256" t="s">
        <v>210</v>
      </c>
      <c r="D126" s="249"/>
      <c r="E126" s="250">
        <v>30.9312</v>
      </c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182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33">
        <v>40</v>
      </c>
      <c r="B127" s="234" t="s">
        <v>330</v>
      </c>
      <c r="C127" s="244" t="s">
        <v>331</v>
      </c>
      <c r="D127" s="235" t="s">
        <v>332</v>
      </c>
      <c r="E127" s="236">
        <v>1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0</v>
      </c>
      <c r="O127" s="238">
        <f>ROUND(E127*N127,2)</f>
        <v>0</v>
      </c>
      <c r="P127" s="238">
        <v>3.82E-3</v>
      </c>
      <c r="Q127" s="238">
        <f>ROUND(E127*P127,2)</f>
        <v>0</v>
      </c>
      <c r="R127" s="238"/>
      <c r="S127" s="238" t="s">
        <v>164</v>
      </c>
      <c r="T127" s="239" t="s">
        <v>151</v>
      </c>
      <c r="U127" s="216">
        <v>0.3</v>
      </c>
      <c r="V127" s="216">
        <f>ROUND(E127*U127,2)</f>
        <v>0.3</v>
      </c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178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ht="20.399999999999999" outlineLevel="1" x14ac:dyDescent="0.25">
      <c r="A128" s="233">
        <v>41</v>
      </c>
      <c r="B128" s="234" t="s">
        <v>333</v>
      </c>
      <c r="C128" s="244" t="s">
        <v>334</v>
      </c>
      <c r="D128" s="235" t="s">
        <v>332</v>
      </c>
      <c r="E128" s="236">
        <v>1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8">
        <v>0</v>
      </c>
      <c r="O128" s="238">
        <f>ROUND(E128*N128,2)</f>
        <v>0</v>
      </c>
      <c r="P128" s="238">
        <v>0</v>
      </c>
      <c r="Q128" s="238">
        <f>ROUND(E128*P128,2)</f>
        <v>0</v>
      </c>
      <c r="R128" s="238"/>
      <c r="S128" s="238" t="s">
        <v>164</v>
      </c>
      <c r="T128" s="239" t="s">
        <v>151</v>
      </c>
      <c r="U128" s="216">
        <v>0</v>
      </c>
      <c r="V128" s="216">
        <f>ROUND(E128*U128,2)</f>
        <v>0</v>
      </c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178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33">
        <v>42</v>
      </c>
      <c r="B129" s="234" t="s">
        <v>335</v>
      </c>
      <c r="C129" s="244" t="s">
        <v>336</v>
      </c>
      <c r="D129" s="235" t="s">
        <v>332</v>
      </c>
      <c r="E129" s="236">
        <v>1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38"/>
      <c r="S129" s="238" t="s">
        <v>164</v>
      </c>
      <c r="T129" s="239" t="s">
        <v>151</v>
      </c>
      <c r="U129" s="216">
        <v>0.20100000000000001</v>
      </c>
      <c r="V129" s="216">
        <f>ROUND(E129*U129,2)</f>
        <v>0.2</v>
      </c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178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33">
        <v>43</v>
      </c>
      <c r="B130" s="234" t="s">
        <v>337</v>
      </c>
      <c r="C130" s="244" t="s">
        <v>338</v>
      </c>
      <c r="D130" s="235" t="s">
        <v>262</v>
      </c>
      <c r="E130" s="236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164</v>
      </c>
      <c r="T130" s="239" t="s">
        <v>151</v>
      </c>
      <c r="U130" s="216">
        <v>0.20100000000000001</v>
      </c>
      <c r="V130" s="216">
        <f>ROUND(E130*U130,2)</f>
        <v>0.2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178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24">
        <v>44</v>
      </c>
      <c r="B131" s="225" t="s">
        <v>339</v>
      </c>
      <c r="C131" s="242" t="s">
        <v>340</v>
      </c>
      <c r="D131" s="226" t="s">
        <v>262</v>
      </c>
      <c r="E131" s="227">
        <v>17</v>
      </c>
      <c r="F131" s="228"/>
      <c r="G131" s="229">
        <f>ROUND(E131*F131,2)</f>
        <v>0</v>
      </c>
      <c r="H131" s="228"/>
      <c r="I131" s="229">
        <f>ROUND(E131*H131,2)</f>
        <v>0</v>
      </c>
      <c r="J131" s="228"/>
      <c r="K131" s="229">
        <f>ROUND(E131*J131,2)</f>
        <v>0</v>
      </c>
      <c r="L131" s="229">
        <v>21</v>
      </c>
      <c r="M131" s="229">
        <f>G131*(1+L131/100)</f>
        <v>0</v>
      </c>
      <c r="N131" s="229">
        <v>0</v>
      </c>
      <c r="O131" s="229">
        <f>ROUND(E131*N131,2)</f>
        <v>0</v>
      </c>
      <c r="P131" s="229">
        <v>0.03</v>
      </c>
      <c r="Q131" s="229">
        <f>ROUND(E131*P131,2)</f>
        <v>0.51</v>
      </c>
      <c r="R131" s="229"/>
      <c r="S131" s="229" t="s">
        <v>164</v>
      </c>
      <c r="T131" s="230" t="s">
        <v>151</v>
      </c>
      <c r="U131" s="216">
        <v>0.20100000000000001</v>
      </c>
      <c r="V131" s="216">
        <f>ROUND(E131*U131,2)</f>
        <v>3.42</v>
      </c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178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5">
      <c r="A132" s="214"/>
      <c r="B132" s="215"/>
      <c r="C132" s="256" t="s">
        <v>341</v>
      </c>
      <c r="D132" s="249"/>
      <c r="E132" s="250">
        <v>17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182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5">
      <c r="A133" s="224">
        <v>45</v>
      </c>
      <c r="B133" s="225" t="s">
        <v>342</v>
      </c>
      <c r="C133" s="242" t="s">
        <v>343</v>
      </c>
      <c r="D133" s="226" t="s">
        <v>185</v>
      </c>
      <c r="E133" s="227">
        <v>37.28</v>
      </c>
      <c r="F133" s="228"/>
      <c r="G133" s="229">
        <f>ROUND(E133*F133,2)</f>
        <v>0</v>
      </c>
      <c r="H133" s="228"/>
      <c r="I133" s="229">
        <f>ROUND(E133*H133,2)</f>
        <v>0</v>
      </c>
      <c r="J133" s="228"/>
      <c r="K133" s="229">
        <f>ROUND(E133*J133,2)</f>
        <v>0</v>
      </c>
      <c r="L133" s="229">
        <v>21</v>
      </c>
      <c r="M133" s="229">
        <f>G133*(1+L133/100)</f>
        <v>0</v>
      </c>
      <c r="N133" s="229">
        <v>0</v>
      </c>
      <c r="O133" s="229">
        <f>ROUND(E133*N133,2)</f>
        <v>0</v>
      </c>
      <c r="P133" s="229">
        <v>1E-3</v>
      </c>
      <c r="Q133" s="229">
        <f>ROUND(E133*P133,2)</f>
        <v>0.04</v>
      </c>
      <c r="R133" s="229"/>
      <c r="S133" s="229" t="s">
        <v>164</v>
      </c>
      <c r="T133" s="230" t="s">
        <v>151</v>
      </c>
      <c r="U133" s="216">
        <v>9.6000000000000002E-2</v>
      </c>
      <c r="V133" s="216">
        <f>ROUND(E133*U133,2)</f>
        <v>3.58</v>
      </c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178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14"/>
      <c r="B134" s="215"/>
      <c r="C134" s="256" t="s">
        <v>284</v>
      </c>
      <c r="D134" s="249"/>
      <c r="E134" s="250">
        <v>37.28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182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24">
        <v>46</v>
      </c>
      <c r="B135" s="225" t="s">
        <v>344</v>
      </c>
      <c r="C135" s="242" t="s">
        <v>345</v>
      </c>
      <c r="D135" s="226" t="s">
        <v>176</v>
      </c>
      <c r="E135" s="227">
        <v>4.3499999999999996</v>
      </c>
      <c r="F135" s="228"/>
      <c r="G135" s="229">
        <f>ROUND(E135*F135,2)</f>
        <v>0</v>
      </c>
      <c r="H135" s="228"/>
      <c r="I135" s="229">
        <f>ROUND(E135*H135,2)</f>
        <v>0</v>
      </c>
      <c r="J135" s="228"/>
      <c r="K135" s="229">
        <f>ROUND(E135*J135,2)</f>
        <v>0</v>
      </c>
      <c r="L135" s="229">
        <v>21</v>
      </c>
      <c r="M135" s="229">
        <f>G135*(1+L135/100)</f>
        <v>0</v>
      </c>
      <c r="N135" s="229">
        <v>0</v>
      </c>
      <c r="O135" s="229">
        <f>ROUND(E135*N135,2)</f>
        <v>0</v>
      </c>
      <c r="P135" s="229">
        <v>0.03</v>
      </c>
      <c r="Q135" s="229">
        <f>ROUND(E135*P135,2)</f>
        <v>0.13</v>
      </c>
      <c r="R135" s="229"/>
      <c r="S135" s="229" t="s">
        <v>164</v>
      </c>
      <c r="T135" s="230" t="s">
        <v>151</v>
      </c>
      <c r="U135" s="216">
        <v>0.20100000000000001</v>
      </c>
      <c r="V135" s="216">
        <f>ROUND(E135*U135,2)</f>
        <v>0.87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178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56" t="s">
        <v>346</v>
      </c>
      <c r="D136" s="249"/>
      <c r="E136" s="250">
        <v>4.3499999999999996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182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x14ac:dyDescent="0.25">
      <c r="A137" s="218" t="s">
        <v>145</v>
      </c>
      <c r="B137" s="219" t="s">
        <v>84</v>
      </c>
      <c r="C137" s="241" t="s">
        <v>85</v>
      </c>
      <c r="D137" s="220"/>
      <c r="E137" s="221"/>
      <c r="F137" s="222"/>
      <c r="G137" s="222">
        <f>SUMIF(AG138:AG142,"&lt;&gt;NOR",G138:G142)</f>
        <v>0</v>
      </c>
      <c r="H137" s="222"/>
      <c r="I137" s="222">
        <f>SUM(I138:I142)</f>
        <v>0</v>
      </c>
      <c r="J137" s="222"/>
      <c r="K137" s="222">
        <f>SUM(K138:K142)</f>
        <v>0</v>
      </c>
      <c r="L137" s="222"/>
      <c r="M137" s="222">
        <f>SUM(M138:M142)</f>
        <v>0</v>
      </c>
      <c r="N137" s="222"/>
      <c r="O137" s="222">
        <f>SUM(O138:O142)</f>
        <v>0</v>
      </c>
      <c r="P137" s="222"/>
      <c r="Q137" s="222">
        <f>SUM(Q138:Q142)</f>
        <v>0</v>
      </c>
      <c r="R137" s="222"/>
      <c r="S137" s="222"/>
      <c r="T137" s="223"/>
      <c r="U137" s="217"/>
      <c r="V137" s="217">
        <f>SUM(V138:V142)</f>
        <v>25.65</v>
      </c>
      <c r="W137" s="217"/>
      <c r="AG137" t="s">
        <v>146</v>
      </c>
    </row>
    <row r="138" spans="1:60" ht="30.6" outlineLevel="1" x14ac:dyDescent="0.25">
      <c r="A138" s="224">
        <v>47</v>
      </c>
      <c r="B138" s="225" t="s">
        <v>347</v>
      </c>
      <c r="C138" s="242" t="s">
        <v>348</v>
      </c>
      <c r="D138" s="226" t="s">
        <v>349</v>
      </c>
      <c r="E138" s="227">
        <v>9.9550900000000002</v>
      </c>
      <c r="F138" s="228"/>
      <c r="G138" s="229">
        <f>ROUND(E138*F138,2)</f>
        <v>0</v>
      </c>
      <c r="H138" s="228"/>
      <c r="I138" s="229">
        <f>ROUND(E138*H138,2)</f>
        <v>0</v>
      </c>
      <c r="J138" s="228"/>
      <c r="K138" s="229">
        <f>ROUND(E138*J138,2)</f>
        <v>0</v>
      </c>
      <c r="L138" s="229">
        <v>21</v>
      </c>
      <c r="M138" s="229">
        <f>G138*(1+L138/100)</f>
        <v>0</v>
      </c>
      <c r="N138" s="229">
        <v>0</v>
      </c>
      <c r="O138" s="229">
        <f>ROUND(E138*N138,2)</f>
        <v>0</v>
      </c>
      <c r="P138" s="229">
        <v>0</v>
      </c>
      <c r="Q138" s="229">
        <f>ROUND(E138*P138,2)</f>
        <v>0</v>
      </c>
      <c r="R138" s="229" t="s">
        <v>186</v>
      </c>
      <c r="S138" s="229" t="s">
        <v>150</v>
      </c>
      <c r="T138" s="230" t="s">
        <v>150</v>
      </c>
      <c r="U138" s="216">
        <v>2.577</v>
      </c>
      <c r="V138" s="216">
        <f>ROUND(E138*U138,2)</f>
        <v>25.65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350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14"/>
      <c r="B139" s="215"/>
      <c r="C139" s="255" t="s">
        <v>351</v>
      </c>
      <c r="D139" s="253"/>
      <c r="E139" s="253"/>
      <c r="F139" s="253"/>
      <c r="G139" s="253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180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14"/>
      <c r="B140" s="215"/>
      <c r="C140" s="256" t="s">
        <v>352</v>
      </c>
      <c r="D140" s="249"/>
      <c r="E140" s="250"/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182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14"/>
      <c r="B141" s="215"/>
      <c r="C141" s="256" t="s">
        <v>353</v>
      </c>
      <c r="D141" s="249"/>
      <c r="E141" s="250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182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14"/>
      <c r="B142" s="215"/>
      <c r="C142" s="256" t="s">
        <v>354</v>
      </c>
      <c r="D142" s="249"/>
      <c r="E142" s="250">
        <v>9.9550900000000002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182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x14ac:dyDescent="0.25">
      <c r="A143" s="218" t="s">
        <v>145</v>
      </c>
      <c r="B143" s="219" t="s">
        <v>86</v>
      </c>
      <c r="C143" s="241" t="s">
        <v>87</v>
      </c>
      <c r="D143" s="220"/>
      <c r="E143" s="221"/>
      <c r="F143" s="222"/>
      <c r="G143" s="222">
        <f>SUMIF(AG144:AG144,"&lt;&gt;NOR",G144:G144)</f>
        <v>0</v>
      </c>
      <c r="H143" s="222"/>
      <c r="I143" s="222">
        <f>SUM(I144:I144)</f>
        <v>0</v>
      </c>
      <c r="J143" s="222"/>
      <c r="K143" s="222">
        <f>SUM(K144:K144)</f>
        <v>0</v>
      </c>
      <c r="L143" s="222"/>
      <c r="M143" s="222">
        <f>SUM(M144:M144)</f>
        <v>0</v>
      </c>
      <c r="N143" s="222"/>
      <c r="O143" s="222">
        <f>SUM(O144:O144)</f>
        <v>0</v>
      </c>
      <c r="P143" s="222"/>
      <c r="Q143" s="222">
        <f>SUM(Q144:Q144)</f>
        <v>0</v>
      </c>
      <c r="R143" s="222"/>
      <c r="S143" s="222"/>
      <c r="T143" s="223"/>
      <c r="U143" s="217"/>
      <c r="V143" s="217">
        <f>SUM(V144:V144)</f>
        <v>0</v>
      </c>
      <c r="W143" s="217"/>
      <c r="AG143" t="s">
        <v>146</v>
      </c>
    </row>
    <row r="144" spans="1:60" outlineLevel="1" x14ac:dyDescent="0.25">
      <c r="A144" s="233">
        <v>48</v>
      </c>
      <c r="B144" s="234" t="s">
        <v>86</v>
      </c>
      <c r="C144" s="244" t="s">
        <v>355</v>
      </c>
      <c r="D144" s="235" t="s">
        <v>332</v>
      </c>
      <c r="E144" s="236">
        <v>1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8">
        <v>0</v>
      </c>
      <c r="O144" s="238">
        <f>ROUND(E144*N144,2)</f>
        <v>0</v>
      </c>
      <c r="P144" s="238">
        <v>0</v>
      </c>
      <c r="Q144" s="238">
        <f>ROUND(E144*P144,2)</f>
        <v>0</v>
      </c>
      <c r="R144" s="238"/>
      <c r="S144" s="238" t="s">
        <v>164</v>
      </c>
      <c r="T144" s="239" t="s">
        <v>151</v>
      </c>
      <c r="U144" s="216">
        <v>0</v>
      </c>
      <c r="V144" s="216">
        <f>ROUND(E144*U144,2)</f>
        <v>0</v>
      </c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178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x14ac:dyDescent="0.25">
      <c r="A145" s="218" t="s">
        <v>145</v>
      </c>
      <c r="B145" s="219" t="s">
        <v>88</v>
      </c>
      <c r="C145" s="241" t="s">
        <v>89</v>
      </c>
      <c r="D145" s="220"/>
      <c r="E145" s="221"/>
      <c r="F145" s="222"/>
      <c r="G145" s="222">
        <f>SUMIF(AG146:AG146,"&lt;&gt;NOR",G146:G146)</f>
        <v>0</v>
      </c>
      <c r="H145" s="222"/>
      <c r="I145" s="222">
        <f>SUM(I146:I146)</f>
        <v>0</v>
      </c>
      <c r="J145" s="222"/>
      <c r="K145" s="222">
        <f>SUM(K146:K146)</f>
        <v>0</v>
      </c>
      <c r="L145" s="222"/>
      <c r="M145" s="222">
        <f>SUM(M146:M146)</f>
        <v>0</v>
      </c>
      <c r="N145" s="222"/>
      <c r="O145" s="222">
        <f>SUM(O146:O146)</f>
        <v>0</v>
      </c>
      <c r="P145" s="222"/>
      <c r="Q145" s="222">
        <f>SUM(Q146:Q146)</f>
        <v>0</v>
      </c>
      <c r="R145" s="222"/>
      <c r="S145" s="222"/>
      <c r="T145" s="223"/>
      <c r="U145" s="217"/>
      <c r="V145" s="217">
        <f>SUM(V146:V146)</f>
        <v>0</v>
      </c>
      <c r="W145" s="217"/>
      <c r="AG145" t="s">
        <v>146</v>
      </c>
    </row>
    <row r="146" spans="1:60" outlineLevel="1" x14ac:dyDescent="0.25">
      <c r="A146" s="233">
        <v>49</v>
      </c>
      <c r="B146" s="234" t="s">
        <v>88</v>
      </c>
      <c r="C146" s="244" t="s">
        <v>356</v>
      </c>
      <c r="D146" s="235" t="s">
        <v>332</v>
      </c>
      <c r="E146" s="236">
        <v>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38"/>
      <c r="S146" s="238" t="s">
        <v>164</v>
      </c>
      <c r="T146" s="239" t="s">
        <v>151</v>
      </c>
      <c r="U146" s="216">
        <v>0</v>
      </c>
      <c r="V146" s="216">
        <f>ROUND(E146*U146,2)</f>
        <v>0</v>
      </c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178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x14ac:dyDescent="0.25">
      <c r="A147" s="218" t="s">
        <v>145</v>
      </c>
      <c r="B147" s="219" t="s">
        <v>90</v>
      </c>
      <c r="C147" s="241" t="s">
        <v>91</v>
      </c>
      <c r="D147" s="220"/>
      <c r="E147" s="221"/>
      <c r="F147" s="222"/>
      <c r="G147" s="222">
        <f>SUMIF(AG148:AG150,"&lt;&gt;NOR",G148:G150)</f>
        <v>0</v>
      </c>
      <c r="H147" s="222"/>
      <c r="I147" s="222">
        <f>SUM(I148:I150)</f>
        <v>0</v>
      </c>
      <c r="J147" s="222"/>
      <c r="K147" s="222">
        <f>SUM(K148:K150)</f>
        <v>0</v>
      </c>
      <c r="L147" s="222"/>
      <c r="M147" s="222">
        <f>SUM(M148:M150)</f>
        <v>0</v>
      </c>
      <c r="N147" s="222"/>
      <c r="O147" s="222">
        <f>SUM(O148:O150)</f>
        <v>0</v>
      </c>
      <c r="P147" s="222"/>
      <c r="Q147" s="222">
        <f>SUM(Q148:Q150)</f>
        <v>0</v>
      </c>
      <c r="R147" s="222"/>
      <c r="S147" s="222"/>
      <c r="T147" s="223"/>
      <c r="U147" s="217"/>
      <c r="V147" s="217">
        <f>SUM(V148:V150)</f>
        <v>0</v>
      </c>
      <c r="W147" s="217"/>
      <c r="AG147" t="s">
        <v>146</v>
      </c>
    </row>
    <row r="148" spans="1:60" ht="20.399999999999999" outlineLevel="1" x14ac:dyDescent="0.25">
      <c r="A148" s="224">
        <v>50</v>
      </c>
      <c r="B148" s="225" t="s">
        <v>357</v>
      </c>
      <c r="C148" s="242" t="s">
        <v>358</v>
      </c>
      <c r="D148" s="226"/>
      <c r="E148" s="227">
        <v>0</v>
      </c>
      <c r="F148" s="228"/>
      <c r="G148" s="229">
        <f>ROUND(E148*F148,2)</f>
        <v>0</v>
      </c>
      <c r="H148" s="228"/>
      <c r="I148" s="229">
        <f>ROUND(E148*H148,2)</f>
        <v>0</v>
      </c>
      <c r="J148" s="228"/>
      <c r="K148" s="229">
        <f>ROUND(E148*J148,2)</f>
        <v>0</v>
      </c>
      <c r="L148" s="229">
        <v>21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164</v>
      </c>
      <c r="T148" s="230" t="s">
        <v>151</v>
      </c>
      <c r="U148" s="216">
        <v>0</v>
      </c>
      <c r="V148" s="216">
        <f>ROUND(E148*U148,2)</f>
        <v>0</v>
      </c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359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43" t="s">
        <v>360</v>
      </c>
      <c r="D149" s="231"/>
      <c r="E149" s="231"/>
      <c r="F149" s="231"/>
      <c r="G149" s="231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154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33">
        <v>51</v>
      </c>
      <c r="B150" s="234" t="s">
        <v>361</v>
      </c>
      <c r="C150" s="244" t="s">
        <v>362</v>
      </c>
      <c r="D150" s="235" t="s">
        <v>262</v>
      </c>
      <c r="E150" s="236">
        <v>2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38"/>
      <c r="S150" s="238" t="s">
        <v>164</v>
      </c>
      <c r="T150" s="239" t="s">
        <v>151</v>
      </c>
      <c r="U150" s="216">
        <v>0</v>
      </c>
      <c r="V150" s="216">
        <f>ROUND(E150*U150,2)</f>
        <v>0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359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x14ac:dyDescent="0.25">
      <c r="A151" s="218" t="s">
        <v>145</v>
      </c>
      <c r="B151" s="219" t="s">
        <v>92</v>
      </c>
      <c r="C151" s="241" t="s">
        <v>93</v>
      </c>
      <c r="D151" s="220"/>
      <c r="E151" s="221"/>
      <c r="F151" s="222"/>
      <c r="G151" s="222">
        <f>SUMIF(AG152:AG156,"&lt;&gt;NOR",G152:G156)</f>
        <v>0</v>
      </c>
      <c r="H151" s="222"/>
      <c r="I151" s="222">
        <f>SUM(I152:I156)</f>
        <v>0</v>
      </c>
      <c r="J151" s="222"/>
      <c r="K151" s="222">
        <f>SUM(K152:K156)</f>
        <v>0</v>
      </c>
      <c r="L151" s="222"/>
      <c r="M151" s="222">
        <f>SUM(M152:M156)</f>
        <v>0</v>
      </c>
      <c r="N151" s="222"/>
      <c r="O151" s="222">
        <f>SUM(O152:O156)</f>
        <v>0</v>
      </c>
      <c r="P151" s="222"/>
      <c r="Q151" s="222">
        <f>SUM(Q152:Q156)</f>
        <v>0</v>
      </c>
      <c r="R151" s="222"/>
      <c r="S151" s="222"/>
      <c r="T151" s="223"/>
      <c r="U151" s="217"/>
      <c r="V151" s="217">
        <f>SUM(V152:V156)</f>
        <v>0</v>
      </c>
      <c r="W151" s="217"/>
      <c r="AG151" t="s">
        <v>146</v>
      </c>
    </row>
    <row r="152" spans="1:60" ht="20.399999999999999" outlineLevel="1" x14ac:dyDescent="0.25">
      <c r="A152" s="224">
        <v>52</v>
      </c>
      <c r="B152" s="225" t="s">
        <v>357</v>
      </c>
      <c r="C152" s="242" t="s">
        <v>358</v>
      </c>
      <c r="D152" s="226"/>
      <c r="E152" s="227">
        <v>0</v>
      </c>
      <c r="F152" s="228"/>
      <c r="G152" s="229">
        <f>ROUND(E152*F152,2)</f>
        <v>0</v>
      </c>
      <c r="H152" s="228"/>
      <c r="I152" s="229">
        <f>ROUND(E152*H152,2)</f>
        <v>0</v>
      </c>
      <c r="J152" s="228"/>
      <c r="K152" s="229">
        <f>ROUND(E152*J152,2)</f>
        <v>0</v>
      </c>
      <c r="L152" s="229">
        <v>21</v>
      </c>
      <c r="M152" s="229">
        <f>G152*(1+L152/100)</f>
        <v>0</v>
      </c>
      <c r="N152" s="229">
        <v>0</v>
      </c>
      <c r="O152" s="229">
        <f>ROUND(E152*N152,2)</f>
        <v>0</v>
      </c>
      <c r="P152" s="229">
        <v>0</v>
      </c>
      <c r="Q152" s="229">
        <f>ROUND(E152*P152,2)</f>
        <v>0</v>
      </c>
      <c r="R152" s="229"/>
      <c r="S152" s="229" t="s">
        <v>164</v>
      </c>
      <c r="T152" s="230" t="s">
        <v>151</v>
      </c>
      <c r="U152" s="216">
        <v>0</v>
      </c>
      <c r="V152" s="216">
        <f>ROUND(E152*U152,2)</f>
        <v>0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359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14"/>
      <c r="B153" s="215"/>
      <c r="C153" s="243" t="s">
        <v>360</v>
      </c>
      <c r="D153" s="231"/>
      <c r="E153" s="231"/>
      <c r="F153" s="231"/>
      <c r="G153" s="231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154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33">
        <v>53</v>
      </c>
      <c r="B154" s="234" t="s">
        <v>363</v>
      </c>
      <c r="C154" s="244" t="s">
        <v>364</v>
      </c>
      <c r="D154" s="235" t="s">
        <v>176</v>
      </c>
      <c r="E154" s="236">
        <v>47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38"/>
      <c r="S154" s="238" t="s">
        <v>164</v>
      </c>
      <c r="T154" s="239" t="s">
        <v>151</v>
      </c>
      <c r="U154" s="216">
        <v>0</v>
      </c>
      <c r="V154" s="216">
        <f>ROUND(E154*U154,2)</f>
        <v>0</v>
      </c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359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33">
        <v>54</v>
      </c>
      <c r="B155" s="234" t="s">
        <v>365</v>
      </c>
      <c r="C155" s="244" t="s">
        <v>366</v>
      </c>
      <c r="D155" s="235" t="s">
        <v>176</v>
      </c>
      <c r="E155" s="236">
        <v>71</v>
      </c>
      <c r="F155" s="237"/>
      <c r="G155" s="238">
        <f>ROUND(E155*F155,2)</f>
        <v>0</v>
      </c>
      <c r="H155" s="237"/>
      <c r="I155" s="238">
        <f>ROUND(E155*H155,2)</f>
        <v>0</v>
      </c>
      <c r="J155" s="237"/>
      <c r="K155" s="238">
        <f>ROUND(E155*J155,2)</f>
        <v>0</v>
      </c>
      <c r="L155" s="238">
        <v>21</v>
      </c>
      <c r="M155" s="238">
        <f>G155*(1+L155/100)</f>
        <v>0</v>
      </c>
      <c r="N155" s="238">
        <v>0</v>
      </c>
      <c r="O155" s="238">
        <f>ROUND(E155*N155,2)</f>
        <v>0</v>
      </c>
      <c r="P155" s="238">
        <v>0</v>
      </c>
      <c r="Q155" s="238">
        <f>ROUND(E155*P155,2)</f>
        <v>0</v>
      </c>
      <c r="R155" s="238"/>
      <c r="S155" s="238" t="s">
        <v>164</v>
      </c>
      <c r="T155" s="239" t="s">
        <v>151</v>
      </c>
      <c r="U155" s="216">
        <v>0</v>
      </c>
      <c r="V155" s="216">
        <f>ROUND(E155*U155,2)</f>
        <v>0</v>
      </c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359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33">
        <v>55</v>
      </c>
      <c r="B156" s="234" t="s">
        <v>367</v>
      </c>
      <c r="C156" s="244" t="s">
        <v>368</v>
      </c>
      <c r="D156" s="235" t="s">
        <v>176</v>
      </c>
      <c r="E156" s="236">
        <v>16.399999999999999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0</v>
      </c>
      <c r="O156" s="238">
        <f>ROUND(E156*N156,2)</f>
        <v>0</v>
      </c>
      <c r="P156" s="238">
        <v>0</v>
      </c>
      <c r="Q156" s="238">
        <f>ROUND(E156*P156,2)</f>
        <v>0</v>
      </c>
      <c r="R156" s="238"/>
      <c r="S156" s="238" t="s">
        <v>164</v>
      </c>
      <c r="T156" s="239" t="s">
        <v>151</v>
      </c>
      <c r="U156" s="216">
        <v>0</v>
      </c>
      <c r="V156" s="216">
        <f>ROUND(E156*U156,2)</f>
        <v>0</v>
      </c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359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x14ac:dyDescent="0.25">
      <c r="A157" s="218" t="s">
        <v>145</v>
      </c>
      <c r="B157" s="219" t="s">
        <v>94</v>
      </c>
      <c r="C157" s="241" t="s">
        <v>95</v>
      </c>
      <c r="D157" s="220"/>
      <c r="E157" s="221"/>
      <c r="F157" s="222"/>
      <c r="G157" s="222">
        <f>SUMIF(AG158:AG175,"&lt;&gt;NOR",G158:G175)</f>
        <v>0</v>
      </c>
      <c r="H157" s="222"/>
      <c r="I157" s="222">
        <f>SUM(I158:I175)</f>
        <v>0</v>
      </c>
      <c r="J157" s="222"/>
      <c r="K157" s="222">
        <f>SUM(K158:K175)</f>
        <v>0</v>
      </c>
      <c r="L157" s="222"/>
      <c r="M157" s="222">
        <f>SUM(M158:M175)</f>
        <v>0</v>
      </c>
      <c r="N157" s="222"/>
      <c r="O157" s="222">
        <f>SUM(O158:O175)</f>
        <v>0.57000000000000006</v>
      </c>
      <c r="P157" s="222"/>
      <c r="Q157" s="222">
        <f>SUM(Q158:Q175)</f>
        <v>0</v>
      </c>
      <c r="R157" s="222"/>
      <c r="S157" s="222"/>
      <c r="T157" s="223"/>
      <c r="U157" s="217"/>
      <c r="V157" s="217">
        <f>SUM(V158:V175)</f>
        <v>56.800000000000004</v>
      </c>
      <c r="W157" s="217"/>
      <c r="AG157" t="s">
        <v>146</v>
      </c>
    </row>
    <row r="158" spans="1:60" outlineLevel="1" x14ac:dyDescent="0.25">
      <c r="A158" s="224">
        <v>56</v>
      </c>
      <c r="B158" s="225" t="s">
        <v>369</v>
      </c>
      <c r="C158" s="242" t="s">
        <v>370</v>
      </c>
      <c r="D158" s="226" t="s">
        <v>185</v>
      </c>
      <c r="E158" s="227">
        <v>1.6</v>
      </c>
      <c r="F158" s="228"/>
      <c r="G158" s="229">
        <f>ROUND(E158*F158,2)</f>
        <v>0</v>
      </c>
      <c r="H158" s="228"/>
      <c r="I158" s="229">
        <f>ROUND(E158*H158,2)</f>
        <v>0</v>
      </c>
      <c r="J158" s="228"/>
      <c r="K158" s="229">
        <f>ROUND(E158*J158,2)</f>
        <v>0</v>
      </c>
      <c r="L158" s="229">
        <v>21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0</v>
      </c>
      <c r="Q158" s="229">
        <f>ROUND(E158*P158,2)</f>
        <v>0</v>
      </c>
      <c r="R158" s="229" t="s">
        <v>281</v>
      </c>
      <c r="S158" s="229" t="s">
        <v>150</v>
      </c>
      <c r="T158" s="230" t="s">
        <v>150</v>
      </c>
      <c r="U158" s="216">
        <v>0.15</v>
      </c>
      <c r="V158" s="216">
        <f>ROUND(E158*U158,2)</f>
        <v>0.24</v>
      </c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178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56" t="s">
        <v>371</v>
      </c>
      <c r="D159" s="249"/>
      <c r="E159" s="250">
        <v>1.6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182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24">
        <v>57</v>
      </c>
      <c r="B160" s="225" t="s">
        <v>372</v>
      </c>
      <c r="C160" s="242" t="s">
        <v>373</v>
      </c>
      <c r="D160" s="226" t="s">
        <v>185</v>
      </c>
      <c r="E160" s="227">
        <v>56.57</v>
      </c>
      <c r="F160" s="228"/>
      <c r="G160" s="229">
        <f>ROUND(E160*F160,2)</f>
        <v>0</v>
      </c>
      <c r="H160" s="228"/>
      <c r="I160" s="229">
        <f>ROUND(E160*H160,2)</f>
        <v>0</v>
      </c>
      <c r="J160" s="228"/>
      <c r="K160" s="229">
        <f>ROUND(E160*J160,2)</f>
        <v>0</v>
      </c>
      <c r="L160" s="229">
        <v>21</v>
      </c>
      <c r="M160" s="229">
        <f>G160*(1+L160/100)</f>
        <v>0</v>
      </c>
      <c r="N160" s="229">
        <v>1.9000000000000001E-4</v>
      </c>
      <c r="O160" s="229">
        <f>ROUND(E160*N160,2)</f>
        <v>0.01</v>
      </c>
      <c r="P160" s="229">
        <v>0</v>
      </c>
      <c r="Q160" s="229">
        <f>ROUND(E160*P160,2)</f>
        <v>0</v>
      </c>
      <c r="R160" s="229" t="s">
        <v>318</v>
      </c>
      <c r="S160" s="229" t="s">
        <v>150</v>
      </c>
      <c r="T160" s="230" t="s">
        <v>150</v>
      </c>
      <c r="U160" s="216">
        <v>0.18</v>
      </c>
      <c r="V160" s="216">
        <f>ROUND(E160*U160,2)</f>
        <v>10.18</v>
      </c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178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14"/>
      <c r="B161" s="215"/>
      <c r="C161" s="243" t="s">
        <v>374</v>
      </c>
      <c r="D161" s="231"/>
      <c r="E161" s="231"/>
      <c r="F161" s="231"/>
      <c r="G161" s="231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154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6" t="s">
        <v>375</v>
      </c>
      <c r="D162" s="249"/>
      <c r="E162" s="250">
        <v>56.57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182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ht="20.399999999999999" outlineLevel="1" x14ac:dyDescent="0.25">
      <c r="A163" s="224">
        <v>58</v>
      </c>
      <c r="B163" s="225" t="s">
        <v>376</v>
      </c>
      <c r="C163" s="242" t="s">
        <v>377</v>
      </c>
      <c r="D163" s="226" t="s">
        <v>176</v>
      </c>
      <c r="E163" s="227">
        <v>103.98</v>
      </c>
      <c r="F163" s="228"/>
      <c r="G163" s="229">
        <f>ROUND(E163*F163,2)</f>
        <v>0</v>
      </c>
      <c r="H163" s="228"/>
      <c r="I163" s="229">
        <f>ROUND(E163*H163,2)</f>
        <v>0</v>
      </c>
      <c r="J163" s="228"/>
      <c r="K163" s="229">
        <f>ROUND(E163*J163,2)</f>
        <v>0</v>
      </c>
      <c r="L163" s="229">
        <v>21</v>
      </c>
      <c r="M163" s="229">
        <f>G163*(1+L163/100)</f>
        <v>0</v>
      </c>
      <c r="N163" s="229">
        <v>3.5E-4</v>
      </c>
      <c r="O163" s="229">
        <f>ROUND(E163*N163,2)</f>
        <v>0.04</v>
      </c>
      <c r="P163" s="229">
        <v>0</v>
      </c>
      <c r="Q163" s="229">
        <f>ROUND(E163*P163,2)</f>
        <v>0</v>
      </c>
      <c r="R163" s="229" t="s">
        <v>318</v>
      </c>
      <c r="S163" s="229" t="s">
        <v>150</v>
      </c>
      <c r="T163" s="230" t="s">
        <v>150</v>
      </c>
      <c r="U163" s="216">
        <v>0.44</v>
      </c>
      <c r="V163" s="216">
        <f>ROUND(E163*U163,2)</f>
        <v>45.75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178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55" t="s">
        <v>378</v>
      </c>
      <c r="D164" s="253"/>
      <c r="E164" s="253"/>
      <c r="F164" s="253"/>
      <c r="G164" s="253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180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56" t="s">
        <v>274</v>
      </c>
      <c r="D165" s="249"/>
      <c r="E165" s="250">
        <v>103.98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182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24">
        <v>59</v>
      </c>
      <c r="B166" s="225" t="s">
        <v>379</v>
      </c>
      <c r="C166" s="242" t="s">
        <v>380</v>
      </c>
      <c r="D166" s="226" t="s">
        <v>185</v>
      </c>
      <c r="E166" s="227">
        <v>1.76</v>
      </c>
      <c r="F166" s="228"/>
      <c r="G166" s="229">
        <f>ROUND(E166*F166,2)</f>
        <v>0</v>
      </c>
      <c r="H166" s="228"/>
      <c r="I166" s="229">
        <f>ROUND(E166*H166,2)</f>
        <v>0</v>
      </c>
      <c r="J166" s="228"/>
      <c r="K166" s="229">
        <f>ROUND(E166*J166,2)</f>
        <v>0</v>
      </c>
      <c r="L166" s="229">
        <v>21</v>
      </c>
      <c r="M166" s="229">
        <f>G166*(1+L166/100)</f>
        <v>0</v>
      </c>
      <c r="N166" s="229">
        <v>8.3000000000000001E-4</v>
      </c>
      <c r="O166" s="229">
        <f>ROUND(E166*N166,2)</f>
        <v>0</v>
      </c>
      <c r="P166" s="229">
        <v>0</v>
      </c>
      <c r="Q166" s="229">
        <f>ROUND(E166*P166,2)</f>
        <v>0</v>
      </c>
      <c r="R166" s="229"/>
      <c r="S166" s="229" t="s">
        <v>164</v>
      </c>
      <c r="T166" s="230" t="s">
        <v>151</v>
      </c>
      <c r="U166" s="216">
        <v>0</v>
      </c>
      <c r="V166" s="216">
        <f>ROUND(E166*U166,2)</f>
        <v>0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267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14"/>
      <c r="B167" s="215"/>
      <c r="C167" s="256" t="s">
        <v>381</v>
      </c>
      <c r="D167" s="249"/>
      <c r="E167" s="250">
        <v>1.76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182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24">
        <v>60</v>
      </c>
      <c r="B168" s="225" t="s">
        <v>382</v>
      </c>
      <c r="C168" s="242" t="s">
        <v>383</v>
      </c>
      <c r="D168" s="226" t="s">
        <v>176</v>
      </c>
      <c r="E168" s="227">
        <v>112.29035</v>
      </c>
      <c r="F168" s="228"/>
      <c r="G168" s="229">
        <f>ROUND(E168*F168,2)</f>
        <v>0</v>
      </c>
      <c r="H168" s="228"/>
      <c r="I168" s="229">
        <f>ROUND(E168*H168,2)</f>
        <v>0</v>
      </c>
      <c r="J168" s="228"/>
      <c r="K168" s="229">
        <f>ROUND(E168*J168,2)</f>
        <v>0</v>
      </c>
      <c r="L168" s="229">
        <v>21</v>
      </c>
      <c r="M168" s="229">
        <f>G168*(1+L168/100)</f>
        <v>0</v>
      </c>
      <c r="N168" s="229">
        <v>4.5999999999999999E-3</v>
      </c>
      <c r="O168" s="229">
        <f>ROUND(E168*N168,2)</f>
        <v>0.52</v>
      </c>
      <c r="P168" s="229">
        <v>0</v>
      </c>
      <c r="Q168" s="229">
        <f>ROUND(E168*P168,2)</f>
        <v>0</v>
      </c>
      <c r="R168" s="229"/>
      <c r="S168" s="229" t="s">
        <v>164</v>
      </c>
      <c r="T168" s="230" t="s">
        <v>151</v>
      </c>
      <c r="U168" s="216">
        <v>0</v>
      </c>
      <c r="V168" s="216">
        <f>ROUND(E168*U168,2)</f>
        <v>0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267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6" t="s">
        <v>384</v>
      </c>
      <c r="D169" s="249"/>
      <c r="E169" s="250">
        <v>109.179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182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14"/>
      <c r="B170" s="215"/>
      <c r="C170" s="256" t="s">
        <v>385</v>
      </c>
      <c r="D170" s="249"/>
      <c r="E170" s="250">
        <v>3.1113499999999998</v>
      </c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182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24">
        <v>61</v>
      </c>
      <c r="B171" s="225" t="s">
        <v>386</v>
      </c>
      <c r="C171" s="242" t="s">
        <v>387</v>
      </c>
      <c r="D171" s="226" t="s">
        <v>349</v>
      </c>
      <c r="E171" s="227">
        <v>0.56513999999999998</v>
      </c>
      <c r="F171" s="228"/>
      <c r="G171" s="229">
        <f>ROUND(E171*F171,2)</f>
        <v>0</v>
      </c>
      <c r="H171" s="228"/>
      <c r="I171" s="229">
        <f>ROUND(E171*H171,2)</f>
        <v>0</v>
      </c>
      <c r="J171" s="228"/>
      <c r="K171" s="229">
        <f>ROUND(E171*J171,2)</f>
        <v>0</v>
      </c>
      <c r="L171" s="229">
        <v>21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 t="s">
        <v>318</v>
      </c>
      <c r="S171" s="229" t="s">
        <v>150</v>
      </c>
      <c r="T171" s="230" t="s">
        <v>150</v>
      </c>
      <c r="U171" s="216">
        <v>1.1140000000000001</v>
      </c>
      <c r="V171" s="216">
        <f>ROUND(E171*U171,2)</f>
        <v>0.63</v>
      </c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350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14"/>
      <c r="B172" s="215"/>
      <c r="C172" s="255" t="s">
        <v>388</v>
      </c>
      <c r="D172" s="253"/>
      <c r="E172" s="253"/>
      <c r="F172" s="253"/>
      <c r="G172" s="253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180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5">
      <c r="A173" s="214"/>
      <c r="B173" s="215"/>
      <c r="C173" s="256" t="s">
        <v>352</v>
      </c>
      <c r="D173" s="249"/>
      <c r="E173" s="250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182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5">
      <c r="A174" s="214"/>
      <c r="B174" s="215"/>
      <c r="C174" s="256" t="s">
        <v>389</v>
      </c>
      <c r="D174" s="249"/>
      <c r="E174" s="250"/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182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14"/>
      <c r="B175" s="215"/>
      <c r="C175" s="256" t="s">
        <v>390</v>
      </c>
      <c r="D175" s="249"/>
      <c r="E175" s="250">
        <v>0.56513999999999998</v>
      </c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182</v>
      </c>
      <c r="AH175" s="207">
        <v>0</v>
      </c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x14ac:dyDescent="0.25">
      <c r="A176" s="218" t="s">
        <v>145</v>
      </c>
      <c r="B176" s="219" t="s">
        <v>96</v>
      </c>
      <c r="C176" s="241" t="s">
        <v>97</v>
      </c>
      <c r="D176" s="220"/>
      <c r="E176" s="221"/>
      <c r="F176" s="222"/>
      <c r="G176" s="222">
        <f>SUMIF(AG177:AG188,"&lt;&gt;NOR",G177:G188)</f>
        <v>0</v>
      </c>
      <c r="H176" s="222"/>
      <c r="I176" s="222">
        <f>SUM(I177:I188)</f>
        <v>0</v>
      </c>
      <c r="J176" s="222"/>
      <c r="K176" s="222">
        <f>SUM(K177:K188)</f>
        <v>0</v>
      </c>
      <c r="L176" s="222"/>
      <c r="M176" s="222">
        <f>SUM(M177:M188)</f>
        <v>0</v>
      </c>
      <c r="N176" s="222"/>
      <c r="O176" s="222">
        <f>SUM(O177:O188)</f>
        <v>1.56</v>
      </c>
      <c r="P176" s="222"/>
      <c r="Q176" s="222">
        <f>SUM(Q177:Q188)</f>
        <v>0</v>
      </c>
      <c r="R176" s="222"/>
      <c r="S176" s="222"/>
      <c r="T176" s="223"/>
      <c r="U176" s="217"/>
      <c r="V176" s="217">
        <f>SUM(V177:V188)</f>
        <v>44.259999999999991</v>
      </c>
      <c r="W176" s="217"/>
      <c r="AG176" t="s">
        <v>146</v>
      </c>
    </row>
    <row r="177" spans="1:60" ht="20.399999999999999" outlineLevel="1" x14ac:dyDescent="0.25">
      <c r="A177" s="233">
        <v>62</v>
      </c>
      <c r="B177" s="234" t="s">
        <v>391</v>
      </c>
      <c r="C177" s="244" t="s">
        <v>392</v>
      </c>
      <c r="D177" s="235" t="s">
        <v>176</v>
      </c>
      <c r="E177" s="236">
        <v>103.98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8">
        <v>5.0000000000000002E-5</v>
      </c>
      <c r="O177" s="238">
        <f>ROUND(E177*N177,2)</f>
        <v>0.01</v>
      </c>
      <c r="P177" s="238">
        <v>0</v>
      </c>
      <c r="Q177" s="238">
        <f>ROUND(E177*P177,2)</f>
        <v>0</v>
      </c>
      <c r="R177" s="238" t="s">
        <v>393</v>
      </c>
      <c r="S177" s="238" t="s">
        <v>150</v>
      </c>
      <c r="T177" s="239" t="s">
        <v>150</v>
      </c>
      <c r="U177" s="216">
        <v>6.5000000000000002E-2</v>
      </c>
      <c r="V177" s="216">
        <f>ROUND(E177*U177,2)</f>
        <v>6.76</v>
      </c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282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ht="20.399999999999999" outlineLevel="1" x14ac:dyDescent="0.25">
      <c r="A178" s="233">
        <v>63</v>
      </c>
      <c r="B178" s="234" t="s">
        <v>394</v>
      </c>
      <c r="C178" s="244" t="s">
        <v>395</v>
      </c>
      <c r="D178" s="235" t="s">
        <v>176</v>
      </c>
      <c r="E178" s="236">
        <v>103.98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8">
        <v>3.0000000000000001E-3</v>
      </c>
      <c r="O178" s="238">
        <f>ROUND(E178*N178,2)</f>
        <v>0.31</v>
      </c>
      <c r="P178" s="238">
        <v>0</v>
      </c>
      <c r="Q178" s="238">
        <f>ROUND(E178*P178,2)</f>
        <v>0</v>
      </c>
      <c r="R178" s="238" t="s">
        <v>393</v>
      </c>
      <c r="S178" s="238" t="s">
        <v>150</v>
      </c>
      <c r="T178" s="239" t="s">
        <v>150</v>
      </c>
      <c r="U178" s="216">
        <v>0.32200000000000001</v>
      </c>
      <c r="V178" s="216">
        <f>ROUND(E178*U178,2)</f>
        <v>33.479999999999997</v>
      </c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282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ht="20.399999999999999" outlineLevel="1" x14ac:dyDescent="0.25">
      <c r="A179" s="233">
        <v>64</v>
      </c>
      <c r="B179" s="234" t="s">
        <v>396</v>
      </c>
      <c r="C179" s="244" t="s">
        <v>397</v>
      </c>
      <c r="D179" s="235" t="s">
        <v>176</v>
      </c>
      <c r="E179" s="236">
        <v>103.98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8">
        <v>3.0000000000000001E-3</v>
      </c>
      <c r="O179" s="238">
        <f>ROUND(E179*N179,2)</f>
        <v>0.31</v>
      </c>
      <c r="P179" s="238">
        <v>0</v>
      </c>
      <c r="Q179" s="238">
        <f>ROUND(E179*P179,2)</f>
        <v>0</v>
      </c>
      <c r="R179" s="238" t="s">
        <v>393</v>
      </c>
      <c r="S179" s="238" t="s">
        <v>150</v>
      </c>
      <c r="T179" s="239" t="s">
        <v>150</v>
      </c>
      <c r="U179" s="216">
        <v>1.7999999999999999E-2</v>
      </c>
      <c r="V179" s="216">
        <f>ROUND(E179*U179,2)</f>
        <v>1.87</v>
      </c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282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24">
        <v>65</v>
      </c>
      <c r="B180" s="225" t="s">
        <v>96</v>
      </c>
      <c r="C180" s="242" t="s">
        <v>398</v>
      </c>
      <c r="D180" s="226" t="s">
        <v>399</v>
      </c>
      <c r="E180" s="227">
        <v>0.44995000000000002</v>
      </c>
      <c r="F180" s="228"/>
      <c r="G180" s="229">
        <f>ROUND(E180*F180,2)</f>
        <v>0</v>
      </c>
      <c r="H180" s="228"/>
      <c r="I180" s="229">
        <f>ROUND(E180*H180,2)</f>
        <v>0</v>
      </c>
      <c r="J180" s="228"/>
      <c r="K180" s="229">
        <f>ROUND(E180*J180,2)</f>
        <v>0</v>
      </c>
      <c r="L180" s="229">
        <v>21</v>
      </c>
      <c r="M180" s="229">
        <f>G180*(1+L180/100)</f>
        <v>0</v>
      </c>
      <c r="N180" s="229">
        <v>2.0779999999999998</v>
      </c>
      <c r="O180" s="229">
        <f>ROUND(E180*N180,2)</f>
        <v>0.93</v>
      </c>
      <c r="P180" s="229">
        <v>0</v>
      </c>
      <c r="Q180" s="229">
        <f>ROUND(E180*P180,2)</f>
        <v>0</v>
      </c>
      <c r="R180" s="229"/>
      <c r="S180" s="229" t="s">
        <v>164</v>
      </c>
      <c r="T180" s="230" t="s">
        <v>151</v>
      </c>
      <c r="U180" s="216">
        <v>0</v>
      </c>
      <c r="V180" s="216">
        <f>ROUND(E180*U180,2)</f>
        <v>0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208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43" t="s">
        <v>400</v>
      </c>
      <c r="D181" s="231"/>
      <c r="E181" s="231"/>
      <c r="F181" s="231"/>
      <c r="G181" s="231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154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6" t="s">
        <v>401</v>
      </c>
      <c r="D182" s="249"/>
      <c r="E182" s="250">
        <v>0.39150000000000001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182</v>
      </c>
      <c r="AH182" s="207">
        <v>0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5">
      <c r="A183" s="214"/>
      <c r="B183" s="215"/>
      <c r="C183" s="256" t="s">
        <v>402</v>
      </c>
      <c r="D183" s="249"/>
      <c r="E183" s="250">
        <v>5.8450000000000002E-2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182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5">
      <c r="A184" s="224">
        <v>66</v>
      </c>
      <c r="B184" s="225" t="s">
        <v>403</v>
      </c>
      <c r="C184" s="242" t="s">
        <v>404</v>
      </c>
      <c r="D184" s="226" t="s">
        <v>349</v>
      </c>
      <c r="E184" s="227">
        <v>1.5640799999999999</v>
      </c>
      <c r="F184" s="228"/>
      <c r="G184" s="229">
        <f>ROUND(E184*F184,2)</f>
        <v>0</v>
      </c>
      <c r="H184" s="228"/>
      <c r="I184" s="229">
        <f>ROUND(E184*H184,2)</f>
        <v>0</v>
      </c>
      <c r="J184" s="228"/>
      <c r="K184" s="229">
        <f>ROUND(E184*J184,2)</f>
        <v>0</v>
      </c>
      <c r="L184" s="229">
        <v>21</v>
      </c>
      <c r="M184" s="229">
        <f>G184*(1+L184/100)</f>
        <v>0</v>
      </c>
      <c r="N184" s="229">
        <v>0</v>
      </c>
      <c r="O184" s="229">
        <f>ROUND(E184*N184,2)</f>
        <v>0</v>
      </c>
      <c r="P184" s="229">
        <v>0</v>
      </c>
      <c r="Q184" s="229">
        <f>ROUND(E184*P184,2)</f>
        <v>0</v>
      </c>
      <c r="R184" s="229" t="s">
        <v>393</v>
      </c>
      <c r="S184" s="229" t="s">
        <v>150</v>
      </c>
      <c r="T184" s="230" t="s">
        <v>150</v>
      </c>
      <c r="U184" s="216">
        <v>1.375</v>
      </c>
      <c r="V184" s="216">
        <f>ROUND(E184*U184,2)</f>
        <v>2.15</v>
      </c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350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5">
      <c r="A185" s="214"/>
      <c r="B185" s="215"/>
      <c r="C185" s="255" t="s">
        <v>405</v>
      </c>
      <c r="D185" s="253"/>
      <c r="E185" s="253"/>
      <c r="F185" s="253"/>
      <c r="G185" s="253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180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5">
      <c r="A186" s="214"/>
      <c r="B186" s="215"/>
      <c r="C186" s="256" t="s">
        <v>352</v>
      </c>
      <c r="D186" s="249"/>
      <c r="E186" s="250"/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182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5">
      <c r="A187" s="214"/>
      <c r="B187" s="215"/>
      <c r="C187" s="256" t="s">
        <v>406</v>
      </c>
      <c r="D187" s="249"/>
      <c r="E187" s="250"/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182</v>
      </c>
      <c r="AH187" s="207">
        <v>0</v>
      </c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14"/>
      <c r="B188" s="215"/>
      <c r="C188" s="256" t="s">
        <v>407</v>
      </c>
      <c r="D188" s="249"/>
      <c r="E188" s="250">
        <v>1.5640799999999999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182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x14ac:dyDescent="0.25">
      <c r="A189" s="218" t="s">
        <v>145</v>
      </c>
      <c r="B189" s="219" t="s">
        <v>98</v>
      </c>
      <c r="C189" s="241" t="s">
        <v>99</v>
      </c>
      <c r="D189" s="220"/>
      <c r="E189" s="221"/>
      <c r="F189" s="222"/>
      <c r="G189" s="222">
        <f>SUMIF(AG190:AG201,"&lt;&gt;NOR",G190:G201)</f>
        <v>0</v>
      </c>
      <c r="H189" s="222"/>
      <c r="I189" s="222">
        <f>SUM(I190:I201)</f>
        <v>0</v>
      </c>
      <c r="J189" s="222"/>
      <c r="K189" s="222">
        <f>SUM(K190:K201)</f>
        <v>0</v>
      </c>
      <c r="L189" s="222"/>
      <c r="M189" s="222">
        <f>SUM(M190:M201)</f>
        <v>0</v>
      </c>
      <c r="N189" s="222"/>
      <c r="O189" s="222">
        <f>SUM(O190:O201)</f>
        <v>0.08</v>
      </c>
      <c r="P189" s="222"/>
      <c r="Q189" s="222">
        <f>SUM(Q190:Q201)</f>
        <v>0</v>
      </c>
      <c r="R189" s="222"/>
      <c r="S189" s="222"/>
      <c r="T189" s="223"/>
      <c r="U189" s="217"/>
      <c r="V189" s="217">
        <f>SUM(V190:V201)</f>
        <v>7.55</v>
      </c>
      <c r="W189" s="217"/>
      <c r="AG189" t="s">
        <v>146</v>
      </c>
    </row>
    <row r="190" spans="1:60" outlineLevel="1" x14ac:dyDescent="0.25">
      <c r="A190" s="224">
        <v>67</v>
      </c>
      <c r="B190" s="225" t="s">
        <v>408</v>
      </c>
      <c r="C190" s="242" t="s">
        <v>409</v>
      </c>
      <c r="D190" s="226" t="s">
        <v>176</v>
      </c>
      <c r="E190" s="227">
        <v>5.6475</v>
      </c>
      <c r="F190" s="228"/>
      <c r="G190" s="229">
        <f>ROUND(E190*F190,2)</f>
        <v>0</v>
      </c>
      <c r="H190" s="228"/>
      <c r="I190" s="229">
        <f>ROUND(E190*H190,2)</f>
        <v>0</v>
      </c>
      <c r="J190" s="228"/>
      <c r="K190" s="229">
        <f>ROUND(E190*J190,2)</f>
        <v>0</v>
      </c>
      <c r="L190" s="229">
        <v>21</v>
      </c>
      <c r="M190" s="229">
        <f>G190*(1+L190/100)</f>
        <v>0</v>
      </c>
      <c r="N190" s="229">
        <v>1.1E-4</v>
      </c>
      <c r="O190" s="229">
        <f>ROUND(E190*N190,2)</f>
        <v>0</v>
      </c>
      <c r="P190" s="229">
        <v>0</v>
      </c>
      <c r="Q190" s="229">
        <f>ROUND(E190*P190,2)</f>
        <v>0</v>
      </c>
      <c r="R190" s="229" t="s">
        <v>281</v>
      </c>
      <c r="S190" s="229" t="s">
        <v>150</v>
      </c>
      <c r="T190" s="230" t="s">
        <v>150</v>
      </c>
      <c r="U190" s="216">
        <v>0.05</v>
      </c>
      <c r="V190" s="216">
        <f>ROUND(E190*U190,2)</f>
        <v>0.28000000000000003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178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43" t="s">
        <v>410</v>
      </c>
      <c r="D191" s="231"/>
      <c r="E191" s="231"/>
      <c r="F191" s="231"/>
      <c r="G191" s="231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154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ht="20.399999999999999" outlineLevel="1" x14ac:dyDescent="0.25">
      <c r="A192" s="224">
        <v>68</v>
      </c>
      <c r="B192" s="225" t="s">
        <v>411</v>
      </c>
      <c r="C192" s="242" t="s">
        <v>412</v>
      </c>
      <c r="D192" s="226" t="s">
        <v>176</v>
      </c>
      <c r="E192" s="227">
        <v>5.6475</v>
      </c>
      <c r="F192" s="228"/>
      <c r="G192" s="229">
        <f>ROUND(E192*F192,2)</f>
        <v>0</v>
      </c>
      <c r="H192" s="228"/>
      <c r="I192" s="229">
        <f>ROUND(E192*H192,2)</f>
        <v>0</v>
      </c>
      <c r="J192" s="228"/>
      <c r="K192" s="229">
        <f>ROUND(E192*J192,2)</f>
        <v>0</v>
      </c>
      <c r="L192" s="229">
        <v>21</v>
      </c>
      <c r="M192" s="229">
        <f>G192*(1+L192/100)</f>
        <v>0</v>
      </c>
      <c r="N192" s="229">
        <v>2.2599999999999999E-3</v>
      </c>
      <c r="O192" s="229">
        <f>ROUND(E192*N192,2)</f>
        <v>0.01</v>
      </c>
      <c r="P192" s="229">
        <v>0</v>
      </c>
      <c r="Q192" s="229">
        <f>ROUND(E192*P192,2)</f>
        <v>0</v>
      </c>
      <c r="R192" s="229" t="s">
        <v>281</v>
      </c>
      <c r="S192" s="229" t="s">
        <v>150</v>
      </c>
      <c r="T192" s="230" t="s">
        <v>150</v>
      </c>
      <c r="U192" s="216">
        <v>1.1679999999999999</v>
      </c>
      <c r="V192" s="216">
        <f>ROUND(E192*U192,2)</f>
        <v>6.6</v>
      </c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178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14"/>
      <c r="B193" s="215"/>
      <c r="C193" s="256" t="s">
        <v>246</v>
      </c>
      <c r="D193" s="249"/>
      <c r="E193" s="250">
        <v>2.6775000000000002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182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14"/>
      <c r="B194" s="215"/>
      <c r="C194" s="256" t="s">
        <v>247</v>
      </c>
      <c r="D194" s="249"/>
      <c r="E194" s="250">
        <v>2.97</v>
      </c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182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ht="20.399999999999999" outlineLevel="1" x14ac:dyDescent="0.25">
      <c r="A195" s="233">
        <v>69</v>
      </c>
      <c r="B195" s="234" t="s">
        <v>413</v>
      </c>
      <c r="C195" s="244" t="s">
        <v>414</v>
      </c>
      <c r="D195" s="235" t="s">
        <v>176</v>
      </c>
      <c r="E195" s="236">
        <v>5.6475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8" t="s">
        <v>281</v>
      </c>
      <c r="S195" s="238" t="s">
        <v>150</v>
      </c>
      <c r="T195" s="239" t="s">
        <v>150</v>
      </c>
      <c r="U195" s="216">
        <v>0.1</v>
      </c>
      <c r="V195" s="216">
        <f>ROUND(E195*U195,2)</f>
        <v>0.56000000000000005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178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24">
        <v>70</v>
      </c>
      <c r="B196" s="225" t="s">
        <v>415</v>
      </c>
      <c r="C196" s="242" t="s">
        <v>416</v>
      </c>
      <c r="D196" s="226" t="s">
        <v>176</v>
      </c>
      <c r="E196" s="227">
        <v>5.9298799999999998</v>
      </c>
      <c r="F196" s="228"/>
      <c r="G196" s="229">
        <f>ROUND(E196*F196,2)</f>
        <v>0</v>
      </c>
      <c r="H196" s="228"/>
      <c r="I196" s="229">
        <f>ROUND(E196*H196,2)</f>
        <v>0</v>
      </c>
      <c r="J196" s="228"/>
      <c r="K196" s="229">
        <f>ROUND(E196*J196,2)</f>
        <v>0</v>
      </c>
      <c r="L196" s="229">
        <v>21</v>
      </c>
      <c r="M196" s="229">
        <f>G196*(1+L196/100)</f>
        <v>0</v>
      </c>
      <c r="N196" s="229">
        <v>1.2200000000000001E-2</v>
      </c>
      <c r="O196" s="229">
        <f>ROUND(E196*N196,2)</f>
        <v>7.0000000000000007E-2</v>
      </c>
      <c r="P196" s="229">
        <v>0</v>
      </c>
      <c r="Q196" s="229">
        <f>ROUND(E196*P196,2)</f>
        <v>0</v>
      </c>
      <c r="R196" s="229" t="s">
        <v>266</v>
      </c>
      <c r="S196" s="229" t="s">
        <v>150</v>
      </c>
      <c r="T196" s="230" t="s">
        <v>150</v>
      </c>
      <c r="U196" s="216">
        <v>0</v>
      </c>
      <c r="V196" s="216">
        <f>ROUND(E196*U196,2)</f>
        <v>0</v>
      </c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267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5">
      <c r="A197" s="214"/>
      <c r="B197" s="215"/>
      <c r="C197" s="256" t="s">
        <v>417</v>
      </c>
      <c r="D197" s="249"/>
      <c r="E197" s="250">
        <v>5.9298799999999998</v>
      </c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182</v>
      </c>
      <c r="AH197" s="207">
        <v>0</v>
      </c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24">
        <v>71</v>
      </c>
      <c r="B198" s="225" t="s">
        <v>418</v>
      </c>
      <c r="C198" s="242" t="s">
        <v>419</v>
      </c>
      <c r="D198" s="226" t="s">
        <v>349</v>
      </c>
      <c r="E198" s="227">
        <v>8.5730000000000001E-2</v>
      </c>
      <c r="F198" s="228"/>
      <c r="G198" s="229">
        <f>ROUND(E198*F198,2)</f>
        <v>0</v>
      </c>
      <c r="H198" s="228"/>
      <c r="I198" s="229">
        <f>ROUND(E198*H198,2)</f>
        <v>0</v>
      </c>
      <c r="J198" s="228"/>
      <c r="K198" s="229">
        <f>ROUND(E198*J198,2)</f>
        <v>0</v>
      </c>
      <c r="L198" s="229">
        <v>21</v>
      </c>
      <c r="M198" s="229">
        <f>G198*(1+L198/100)</f>
        <v>0</v>
      </c>
      <c r="N198" s="229">
        <v>0</v>
      </c>
      <c r="O198" s="229">
        <f>ROUND(E198*N198,2)</f>
        <v>0</v>
      </c>
      <c r="P198" s="229">
        <v>0</v>
      </c>
      <c r="Q198" s="229">
        <f>ROUND(E198*P198,2)</f>
        <v>0</v>
      </c>
      <c r="R198" s="229" t="s">
        <v>281</v>
      </c>
      <c r="S198" s="229" t="s">
        <v>150</v>
      </c>
      <c r="T198" s="230" t="s">
        <v>150</v>
      </c>
      <c r="U198" s="216">
        <v>1.3049999999999999</v>
      </c>
      <c r="V198" s="216">
        <f>ROUND(E198*U198,2)</f>
        <v>0.11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350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14"/>
      <c r="B199" s="215"/>
      <c r="C199" s="256" t="s">
        <v>352</v>
      </c>
      <c r="D199" s="249"/>
      <c r="E199" s="250"/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182</v>
      </c>
      <c r="AH199" s="207">
        <v>0</v>
      </c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14"/>
      <c r="B200" s="215"/>
      <c r="C200" s="256" t="s">
        <v>420</v>
      </c>
      <c r="D200" s="249"/>
      <c r="E200" s="250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182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5">
      <c r="A201" s="214"/>
      <c r="B201" s="215"/>
      <c r="C201" s="256" t="s">
        <v>421</v>
      </c>
      <c r="D201" s="249"/>
      <c r="E201" s="250">
        <v>8.5730000000000001E-2</v>
      </c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182</v>
      </c>
      <c r="AH201" s="207">
        <v>0</v>
      </c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x14ac:dyDescent="0.25">
      <c r="A202" s="218" t="s">
        <v>145</v>
      </c>
      <c r="B202" s="219" t="s">
        <v>100</v>
      </c>
      <c r="C202" s="241" t="s">
        <v>101</v>
      </c>
      <c r="D202" s="220"/>
      <c r="E202" s="221"/>
      <c r="F202" s="222"/>
      <c r="G202" s="222">
        <f>SUMIF(AG203:AG211,"&lt;&gt;NOR",G203:G211)</f>
        <v>0</v>
      </c>
      <c r="H202" s="222"/>
      <c r="I202" s="222">
        <f>SUM(I203:I211)</f>
        <v>0</v>
      </c>
      <c r="J202" s="222"/>
      <c r="K202" s="222">
        <f>SUM(K203:K211)</f>
        <v>0</v>
      </c>
      <c r="L202" s="222"/>
      <c r="M202" s="222">
        <f>SUM(M203:M211)</f>
        <v>0</v>
      </c>
      <c r="N202" s="222"/>
      <c r="O202" s="222">
        <f>SUM(O203:O211)</f>
        <v>0.2</v>
      </c>
      <c r="P202" s="222"/>
      <c r="Q202" s="222">
        <f>SUM(Q203:Q211)</f>
        <v>0</v>
      </c>
      <c r="R202" s="222"/>
      <c r="S202" s="222"/>
      <c r="T202" s="223"/>
      <c r="U202" s="217"/>
      <c r="V202" s="217">
        <f>SUM(V203:V211)</f>
        <v>48.739999999999995</v>
      </c>
      <c r="W202" s="217"/>
      <c r="AG202" t="s">
        <v>146</v>
      </c>
    </row>
    <row r="203" spans="1:60" outlineLevel="1" x14ac:dyDescent="0.25">
      <c r="A203" s="224">
        <v>72</v>
      </c>
      <c r="B203" s="225" t="s">
        <v>422</v>
      </c>
      <c r="C203" s="242" t="s">
        <v>423</v>
      </c>
      <c r="D203" s="226" t="s">
        <v>176</v>
      </c>
      <c r="E203" s="227">
        <v>108.7097</v>
      </c>
      <c r="F203" s="228"/>
      <c r="G203" s="229">
        <f>ROUND(E203*F203,2)</f>
        <v>0</v>
      </c>
      <c r="H203" s="228"/>
      <c r="I203" s="229">
        <f>ROUND(E203*H203,2)</f>
        <v>0</v>
      </c>
      <c r="J203" s="228"/>
      <c r="K203" s="229">
        <f>ROUND(E203*J203,2)</f>
        <v>0</v>
      </c>
      <c r="L203" s="229">
        <v>21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 t="s">
        <v>424</v>
      </c>
      <c r="S203" s="229" t="s">
        <v>150</v>
      </c>
      <c r="T203" s="230" t="s">
        <v>150</v>
      </c>
      <c r="U203" s="216">
        <v>6.9709999999999994E-2</v>
      </c>
      <c r="V203" s="216">
        <f>ROUND(E203*U203,2)</f>
        <v>7.58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178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5">
      <c r="A204" s="214"/>
      <c r="B204" s="215"/>
      <c r="C204" s="256" t="s">
        <v>305</v>
      </c>
      <c r="D204" s="249"/>
      <c r="E204" s="250">
        <v>122.2265</v>
      </c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182</v>
      </c>
      <c r="AH204" s="207">
        <v>0</v>
      </c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5">
      <c r="A205" s="214"/>
      <c r="B205" s="215"/>
      <c r="C205" s="256" t="s">
        <v>425</v>
      </c>
      <c r="D205" s="249"/>
      <c r="E205" s="250">
        <v>-13.5168</v>
      </c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182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ht="20.399999999999999" outlineLevel="1" x14ac:dyDescent="0.25">
      <c r="A206" s="224">
        <v>73</v>
      </c>
      <c r="B206" s="225" t="s">
        <v>426</v>
      </c>
      <c r="C206" s="242" t="s">
        <v>427</v>
      </c>
      <c r="D206" s="226" t="s">
        <v>176</v>
      </c>
      <c r="E206" s="227">
        <v>306.27929999999998</v>
      </c>
      <c r="F206" s="228"/>
      <c r="G206" s="229">
        <f>ROUND(E206*F206,2)</f>
        <v>0</v>
      </c>
      <c r="H206" s="228"/>
      <c r="I206" s="229">
        <f>ROUND(E206*H206,2)</f>
        <v>0</v>
      </c>
      <c r="J206" s="228"/>
      <c r="K206" s="229">
        <f>ROUND(E206*J206,2)</f>
        <v>0</v>
      </c>
      <c r="L206" s="229">
        <v>21</v>
      </c>
      <c r="M206" s="229">
        <f>G206*(1+L206/100)</f>
        <v>0</v>
      </c>
      <c r="N206" s="229">
        <v>6.4000000000000005E-4</v>
      </c>
      <c r="O206" s="229">
        <f>ROUND(E206*N206,2)</f>
        <v>0.2</v>
      </c>
      <c r="P206" s="229">
        <v>0</v>
      </c>
      <c r="Q206" s="229">
        <f>ROUND(E206*P206,2)</f>
        <v>0</v>
      </c>
      <c r="R206" s="229" t="s">
        <v>424</v>
      </c>
      <c r="S206" s="229" t="s">
        <v>150</v>
      </c>
      <c r="T206" s="230" t="s">
        <v>150</v>
      </c>
      <c r="U206" s="216">
        <v>0.13439999999999999</v>
      </c>
      <c r="V206" s="216">
        <f>ROUND(E206*U206,2)</f>
        <v>41.16</v>
      </c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282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5">
      <c r="A207" s="214"/>
      <c r="B207" s="215"/>
      <c r="C207" s="256" t="s">
        <v>428</v>
      </c>
      <c r="D207" s="249"/>
      <c r="E207" s="250">
        <v>179.1636</v>
      </c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182</v>
      </c>
      <c r="AH207" s="207">
        <v>0</v>
      </c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56" t="s">
        <v>425</v>
      </c>
      <c r="D208" s="249"/>
      <c r="E208" s="250">
        <v>-13.5168</v>
      </c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182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14"/>
      <c r="B209" s="215"/>
      <c r="C209" s="256" t="s">
        <v>274</v>
      </c>
      <c r="D209" s="249"/>
      <c r="E209" s="250">
        <v>103.98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182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14"/>
      <c r="B210" s="215"/>
      <c r="C210" s="258" t="s">
        <v>429</v>
      </c>
      <c r="D210" s="251"/>
      <c r="E210" s="252">
        <v>269.6268</v>
      </c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182</v>
      </c>
      <c r="AH210" s="207">
        <v>1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56" t="s">
        <v>430</v>
      </c>
      <c r="D211" s="249"/>
      <c r="E211" s="250">
        <v>36.652500000000003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182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x14ac:dyDescent="0.25">
      <c r="A212" s="218" t="s">
        <v>145</v>
      </c>
      <c r="B212" s="219" t="s">
        <v>102</v>
      </c>
      <c r="C212" s="241" t="s">
        <v>103</v>
      </c>
      <c r="D212" s="220"/>
      <c r="E212" s="221"/>
      <c r="F212" s="222"/>
      <c r="G212" s="222">
        <f>SUMIF(AG213:AG213,"&lt;&gt;NOR",G213:G213)</f>
        <v>0</v>
      </c>
      <c r="H212" s="222"/>
      <c r="I212" s="222">
        <f>SUM(I213:I213)</f>
        <v>0</v>
      </c>
      <c r="J212" s="222"/>
      <c r="K212" s="222">
        <f>SUM(K213:K213)</f>
        <v>0</v>
      </c>
      <c r="L212" s="222"/>
      <c r="M212" s="222">
        <f>SUM(M213:M213)</f>
        <v>0</v>
      </c>
      <c r="N212" s="222"/>
      <c r="O212" s="222">
        <f>SUM(O213:O213)</f>
        <v>0</v>
      </c>
      <c r="P212" s="222"/>
      <c r="Q212" s="222">
        <f>SUM(Q213:Q213)</f>
        <v>0</v>
      </c>
      <c r="R212" s="222"/>
      <c r="S212" s="222"/>
      <c r="T212" s="223"/>
      <c r="U212" s="217"/>
      <c r="V212" s="217">
        <f>SUM(V213:V213)</f>
        <v>0</v>
      </c>
      <c r="W212" s="217"/>
      <c r="AG212" t="s">
        <v>146</v>
      </c>
    </row>
    <row r="213" spans="1:60" ht="20.399999999999999" outlineLevel="1" x14ac:dyDescent="0.25">
      <c r="A213" s="233">
        <v>74</v>
      </c>
      <c r="B213" s="234" t="s">
        <v>431</v>
      </c>
      <c r="C213" s="244" t="s">
        <v>432</v>
      </c>
      <c r="D213" s="235" t="s">
        <v>262</v>
      </c>
      <c r="E213" s="236">
        <v>2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8">
        <v>0</v>
      </c>
      <c r="O213" s="238">
        <f>ROUND(E213*N213,2)</f>
        <v>0</v>
      </c>
      <c r="P213" s="238">
        <v>0</v>
      </c>
      <c r="Q213" s="238">
        <f>ROUND(E213*P213,2)</f>
        <v>0</v>
      </c>
      <c r="R213" s="238"/>
      <c r="S213" s="238" t="s">
        <v>164</v>
      </c>
      <c r="T213" s="239" t="s">
        <v>151</v>
      </c>
      <c r="U213" s="216">
        <v>0</v>
      </c>
      <c r="V213" s="216">
        <f>ROUND(E213*U213,2)</f>
        <v>0</v>
      </c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359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x14ac:dyDescent="0.25">
      <c r="A214" s="218" t="s">
        <v>145</v>
      </c>
      <c r="B214" s="219" t="s">
        <v>104</v>
      </c>
      <c r="C214" s="241" t="s">
        <v>105</v>
      </c>
      <c r="D214" s="220"/>
      <c r="E214" s="221"/>
      <c r="F214" s="222"/>
      <c r="G214" s="222">
        <f>SUMIF(AG215:AG221,"&lt;&gt;NOR",G215:G221)</f>
        <v>0</v>
      </c>
      <c r="H214" s="222"/>
      <c r="I214" s="222">
        <f>SUM(I215:I221)</f>
        <v>0</v>
      </c>
      <c r="J214" s="222"/>
      <c r="K214" s="222">
        <f>SUM(K215:K221)</f>
        <v>0</v>
      </c>
      <c r="L214" s="222"/>
      <c r="M214" s="222">
        <f>SUM(M215:M221)</f>
        <v>0</v>
      </c>
      <c r="N214" s="222"/>
      <c r="O214" s="222">
        <f>SUM(O215:O221)</f>
        <v>0</v>
      </c>
      <c r="P214" s="222"/>
      <c r="Q214" s="222">
        <f>SUM(Q215:Q221)</f>
        <v>0</v>
      </c>
      <c r="R214" s="222"/>
      <c r="S214" s="222"/>
      <c r="T214" s="223"/>
      <c r="U214" s="217"/>
      <c r="V214" s="217">
        <f>SUM(V215:V221)</f>
        <v>0</v>
      </c>
      <c r="W214" s="217"/>
      <c r="AG214" t="s">
        <v>146</v>
      </c>
    </row>
    <row r="215" spans="1:60" ht="20.399999999999999" outlineLevel="1" x14ac:dyDescent="0.25">
      <c r="A215" s="224">
        <v>75</v>
      </c>
      <c r="B215" s="225" t="s">
        <v>357</v>
      </c>
      <c r="C215" s="242" t="s">
        <v>358</v>
      </c>
      <c r="D215" s="226"/>
      <c r="E215" s="227">
        <v>0</v>
      </c>
      <c r="F215" s="228"/>
      <c r="G215" s="229">
        <f>ROUND(E215*F215,2)</f>
        <v>0</v>
      </c>
      <c r="H215" s="228"/>
      <c r="I215" s="229">
        <f>ROUND(E215*H215,2)</f>
        <v>0</v>
      </c>
      <c r="J215" s="228"/>
      <c r="K215" s="229">
        <f>ROUND(E215*J215,2)</f>
        <v>0</v>
      </c>
      <c r="L215" s="229">
        <v>21</v>
      </c>
      <c r="M215" s="229">
        <f>G215*(1+L215/100)</f>
        <v>0</v>
      </c>
      <c r="N215" s="229">
        <v>0</v>
      </c>
      <c r="O215" s="229">
        <f>ROUND(E215*N215,2)</f>
        <v>0</v>
      </c>
      <c r="P215" s="229">
        <v>0</v>
      </c>
      <c r="Q215" s="229">
        <f>ROUND(E215*P215,2)</f>
        <v>0</v>
      </c>
      <c r="R215" s="229"/>
      <c r="S215" s="229" t="s">
        <v>164</v>
      </c>
      <c r="T215" s="230" t="s">
        <v>151</v>
      </c>
      <c r="U215" s="216">
        <v>0</v>
      </c>
      <c r="V215" s="216">
        <f>ROUND(E215*U215,2)</f>
        <v>0</v>
      </c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359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14"/>
      <c r="B216" s="215"/>
      <c r="C216" s="243" t="s">
        <v>360</v>
      </c>
      <c r="D216" s="231"/>
      <c r="E216" s="231"/>
      <c r="F216" s="231"/>
      <c r="G216" s="231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154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33">
        <v>76</v>
      </c>
      <c r="B217" s="234" t="s">
        <v>433</v>
      </c>
      <c r="C217" s="244" t="s">
        <v>434</v>
      </c>
      <c r="D217" s="235" t="s">
        <v>262</v>
      </c>
      <c r="E217" s="236">
        <v>4</v>
      </c>
      <c r="F217" s="237"/>
      <c r="G217" s="238">
        <f>ROUND(E217*F217,2)</f>
        <v>0</v>
      </c>
      <c r="H217" s="237"/>
      <c r="I217" s="238">
        <f>ROUND(E217*H217,2)</f>
        <v>0</v>
      </c>
      <c r="J217" s="237"/>
      <c r="K217" s="238">
        <f>ROUND(E217*J217,2)</f>
        <v>0</v>
      </c>
      <c r="L217" s="238">
        <v>21</v>
      </c>
      <c r="M217" s="238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38"/>
      <c r="S217" s="238" t="s">
        <v>164</v>
      </c>
      <c r="T217" s="239" t="s">
        <v>151</v>
      </c>
      <c r="U217" s="216">
        <v>0</v>
      </c>
      <c r="V217" s="216">
        <f>ROUND(E217*U217,2)</f>
        <v>0</v>
      </c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359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33">
        <v>77</v>
      </c>
      <c r="B218" s="234" t="s">
        <v>435</v>
      </c>
      <c r="C218" s="244" t="s">
        <v>436</v>
      </c>
      <c r="D218" s="235" t="s">
        <v>262</v>
      </c>
      <c r="E218" s="236">
        <v>4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0</v>
      </c>
      <c r="O218" s="238">
        <f>ROUND(E218*N218,2)</f>
        <v>0</v>
      </c>
      <c r="P218" s="238">
        <v>0</v>
      </c>
      <c r="Q218" s="238">
        <f>ROUND(E218*P218,2)</f>
        <v>0</v>
      </c>
      <c r="R218" s="238"/>
      <c r="S218" s="238" t="s">
        <v>164</v>
      </c>
      <c r="T218" s="239" t="s">
        <v>151</v>
      </c>
      <c r="U218" s="216">
        <v>0</v>
      </c>
      <c r="V218" s="216">
        <f>ROUND(E218*U218,2)</f>
        <v>0</v>
      </c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359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33">
        <v>78</v>
      </c>
      <c r="B219" s="234" t="s">
        <v>437</v>
      </c>
      <c r="C219" s="244" t="s">
        <v>438</v>
      </c>
      <c r="D219" s="235" t="s">
        <v>262</v>
      </c>
      <c r="E219" s="236">
        <v>8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21</v>
      </c>
      <c r="M219" s="238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38"/>
      <c r="S219" s="238" t="s">
        <v>164</v>
      </c>
      <c r="T219" s="239" t="s">
        <v>151</v>
      </c>
      <c r="U219" s="216">
        <v>0</v>
      </c>
      <c r="V219" s="216">
        <f>ROUND(E219*U219,2)</f>
        <v>0</v>
      </c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359</v>
      </c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33">
        <v>79</v>
      </c>
      <c r="B220" s="234" t="s">
        <v>439</v>
      </c>
      <c r="C220" s="244" t="s">
        <v>440</v>
      </c>
      <c r="D220" s="235" t="s">
        <v>262</v>
      </c>
      <c r="E220" s="236">
        <v>8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8">
        <v>0</v>
      </c>
      <c r="O220" s="238">
        <f>ROUND(E220*N220,2)</f>
        <v>0</v>
      </c>
      <c r="P220" s="238">
        <v>0</v>
      </c>
      <c r="Q220" s="238">
        <f>ROUND(E220*P220,2)</f>
        <v>0</v>
      </c>
      <c r="R220" s="238"/>
      <c r="S220" s="238" t="s">
        <v>164</v>
      </c>
      <c r="T220" s="239" t="s">
        <v>151</v>
      </c>
      <c r="U220" s="216">
        <v>0</v>
      </c>
      <c r="V220" s="216">
        <f>ROUND(E220*U220,2)</f>
        <v>0</v>
      </c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359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33">
        <v>80</v>
      </c>
      <c r="B221" s="234" t="s">
        <v>441</v>
      </c>
      <c r="C221" s="244" t="s">
        <v>442</v>
      </c>
      <c r="D221" s="235" t="s">
        <v>262</v>
      </c>
      <c r="E221" s="236">
        <v>4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38">
        <v>0</v>
      </c>
      <c r="O221" s="238">
        <f>ROUND(E221*N221,2)</f>
        <v>0</v>
      </c>
      <c r="P221" s="238">
        <v>0</v>
      </c>
      <c r="Q221" s="238">
        <f>ROUND(E221*P221,2)</f>
        <v>0</v>
      </c>
      <c r="R221" s="238"/>
      <c r="S221" s="238" t="s">
        <v>164</v>
      </c>
      <c r="T221" s="239" t="s">
        <v>151</v>
      </c>
      <c r="U221" s="216">
        <v>0</v>
      </c>
      <c r="V221" s="216">
        <f>ROUND(E221*U221,2)</f>
        <v>0</v>
      </c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359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x14ac:dyDescent="0.25">
      <c r="A222" s="218" t="s">
        <v>145</v>
      </c>
      <c r="B222" s="219" t="s">
        <v>106</v>
      </c>
      <c r="C222" s="241" t="s">
        <v>107</v>
      </c>
      <c r="D222" s="220"/>
      <c r="E222" s="221"/>
      <c r="F222" s="222"/>
      <c r="G222" s="222">
        <f>SUMIF(AG223:AG223,"&lt;&gt;NOR",G223:G223)</f>
        <v>0</v>
      </c>
      <c r="H222" s="222"/>
      <c r="I222" s="222">
        <f>SUM(I223:I223)</f>
        <v>0</v>
      </c>
      <c r="J222" s="222"/>
      <c r="K222" s="222">
        <f>SUM(K223:K223)</f>
        <v>0</v>
      </c>
      <c r="L222" s="222"/>
      <c r="M222" s="222">
        <f>SUM(M223:M223)</f>
        <v>0</v>
      </c>
      <c r="N222" s="222"/>
      <c r="O222" s="222">
        <f>SUM(O223:O223)</f>
        <v>0</v>
      </c>
      <c r="P222" s="222"/>
      <c r="Q222" s="222">
        <f>SUM(Q223:Q223)</f>
        <v>0</v>
      </c>
      <c r="R222" s="222"/>
      <c r="S222" s="222"/>
      <c r="T222" s="223"/>
      <c r="U222" s="217"/>
      <c r="V222" s="217">
        <f>SUM(V223:V223)</f>
        <v>0</v>
      </c>
      <c r="W222" s="217"/>
      <c r="AG222" t="s">
        <v>146</v>
      </c>
    </row>
    <row r="223" spans="1:60" outlineLevel="1" x14ac:dyDescent="0.25">
      <c r="A223" s="233">
        <v>81</v>
      </c>
      <c r="B223" s="234" t="s">
        <v>443</v>
      </c>
      <c r="C223" s="244" t="s">
        <v>444</v>
      </c>
      <c r="D223" s="235" t="s">
        <v>332</v>
      </c>
      <c r="E223" s="236">
        <v>1</v>
      </c>
      <c r="F223" s="237"/>
      <c r="G223" s="238">
        <f>ROUND(E223*F223,2)</f>
        <v>0</v>
      </c>
      <c r="H223" s="237"/>
      <c r="I223" s="238">
        <f>ROUND(E223*H223,2)</f>
        <v>0</v>
      </c>
      <c r="J223" s="237"/>
      <c r="K223" s="238">
        <f>ROUND(E223*J223,2)</f>
        <v>0</v>
      </c>
      <c r="L223" s="238">
        <v>21</v>
      </c>
      <c r="M223" s="238">
        <f>G223*(1+L223/100)</f>
        <v>0</v>
      </c>
      <c r="N223" s="238">
        <v>0</v>
      </c>
      <c r="O223" s="238">
        <f>ROUND(E223*N223,2)</f>
        <v>0</v>
      </c>
      <c r="P223" s="238">
        <v>0</v>
      </c>
      <c r="Q223" s="238">
        <f>ROUND(E223*P223,2)</f>
        <v>0</v>
      </c>
      <c r="R223" s="238"/>
      <c r="S223" s="238" t="s">
        <v>164</v>
      </c>
      <c r="T223" s="239" t="s">
        <v>151</v>
      </c>
      <c r="U223" s="216">
        <v>0</v>
      </c>
      <c r="V223" s="216">
        <f>ROUND(E223*U223,2)</f>
        <v>0</v>
      </c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178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x14ac:dyDescent="0.25">
      <c r="A224" s="218" t="s">
        <v>145</v>
      </c>
      <c r="B224" s="219" t="s">
        <v>108</v>
      </c>
      <c r="C224" s="241" t="s">
        <v>109</v>
      </c>
      <c r="D224" s="220"/>
      <c r="E224" s="221"/>
      <c r="F224" s="222"/>
      <c r="G224" s="222">
        <f>SUMIF(AG225:AG225,"&lt;&gt;NOR",G225:G225)</f>
        <v>0</v>
      </c>
      <c r="H224" s="222"/>
      <c r="I224" s="222">
        <f>SUM(I225:I225)</f>
        <v>0</v>
      </c>
      <c r="J224" s="222"/>
      <c r="K224" s="222">
        <f>SUM(K225:K225)</f>
        <v>0</v>
      </c>
      <c r="L224" s="222"/>
      <c r="M224" s="222">
        <f>SUM(M225:M225)</f>
        <v>0</v>
      </c>
      <c r="N224" s="222"/>
      <c r="O224" s="222">
        <f>SUM(O225:O225)</f>
        <v>0</v>
      </c>
      <c r="P224" s="222"/>
      <c r="Q224" s="222">
        <f>SUM(Q225:Q225)</f>
        <v>0</v>
      </c>
      <c r="R224" s="222"/>
      <c r="S224" s="222"/>
      <c r="T224" s="223"/>
      <c r="U224" s="217"/>
      <c r="V224" s="217">
        <f>SUM(V225:V225)</f>
        <v>0</v>
      </c>
      <c r="W224" s="217"/>
      <c r="AG224" t="s">
        <v>146</v>
      </c>
    </row>
    <row r="225" spans="1:60" outlineLevel="1" x14ac:dyDescent="0.25">
      <c r="A225" s="233">
        <v>82</v>
      </c>
      <c r="B225" s="234" t="s">
        <v>445</v>
      </c>
      <c r="C225" s="244" t="s">
        <v>446</v>
      </c>
      <c r="D225" s="235" t="s">
        <v>332</v>
      </c>
      <c r="E225" s="236">
        <v>1</v>
      </c>
      <c r="F225" s="237"/>
      <c r="G225" s="238">
        <f>ROUND(E225*F225,2)</f>
        <v>0</v>
      </c>
      <c r="H225" s="237"/>
      <c r="I225" s="238">
        <f>ROUND(E225*H225,2)</f>
        <v>0</v>
      </c>
      <c r="J225" s="237"/>
      <c r="K225" s="238">
        <f>ROUND(E225*J225,2)</f>
        <v>0</v>
      </c>
      <c r="L225" s="238">
        <v>21</v>
      </c>
      <c r="M225" s="238">
        <f>G225*(1+L225/100)</f>
        <v>0</v>
      </c>
      <c r="N225" s="238">
        <v>0</v>
      </c>
      <c r="O225" s="238">
        <f>ROUND(E225*N225,2)</f>
        <v>0</v>
      </c>
      <c r="P225" s="238">
        <v>0</v>
      </c>
      <c r="Q225" s="238">
        <f>ROUND(E225*P225,2)</f>
        <v>0</v>
      </c>
      <c r="R225" s="238"/>
      <c r="S225" s="238" t="s">
        <v>164</v>
      </c>
      <c r="T225" s="239" t="s">
        <v>151</v>
      </c>
      <c r="U225" s="216">
        <v>0</v>
      </c>
      <c r="V225" s="216">
        <f>ROUND(E225*U225,2)</f>
        <v>0</v>
      </c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178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x14ac:dyDescent="0.25">
      <c r="A226" s="218" t="s">
        <v>145</v>
      </c>
      <c r="B226" s="219" t="s">
        <v>110</v>
      </c>
      <c r="C226" s="241" t="s">
        <v>111</v>
      </c>
      <c r="D226" s="220"/>
      <c r="E226" s="221"/>
      <c r="F226" s="222"/>
      <c r="G226" s="222">
        <f>SUMIF(AG227:AG227,"&lt;&gt;NOR",G227:G227)</f>
        <v>0</v>
      </c>
      <c r="H226" s="222"/>
      <c r="I226" s="222">
        <f>SUM(I227:I227)</f>
        <v>0</v>
      </c>
      <c r="J226" s="222"/>
      <c r="K226" s="222">
        <f>SUM(K227:K227)</f>
        <v>0</v>
      </c>
      <c r="L226" s="222"/>
      <c r="M226" s="222">
        <f>SUM(M227:M227)</f>
        <v>0</v>
      </c>
      <c r="N226" s="222"/>
      <c r="O226" s="222">
        <f>SUM(O227:O227)</f>
        <v>0</v>
      </c>
      <c r="P226" s="222"/>
      <c r="Q226" s="222">
        <f>SUM(Q227:Q227)</f>
        <v>0</v>
      </c>
      <c r="R226" s="222"/>
      <c r="S226" s="222"/>
      <c r="T226" s="223"/>
      <c r="U226" s="217"/>
      <c r="V226" s="217">
        <f>SUM(V227:V227)</f>
        <v>0</v>
      </c>
      <c r="W226" s="217"/>
      <c r="AG226" t="s">
        <v>146</v>
      </c>
    </row>
    <row r="227" spans="1:60" outlineLevel="1" x14ac:dyDescent="0.25">
      <c r="A227" s="233">
        <v>83</v>
      </c>
      <c r="B227" s="234" t="s">
        <v>447</v>
      </c>
      <c r="C227" s="244" t="s">
        <v>448</v>
      </c>
      <c r="D227" s="235" t="s">
        <v>332</v>
      </c>
      <c r="E227" s="236">
        <v>1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21</v>
      </c>
      <c r="M227" s="238">
        <f>G227*(1+L227/100)</f>
        <v>0</v>
      </c>
      <c r="N227" s="238">
        <v>0</v>
      </c>
      <c r="O227" s="238">
        <f>ROUND(E227*N227,2)</f>
        <v>0</v>
      </c>
      <c r="P227" s="238">
        <v>0</v>
      </c>
      <c r="Q227" s="238">
        <f>ROUND(E227*P227,2)</f>
        <v>0</v>
      </c>
      <c r="R227" s="238"/>
      <c r="S227" s="238" t="s">
        <v>164</v>
      </c>
      <c r="T227" s="239" t="s">
        <v>151</v>
      </c>
      <c r="U227" s="216">
        <v>0</v>
      </c>
      <c r="V227" s="216">
        <f>ROUND(E227*U227,2)</f>
        <v>0</v>
      </c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178</v>
      </c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x14ac:dyDescent="0.25">
      <c r="A228" s="218" t="s">
        <v>145</v>
      </c>
      <c r="B228" s="219" t="s">
        <v>112</v>
      </c>
      <c r="C228" s="241" t="s">
        <v>113</v>
      </c>
      <c r="D228" s="220"/>
      <c r="E228" s="221"/>
      <c r="F228" s="222"/>
      <c r="G228" s="222">
        <f>SUMIF(AG229:AG229,"&lt;&gt;NOR",G229:G229)</f>
        <v>0</v>
      </c>
      <c r="H228" s="222"/>
      <c r="I228" s="222">
        <f>SUM(I229:I229)</f>
        <v>0</v>
      </c>
      <c r="J228" s="222"/>
      <c r="K228" s="222">
        <f>SUM(K229:K229)</f>
        <v>0</v>
      </c>
      <c r="L228" s="222"/>
      <c r="M228" s="222">
        <f>SUM(M229:M229)</f>
        <v>0</v>
      </c>
      <c r="N228" s="222"/>
      <c r="O228" s="222">
        <f>SUM(O229:O229)</f>
        <v>0</v>
      </c>
      <c r="P228" s="222"/>
      <c r="Q228" s="222">
        <f>SUM(Q229:Q229)</f>
        <v>0</v>
      </c>
      <c r="R228" s="222"/>
      <c r="S228" s="222"/>
      <c r="T228" s="223"/>
      <c r="U228" s="217"/>
      <c r="V228" s="217">
        <f>SUM(V229:V229)</f>
        <v>0</v>
      </c>
      <c r="W228" s="217"/>
      <c r="AG228" t="s">
        <v>146</v>
      </c>
    </row>
    <row r="229" spans="1:60" outlineLevel="1" x14ac:dyDescent="0.25">
      <c r="A229" s="233">
        <v>84</v>
      </c>
      <c r="B229" s="234" t="s">
        <v>449</v>
      </c>
      <c r="C229" s="244" t="s">
        <v>450</v>
      </c>
      <c r="D229" s="235" t="s">
        <v>332</v>
      </c>
      <c r="E229" s="236">
        <v>1</v>
      </c>
      <c r="F229" s="237"/>
      <c r="G229" s="238">
        <f>ROUND(E229*F229,2)</f>
        <v>0</v>
      </c>
      <c r="H229" s="237"/>
      <c r="I229" s="238">
        <f>ROUND(E229*H229,2)</f>
        <v>0</v>
      </c>
      <c r="J229" s="237"/>
      <c r="K229" s="238">
        <f>ROUND(E229*J229,2)</f>
        <v>0</v>
      </c>
      <c r="L229" s="238">
        <v>21</v>
      </c>
      <c r="M229" s="238">
        <f>G229*(1+L229/100)</f>
        <v>0</v>
      </c>
      <c r="N229" s="238">
        <v>0</v>
      </c>
      <c r="O229" s="238">
        <f>ROUND(E229*N229,2)</f>
        <v>0</v>
      </c>
      <c r="P229" s="238">
        <v>0</v>
      </c>
      <c r="Q229" s="238">
        <f>ROUND(E229*P229,2)</f>
        <v>0</v>
      </c>
      <c r="R229" s="238"/>
      <c r="S229" s="238" t="s">
        <v>164</v>
      </c>
      <c r="T229" s="239" t="s">
        <v>151</v>
      </c>
      <c r="U229" s="216">
        <v>0</v>
      </c>
      <c r="V229" s="216">
        <f>ROUND(E229*U229,2)</f>
        <v>0</v>
      </c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359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x14ac:dyDescent="0.25">
      <c r="A230" s="218" t="s">
        <v>145</v>
      </c>
      <c r="B230" s="219" t="s">
        <v>114</v>
      </c>
      <c r="C230" s="241" t="s">
        <v>115</v>
      </c>
      <c r="D230" s="220"/>
      <c r="E230" s="221"/>
      <c r="F230" s="222"/>
      <c r="G230" s="222">
        <f>SUMIF(AG231:AG260,"&lt;&gt;NOR",G231:G260)</f>
        <v>0</v>
      </c>
      <c r="H230" s="222"/>
      <c r="I230" s="222">
        <f>SUM(I231:I260)</f>
        <v>0</v>
      </c>
      <c r="J230" s="222"/>
      <c r="K230" s="222">
        <f>SUM(K231:K260)</f>
        <v>0</v>
      </c>
      <c r="L230" s="222"/>
      <c r="M230" s="222">
        <f>SUM(M231:M260)</f>
        <v>0</v>
      </c>
      <c r="N230" s="222"/>
      <c r="O230" s="222">
        <f>SUM(O231:O260)</f>
        <v>0</v>
      </c>
      <c r="P230" s="222"/>
      <c r="Q230" s="222">
        <f>SUM(Q231:Q260)</f>
        <v>0</v>
      </c>
      <c r="R230" s="222"/>
      <c r="S230" s="222"/>
      <c r="T230" s="223"/>
      <c r="U230" s="217"/>
      <c r="V230" s="217">
        <f>SUM(V231:V260)</f>
        <v>18.72</v>
      </c>
      <c r="W230" s="217"/>
      <c r="AG230" t="s">
        <v>146</v>
      </c>
    </row>
    <row r="231" spans="1:60" outlineLevel="1" x14ac:dyDescent="0.25">
      <c r="A231" s="224">
        <v>85</v>
      </c>
      <c r="B231" s="225" t="s">
        <v>451</v>
      </c>
      <c r="C231" s="242" t="s">
        <v>452</v>
      </c>
      <c r="D231" s="226" t="s">
        <v>349</v>
      </c>
      <c r="E231" s="227">
        <v>4.1493099999999998</v>
      </c>
      <c r="F231" s="228"/>
      <c r="G231" s="229">
        <f>ROUND(E231*F231,2)</f>
        <v>0</v>
      </c>
      <c r="H231" s="228"/>
      <c r="I231" s="229">
        <f>ROUND(E231*H231,2)</f>
        <v>0</v>
      </c>
      <c r="J231" s="228"/>
      <c r="K231" s="229">
        <f>ROUND(E231*J231,2)</f>
        <v>0</v>
      </c>
      <c r="L231" s="229">
        <v>21</v>
      </c>
      <c r="M231" s="229">
        <f>G231*(1+L231/100)</f>
        <v>0</v>
      </c>
      <c r="N231" s="229">
        <v>0</v>
      </c>
      <c r="O231" s="229">
        <f>ROUND(E231*N231,2)</f>
        <v>0</v>
      </c>
      <c r="P231" s="229">
        <v>0</v>
      </c>
      <c r="Q231" s="229">
        <f>ROUND(E231*P231,2)</f>
        <v>0</v>
      </c>
      <c r="R231" s="229" t="s">
        <v>287</v>
      </c>
      <c r="S231" s="229" t="s">
        <v>150</v>
      </c>
      <c r="T231" s="230" t="s">
        <v>150</v>
      </c>
      <c r="U231" s="216">
        <v>0.93300000000000005</v>
      </c>
      <c r="V231" s="216">
        <f>ROUND(E231*U231,2)</f>
        <v>3.87</v>
      </c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453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14"/>
      <c r="B232" s="215"/>
      <c r="C232" s="256" t="s">
        <v>454</v>
      </c>
      <c r="D232" s="249"/>
      <c r="E232" s="250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182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5">
      <c r="A233" s="214"/>
      <c r="B233" s="215"/>
      <c r="C233" s="256" t="s">
        <v>455</v>
      </c>
      <c r="D233" s="249"/>
      <c r="E233" s="250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182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14"/>
      <c r="B234" s="215"/>
      <c r="C234" s="256" t="s">
        <v>456</v>
      </c>
      <c r="D234" s="249"/>
      <c r="E234" s="250">
        <v>4.1493099999999998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182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5">
      <c r="A235" s="224">
        <v>86</v>
      </c>
      <c r="B235" s="225" t="s">
        <v>457</v>
      </c>
      <c r="C235" s="242" t="s">
        <v>458</v>
      </c>
      <c r="D235" s="226" t="s">
        <v>349</v>
      </c>
      <c r="E235" s="227">
        <v>8.2986299999999993</v>
      </c>
      <c r="F235" s="228"/>
      <c r="G235" s="229">
        <f>ROUND(E235*F235,2)</f>
        <v>0</v>
      </c>
      <c r="H235" s="228"/>
      <c r="I235" s="229">
        <f>ROUND(E235*H235,2)</f>
        <v>0</v>
      </c>
      <c r="J235" s="228"/>
      <c r="K235" s="229">
        <f>ROUND(E235*J235,2)</f>
        <v>0</v>
      </c>
      <c r="L235" s="229">
        <v>21</v>
      </c>
      <c r="M235" s="229">
        <f>G235*(1+L235/100)</f>
        <v>0</v>
      </c>
      <c r="N235" s="229">
        <v>0</v>
      </c>
      <c r="O235" s="229">
        <f>ROUND(E235*N235,2)</f>
        <v>0</v>
      </c>
      <c r="P235" s="229">
        <v>0</v>
      </c>
      <c r="Q235" s="229">
        <f>ROUND(E235*P235,2)</f>
        <v>0</v>
      </c>
      <c r="R235" s="229" t="s">
        <v>287</v>
      </c>
      <c r="S235" s="229" t="s">
        <v>150</v>
      </c>
      <c r="T235" s="230" t="s">
        <v>150</v>
      </c>
      <c r="U235" s="216">
        <v>0.65300000000000002</v>
      </c>
      <c r="V235" s="216">
        <f>ROUND(E235*U235,2)</f>
        <v>5.42</v>
      </c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453</v>
      </c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14"/>
      <c r="B236" s="215"/>
      <c r="C236" s="256" t="s">
        <v>454</v>
      </c>
      <c r="D236" s="249"/>
      <c r="E236" s="250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182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56" t="s">
        <v>455</v>
      </c>
      <c r="D237" s="249"/>
      <c r="E237" s="250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182</v>
      </c>
      <c r="AH237" s="207">
        <v>0</v>
      </c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5">
      <c r="A238" s="214"/>
      <c r="B238" s="215"/>
      <c r="C238" s="256" t="s">
        <v>459</v>
      </c>
      <c r="D238" s="249"/>
      <c r="E238" s="250">
        <v>8.2986299999999993</v>
      </c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182</v>
      </c>
      <c r="AH238" s="207">
        <v>0</v>
      </c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5">
      <c r="A239" s="224">
        <v>87</v>
      </c>
      <c r="B239" s="225" t="s">
        <v>460</v>
      </c>
      <c r="C239" s="242" t="s">
        <v>461</v>
      </c>
      <c r="D239" s="226" t="s">
        <v>349</v>
      </c>
      <c r="E239" s="227">
        <v>4.1493099999999998</v>
      </c>
      <c r="F239" s="228"/>
      <c r="G239" s="229">
        <f>ROUND(E239*F239,2)</f>
        <v>0</v>
      </c>
      <c r="H239" s="228"/>
      <c r="I239" s="229">
        <f>ROUND(E239*H239,2)</f>
        <v>0</v>
      </c>
      <c r="J239" s="228"/>
      <c r="K239" s="229">
        <f>ROUND(E239*J239,2)</f>
        <v>0</v>
      </c>
      <c r="L239" s="229">
        <v>21</v>
      </c>
      <c r="M239" s="229">
        <f>G239*(1+L239/100)</f>
        <v>0</v>
      </c>
      <c r="N239" s="229">
        <v>0</v>
      </c>
      <c r="O239" s="229">
        <f>ROUND(E239*N239,2)</f>
        <v>0</v>
      </c>
      <c r="P239" s="229">
        <v>0</v>
      </c>
      <c r="Q239" s="229">
        <f>ROUND(E239*P239,2)</f>
        <v>0</v>
      </c>
      <c r="R239" s="229" t="s">
        <v>287</v>
      </c>
      <c r="S239" s="229" t="s">
        <v>150</v>
      </c>
      <c r="T239" s="230" t="s">
        <v>150</v>
      </c>
      <c r="U239" s="216">
        <v>0.49</v>
      </c>
      <c r="V239" s="216">
        <f>ROUND(E239*U239,2)</f>
        <v>2.0299999999999998</v>
      </c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453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5">
      <c r="A240" s="214"/>
      <c r="B240" s="215"/>
      <c r="C240" s="243" t="s">
        <v>462</v>
      </c>
      <c r="D240" s="231"/>
      <c r="E240" s="231"/>
      <c r="F240" s="231"/>
      <c r="G240" s="231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154</v>
      </c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5">
      <c r="A241" s="214"/>
      <c r="B241" s="215"/>
      <c r="C241" s="256" t="s">
        <v>454</v>
      </c>
      <c r="D241" s="249"/>
      <c r="E241" s="250"/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182</v>
      </c>
      <c r="AH241" s="207">
        <v>0</v>
      </c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5">
      <c r="A242" s="214"/>
      <c r="B242" s="215"/>
      <c r="C242" s="256" t="s">
        <v>455</v>
      </c>
      <c r="D242" s="249"/>
      <c r="E242" s="250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182</v>
      </c>
      <c r="AH242" s="207">
        <v>0</v>
      </c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5">
      <c r="A243" s="214"/>
      <c r="B243" s="215"/>
      <c r="C243" s="256" t="s">
        <v>456</v>
      </c>
      <c r="D243" s="249"/>
      <c r="E243" s="250">
        <v>4.1493099999999998</v>
      </c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182</v>
      </c>
      <c r="AH243" s="207">
        <v>0</v>
      </c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5">
      <c r="A244" s="224">
        <v>88</v>
      </c>
      <c r="B244" s="225" t="s">
        <v>463</v>
      </c>
      <c r="C244" s="242" t="s">
        <v>464</v>
      </c>
      <c r="D244" s="226" t="s">
        <v>349</v>
      </c>
      <c r="E244" s="227">
        <v>58.090409999999999</v>
      </c>
      <c r="F244" s="228"/>
      <c r="G244" s="229">
        <f>ROUND(E244*F244,2)</f>
        <v>0</v>
      </c>
      <c r="H244" s="228"/>
      <c r="I244" s="229">
        <f>ROUND(E244*H244,2)</f>
        <v>0</v>
      </c>
      <c r="J244" s="228"/>
      <c r="K244" s="229">
        <f>ROUND(E244*J244,2)</f>
        <v>0</v>
      </c>
      <c r="L244" s="229">
        <v>21</v>
      </c>
      <c r="M244" s="229">
        <f>G244*(1+L244/100)</f>
        <v>0</v>
      </c>
      <c r="N244" s="229">
        <v>0</v>
      </c>
      <c r="O244" s="229">
        <f>ROUND(E244*N244,2)</f>
        <v>0</v>
      </c>
      <c r="P244" s="229">
        <v>0</v>
      </c>
      <c r="Q244" s="229">
        <f>ROUND(E244*P244,2)</f>
        <v>0</v>
      </c>
      <c r="R244" s="229" t="s">
        <v>287</v>
      </c>
      <c r="S244" s="229" t="s">
        <v>150</v>
      </c>
      <c r="T244" s="230" t="s">
        <v>150</v>
      </c>
      <c r="U244" s="216">
        <v>0</v>
      </c>
      <c r="V244" s="216">
        <f>ROUND(E244*U244,2)</f>
        <v>0</v>
      </c>
      <c r="W244" s="21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453</v>
      </c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5">
      <c r="A245" s="214"/>
      <c r="B245" s="215"/>
      <c r="C245" s="256" t="s">
        <v>454</v>
      </c>
      <c r="D245" s="249"/>
      <c r="E245" s="250"/>
      <c r="F245" s="216"/>
      <c r="G245" s="216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182</v>
      </c>
      <c r="AH245" s="207">
        <v>0</v>
      </c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5">
      <c r="A246" s="214"/>
      <c r="B246" s="215"/>
      <c r="C246" s="256" t="s">
        <v>455</v>
      </c>
      <c r="D246" s="249"/>
      <c r="E246" s="250"/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182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5">
      <c r="A247" s="214"/>
      <c r="B247" s="215"/>
      <c r="C247" s="256" t="s">
        <v>465</v>
      </c>
      <c r="D247" s="249"/>
      <c r="E247" s="250">
        <v>58.090409999999999</v>
      </c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182</v>
      </c>
      <c r="AH247" s="207">
        <v>0</v>
      </c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5">
      <c r="A248" s="224">
        <v>89</v>
      </c>
      <c r="B248" s="225" t="s">
        <v>466</v>
      </c>
      <c r="C248" s="242" t="s">
        <v>467</v>
      </c>
      <c r="D248" s="226" t="s">
        <v>349</v>
      </c>
      <c r="E248" s="227">
        <v>4.1493099999999998</v>
      </c>
      <c r="F248" s="228"/>
      <c r="G248" s="229">
        <f>ROUND(E248*F248,2)</f>
        <v>0</v>
      </c>
      <c r="H248" s="228"/>
      <c r="I248" s="229">
        <f>ROUND(E248*H248,2)</f>
        <v>0</v>
      </c>
      <c r="J248" s="228"/>
      <c r="K248" s="229">
        <f>ROUND(E248*J248,2)</f>
        <v>0</v>
      </c>
      <c r="L248" s="229">
        <v>21</v>
      </c>
      <c r="M248" s="229">
        <f>G248*(1+L248/100)</f>
        <v>0</v>
      </c>
      <c r="N248" s="229">
        <v>0</v>
      </c>
      <c r="O248" s="229">
        <f>ROUND(E248*N248,2)</f>
        <v>0</v>
      </c>
      <c r="P248" s="229">
        <v>0</v>
      </c>
      <c r="Q248" s="229">
        <f>ROUND(E248*P248,2)</f>
        <v>0</v>
      </c>
      <c r="R248" s="229" t="s">
        <v>287</v>
      </c>
      <c r="S248" s="229" t="s">
        <v>150</v>
      </c>
      <c r="T248" s="230" t="s">
        <v>150</v>
      </c>
      <c r="U248" s="216">
        <v>0.94199999999999995</v>
      </c>
      <c r="V248" s="216">
        <f>ROUND(E248*U248,2)</f>
        <v>3.91</v>
      </c>
      <c r="W248" s="21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453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5">
      <c r="A249" s="214"/>
      <c r="B249" s="215"/>
      <c r="C249" s="243" t="s">
        <v>468</v>
      </c>
      <c r="D249" s="231"/>
      <c r="E249" s="231"/>
      <c r="F249" s="231"/>
      <c r="G249" s="231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154</v>
      </c>
      <c r="AH249" s="207"/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5">
      <c r="A250" s="214"/>
      <c r="B250" s="215"/>
      <c r="C250" s="256" t="s">
        <v>454</v>
      </c>
      <c r="D250" s="249"/>
      <c r="E250" s="250"/>
      <c r="F250" s="216"/>
      <c r="G250" s="216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182</v>
      </c>
      <c r="AH250" s="207">
        <v>0</v>
      </c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5">
      <c r="A251" s="214"/>
      <c r="B251" s="215"/>
      <c r="C251" s="256" t="s">
        <v>455</v>
      </c>
      <c r="D251" s="249"/>
      <c r="E251" s="250"/>
      <c r="F251" s="216"/>
      <c r="G251" s="216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182</v>
      </c>
      <c r="AH251" s="207">
        <v>0</v>
      </c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5">
      <c r="A252" s="214"/>
      <c r="B252" s="215"/>
      <c r="C252" s="256" t="s">
        <v>456</v>
      </c>
      <c r="D252" s="249"/>
      <c r="E252" s="250">
        <v>4.1493099999999998</v>
      </c>
      <c r="F252" s="216"/>
      <c r="G252" s="216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182</v>
      </c>
      <c r="AH252" s="207">
        <v>0</v>
      </c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5">
      <c r="A253" s="224">
        <v>90</v>
      </c>
      <c r="B253" s="225" t="s">
        <v>469</v>
      </c>
      <c r="C253" s="242" t="s">
        <v>470</v>
      </c>
      <c r="D253" s="226" t="s">
        <v>349</v>
      </c>
      <c r="E253" s="227">
        <v>33.194519999999997</v>
      </c>
      <c r="F253" s="228"/>
      <c r="G253" s="229">
        <f>ROUND(E253*F253,2)</f>
        <v>0</v>
      </c>
      <c r="H253" s="228"/>
      <c r="I253" s="229">
        <f>ROUND(E253*H253,2)</f>
        <v>0</v>
      </c>
      <c r="J253" s="228"/>
      <c r="K253" s="229">
        <f>ROUND(E253*J253,2)</f>
        <v>0</v>
      </c>
      <c r="L253" s="229">
        <v>21</v>
      </c>
      <c r="M253" s="229">
        <f>G253*(1+L253/100)</f>
        <v>0</v>
      </c>
      <c r="N253" s="229">
        <v>0</v>
      </c>
      <c r="O253" s="229">
        <f>ROUND(E253*N253,2)</f>
        <v>0</v>
      </c>
      <c r="P253" s="229">
        <v>0</v>
      </c>
      <c r="Q253" s="229">
        <f>ROUND(E253*P253,2)</f>
        <v>0</v>
      </c>
      <c r="R253" s="229" t="s">
        <v>287</v>
      </c>
      <c r="S253" s="229" t="s">
        <v>150</v>
      </c>
      <c r="T253" s="230" t="s">
        <v>150</v>
      </c>
      <c r="U253" s="216">
        <v>0.105</v>
      </c>
      <c r="V253" s="216">
        <f>ROUND(E253*U253,2)</f>
        <v>3.49</v>
      </c>
      <c r="W253" s="216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453</v>
      </c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5">
      <c r="A254" s="214"/>
      <c r="B254" s="215"/>
      <c r="C254" s="256" t="s">
        <v>454</v>
      </c>
      <c r="D254" s="249"/>
      <c r="E254" s="250"/>
      <c r="F254" s="216"/>
      <c r="G254" s="216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182</v>
      </c>
      <c r="AH254" s="207">
        <v>0</v>
      </c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5">
      <c r="A255" s="214"/>
      <c r="B255" s="215"/>
      <c r="C255" s="256" t="s">
        <v>455</v>
      </c>
      <c r="D255" s="249"/>
      <c r="E255" s="250"/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182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5">
      <c r="A256" s="214"/>
      <c r="B256" s="215"/>
      <c r="C256" s="256" t="s">
        <v>471</v>
      </c>
      <c r="D256" s="249"/>
      <c r="E256" s="250">
        <v>33.194519999999997</v>
      </c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182</v>
      </c>
      <c r="AH256" s="207">
        <v>0</v>
      </c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5">
      <c r="A257" s="224">
        <v>91</v>
      </c>
      <c r="B257" s="225" t="s">
        <v>472</v>
      </c>
      <c r="C257" s="242" t="s">
        <v>473</v>
      </c>
      <c r="D257" s="226" t="s">
        <v>349</v>
      </c>
      <c r="E257" s="227">
        <v>4.1493099999999998</v>
      </c>
      <c r="F257" s="228"/>
      <c r="G257" s="229">
        <f>ROUND(E257*F257,2)</f>
        <v>0</v>
      </c>
      <c r="H257" s="228"/>
      <c r="I257" s="229">
        <f>ROUND(E257*H257,2)</f>
        <v>0</v>
      </c>
      <c r="J257" s="228"/>
      <c r="K257" s="229">
        <f>ROUND(E257*J257,2)</f>
        <v>0</v>
      </c>
      <c r="L257" s="229">
        <v>21</v>
      </c>
      <c r="M257" s="229">
        <f>G257*(1+L257/100)</f>
        <v>0</v>
      </c>
      <c r="N257" s="229">
        <v>0</v>
      </c>
      <c r="O257" s="229">
        <f>ROUND(E257*N257,2)</f>
        <v>0</v>
      </c>
      <c r="P257" s="229">
        <v>0</v>
      </c>
      <c r="Q257" s="229">
        <f>ROUND(E257*P257,2)</f>
        <v>0</v>
      </c>
      <c r="R257" s="229"/>
      <c r="S257" s="229" t="s">
        <v>164</v>
      </c>
      <c r="T257" s="230" t="s">
        <v>151</v>
      </c>
      <c r="U257" s="216">
        <v>0</v>
      </c>
      <c r="V257" s="216">
        <f>ROUND(E257*U257,2)</f>
        <v>0</v>
      </c>
      <c r="W257" s="21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453</v>
      </c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5">
      <c r="A258" s="214"/>
      <c r="B258" s="215"/>
      <c r="C258" s="256" t="s">
        <v>454</v>
      </c>
      <c r="D258" s="249"/>
      <c r="E258" s="250"/>
      <c r="F258" s="216"/>
      <c r="G258" s="216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182</v>
      </c>
      <c r="AH258" s="207">
        <v>0</v>
      </c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5">
      <c r="A259" s="214"/>
      <c r="B259" s="215"/>
      <c r="C259" s="256" t="s">
        <v>455</v>
      </c>
      <c r="D259" s="249"/>
      <c r="E259" s="250"/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182</v>
      </c>
      <c r="AH259" s="207">
        <v>0</v>
      </c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5">
      <c r="A260" s="214"/>
      <c r="B260" s="215"/>
      <c r="C260" s="256" t="s">
        <v>456</v>
      </c>
      <c r="D260" s="249"/>
      <c r="E260" s="250">
        <v>4.1493099999999998</v>
      </c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182</v>
      </c>
      <c r="AH260" s="207">
        <v>0</v>
      </c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x14ac:dyDescent="0.25">
      <c r="A261" s="5"/>
      <c r="B261" s="6"/>
      <c r="C261" s="245"/>
      <c r="D261" s="8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AE261">
        <v>15</v>
      </c>
      <c r="AF261">
        <v>21</v>
      </c>
    </row>
    <row r="262" spans="1:60" x14ac:dyDescent="0.25">
      <c r="A262" s="210"/>
      <c r="B262" s="211" t="s">
        <v>29</v>
      </c>
      <c r="C262" s="246"/>
      <c r="D262" s="212"/>
      <c r="E262" s="213"/>
      <c r="F262" s="213"/>
      <c r="G262" s="240">
        <f>G8+G20+G31+G75+G77+G80+G85+G92+G137+G143+G145+G147+G151+G157+G176+G189+G202+G212+G214+G222+G224+G226+G228+G230</f>
        <v>0</v>
      </c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AE262">
        <f>SUMIF(L7:L260,AE261,G7:G260)</f>
        <v>0</v>
      </c>
      <c r="AF262">
        <f>SUMIF(L7:L260,AF261,G7:G260)</f>
        <v>0</v>
      </c>
      <c r="AG262" t="s">
        <v>171</v>
      </c>
    </row>
    <row r="263" spans="1:60" x14ac:dyDescent="0.25">
      <c r="A263" s="248" t="s">
        <v>474</v>
      </c>
      <c r="B263" s="248"/>
      <c r="C263" s="245"/>
      <c r="D263" s="8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60" x14ac:dyDescent="0.25">
      <c r="A264" s="5"/>
      <c r="B264" s="6" t="s">
        <v>475</v>
      </c>
      <c r="C264" s="245" t="s">
        <v>476</v>
      </c>
      <c r="D264" s="8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AG264" t="s">
        <v>477</v>
      </c>
    </row>
    <row r="265" spans="1:60" x14ac:dyDescent="0.25">
      <c r="A265" s="5"/>
      <c r="B265" s="6" t="s">
        <v>478</v>
      </c>
      <c r="C265" s="245" t="s">
        <v>479</v>
      </c>
      <c r="D265" s="8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AG265" t="s">
        <v>480</v>
      </c>
    </row>
    <row r="266" spans="1:60" x14ac:dyDescent="0.25">
      <c r="A266" s="5"/>
      <c r="B266" s="6"/>
      <c r="C266" s="245" t="s">
        <v>481</v>
      </c>
      <c r="D266" s="8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AG266" t="s">
        <v>482</v>
      </c>
    </row>
    <row r="267" spans="1:60" x14ac:dyDescent="0.25">
      <c r="A267" s="5"/>
      <c r="B267" s="6"/>
      <c r="C267" s="245"/>
      <c r="D267" s="8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1:60" x14ac:dyDescent="0.25">
      <c r="C268" s="247"/>
      <c r="D268" s="191"/>
      <c r="AG268" t="s">
        <v>172</v>
      </c>
    </row>
    <row r="269" spans="1:60" x14ac:dyDescent="0.25">
      <c r="D269" s="191"/>
    </row>
    <row r="270" spans="1:60" x14ac:dyDescent="0.25">
      <c r="D270" s="191"/>
    </row>
    <row r="271" spans="1:60" x14ac:dyDescent="0.25">
      <c r="D271" s="191"/>
    </row>
    <row r="272" spans="1:60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0q6Hnev9IXFOQvRuX2R28CHcIxT5U2vXRlVUIw+IVrpoRTacdWGVjR9f84la94r16eHoX23EZqOzqzmF1x9ACw==" saltValue="raAjGBANYZDGizPvKyhWuA==" spinCount="100000" sheet="1"/>
  <mergeCells count="40">
    <mergeCell ref="C181:G181"/>
    <mergeCell ref="C185:G185"/>
    <mergeCell ref="C191:G191"/>
    <mergeCell ref="C216:G216"/>
    <mergeCell ref="C240:G240"/>
    <mergeCell ref="C249:G249"/>
    <mergeCell ref="C139:G139"/>
    <mergeCell ref="C149:G149"/>
    <mergeCell ref="C153:G153"/>
    <mergeCell ref="C161:G161"/>
    <mergeCell ref="C164:G164"/>
    <mergeCell ref="C172:G172"/>
    <mergeCell ref="C90:G90"/>
    <mergeCell ref="C94:G94"/>
    <mergeCell ref="C98:G98"/>
    <mergeCell ref="C101:G101"/>
    <mergeCell ref="C104:G104"/>
    <mergeCell ref="C114:G114"/>
    <mergeCell ref="C44:G44"/>
    <mergeCell ref="C52:G52"/>
    <mergeCell ref="C55:G55"/>
    <mergeCell ref="C58:G58"/>
    <mergeCell ref="C65:G65"/>
    <mergeCell ref="C69:G69"/>
    <mergeCell ref="C26:G26"/>
    <mergeCell ref="C27:G27"/>
    <mergeCell ref="C28:G28"/>
    <mergeCell ref="C29:G29"/>
    <mergeCell ref="C33:G33"/>
    <mergeCell ref="C36:G36"/>
    <mergeCell ref="A1:G1"/>
    <mergeCell ref="C2:G2"/>
    <mergeCell ref="C3:G3"/>
    <mergeCell ref="C4:G4"/>
    <mergeCell ref="A263:B263"/>
    <mergeCell ref="C10:G10"/>
    <mergeCell ref="C15:G15"/>
    <mergeCell ref="C16:G16"/>
    <mergeCell ref="C18:G18"/>
    <mergeCell ref="C19:G19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1-VII 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1-VII -DVD (2017) Pol'!Názvy_tisku</vt:lpstr>
      <vt:lpstr>oadresa</vt:lpstr>
      <vt:lpstr>Stavba!Objednatel</vt:lpstr>
      <vt:lpstr>Stavba!Objekt</vt:lpstr>
      <vt:lpstr>'00 0-DVD Naklady'!Oblast_tisku</vt:lpstr>
      <vt:lpstr>'1 1-VII 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2018-01-23T10:39:59Z</cp:lastPrinted>
  <dcterms:created xsi:type="dcterms:W3CDTF">2009-04-08T07:15:50Z</dcterms:created>
  <dcterms:modified xsi:type="dcterms:W3CDTF">2018-01-23T10:40:42Z</dcterms:modified>
</cp:coreProperties>
</file>