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IX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1-IX-DVD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1-IX-DVD (2017) Pol'!$A$1:$W$350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F44" i="1" s="1"/>
  <c r="G23" i="1" s="1"/>
  <c r="G344" i="13"/>
  <c r="BA104" i="13"/>
  <c r="BA42" i="13"/>
  <c r="G9" i="13"/>
  <c r="I9" i="13"/>
  <c r="I8" i="13" s="1"/>
  <c r="K9" i="13"/>
  <c r="M9" i="13"/>
  <c r="O9" i="13"/>
  <c r="Q9" i="13"/>
  <c r="Q8" i="13" s="1"/>
  <c r="V9" i="13"/>
  <c r="G12" i="13"/>
  <c r="M12" i="13" s="1"/>
  <c r="I12" i="13"/>
  <c r="K12" i="13"/>
  <c r="K8" i="13" s="1"/>
  <c r="O12" i="13"/>
  <c r="Q12" i="13"/>
  <c r="V12" i="13"/>
  <c r="V8" i="13" s="1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O8" i="13" s="1"/>
  <c r="Q18" i="13"/>
  <c r="V18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6" i="13"/>
  <c r="M26" i="13" s="1"/>
  <c r="I26" i="13"/>
  <c r="K26" i="13"/>
  <c r="K25" i="13" s="1"/>
  <c r="O26" i="13"/>
  <c r="O25" i="13" s="1"/>
  <c r="Q26" i="13"/>
  <c r="V26" i="13"/>
  <c r="V25" i="13" s="1"/>
  <c r="G29" i="13"/>
  <c r="I29" i="13"/>
  <c r="I25" i="13" s="1"/>
  <c r="K29" i="13"/>
  <c r="M29" i="13"/>
  <c r="O29" i="13"/>
  <c r="Q29" i="13"/>
  <c r="Q25" i="13" s="1"/>
  <c r="V29" i="13"/>
  <c r="G31" i="13"/>
  <c r="M31" i="13" s="1"/>
  <c r="I31" i="13"/>
  <c r="K31" i="13"/>
  <c r="O31" i="13"/>
  <c r="Q31" i="13"/>
  <c r="V31" i="13"/>
  <c r="G38" i="13"/>
  <c r="M38" i="13" s="1"/>
  <c r="I38" i="13"/>
  <c r="K38" i="13"/>
  <c r="K37" i="13" s="1"/>
  <c r="O38" i="13"/>
  <c r="O37" i="13" s="1"/>
  <c r="Q38" i="13"/>
  <c r="V38" i="13"/>
  <c r="V37" i="13" s="1"/>
  <c r="G41" i="13"/>
  <c r="I41" i="13"/>
  <c r="I37" i="13" s="1"/>
  <c r="K41" i="13"/>
  <c r="M41" i="13"/>
  <c r="O41" i="13"/>
  <c r="Q41" i="13"/>
  <c r="Q37" i="13" s="1"/>
  <c r="V41" i="13"/>
  <c r="G44" i="13"/>
  <c r="M44" i="13" s="1"/>
  <c r="I44" i="13"/>
  <c r="K44" i="13"/>
  <c r="O44" i="13"/>
  <c r="Q44" i="13"/>
  <c r="V44" i="13"/>
  <c r="G46" i="13"/>
  <c r="I46" i="13"/>
  <c r="K46" i="13"/>
  <c r="M46" i="13"/>
  <c r="O46" i="13"/>
  <c r="Q46" i="13"/>
  <c r="V46" i="13"/>
  <c r="G51" i="13"/>
  <c r="M51" i="13" s="1"/>
  <c r="I51" i="13"/>
  <c r="K51" i="13"/>
  <c r="O51" i="13"/>
  <c r="Q51" i="13"/>
  <c r="V51" i="13"/>
  <c r="G62" i="13"/>
  <c r="I62" i="13"/>
  <c r="K62" i="13"/>
  <c r="M62" i="13"/>
  <c r="O62" i="13"/>
  <c r="Q62" i="13"/>
  <c r="V62" i="13"/>
  <c r="G65" i="13"/>
  <c r="M65" i="13" s="1"/>
  <c r="I65" i="13"/>
  <c r="K65" i="13"/>
  <c r="O65" i="13"/>
  <c r="Q65" i="13"/>
  <c r="V65" i="13"/>
  <c r="G74" i="13"/>
  <c r="I74" i="13"/>
  <c r="K74" i="13"/>
  <c r="M74" i="13"/>
  <c r="O74" i="13"/>
  <c r="Q74" i="13"/>
  <c r="V74" i="13"/>
  <c r="G77" i="13"/>
  <c r="M77" i="13" s="1"/>
  <c r="I77" i="13"/>
  <c r="K77" i="13"/>
  <c r="O77" i="13"/>
  <c r="Q77" i="13"/>
  <c r="V77" i="13"/>
  <c r="G80" i="13"/>
  <c r="I80" i="13"/>
  <c r="K80" i="13"/>
  <c r="M80" i="13"/>
  <c r="O80" i="13"/>
  <c r="Q80" i="13"/>
  <c r="V80" i="13"/>
  <c r="G83" i="13"/>
  <c r="M83" i="13" s="1"/>
  <c r="I83" i="13"/>
  <c r="K83" i="13"/>
  <c r="O83" i="13"/>
  <c r="Q83" i="13"/>
  <c r="V83" i="13"/>
  <c r="G85" i="13"/>
  <c r="M85" i="13" s="1"/>
  <c r="M84" i="13" s="1"/>
  <c r="I85" i="13"/>
  <c r="I84" i="13" s="1"/>
  <c r="K85" i="13"/>
  <c r="K84" i="13" s="1"/>
  <c r="O85" i="13"/>
  <c r="O84" i="13" s="1"/>
  <c r="Q85" i="13"/>
  <c r="Q84" i="13" s="1"/>
  <c r="V85" i="13"/>
  <c r="V84" i="13" s="1"/>
  <c r="I88" i="13"/>
  <c r="Q88" i="13"/>
  <c r="G89" i="13"/>
  <c r="G88" i="13" s="1"/>
  <c r="I89" i="13"/>
  <c r="K89" i="13"/>
  <c r="K88" i="13" s="1"/>
  <c r="O89" i="13"/>
  <c r="O88" i="13" s="1"/>
  <c r="Q89" i="13"/>
  <c r="V89" i="13"/>
  <c r="V88" i="13" s="1"/>
  <c r="G90" i="13"/>
  <c r="I90" i="13"/>
  <c r="K90" i="13"/>
  <c r="M90" i="13"/>
  <c r="O90" i="13"/>
  <c r="Q90" i="13"/>
  <c r="V90" i="13"/>
  <c r="G91" i="13"/>
  <c r="O91" i="13"/>
  <c r="G92" i="13"/>
  <c r="I92" i="13"/>
  <c r="I91" i="13" s="1"/>
  <c r="K92" i="13"/>
  <c r="M92" i="13"/>
  <c r="O92" i="13"/>
  <c r="Q92" i="13"/>
  <c r="Q91" i="13" s="1"/>
  <c r="V92" i="13"/>
  <c r="G93" i="13"/>
  <c r="M93" i="13" s="1"/>
  <c r="I93" i="13"/>
  <c r="K93" i="13"/>
  <c r="K91" i="13" s="1"/>
  <c r="O93" i="13"/>
  <c r="Q93" i="13"/>
  <c r="V93" i="13"/>
  <c r="V91" i="13" s="1"/>
  <c r="G96" i="13"/>
  <c r="M96" i="13" s="1"/>
  <c r="M95" i="13" s="1"/>
  <c r="I96" i="13"/>
  <c r="I95" i="13" s="1"/>
  <c r="K96" i="13"/>
  <c r="K95" i="13" s="1"/>
  <c r="O96" i="13"/>
  <c r="O95" i="13" s="1"/>
  <c r="Q96" i="13"/>
  <c r="Q95" i="13" s="1"/>
  <c r="V96" i="13"/>
  <c r="V95" i="13" s="1"/>
  <c r="G99" i="13"/>
  <c r="I99" i="13"/>
  <c r="K99" i="13"/>
  <c r="M99" i="13"/>
  <c r="O99" i="13"/>
  <c r="Q99" i="13"/>
  <c r="V99" i="13"/>
  <c r="G103" i="13"/>
  <c r="I103" i="13"/>
  <c r="I102" i="13" s="1"/>
  <c r="K103" i="13"/>
  <c r="M103" i="13"/>
  <c r="O103" i="13"/>
  <c r="Q103" i="13"/>
  <c r="Q102" i="13" s="1"/>
  <c r="V103" i="13"/>
  <c r="G107" i="13"/>
  <c r="G102" i="13" s="1"/>
  <c r="I107" i="13"/>
  <c r="K107" i="13"/>
  <c r="O107" i="13"/>
  <c r="O102" i="13" s="1"/>
  <c r="Q107" i="13"/>
  <c r="V107" i="13"/>
  <c r="G109" i="13"/>
  <c r="I109" i="13"/>
  <c r="K109" i="13"/>
  <c r="M109" i="13"/>
  <c r="O109" i="13"/>
  <c r="Q109" i="13"/>
  <c r="V109" i="13"/>
  <c r="G112" i="13"/>
  <c r="M112" i="13" s="1"/>
  <c r="I112" i="13"/>
  <c r="K112" i="13"/>
  <c r="K102" i="13" s="1"/>
  <c r="O112" i="13"/>
  <c r="Q112" i="13"/>
  <c r="V112" i="13"/>
  <c r="V102" i="13" s="1"/>
  <c r="G116" i="13"/>
  <c r="I116" i="13"/>
  <c r="K116" i="13"/>
  <c r="M116" i="13"/>
  <c r="O116" i="13"/>
  <c r="Q116" i="13"/>
  <c r="V116" i="13"/>
  <c r="G120" i="13"/>
  <c r="M120" i="13" s="1"/>
  <c r="I120" i="13"/>
  <c r="K120" i="13"/>
  <c r="O120" i="13"/>
  <c r="Q120" i="13"/>
  <c r="V120" i="13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V126" i="13"/>
  <c r="G136" i="13"/>
  <c r="I136" i="13"/>
  <c r="K136" i="13"/>
  <c r="M136" i="13"/>
  <c r="O136" i="13"/>
  <c r="Q136" i="13"/>
  <c r="V136" i="13"/>
  <c r="G139" i="13"/>
  <c r="M139" i="13" s="1"/>
  <c r="I139" i="13"/>
  <c r="K139" i="13"/>
  <c r="O139" i="13"/>
  <c r="Q139" i="13"/>
  <c r="V139" i="13"/>
  <c r="G142" i="13"/>
  <c r="I142" i="13"/>
  <c r="K142" i="13"/>
  <c r="M142" i="13"/>
  <c r="O142" i="13"/>
  <c r="Q142" i="13"/>
  <c r="V142" i="13"/>
  <c r="G145" i="13"/>
  <c r="M145" i="13" s="1"/>
  <c r="I145" i="13"/>
  <c r="K145" i="13"/>
  <c r="O145" i="13"/>
  <c r="Q145" i="13"/>
  <c r="V145" i="13"/>
  <c r="G147" i="13"/>
  <c r="I147" i="13"/>
  <c r="K147" i="13"/>
  <c r="M147" i="13"/>
  <c r="O147" i="13"/>
  <c r="Q147" i="13"/>
  <c r="V147" i="13"/>
  <c r="G151" i="13"/>
  <c r="M151" i="13" s="1"/>
  <c r="I151" i="13"/>
  <c r="K151" i="13"/>
  <c r="O151" i="13"/>
  <c r="Q151" i="13"/>
  <c r="V151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8" i="13"/>
  <c r="I158" i="13"/>
  <c r="K158" i="13"/>
  <c r="M158" i="13"/>
  <c r="O158" i="13"/>
  <c r="Q158" i="13"/>
  <c r="V158" i="13"/>
  <c r="G160" i="13"/>
  <c r="M160" i="13" s="1"/>
  <c r="I160" i="13"/>
  <c r="K160" i="13"/>
  <c r="O160" i="13"/>
  <c r="Q160" i="13"/>
  <c r="V160" i="13"/>
  <c r="G163" i="13"/>
  <c r="I163" i="13"/>
  <c r="K163" i="13"/>
  <c r="M163" i="13"/>
  <c r="O163" i="13"/>
  <c r="Q163" i="13"/>
  <c r="V163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I175" i="13"/>
  <c r="Q175" i="13"/>
  <c r="G176" i="13"/>
  <c r="M176" i="13" s="1"/>
  <c r="M175" i="13" s="1"/>
  <c r="I176" i="13"/>
  <c r="K176" i="13"/>
  <c r="K175" i="13" s="1"/>
  <c r="O176" i="13"/>
  <c r="O175" i="13" s="1"/>
  <c r="Q176" i="13"/>
  <c r="V176" i="13"/>
  <c r="V175" i="13" s="1"/>
  <c r="I181" i="13"/>
  <c r="Q181" i="13"/>
  <c r="G182" i="13"/>
  <c r="G181" i="13" s="1"/>
  <c r="I182" i="13"/>
  <c r="K182" i="13"/>
  <c r="K181" i="13" s="1"/>
  <c r="O182" i="13"/>
  <c r="O181" i="13" s="1"/>
  <c r="Q182" i="13"/>
  <c r="V182" i="13"/>
  <c r="V181" i="13" s="1"/>
  <c r="I183" i="13"/>
  <c r="Q183" i="13"/>
  <c r="G184" i="13"/>
  <c r="M184" i="13" s="1"/>
  <c r="M183" i="13" s="1"/>
  <c r="I184" i="13"/>
  <c r="K184" i="13"/>
  <c r="K183" i="13" s="1"/>
  <c r="O184" i="13"/>
  <c r="O183" i="13" s="1"/>
  <c r="Q184" i="13"/>
  <c r="V184" i="13"/>
  <c r="V183" i="13" s="1"/>
  <c r="G186" i="13"/>
  <c r="G185" i="13" s="1"/>
  <c r="I186" i="13"/>
  <c r="K186" i="13"/>
  <c r="K185" i="13" s="1"/>
  <c r="O186" i="13"/>
  <c r="O185" i="13" s="1"/>
  <c r="Q186" i="13"/>
  <c r="V186" i="13"/>
  <c r="V185" i="13" s="1"/>
  <c r="G188" i="13"/>
  <c r="I188" i="13"/>
  <c r="I185" i="13" s="1"/>
  <c r="K188" i="13"/>
  <c r="M188" i="13"/>
  <c r="O188" i="13"/>
  <c r="Q188" i="13"/>
  <c r="Q185" i="13" s="1"/>
  <c r="V188" i="13"/>
  <c r="G192" i="13"/>
  <c r="M192" i="13" s="1"/>
  <c r="I192" i="13"/>
  <c r="K192" i="13"/>
  <c r="O192" i="13"/>
  <c r="Q192" i="13"/>
  <c r="V192" i="13"/>
  <c r="G194" i="13"/>
  <c r="I194" i="13"/>
  <c r="K194" i="13"/>
  <c r="M194" i="13"/>
  <c r="O194" i="13"/>
  <c r="Q194" i="13"/>
  <c r="V194" i="13"/>
  <c r="G196" i="13"/>
  <c r="M196" i="13" s="1"/>
  <c r="I196" i="13"/>
  <c r="K196" i="13"/>
  <c r="O196" i="13"/>
  <c r="Q196" i="13"/>
  <c r="V196" i="13"/>
  <c r="G202" i="13"/>
  <c r="M202" i="13" s="1"/>
  <c r="I202" i="13"/>
  <c r="K202" i="13"/>
  <c r="K201" i="13" s="1"/>
  <c r="O202" i="13"/>
  <c r="O201" i="13" s="1"/>
  <c r="Q202" i="13"/>
  <c r="V202" i="13"/>
  <c r="V201" i="13" s="1"/>
  <c r="G204" i="13"/>
  <c r="I204" i="13"/>
  <c r="I201" i="13" s="1"/>
  <c r="K204" i="13"/>
  <c r="M204" i="13"/>
  <c r="O204" i="13"/>
  <c r="Q204" i="13"/>
  <c r="Q201" i="13" s="1"/>
  <c r="V204" i="13"/>
  <c r="G205" i="13"/>
  <c r="M205" i="13" s="1"/>
  <c r="I205" i="13"/>
  <c r="K205" i="13"/>
  <c r="O205" i="13"/>
  <c r="Q205" i="13"/>
  <c r="V205" i="13"/>
  <c r="G207" i="13"/>
  <c r="M207" i="13" s="1"/>
  <c r="I207" i="13"/>
  <c r="K207" i="13"/>
  <c r="K206" i="13" s="1"/>
  <c r="O207" i="13"/>
  <c r="O206" i="13" s="1"/>
  <c r="Q207" i="13"/>
  <c r="V207" i="13"/>
  <c r="V206" i="13" s="1"/>
  <c r="G209" i="13"/>
  <c r="I209" i="13"/>
  <c r="I206" i="13" s="1"/>
  <c r="K209" i="13"/>
  <c r="M209" i="13"/>
  <c r="O209" i="13"/>
  <c r="Q209" i="13"/>
  <c r="Q206" i="13" s="1"/>
  <c r="V209" i="13"/>
  <c r="G210" i="13"/>
  <c r="M210" i="13" s="1"/>
  <c r="I210" i="13"/>
  <c r="K210" i="13"/>
  <c r="O210" i="13"/>
  <c r="Q210" i="13"/>
  <c r="V210" i="13"/>
  <c r="G211" i="13"/>
  <c r="I211" i="13"/>
  <c r="K211" i="13"/>
  <c r="M211" i="13"/>
  <c r="O211" i="13"/>
  <c r="Q211" i="13"/>
  <c r="V211" i="13"/>
  <c r="G212" i="13"/>
  <c r="M212" i="13" s="1"/>
  <c r="I212" i="13"/>
  <c r="K212" i="13"/>
  <c r="O212" i="13"/>
  <c r="Q212" i="13"/>
  <c r="V212" i="13"/>
  <c r="G214" i="13"/>
  <c r="G213" i="13" s="1"/>
  <c r="I214" i="13"/>
  <c r="K214" i="13"/>
  <c r="K213" i="13" s="1"/>
  <c r="O214" i="13"/>
  <c r="O213" i="13" s="1"/>
  <c r="Q214" i="13"/>
  <c r="V214" i="13"/>
  <c r="V213" i="13" s="1"/>
  <c r="G215" i="13"/>
  <c r="I215" i="13"/>
  <c r="I213" i="13" s="1"/>
  <c r="K215" i="13"/>
  <c r="M215" i="13"/>
  <c r="O215" i="13"/>
  <c r="Q215" i="13"/>
  <c r="Q213" i="13" s="1"/>
  <c r="V215" i="13"/>
  <c r="G216" i="13"/>
  <c r="M216" i="13" s="1"/>
  <c r="I216" i="13"/>
  <c r="K216" i="13"/>
  <c r="O216" i="13"/>
  <c r="Q216" i="13"/>
  <c r="V216" i="13"/>
  <c r="G218" i="13"/>
  <c r="I218" i="13"/>
  <c r="K218" i="13"/>
  <c r="M218" i="13"/>
  <c r="O218" i="13"/>
  <c r="Q218" i="13"/>
  <c r="V218" i="13"/>
  <c r="G222" i="13"/>
  <c r="M222" i="13" s="1"/>
  <c r="I222" i="13"/>
  <c r="K222" i="13"/>
  <c r="O222" i="13"/>
  <c r="Q222" i="13"/>
  <c r="V222" i="13"/>
  <c r="G223" i="13"/>
  <c r="I223" i="13"/>
  <c r="K223" i="13"/>
  <c r="M223" i="13"/>
  <c r="O223" i="13"/>
  <c r="Q223" i="13"/>
  <c r="V223" i="13"/>
  <c r="G227" i="13"/>
  <c r="M227" i="13" s="1"/>
  <c r="I227" i="13"/>
  <c r="K227" i="13"/>
  <c r="O227" i="13"/>
  <c r="Q227" i="13"/>
  <c r="V227" i="13"/>
  <c r="G229" i="13"/>
  <c r="I229" i="13"/>
  <c r="K229" i="13"/>
  <c r="M229" i="13"/>
  <c r="O229" i="13"/>
  <c r="Q229" i="13"/>
  <c r="V229" i="13"/>
  <c r="G231" i="13"/>
  <c r="M231" i="13" s="1"/>
  <c r="I231" i="13"/>
  <c r="K231" i="13"/>
  <c r="O231" i="13"/>
  <c r="Q231" i="13"/>
  <c r="V231" i="13"/>
  <c r="G233" i="13"/>
  <c r="I233" i="13"/>
  <c r="K233" i="13"/>
  <c r="M233" i="13"/>
  <c r="O233" i="13"/>
  <c r="Q233" i="13"/>
  <c r="V233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2" i="13"/>
  <c r="M242" i="13" s="1"/>
  <c r="I242" i="13"/>
  <c r="K242" i="13"/>
  <c r="O242" i="13"/>
  <c r="Q242" i="13"/>
  <c r="V242" i="13"/>
  <c r="G248" i="13"/>
  <c r="M248" i="13" s="1"/>
  <c r="I248" i="13"/>
  <c r="I247" i="13" s="1"/>
  <c r="K248" i="13"/>
  <c r="K247" i="13" s="1"/>
  <c r="O248" i="13"/>
  <c r="O247" i="13" s="1"/>
  <c r="Q248" i="13"/>
  <c r="Q247" i="13" s="1"/>
  <c r="V248" i="13"/>
  <c r="V247" i="13" s="1"/>
  <c r="G251" i="13"/>
  <c r="I251" i="13"/>
  <c r="K251" i="13"/>
  <c r="M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I253" i="13"/>
  <c r="K253" i="13"/>
  <c r="M253" i="13"/>
  <c r="O253" i="13"/>
  <c r="Q253" i="13"/>
  <c r="V253" i="13"/>
  <c r="G257" i="13"/>
  <c r="M257" i="13" s="1"/>
  <c r="I257" i="13"/>
  <c r="K257" i="13"/>
  <c r="O257" i="13"/>
  <c r="Q257" i="13"/>
  <c r="V257" i="13"/>
  <c r="G263" i="13"/>
  <c r="G262" i="13" s="1"/>
  <c r="I263" i="13"/>
  <c r="K263" i="13"/>
  <c r="K262" i="13" s="1"/>
  <c r="O263" i="13"/>
  <c r="O262" i="13" s="1"/>
  <c r="Q263" i="13"/>
  <c r="V263" i="13"/>
  <c r="V262" i="13" s="1"/>
  <c r="G265" i="13"/>
  <c r="I265" i="13"/>
  <c r="I262" i="13" s="1"/>
  <c r="K265" i="13"/>
  <c r="M265" i="13"/>
  <c r="O265" i="13"/>
  <c r="Q265" i="13"/>
  <c r="Q262" i="13" s="1"/>
  <c r="V265" i="13"/>
  <c r="G267" i="13"/>
  <c r="M267" i="13" s="1"/>
  <c r="I267" i="13"/>
  <c r="K267" i="13"/>
  <c r="O267" i="13"/>
  <c r="Q267" i="13"/>
  <c r="V267" i="13"/>
  <c r="G268" i="13"/>
  <c r="I268" i="13"/>
  <c r="K268" i="13"/>
  <c r="M268" i="13"/>
  <c r="O268" i="13"/>
  <c r="Q268" i="13"/>
  <c r="V268" i="13"/>
  <c r="G270" i="13"/>
  <c r="M270" i="13" s="1"/>
  <c r="I270" i="13"/>
  <c r="K270" i="13"/>
  <c r="O270" i="13"/>
  <c r="Q270" i="13"/>
  <c r="V270" i="13"/>
  <c r="G275" i="13"/>
  <c r="M275" i="13" s="1"/>
  <c r="M274" i="13" s="1"/>
  <c r="I275" i="13"/>
  <c r="I274" i="13" s="1"/>
  <c r="K275" i="13"/>
  <c r="K274" i="13" s="1"/>
  <c r="O275" i="13"/>
  <c r="O274" i="13" s="1"/>
  <c r="Q275" i="13"/>
  <c r="Q274" i="13" s="1"/>
  <c r="V275" i="13"/>
  <c r="V274" i="13" s="1"/>
  <c r="G281" i="13"/>
  <c r="I281" i="13"/>
  <c r="K281" i="13"/>
  <c r="M281" i="13"/>
  <c r="O281" i="13"/>
  <c r="Q281" i="13"/>
  <c r="V281" i="13"/>
  <c r="G289" i="13"/>
  <c r="I289" i="13"/>
  <c r="K289" i="13"/>
  <c r="M289" i="13"/>
  <c r="O289" i="13"/>
  <c r="Q289" i="13"/>
  <c r="V289" i="13"/>
  <c r="G291" i="13"/>
  <c r="O291" i="13"/>
  <c r="G292" i="13"/>
  <c r="M292" i="13" s="1"/>
  <c r="M291" i="13" s="1"/>
  <c r="I292" i="13"/>
  <c r="I291" i="13" s="1"/>
  <c r="K292" i="13"/>
  <c r="K291" i="13" s="1"/>
  <c r="O292" i="13"/>
  <c r="Q292" i="13"/>
  <c r="Q291" i="13" s="1"/>
  <c r="V292" i="13"/>
  <c r="V291" i="13" s="1"/>
  <c r="G294" i="13"/>
  <c r="G293" i="13" s="1"/>
  <c r="I294" i="13"/>
  <c r="K294" i="13"/>
  <c r="M294" i="13"/>
  <c r="O294" i="13"/>
  <c r="O293" i="13" s="1"/>
  <c r="Q294" i="13"/>
  <c r="V294" i="13"/>
  <c r="G295" i="13"/>
  <c r="M295" i="13" s="1"/>
  <c r="I295" i="13"/>
  <c r="I293" i="13" s="1"/>
  <c r="K295" i="13"/>
  <c r="O295" i="13"/>
  <c r="Q295" i="13"/>
  <c r="Q293" i="13" s="1"/>
  <c r="V295" i="13"/>
  <c r="G297" i="13"/>
  <c r="M297" i="13" s="1"/>
  <c r="I297" i="13"/>
  <c r="K297" i="13"/>
  <c r="O297" i="13"/>
  <c r="Q297" i="13"/>
  <c r="V297" i="13"/>
  <c r="G298" i="13"/>
  <c r="I298" i="13"/>
  <c r="K298" i="13"/>
  <c r="K293" i="13" s="1"/>
  <c r="M298" i="13"/>
  <c r="O298" i="13"/>
  <c r="Q298" i="13"/>
  <c r="V298" i="13"/>
  <c r="V293" i="13" s="1"/>
  <c r="G299" i="13"/>
  <c r="I299" i="13"/>
  <c r="K299" i="13"/>
  <c r="M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I302" i="13"/>
  <c r="K302" i="13"/>
  <c r="M302" i="13"/>
  <c r="O302" i="13"/>
  <c r="Q302" i="13"/>
  <c r="V302" i="13"/>
  <c r="K304" i="13"/>
  <c r="V304" i="13"/>
  <c r="G305" i="13"/>
  <c r="G304" i="13" s="1"/>
  <c r="I305" i="13"/>
  <c r="I304" i="13" s="1"/>
  <c r="K305" i="13"/>
  <c r="O305" i="13"/>
  <c r="O304" i="13" s="1"/>
  <c r="Q305" i="13"/>
  <c r="Q304" i="13" s="1"/>
  <c r="V305" i="13"/>
  <c r="G306" i="13"/>
  <c r="I306" i="13"/>
  <c r="O306" i="13"/>
  <c r="G307" i="13"/>
  <c r="I307" i="13"/>
  <c r="K307" i="13"/>
  <c r="K306" i="13" s="1"/>
  <c r="M307" i="13"/>
  <c r="M306" i="13" s="1"/>
  <c r="O307" i="13"/>
  <c r="Q307" i="13"/>
  <c r="Q306" i="13" s="1"/>
  <c r="V307" i="13"/>
  <c r="V306" i="13" s="1"/>
  <c r="G308" i="13"/>
  <c r="K308" i="13"/>
  <c r="O308" i="13"/>
  <c r="V308" i="13"/>
  <c r="G309" i="13"/>
  <c r="M309" i="13" s="1"/>
  <c r="M308" i="13" s="1"/>
  <c r="I309" i="13"/>
  <c r="I308" i="13" s="1"/>
  <c r="K309" i="13"/>
  <c r="O309" i="13"/>
  <c r="Q309" i="13"/>
  <c r="Q308" i="13" s="1"/>
  <c r="V309" i="13"/>
  <c r="G310" i="13"/>
  <c r="K310" i="13"/>
  <c r="O310" i="13"/>
  <c r="V310" i="13"/>
  <c r="G311" i="13"/>
  <c r="I311" i="13"/>
  <c r="I310" i="13" s="1"/>
  <c r="K311" i="13"/>
  <c r="M311" i="13"/>
  <c r="M310" i="13" s="1"/>
  <c r="O311" i="13"/>
  <c r="Q311" i="13"/>
  <c r="Q310" i="13" s="1"/>
  <c r="V311" i="13"/>
  <c r="G313" i="13"/>
  <c r="AF344" i="13" s="1"/>
  <c r="I313" i="13"/>
  <c r="I312" i="13" s="1"/>
  <c r="K313" i="13"/>
  <c r="M313" i="13"/>
  <c r="O313" i="13"/>
  <c r="Q313" i="13"/>
  <c r="Q312" i="13" s="1"/>
  <c r="V313" i="13"/>
  <c r="G317" i="13"/>
  <c r="M317" i="13" s="1"/>
  <c r="I317" i="13"/>
  <c r="K317" i="13"/>
  <c r="K312" i="13" s="1"/>
  <c r="O317" i="13"/>
  <c r="Q317" i="13"/>
  <c r="V317" i="13"/>
  <c r="V312" i="13" s="1"/>
  <c r="G321" i="13"/>
  <c r="I321" i="13"/>
  <c r="K321" i="13"/>
  <c r="M321" i="13"/>
  <c r="O321" i="13"/>
  <c r="Q321" i="13"/>
  <c r="V321" i="13"/>
  <c r="G326" i="13"/>
  <c r="G312" i="13" s="1"/>
  <c r="I326" i="13"/>
  <c r="K326" i="13"/>
  <c r="O326" i="13"/>
  <c r="O312" i="13" s="1"/>
  <c r="Q326" i="13"/>
  <c r="V326" i="13"/>
  <c r="G330" i="13"/>
  <c r="I330" i="13"/>
  <c r="K330" i="13"/>
  <c r="M330" i="13"/>
  <c r="O330" i="13"/>
  <c r="Q330" i="13"/>
  <c r="V330" i="13"/>
  <c r="G335" i="13"/>
  <c r="M335" i="13" s="1"/>
  <c r="I335" i="13"/>
  <c r="K335" i="13"/>
  <c r="O335" i="13"/>
  <c r="Q335" i="13"/>
  <c r="V335" i="13"/>
  <c r="G339" i="13"/>
  <c r="I339" i="13"/>
  <c r="K339" i="13"/>
  <c r="M339" i="13"/>
  <c r="O339" i="13"/>
  <c r="Q339" i="13"/>
  <c r="V339" i="13"/>
  <c r="AE344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AF21" i="12"/>
  <c r="I20" i="1"/>
  <c r="I19" i="1"/>
  <c r="I18" i="1"/>
  <c r="I16" i="1"/>
  <c r="G44" i="1"/>
  <c r="G25" i="1" s="1"/>
  <c r="H44" i="1"/>
  <c r="I43" i="1"/>
  <c r="I42" i="1"/>
  <c r="I41" i="1"/>
  <c r="I40" i="1"/>
  <c r="I78" i="1" l="1"/>
  <c r="J77" i="1" s="1"/>
  <c r="I17" i="1"/>
  <c r="I21" i="1" s="1"/>
  <c r="J60" i="1"/>
  <c r="J64" i="1"/>
  <c r="J66" i="1"/>
  <c r="J72" i="1"/>
  <c r="J74" i="1"/>
  <c r="J76" i="1"/>
  <c r="J55" i="1"/>
  <c r="J57" i="1"/>
  <c r="J61" i="1"/>
  <c r="J65" i="1"/>
  <c r="J69" i="1"/>
  <c r="J71" i="1"/>
  <c r="A27" i="1"/>
  <c r="A28" i="1" s="1"/>
  <c r="G28" i="1" s="1"/>
  <c r="G27" i="1" s="1"/>
  <c r="G29" i="1" s="1"/>
  <c r="I39" i="1"/>
  <c r="I44" i="1" s="1"/>
  <c r="J43" i="1" s="1"/>
  <c r="M247" i="13"/>
  <c r="M206" i="13"/>
  <c r="M91" i="13"/>
  <c r="M25" i="13"/>
  <c r="M8" i="13"/>
  <c r="M201" i="13"/>
  <c r="M293" i="13"/>
  <c r="M37" i="13"/>
  <c r="M326" i="13"/>
  <c r="M312" i="13" s="1"/>
  <c r="G274" i="13"/>
  <c r="M263" i="13"/>
  <c r="M262" i="13" s="1"/>
  <c r="G247" i="13"/>
  <c r="M214" i="13"/>
  <c r="M213" i="13" s="1"/>
  <c r="G206" i="13"/>
  <c r="G201" i="13"/>
  <c r="M186" i="13"/>
  <c r="M185" i="13" s="1"/>
  <c r="G183" i="13"/>
  <c r="M182" i="13"/>
  <c r="M181" i="13" s="1"/>
  <c r="G175" i="13"/>
  <c r="G95" i="13"/>
  <c r="M89" i="13"/>
  <c r="M88" i="13" s="1"/>
  <c r="G84" i="13"/>
  <c r="G37" i="13"/>
  <c r="G25" i="13"/>
  <c r="M305" i="13"/>
  <c r="M304" i="13" s="1"/>
  <c r="G8" i="13"/>
  <c r="M107" i="13"/>
  <c r="M102" i="13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  <c r="J73" i="1"/>
  <c r="J63" i="1"/>
  <c r="J53" i="1"/>
  <c r="J68" i="1"/>
  <c r="J58" i="1"/>
  <c r="J51" i="1"/>
  <c r="J75" i="1"/>
  <c r="J67" i="1"/>
  <c r="J59" i="1"/>
  <c r="J52" i="1"/>
  <c r="J70" i="1"/>
  <c r="J62" i="1"/>
  <c r="J54" i="1"/>
  <c r="J42" i="1"/>
  <c r="J40" i="1"/>
  <c r="J41" i="1"/>
  <c r="J39" i="1"/>
  <c r="J44" i="1" s="1"/>
  <c r="J7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<sst xmlns="http://schemas.openxmlformats.org/spreadsheetml/2006/main" count="1565" uniqueCount="568">
  <si>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</si>
  <si>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</si>
  <si>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</si>
  <si>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</si>
  <si>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</si>
  <si>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</si>
  <si>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</si>
  <si>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</si>
  <si>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</si>
  <si>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</si>
  <si>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</si>
  <si>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</si>
  <si>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</si>
  <si>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</si>
  <si>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</si>
  <si>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</si>
  <si>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</si>
  <si>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</si>
  <si>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</si>
  <si>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</si>
  <si>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</si>
  <si>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</si>
  <si>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</si>
  <si>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</si>
  <si>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</si>
  <si>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</si>
  <si>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</si>
  <si>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</si>
  <si>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</si>
  <si>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</si>
  <si>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</si>
  <si>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</si>
  <si>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</si>
  <si>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</si>
  <si>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</si>
  <si>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</si>
  <si>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</si>
  <si>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</si>
  <si>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</si>
  <si>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</si>
  <si>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</si>
  <si>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</si>
  <si>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</si>
  <si>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2016/026- 9PaK</t>
  </si>
  <si>
    <t>IX.etapa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</si>
  <si>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</si>
  <si>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</si>
  <si>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</si>
  <si>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</si>
  <si>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</si>
  <si>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</si>
  <si>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</si>
  <si>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</si>
  <si>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</si>
  <si>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</si>
  <si>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</si>
  <si>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</si>
  <si>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</si>
  <si>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</si>
  <si>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</si>
  <si>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</si>
  <si>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</si>
  <si>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1-IX-DVD (2017)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</si>
  <si>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</si>
  <si>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</si>
  <si>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</si>
  <si>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</si>
  <si>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</si>
  <si>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</si>
  <si>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</si>
  <si>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</si>
  <si>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</si>
  <si>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</si>
  <si>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</si>
  <si>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</si>
  <si>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</si>
  <si>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</si>
  <si>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</si>
  <si>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</si>
  <si>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</si>
  <si>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</si>
  <si>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</si>
  <si>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</si>
  <si>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</si>
  <si>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</si>
  <si>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</si>
  <si>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</si>
  <si>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</si>
  <si>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</si>
  <si>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</si>
  <si>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</si>
  <si>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</si>
  <si>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</si>
  <si>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</si>
  <si>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</si>
  <si>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</si>
  <si>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</si>
  <si>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</si>
  <si>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</si>
  <si>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</si>
  <si>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</si>
  <si>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</si>
  <si>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</si>
  <si>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</si>
  <si>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</si>
  <si>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</si>
  <si>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</si>
  <si>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</si>
  <si>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</si>
  <si>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</si>
  <si>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</si>
  <si>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</si>
  <si>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</si>
  <si>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</si>
  <si>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</si>
  <si>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</si>
  <si>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</si>
  <si>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</si>
  <si>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</si>
  <si>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</si>
  <si>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</si>
  <si>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</si>
  <si>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</si>
  <si>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</si>
  <si>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</si>
  <si>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</si>
  <si>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</si>
  <si>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</si>
  <si>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</si>
  <si>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</si>
  <si>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</si>
  <si>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</si>
  <si>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</si>
  <si>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</si>
  <si>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</si>
  <si>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</si>
  <si>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</si>
  <si>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</si>
  <si>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</si>
  <si>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</si>
  <si>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</si>
  <si>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</si>
  <si>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</si>
  <si>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</si>
  <si>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</si>
  <si>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</si>
  <si>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</si>
  <si>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</si>
  <si>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</si>
  <si>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</si>
  <si>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</si>
  <si>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</si>
  <si>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</si>
  <si>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</si>
  <si>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</si>
  <si>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</si>
  <si>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</si>
  <si>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</si>
  <si>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</si>
  <si>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</si>
  <si>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</si>
  <si>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</si>
  <si>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</si>
  <si>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</si>
  <si>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</si>
  <si>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</si>
  <si>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</si>
  <si>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</si>
  <si>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</si>
  <si>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</si>
  <si>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</si>
  <si>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</si>
  <si>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</si>
  <si>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</si>
  <si>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</si>
  <si>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</si>
  <si>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317944311RT3</t>
  </si>
  <si>
    <t>Dodání a osazení válcovaných nosníků do připravených otvorů profil I 120</t>
  </si>
  <si>
    <t>t</t>
  </si>
  <si>
    <t>801-4</t>
  </si>
  <si>
    <t>POL1_</t>
  </si>
  <si>
    <t>bez zazdění hlav, s nařezáním nosníků na potřebný rozměr,</t>
  </si>
  <si>
    <t>SPI</t>
  </si>
  <si>
    <t>1,2*11,1*,001</t>
  </si>
  <si>
    <t>VV</t>
  </si>
  <si>
    <t>342255020R00</t>
  </si>
  <si>
    <t>Příčky z cihel a tvárnic nepálených příčky z příčkovek pórobetonových tloušťky 50 mm</t>
  </si>
  <si>
    <t>m2</t>
  </si>
  <si>
    <t>801-1</t>
  </si>
  <si>
    <t>včetně pomocného lešení</t>
  </si>
  <si>
    <t>,55*1,0</t>
  </si>
  <si>
    <t>342255028R00</t>
  </si>
  <si>
    <t>Příčky z cihel a tvárnic nepálených příčky z příčkovek pórobetonových tloušťky 150 mm</t>
  </si>
  <si>
    <t>,4*2,11</t>
  </si>
  <si>
    <t>342948111R00</t>
  </si>
  <si>
    <t>Kotvení příček ke konstrukcím kotvami na hmoždinky</t>
  </si>
  <si>
    <t>m</t>
  </si>
  <si>
    <t>Včetně dodávky kotev a spojovacího materiálu.</t>
  </si>
  <si>
    <t>Včetně dodávky kotev i spojovacího materiálu.</t>
  </si>
  <si>
    <t>346244381RT2</t>
  </si>
  <si>
    <t>Plentování ocelových nosníků jednostranné výšky do 200 mm</t>
  </si>
  <si>
    <t>jakýmikoliv cihlami,</t>
  </si>
  <si>
    <t>1,2*,12*2</t>
  </si>
  <si>
    <t>413232211RT2</t>
  </si>
  <si>
    <t>Zazdívka zhlaví jakýmikoliv cihlami pálenými válcovaných nosníků výšky do 150 mm</t>
  </si>
  <si>
    <t>kus</t>
  </si>
  <si>
    <t>342266111RT1</t>
  </si>
  <si>
    <t>Předstěny opláštěné sádrokartonovými deskami obklad stěn sádrokartonem na ocelovou konstrukci z profilů CW 50 tloušťka desky 12, 5 mm, standard, tloušťka izolace 50 mm</t>
  </si>
  <si>
    <t>pozn.1 : 6,2*1,31</t>
  </si>
  <si>
    <t>pozn.5 : (,65*2+,68)*3,28</t>
  </si>
  <si>
    <t>342266998RT2</t>
  </si>
  <si>
    <t>Předstěny opláštěné sádrokartonovými deskami příplatky příplatek pro obklad za plochu přes 2 do 5 m2</t>
  </si>
  <si>
    <t>Kalkul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</si>
  <si>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</si>
  <si>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</si>
  <si>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</si>
  <si>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</si>
  <si>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</si>
  <si>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pozn.6 vč.102 : ,22*2,16</t>
  </si>
  <si>
    <t>601011147RT4</t>
  </si>
  <si>
    <t xml:space="preserve">Omítky stropů a podhledů z hotových směsí stěrka, sádrová,  , tloušťka vrstvy 4 mm,  </t>
  </si>
  <si>
    <t>POL1_1</t>
  </si>
  <si>
    <t>po jednotlivých vrstvách</t>
  </si>
  <si>
    <t>Včetně pomocného lešení.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</si>
  <si>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</si>
  <si>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</si>
  <si>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</si>
  <si>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10,77*2,16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</si>
  <si>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</si>
  <si>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</si>
  <si>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Včetně pomocného pracovního lešení o výšce podlahy do 1900 mm a pro zatížení do 1,5 kPa.</t>
  </si>
  <si>
    <t>612421637R00</t>
  </si>
  <si>
    <t>Omítky vnitřní stěn vápenné nebo vápenocementové v podlaží i ve schodišti štukové</t>
  </si>
  <si>
    <t>3,25*2,84+6,2*2,4</t>
  </si>
  <si>
    <t>1,5*1,45</t>
  </si>
  <si>
    <t>(1,7*2,35-,8*1,97)*2</t>
  </si>
  <si>
    <t>,55*1,0*2</t>
  </si>
  <si>
    <t>612421331R00</t>
  </si>
  <si>
    <t>Oprava vnitřních vápenných omítek stěn v množství opravované plochy přes 10 do 30 %,  štukových</t>
  </si>
  <si>
    <t>4008 : 3,13*(10,95*2+7,55*2+,52*2+,35*2)-,77*(7,55+,95*2)-,77/2*5,4*2</t>
  </si>
  <si>
    <t>-10,77*2,16+,22*(10,77+2,16*2)+(,2+,68)*2,16</t>
  </si>
  <si>
    <t>-(3,25*2,84+6,2*2,4)</t>
  </si>
  <si>
    <t>-1,5*1,45</t>
  </si>
  <si>
    <t>-(1,7*2,35)</t>
  </si>
  <si>
    <t>-,55*1,0</t>
  </si>
  <si>
    <t>-(,9+,35)*1,5</t>
  </si>
  <si>
    <t>Mezisoučet</t>
  </si>
  <si>
    <t>4022 : 3,28*(7,54+3,7+,35*2+3,94+5,655)-,8*1,97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</si>
  <si>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</si>
  <si>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</si>
  <si>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</si>
  <si>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,1*30</t>
  </si>
  <si>
    <t>612445204R00</t>
  </si>
  <si>
    <t>Omítky a stěrky sádrové ze suchých směsí stěrka sádrová, tloušťky 4 mm</t>
  </si>
  <si>
    <t>s penetrací podkladu</t>
  </si>
  <si>
    <t>4008 : 3,13*(10,95*2+7,55*2+,65*2+,35*2)-,77*(7,55+,95*2)-,77/2*5,4*2</t>
  </si>
  <si>
    <t>-,8*1,97*2</t>
  </si>
  <si>
    <t>-6,2*2,36</t>
  </si>
  <si>
    <t>612451121R00</t>
  </si>
  <si>
    <t>Omítky vnitřního zdiva cementové hladké</t>
  </si>
  <si>
    <t>v podlaží i ve schodišti, zdiva cihelného, kamenného, smíšeného nebo betonového</t>
  </si>
  <si>
    <t>(,9+,35)*1,5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</si>
  <si>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</si>
  <si>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</si>
  <si>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</si>
  <si>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3,28*2+3,13*6-,77*2+2,16*3+10,77-,68</t>
  </si>
  <si>
    <t>612481211RT2</t>
  </si>
  <si>
    <t>Vyztužení povrchu vnitřních stěn sklotextilní síťovinou s dodávkou síťoviny a stěrkového tmelu</t>
  </si>
  <si>
    <t>pozn.7 : 14,6</t>
  </si>
  <si>
    <t>pozn.5 : 3,13*(,68+,65*2)+,68*2,16</t>
  </si>
  <si>
    <t>612</t>
  </si>
  <si>
    <t>sešití trhlin</t>
  </si>
  <si>
    <t>632441491R0x</t>
  </si>
  <si>
    <t>přebroušení stávající bet.mazaniny</t>
  </si>
  <si>
    <t>80,94+24,93</t>
  </si>
  <si>
    <t>-(7,55*6,35-,35*(1,2+1,0))</t>
  </si>
  <si>
    <t>64899</t>
  </si>
  <si>
    <t>Osazení krytky spojovací  parapet.desek</t>
  </si>
  <si>
    <t>ks</t>
  </si>
  <si>
    <t>60775459R</t>
  </si>
  <si>
    <t>spojka pro parapet rovná</t>
  </si>
  <si>
    <t>SPCM</t>
  </si>
  <si>
    <t>POL3_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</si>
  <si>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</si>
  <si>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</si>
  <si>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</si>
  <si>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</si>
  <si>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</si>
  <si>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</si>
  <si>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</si>
  <si>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8,2*14,7</t>
  </si>
  <si>
    <t>chodba : 2,5*6,5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</si>
  <si>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</si>
  <si>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</si>
  <si>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</si>
  <si>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</si>
  <si>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</si>
  <si>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10,77*2+2,16*2</t>
  </si>
  <si>
    <t>967031132R00</t>
  </si>
  <si>
    <t>Přisekání rovných ostění ve zdivu cihelném na jakoukoliv maltu vápennou nebo vépenocementovou</t>
  </si>
  <si>
    <t>801-3</t>
  </si>
  <si>
    <t>bez odstupu, po hrubém vybourání otvorů v jakémkoliv zdivu cihelném, včetně pomocného lešení o výšce podlahy do 1900 mm a pro zatížení do 1,5 kPa  (150 kg/m2),</t>
  </si>
  <si>
    <t>,17*2,11</t>
  </si>
  <si>
    <t>,15*(,55*2+1,0*2)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</si>
  <si>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</si>
  <si>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</si>
  <si>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</si>
  <si>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</si>
  <si>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</si>
  <si>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</si>
  <si>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,8*1,97</t>
  </si>
  <si>
    <t>971033531R00</t>
  </si>
  <si>
    <t>Vybourání otvorů ve zdivu cihelném z jakýchkoliv cihel pálených_x000D_
 na jakoukoliv maltu vápenou nebo vápenocementovou, plochy do 1 m2, tloušťky do 150 mm</t>
  </si>
  <si>
    <t>základovém nebo nadzákladovém,</t>
  </si>
  <si>
    <t>971033641R00</t>
  </si>
  <si>
    <t>Vybourání otvorů ve zdivu cihelném z jakýchkoliv cihel pálených_x000D_
 na jakoukoliv maltu vápenou nebo vápenocementovou, plochy do 4 m2, tloušťky do 300 mm</t>
  </si>
  <si>
    <t>m3</t>
  </si>
  <si>
    <t>,4*2,11*,17</t>
  </si>
  <si>
    <t>974031664R00</t>
  </si>
  <si>
    <t>Vysekání rýh v jakémkoliv zdivu cihelném pro vtahování nosníků do zdí, před vybouráním otvorů_x000D_
 do hloubky 150 mm, při výšce nosníku do 150 mm</t>
  </si>
  <si>
    <t>974042547R00</t>
  </si>
  <si>
    <t>Vysekání rýh v betonové a jiné monolitické dlažbě do hloubky 70 mm, šířky do 300 mm</t>
  </si>
  <si>
    <t>s betonovým podkladem,</t>
  </si>
  <si>
    <t>c : 2,0</t>
  </si>
  <si>
    <t>976071111R00</t>
  </si>
  <si>
    <t>Vybourání kovových doplňkových konstrukcí madel a zábradlí_x000D_
 v jakémkoliv zdivu</t>
  </si>
  <si>
    <t>978011141R00</t>
  </si>
  <si>
    <t>Otlučení omítek vápenných nebo vápenocementových vnitřních s vyškrabáním spár, s očištěním zdiva stropů, v rozsahu do 30 %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</si>
  <si>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</si>
  <si>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</si>
  <si>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</si>
  <si>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</si>
  <si>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stěny : 3,25*2,84+6,2*2,4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</si>
  <si>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</si>
  <si>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</si>
  <si>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</si>
  <si>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762526811R00</t>
  </si>
  <si>
    <t>Demontáž podlah bez polštářů , z desek dřevotřískovýh, překližkových, sololitových , tloušťky do 20 mm</t>
  </si>
  <si>
    <t>800-762</t>
  </si>
  <si>
    <t>7,55*6,35-,35*(1,2+1,0)</t>
  </si>
  <si>
    <t>7,55*(12,47-11,7)</t>
  </si>
  <si>
    <t>767582800R00</t>
  </si>
  <si>
    <t>Demontáž podhledů roštů</t>
  </si>
  <si>
    <t>800-767</t>
  </si>
  <si>
    <t>e : 7,55*(3,39+,12)</t>
  </si>
  <si>
    <t>776401800RT1</t>
  </si>
  <si>
    <t>Demontáž soklíků nebo lišt pryžových nebo PVC odstranění a uložení na hromady</t>
  </si>
  <si>
    <t>800-775</t>
  </si>
  <si>
    <t>4008 : 10,95*2+7,55*2+,52*2+,35*2-,8*2</t>
  </si>
  <si>
    <t>(12,47-11,7)*2</t>
  </si>
  <si>
    <t>4022 : 7,54+3,7+,35*2+3,94+5,655-,8</t>
  </si>
  <si>
    <t>776511810R00</t>
  </si>
  <si>
    <t>Odstranění povlakových podlah z nášlapné plochy lepených, bez podložky, z ploch přes 20 m2</t>
  </si>
  <si>
    <t>725290020R</t>
  </si>
  <si>
    <t>Demontáž umyvadla včetně baterie a konzol</t>
  </si>
  <si>
    <t>767137803R0x</t>
  </si>
  <si>
    <t>Demontáž  sádrokartonových podhledů, desek do suti</t>
  </si>
  <si>
    <t>776200830RTv</t>
  </si>
  <si>
    <t>Odstranění hran schodišťových stupňů kovových- šroubovaných</t>
  </si>
  <si>
    <t>7,55*7-,35*2</t>
  </si>
  <si>
    <t>776519</t>
  </si>
  <si>
    <t>obroušení lepidla po odstranění koberců</t>
  </si>
  <si>
    <t>78690</t>
  </si>
  <si>
    <t>demontáž žaluzie horizontální vnitřní AL lamely</t>
  </si>
  <si>
    <t>78691</t>
  </si>
  <si>
    <t>demontáž stávajícíh rolet 3x2,4m ,uskladnění dle pokynů investora</t>
  </si>
  <si>
    <t>soubor</t>
  </si>
  <si>
    <t>960</t>
  </si>
  <si>
    <t>vyklízení  interiérového vybavení (katedra,lavice,věšáky...), uložení dle pokynů investora event.likvidace</t>
  </si>
  <si>
    <t>960 1</t>
  </si>
  <si>
    <t>demontáž sedacího nábytku vč.nosné kce, vč.likvidace</t>
  </si>
  <si>
    <t>960 a</t>
  </si>
  <si>
    <t>demontáž světel</t>
  </si>
  <si>
    <t>a : 13</t>
  </si>
  <si>
    <t>974081</t>
  </si>
  <si>
    <t>odstranění silikonové spáry okolo oken</t>
  </si>
  <si>
    <t>9760</t>
  </si>
  <si>
    <t>Vybourání podlah.krabic</t>
  </si>
  <si>
    <t>b : ,3*,3+,2*(1,0+9,7)</t>
  </si>
  <si>
    <t>9762</t>
  </si>
  <si>
    <t>demontáž tabule vč.likvidace</t>
  </si>
  <si>
    <t>999281111R00</t>
  </si>
  <si>
    <t xml:space="preserve">Přesun hmot pro opravy a údržbu objektů pro opravy a údržbu dosavadních objektů včetně vnějších plášťů_x000D_
 výšky do 25 m,  </t>
  </si>
  <si>
    <t>POL7_</t>
  </si>
  <si>
    <t>oborů 801, 803, 811 a 812</t>
  </si>
  <si>
    <t xml:space="preserve">Hmotnosti z položek s pořadovými čísly: : </t>
  </si>
  <si>
    <t xml:space="preserve">1,2,3,4,5,6,7,9,10,11,12,13,14,15,16,17,18,19,24,25,26,27,30,31,32,47, : </t>
  </si>
  <si>
    <t>Součet: : 6,07045</t>
  </si>
  <si>
    <t>ZTI (dle samostatného rozpočtu)</t>
  </si>
  <si>
    <t>Vytápění (dle samostatného rozpočtu)</t>
  </si>
  <si>
    <t>762595000R00</t>
  </si>
  <si>
    <t>Spojovací a ochranné prostředky hřebíky, vruty, impregnace</t>
  </si>
  <si>
    <t>52,986*,04</t>
  </si>
  <si>
    <t>762512125R0x</t>
  </si>
  <si>
    <t>Položení desek dřevoštěpkových ve dvou vrstvách šroubovan.(podlaha vč.svislých částí)</t>
  </si>
  <si>
    <t>vč.vrutů , vč.zatmelení a přebroušení spár</t>
  </si>
  <si>
    <t>60726121R</t>
  </si>
  <si>
    <t>deska dřevoštěpková třívrstvá pro prostředí vlhké; strana broušená; hrana pero/drážka; tl = 18,0 mm</t>
  </si>
  <si>
    <t>52,986*1,08</t>
  </si>
  <si>
    <t>60726122R</t>
  </si>
  <si>
    <t>deska dřevoštěpková třívrstvá pro prostředí vlhké; strana broušená; hrana pero/drážka; tl = 22,0 mm</t>
  </si>
  <si>
    <t>998762103R00</t>
  </si>
  <si>
    <t>Přesun hmot pro konstrukce tesařské v objektech výšky do 24 m</t>
  </si>
  <si>
    <t>50 m vodorovně</t>
  </si>
  <si>
    <t xml:space="preserve">59,61,62, : </t>
  </si>
  <si>
    <t>Součet: : 1,44832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</si>
  <si>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</si>
  <si>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</si>
  <si>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</si>
  <si>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</si>
  <si>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PO 1</t>
  </si>
  <si>
    <t>PO 1   dřevěné vnitřní dveře  800/1970mm  EW30 DP3 C, Rw=32dB  - kompl.dod+mtz dle výpisu výrobků</t>
  </si>
  <si>
    <t>T 101</t>
  </si>
  <si>
    <t>T101   dřevěné vnitřní dveře  800/1970mm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</si>
  <si>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</si>
  <si>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</si>
  <si>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</si>
  <si>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</si>
  <si>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</si>
  <si>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</si>
  <si>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Z 204</t>
  </si>
  <si>
    <t>Z 204 zábradlí   v posluchárně, kompl.dodávka a montáž dle výpisu výrobků</t>
  </si>
  <si>
    <t>771111122R00</t>
  </si>
  <si>
    <t>Doplňkové práce při kladení dlažeb montáž podlahových lišt přechodových</t>
  </si>
  <si>
    <t>775599110R00</t>
  </si>
  <si>
    <t>Ostatní práce pastování podlah vlysových nebo parketových</t>
  </si>
  <si>
    <t>776421100RT1</t>
  </si>
  <si>
    <t>Lepení soklíků PVC a napojení krytiny na stěnu lepení podlahových soklíků z PVC a vinylu</t>
  </si>
  <si>
    <t>776431010R00</t>
  </si>
  <si>
    <t>Montáž, lepení podlah. soklíků z kobercových pásů včetně dodávky kobercové lišty</t>
  </si>
  <si>
    <t>včetně soklové lišty.</t>
  </si>
  <si>
    <t>4008 : 10,9*2+7,55*2+,65*2+,35*2-,8*2</t>
  </si>
  <si>
    <t>776521100RT1</t>
  </si>
  <si>
    <t xml:space="preserve">Lepení povlakových podlah z plastů  Lepení povlakových podlah z plastů - pásy z PVC, montáž,  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</si>
  <si>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</si>
  <si>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</si>
  <si>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</si>
  <si>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80,94</t>
  </si>
  <si>
    <t>776994121R00</t>
  </si>
  <si>
    <t>Ostatní práce svařování (lepení) povlakových podlah za studena</t>
  </si>
  <si>
    <t>24,93/2,0+20,735</t>
  </si>
  <si>
    <t>77621</t>
  </si>
  <si>
    <t>Hrana schodů z hliníkového profilu  pro koberec - dod+mtz</t>
  </si>
  <si>
    <t>77642</t>
  </si>
  <si>
    <t>spára soklík -stěna akrylem</t>
  </si>
  <si>
    <t>RTS 15/ I</t>
  </si>
  <si>
    <t>28412307R</t>
  </si>
  <si>
    <t>podlahovina PVC v rolích; š = 2 000,0 mm; l = 23 000 mm; tl. 2,00 mm; homogenní; povrch. úprava tvrzený polyuretan; protiskluzná; oblast komerční, průmyslová</t>
  </si>
  <si>
    <t>RTS 16/ I</t>
  </si>
  <si>
    <t>24,93*1,05</t>
  </si>
  <si>
    <t>20,735*,1</t>
  </si>
  <si>
    <t>553700</t>
  </si>
  <si>
    <t>ukončovací nerez L profil  prorůzné druhy podlah</t>
  </si>
  <si>
    <t>,8*2*1,1</t>
  </si>
  <si>
    <t>697411</t>
  </si>
  <si>
    <t>Koberec čtvercový  500x500 mm  (dle standardů)</t>
  </si>
  <si>
    <t>80,94*1,05</t>
  </si>
  <si>
    <t>7,55*(12,47-11,7)*1,2</t>
  </si>
  <si>
    <t>38,84*,1*1,1</t>
  </si>
  <si>
    <t>998776103R00</t>
  </si>
  <si>
    <t>Přesun hmot pro podlahy povlakové v objektech výšky do 24 m</t>
  </si>
  <si>
    <t>vodorovně do 50 m</t>
  </si>
  <si>
    <t xml:space="preserve">73,74,75,76,77,79,80,81,82,83, : </t>
  </si>
  <si>
    <t>Součet: : 0,58427</t>
  </si>
  <si>
    <t>777553010R00</t>
  </si>
  <si>
    <t>Podlahy ze stěrky silikátové s disperzí Doplňující práce pro podlahy ze stěrek silikátových penetrace savého podkladu podlah disperzí</t>
  </si>
  <si>
    <t>800-773</t>
  </si>
  <si>
    <t>K1,P1 : 80,94+24,93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</si>
  <si>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</si>
  <si>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</si>
  <si>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</si>
  <si>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</si>
  <si>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</si>
  <si>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včetně dvousložkové epoxidové penetrace.</t>
  </si>
  <si>
    <t>b : (,3*,3+,2*(1,0+9,7))*,09</t>
  </si>
  <si>
    <t>c : ,25*2,0*,07</t>
  </si>
  <si>
    <t>998777103R00</t>
  </si>
  <si>
    <t>Přesun hmot pro podlahy syntetické v objektech výšky do 24 m</t>
  </si>
  <si>
    <t xml:space="preserve">85,86,87,88, : </t>
  </si>
  <si>
    <t>Součet: : 0,84490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</si>
  <si>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</si>
  <si>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</si>
  <si>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</si>
  <si>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</si>
  <si>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</si>
  <si>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</si>
  <si>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</si>
  <si>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</si>
  <si>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</si>
  <si>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1,875*1,05</t>
  </si>
  <si>
    <t>998781103R00</t>
  </si>
  <si>
    <t>Přesun hmot pro obklady keramické v objektech výšky do 24 m</t>
  </si>
  <si>
    <t xml:space="preserve">90,91,93, : </t>
  </si>
  <si>
    <t>Součet: : 0,02846</t>
  </si>
  <si>
    <t>784402801R00</t>
  </si>
  <si>
    <t>Odstranění maleb oškrabáním, v místnostech do 3,8 m</t>
  </si>
  <si>
    <t>800-784</t>
  </si>
  <si>
    <t>3,28*(10,95*2+7,55*2+,52*2+,35*2)-,77*(7,55+,95*2)-,77/2*5,4*2</t>
  </si>
  <si>
    <t>-(10,77*2,16-4,0*2)+,22*(10,77+2,16*2)+(,2+,52)*2,16</t>
  </si>
  <si>
    <t>4022 : 3,28*(7,54+3,7+,35*2+3,94+5,655)+24,93</t>
  </si>
  <si>
    <t>784442001RT2</t>
  </si>
  <si>
    <t>Malby z malířských směsí disperzních, v místnostech do 3,8 m, jednobarevné, dvojnásobné + 1x penetrace</t>
  </si>
  <si>
    <t>4008 : 3,08*(10,95*2+7,55*2+,65*2+,35*2)-,77*(7,55+,95*2)-,77/2*5,4*2</t>
  </si>
  <si>
    <t>-(10,77*2,16-4,0*2)+,22*(10,77+2,16*2)+(,2+,68)*2,16</t>
  </si>
  <si>
    <t>-6,2*2,31</t>
  </si>
  <si>
    <t>chodba : 3,5*6,5</t>
  </si>
  <si>
    <t>784 R</t>
  </si>
  <si>
    <t>Nátěr stěny vysoce odrazivý pro vytvoření proj.plochy- náhrada projekčního plátna - kompl.dod+mtz</t>
  </si>
  <si>
    <t>pozn.4 : 16</t>
  </si>
  <si>
    <t>790</t>
  </si>
  <si>
    <t>Pylonová tabule 3160/2900mm  kompl.dod+mtz dle výpisu</t>
  </si>
  <si>
    <t>POL12_1</t>
  </si>
  <si>
    <t>D</t>
  </si>
  <si>
    <t>Držák na kameru pro videokonferenci kompl.dod+mtz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</si>
  <si>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</si>
  <si>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</si>
  <si>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</si>
  <si>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</si>
  <si>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</si>
  <si>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</si>
  <si>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</si>
  <si>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</si>
  <si>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</si>
  <si>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textilní roleta s bočními držáky 2400/2160mm  - kompl.dod+mtz dle výpisu výrobků</t>
  </si>
  <si>
    <t>O404</t>
  </si>
  <si>
    <t>O404 přesklení  oken plastových 1060/1360mm  izol.dvojsklem čírým se zábradelní funkcí , U=1,0W/m2K, kompl.dod+mtz dle výpisu výrobků vč. přesunu hmot</t>
  </si>
  <si>
    <t>vč. přesunu hmot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</si>
  <si>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</si>
  <si>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</si>
  <si>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</si>
  <si>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</si>
  <si>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</si>
  <si>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</si>
  <si>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</si>
  <si>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</si>
  <si>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</si>
  <si>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</si>
  <si>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</si>
  <si>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</si>
  <si>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28,30,31,32,33,34,35,36,37,38,39,40,41,43,44,45,46,48,49,52,53,54, : </t>
  </si>
  <si>
    <t>Součet: : 6,58685</t>
  </si>
  <si>
    <t>979011121R00</t>
  </si>
  <si>
    <t>Svislá doprava suti a vybouraných hmot příplatek za každé další podlaží</t>
  </si>
  <si>
    <t>Součet: : 13,17371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</si>
  <si>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</si>
  <si>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</si>
  <si>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</si>
  <si>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</si>
  <si>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</si>
  <si>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92,21595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</si>
  <si>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</si>
  <si>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</si>
  <si>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</si>
  <si>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</si>
  <si>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</si>
  <si>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52,69483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</si>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</sst>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yKfIh3OF8wMxC7a9eO8W5DnCZklnsMefloCwCrTacWX91nnbY4cgH71VRGjoDFj5Z7iA3CAaYFuXsa8g7m5O4Q==" saltValue="KHCLUvJ7dgBmTH16NZcl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SUMIF(F51:F77,A16,I51:I77)+SUMIF(F51:F77,"PSU",I51:I77)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SUMIF(F51:F77,A17,I51:I77)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SUMIF(F51:F77,A18,I51:I77)</f>
        <v>0</v>
      </c>
      <c r="J18" s="83"/>
    </row>
    <row r="19" spans="1:10" ht="23.25" customHeight="1" x14ac:dyDescent="0.25">
      <c r="A19" s="190" t="s">
        <v>119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SUMIF(F51:F77,A19,I51:I77)</f>
        <v>0</v>
      </c>
      <c r="J19" s="83"/>
    </row>
    <row r="20" spans="1:10" ht="23.25" customHeight="1" x14ac:dyDescent="0.25">
      <c r="A20" s="190" t="s">
        <v>120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SUMIF(F51:F77,A20,I51:I77)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1-IX-DVD (2017) Pol'!AE344</f>
        <v>0</v>
      </c>
      <c r="G39" s="144">
        <f>'00 0-DVD Naklady'!AF21+'1 1-IX-DVD (2017) Pol'!AF344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1-IX-DVD (2017) Pol'!AE344</f>
        <v>0</v>
      </c>
      <c r="G42" s="152">
        <f>'1 1-IX-DVD (2017) Pol'!AF344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1-IX-DVD (2017) Pol'!AE344</f>
        <v>0</v>
      </c>
      <c r="G43" s="145">
        <f>'1 1-IX-DVD (2017) Pol'!AF344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1-IX-DVD (2017) Pol'!G8</f>
        <v>0</v>
      </c>
      <c r="J51" s="184" t="str">
        <f>IF(I78=0,"",I51/I78*100)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1-IX-DVD (2017) Pol'!G25</f>
        <v>0</v>
      </c>
      <c r="J52" s="184" t="str">
        <f>IF(I78=0,"",I52/I78*100)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1-IX-DVD (2017) Pol'!G37</f>
        <v>0</v>
      </c>
      <c r="J53" s="184" t="str">
        <f>IF(I78=0,"",I53/I78*100)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1-IX-DVD (2017) Pol'!G84</f>
        <v>0</v>
      </c>
      <c r="J54" s="184" t="str">
        <f>IF(I78=0,"",I54/I78*100)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1-IX-DVD (2017) Pol'!G88</f>
        <v>0</v>
      </c>
      <c r="J55" s="184" t="str">
        <f>IF(I78=0,"",I55/I78*100)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1-IX-DVD (2017) Pol'!G91</f>
        <v>0</v>
      </c>
      <c r="J56" s="184" t="str">
        <f>IF(I78=0,"",I56/I78*100)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1-IX-DVD (2017) Pol'!G95</f>
        <v>0</v>
      </c>
      <c r="J57" s="184" t="str">
        <f>IF(I78=0,"",I57/I78*100)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1-IX-DVD (2017) Pol'!G102</f>
        <v>0</v>
      </c>
      <c r="J58" s="184" t="str">
        <f>IF(I78=0,"",I58/I78*100)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24</v>
      </c>
      <c r="G59" s="187"/>
      <c r="H59" s="187"/>
      <c r="I59" s="187">
        <f>'1 1-IX-DVD (2017) Pol'!G175</f>
        <v>0</v>
      </c>
      <c r="J59" s="184" t="str">
        <f>IF(I78=0,"",I59/I78*100)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1-IX-DVD (2017) Pol'!G181</f>
        <v>0</v>
      </c>
      <c r="J60" s="184" t="str">
        <f>IF(I78=0,"",I60/I78*100)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1-IX-DVD (2017) Pol'!G183</f>
        <v>0</v>
      </c>
      <c r="J61" s="184" t="str">
        <f>IF(I78=0,"",I61/I78*100)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1-IX-DVD (2017) Pol'!G185</f>
        <v>0</v>
      </c>
      <c r="J62" s="184" t="str">
        <f>IF(I78=0,"",I62/I78*100)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1-IX-DVD (2017) Pol'!G201</f>
        <v>0</v>
      </c>
      <c r="J63" s="184" t="str">
        <f>IF(I78=0,"",I63/I78*100)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1-IX-DVD (2017) Pol'!G206</f>
        <v>0</v>
      </c>
      <c r="J64" s="184" t="str">
        <f>IF(I78=0,"",I64/I78*100)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1-IX-DVD (2017) Pol'!G213</f>
        <v>0</v>
      </c>
      <c r="J65" s="184" t="str">
        <f>IF(I78=0,"",I65/I78*100)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1-IX-DVD (2017) Pol'!G247</f>
        <v>0</v>
      </c>
      <c r="J66" s="184" t="str">
        <f>IF(I78=0,"",I66/I78*100)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1-IX-DVD (2017) Pol'!G262</f>
        <v>0</v>
      </c>
      <c r="J67" s="184" t="str">
        <f>IF(I78=0,"",I67/I78*100)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1-IX-DVD (2017) Pol'!G274</f>
        <v>0</v>
      </c>
      <c r="J68" s="184" t="str">
        <f>IF(I78=0,"",I68/I78*100)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25</v>
      </c>
      <c r="G69" s="187"/>
      <c r="H69" s="187"/>
      <c r="I69" s="187">
        <f>'1 1-IX-DVD (2017) Pol'!G291</f>
        <v>0</v>
      </c>
      <c r="J69" s="184" t="str">
        <f>IF(I78=0,"",I69/I78*100)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25</v>
      </c>
      <c r="G70" s="187"/>
      <c r="H70" s="187"/>
      <c r="I70" s="187">
        <f>'1 1-IX-DVD (2017) Pol'!G293</f>
        <v>0</v>
      </c>
      <c r="J70" s="184" t="str">
        <f>IF(I78=0,"",I70/I78*100)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1-IX-DVD (2017) Pol'!G304</f>
        <v>0</v>
      </c>
      <c r="J71" s="184" t="str">
        <f>IF(I78=0,"",I71/I78*100)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1-IX-DVD (2017) Pol'!G306</f>
        <v>0</v>
      </c>
      <c r="J72" s="184" t="str">
        <f>IF(I78=0,"",I72/I78*100)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26</v>
      </c>
      <c r="G73" s="187"/>
      <c r="H73" s="187"/>
      <c r="I73" s="187">
        <f>'1 1-IX-DVD (2017) Pol'!G308</f>
        <v>0</v>
      </c>
      <c r="J73" s="184" t="str">
        <f>IF(I78=0,"",I73/I78*100)</f>
        <v/>
      </c>
    </row>
    <row r="74" spans="1:10" ht="25.5" customHeight="1" x14ac:dyDescent="0.25">
      <c r="A74" s="174"/>
      <c r="B74" s="179" t="s">
        <v>114</v>
      </c>
      <c r="C74" s="180" t="s">
        <v>115</v>
      </c>
      <c r="D74" s="181"/>
      <c r="E74" s="181"/>
      <c r="F74" s="186" t="s">
        <v>26</v>
      </c>
      <c r="G74" s="187"/>
      <c r="H74" s="187"/>
      <c r="I74" s="187">
        <f>'1 1-IX-DVD (2017) Pol'!G310</f>
        <v>0</v>
      </c>
      <c r="J74" s="184" t="str">
        <f>IF(I78=0,"",I74/I78*100)</f>
        <v/>
      </c>
    </row>
    <row r="75" spans="1:10" ht="25.5" customHeight="1" x14ac:dyDescent="0.25">
      <c r="A75" s="174"/>
      <c r="B75" s="179" t="s">
        <v>116</v>
      </c>
      <c r="C75" s="180" t="s">
        <v>117</v>
      </c>
      <c r="D75" s="181"/>
      <c r="E75" s="181"/>
      <c r="F75" s="186" t="s">
        <v>118</v>
      </c>
      <c r="G75" s="187"/>
      <c r="H75" s="187"/>
      <c r="I75" s="187">
        <f>'1 1-IX-DVD (2017) Pol'!G312</f>
        <v>0</v>
      </c>
      <c r="J75" s="184" t="str">
        <f>IF(I78=0,"",I75/I78*100)</f>
        <v/>
      </c>
    </row>
    <row r="76" spans="1:10" ht="25.5" customHeight="1" x14ac:dyDescent="0.25">
      <c r="A76" s="174"/>
      <c r="B76" s="179" t="s">
        <v>119</v>
      </c>
      <c r="C76" s="180" t="s">
        <v>27</v>
      </c>
      <c r="D76" s="181"/>
      <c r="E76" s="181"/>
      <c r="F76" s="186" t="s">
        <v>119</v>
      </c>
      <c r="G76" s="187"/>
      <c r="H76" s="187"/>
      <c r="I76" s="187">
        <f>'00 0-DVD Naklady'!G8</f>
        <v>0</v>
      </c>
      <c r="J76" s="184" t="str">
        <f>IF(I78=0,"",I76/I78*100)</f>
        <v/>
      </c>
    </row>
    <row r="77" spans="1:10" ht="25.5" customHeight="1" x14ac:dyDescent="0.25">
      <c r="A77" s="174"/>
      <c r="B77" s="179" t="s">
        <v>120</v>
      </c>
      <c r="C77" s="180" t="s">
        <v>28</v>
      </c>
      <c r="D77" s="181"/>
      <c r="E77" s="181"/>
      <c r="F77" s="186" t="s">
        <v>120</v>
      </c>
      <c r="G77" s="187"/>
      <c r="H77" s="187"/>
      <c r="I77" s="187">
        <f>'00 0-DVD Naklady'!G15</f>
        <v>0</v>
      </c>
      <c r="J77" s="184" t="str">
        <f>IF(I78=0,"",I77/I78*100)</f>
        <v/>
      </c>
    </row>
    <row r="78" spans="1:10" ht="25.5" customHeight="1" x14ac:dyDescent="0.25">
      <c r="A78" s="175"/>
      <c r="B78" s="182" t="s">
        <v>1</v>
      </c>
      <c r="C78" s="182"/>
      <c r="D78" s="183"/>
      <c r="E78" s="183"/>
      <c r="F78" s="188"/>
      <c r="G78" s="189"/>
      <c r="H78" s="189"/>
      <c r="I78" s="189">
        <f>SUM(I51:I77)</f>
        <v>0</v>
      </c>
      <c r="J78" s="185">
        <f>SUM(J51:J77)</f>
        <v>0</v>
      </c>
    </row>
    <row r="79" spans="1:10" x14ac:dyDescent="0.25">
      <c r="F79" s="127"/>
      <c r="G79" s="126"/>
      <c r="H79" s="127"/>
      <c r="I79" s="126"/>
      <c r="J79" s="128"/>
    </row>
    <row r="80" spans="1:10" x14ac:dyDescent="0.25">
      <c r="F80" s="127"/>
      <c r="G80" s="126"/>
      <c r="H80" s="127"/>
      <c r="I80" s="126"/>
      <c r="J80" s="128"/>
    </row>
    <row r="81" spans="6:10" x14ac:dyDescent="0.25">
      <c r="F81" s="127"/>
      <c r="G81" s="126"/>
      <c r="H81" s="127"/>
      <c r="I81" s="126"/>
      <c r="J81" s="128"/>
    </row>
  </sheetData>
  <sheetProtection algorithmName="SHA-512" hashValue="zaXzMwCMmX5ZuVtnZGkhL0WkOOH91AIWfbJvAuR/a3APXB6XSR3pla0TOWaKSEpt9Wz28uv27JNSkMkNHHkRdw==" saltValue="YFPXiK/nqG8lvT7GyW7y5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uDYISrGsUfD6xW7pVL9Ikbd/lmC6OS58GWkFN+1aBeF9frDrUuoeHDea2ylTnRxWnUlRWpWTQ1flGf9d4EZaaA==" saltValue="bCpEwHA6o45J/pGVs6Pe/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121</v>
      </c>
      <c r="B1" s="192"/>
      <c r="C1" s="192"/>
      <c r="D1" s="192"/>
      <c r="E1" s="192"/>
      <c r="F1" s="192"/>
      <c r="G1" s="192"/>
      <c r="AG1" t="s">
        <v>122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123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124</v>
      </c>
      <c r="AG3" t="s">
        <v>125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126</v>
      </c>
    </row>
    <row r="5" spans="1:60" x14ac:dyDescent="0.25">
      <c r="D5" s="191"/>
    </row>
    <row r="6" spans="1:60" ht="39.6" x14ac:dyDescent="0.25">
      <c r="A6" s="203" t="s">
        <v>127</v>
      </c>
      <c r="B6" s="205" t="s">
        <v>128</v>
      </c>
      <c r="C6" s="205" t="s">
        <v>129</v>
      </c>
      <c r="D6" s="204" t="s">
        <v>130</v>
      </c>
      <c r="E6" s="203" t="s">
        <v>131</v>
      </c>
      <c r="F6" s="202" t="s">
        <v>132</v>
      </c>
      <c r="G6" s="203" t="s">
        <v>29</v>
      </c>
      <c r="H6" s="206" t="s">
        <v>30</v>
      </c>
      <c r="I6" s="206" t="s">
        <v>133</v>
      </c>
      <c r="J6" s="206" t="s">
        <v>31</v>
      </c>
      <c r="K6" s="206" t="s">
        <v>134</v>
      </c>
      <c r="L6" s="206" t="s">
        <v>135</v>
      </c>
      <c r="M6" s="206" t="s">
        <v>136</v>
      </c>
      <c r="N6" s="206" t="s">
        <v>137</v>
      </c>
      <c r="O6" s="206" t="s">
        <v>138</v>
      </c>
      <c r="P6" s="206" t="s">
        <v>139</v>
      </c>
      <c r="Q6" s="206" t="s">
        <v>140</v>
      </c>
      <c r="R6" s="206" t="s">
        <v>141</v>
      </c>
      <c r="S6" s="206" t="s">
        <v>142</v>
      </c>
      <c r="T6" s="206" t="s">
        <v>143</v>
      </c>
      <c r="U6" s="206" t="s">
        <v>144</v>
      </c>
      <c r="V6" s="206" t="s">
        <v>145</v>
      </c>
      <c r="W6" s="206" t="s">
        <v>146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147</v>
      </c>
      <c r="B8" s="219" t="s">
        <v>119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148</v>
      </c>
    </row>
    <row r="9" spans="1:60" outlineLevel="1" x14ac:dyDescent="0.25">
      <c r="A9" s="224">
        <v>1</v>
      </c>
      <c r="B9" s="225" t="s">
        <v>149</v>
      </c>
      <c r="C9" s="242" t="s">
        <v>150</v>
      </c>
      <c r="D9" s="226" t="s">
        <v>151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152</v>
      </c>
      <c r="T9" s="230" t="s">
        <v>153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155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156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157</v>
      </c>
      <c r="C11" s="242" t="s">
        <v>158</v>
      </c>
      <c r="D11" s="226" t="s">
        <v>151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152</v>
      </c>
      <c r="T11" s="230" t="s">
        <v>153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159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160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161</v>
      </c>
      <c r="C13" s="242" t="s">
        <v>162</v>
      </c>
      <c r="D13" s="226" t="s">
        <v>151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152</v>
      </c>
      <c r="T13" s="230" t="s">
        <v>153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154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163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147</v>
      </c>
      <c r="B15" s="219" t="s">
        <v>120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148</v>
      </c>
    </row>
    <row r="16" spans="1:60" outlineLevel="1" x14ac:dyDescent="0.25">
      <c r="A16" s="233">
        <v>4</v>
      </c>
      <c r="B16" s="234" t="s">
        <v>164</v>
      </c>
      <c r="C16" s="244" t="s">
        <v>165</v>
      </c>
      <c r="D16" s="235" t="s">
        <v>151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166</v>
      </c>
      <c r="T16" s="239" t="s">
        <v>153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168</v>
      </c>
      <c r="C17" s="244" t="s">
        <v>169</v>
      </c>
      <c r="D17" s="235" t="s">
        <v>151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166</v>
      </c>
      <c r="T17" s="239" t="s">
        <v>153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170</v>
      </c>
      <c r="C18" s="242" t="s">
        <v>171</v>
      </c>
      <c r="D18" s="226" t="s">
        <v>151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152</v>
      </c>
      <c r="T18" s="230" t="s">
        <v>153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172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156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173</v>
      </c>
    </row>
    <row r="22" spans="1:60" x14ac:dyDescent="0.25">
      <c r="C22" s="247"/>
      <c r="D22" s="191"/>
      <c r="AG22" t="s">
        <v>174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D6HEW3RV2WDfYbOtUtPEgalb/bscPcnbrGjVOcC3BtCOXRzyjxrJOG8RsEDuAkUZ2KBhf5KewVCGwogO7ayMxQ==" saltValue="+pz7g+Bb8eXE9YCNIdcUmw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175</v>
      </c>
      <c r="B1" s="192"/>
      <c r="C1" s="192"/>
      <c r="D1" s="192"/>
      <c r="E1" s="192"/>
      <c r="F1" s="192"/>
      <c r="G1" s="192"/>
      <c r="AG1" t="s">
        <v>122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123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123</v>
      </c>
      <c r="AG3" t="s">
        <v>125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126</v>
      </c>
    </row>
    <row r="5" spans="1:60" x14ac:dyDescent="0.25">
      <c r="D5" s="191"/>
    </row>
    <row r="6" spans="1:60" ht="39.6" x14ac:dyDescent="0.25">
      <c r="A6" s="203" t="s">
        <v>127</v>
      </c>
      <c r="B6" s="205" t="s">
        <v>128</v>
      </c>
      <c r="C6" s="205" t="s">
        <v>129</v>
      </c>
      <c r="D6" s="204" t="s">
        <v>130</v>
      </c>
      <c r="E6" s="203" t="s">
        <v>131</v>
      </c>
      <c r="F6" s="202" t="s">
        <v>132</v>
      </c>
      <c r="G6" s="203" t="s">
        <v>29</v>
      </c>
      <c r="H6" s="206" t="s">
        <v>30</v>
      </c>
      <c r="I6" s="206" t="s">
        <v>133</v>
      </c>
      <c r="J6" s="206" t="s">
        <v>31</v>
      </c>
      <c r="K6" s="206" t="s">
        <v>134</v>
      </c>
      <c r="L6" s="206" t="s">
        <v>135</v>
      </c>
      <c r="M6" s="206" t="s">
        <v>136</v>
      </c>
      <c r="N6" s="206" t="s">
        <v>137</v>
      </c>
      <c r="O6" s="206" t="s">
        <v>138</v>
      </c>
      <c r="P6" s="206" t="s">
        <v>139</v>
      </c>
      <c r="Q6" s="206" t="s">
        <v>140</v>
      </c>
      <c r="R6" s="206" t="s">
        <v>141</v>
      </c>
      <c r="S6" s="206" t="s">
        <v>142</v>
      </c>
      <c r="T6" s="206" t="s">
        <v>143</v>
      </c>
      <c r="U6" s="206" t="s">
        <v>144</v>
      </c>
      <c r="V6" s="206" t="s">
        <v>145</v>
      </c>
      <c r="W6" s="206" t="s">
        <v>146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147</v>
      </c>
      <c r="B8" s="219" t="s">
        <v>68</v>
      </c>
      <c r="C8" s="241" t="s">
        <v>69</v>
      </c>
      <c r="D8" s="220"/>
      <c r="E8" s="221"/>
      <c r="F8" s="222"/>
      <c r="G8" s="222">
        <f>SUMIF(AG9:AG24,"&lt;&gt;NOR",G9:G24)</f>
        <v>0</v>
      </c>
      <c r="H8" s="222"/>
      <c r="I8" s="222">
        <f>SUM(I9:I24)</f>
        <v>0</v>
      </c>
      <c r="J8" s="222"/>
      <c r="K8" s="222">
        <f>SUM(K9:K24)</f>
        <v>0</v>
      </c>
      <c r="L8" s="222"/>
      <c r="M8" s="222">
        <f>SUM(M9:M24)</f>
        <v>0</v>
      </c>
      <c r="N8" s="222"/>
      <c r="O8" s="222">
        <f>SUM(O9:O24)</f>
        <v>0.22</v>
      </c>
      <c r="P8" s="222"/>
      <c r="Q8" s="222">
        <f>SUM(Q9:Q24)</f>
        <v>0</v>
      </c>
      <c r="R8" s="222"/>
      <c r="S8" s="222"/>
      <c r="T8" s="223"/>
      <c r="U8" s="217"/>
      <c r="V8" s="217">
        <f>SUM(V9:V24)</f>
        <v>2.2399999999999998</v>
      </c>
      <c r="W8" s="217"/>
      <c r="AG8" t="s">
        <v>148</v>
      </c>
    </row>
    <row r="9" spans="1:60" outlineLevel="1" x14ac:dyDescent="0.25">
      <c r="A9" s="224">
        <v>1</v>
      </c>
      <c r="B9" s="225" t="s">
        <v>176</v>
      </c>
      <c r="C9" s="242" t="s">
        <v>177</v>
      </c>
      <c r="D9" s="226" t="s">
        <v>178</v>
      </c>
      <c r="E9" s="227">
        <v>1.332E-2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1.0900000000000001</v>
      </c>
      <c r="O9" s="229">
        <f>ROUND(E9*N9,2)</f>
        <v>0.01</v>
      </c>
      <c r="P9" s="229">
        <v>0</v>
      </c>
      <c r="Q9" s="229">
        <f>ROUND(E9*P9,2)</f>
        <v>0</v>
      </c>
      <c r="R9" s="229" t="s">
        <v>179</v>
      </c>
      <c r="S9" s="229" t="s">
        <v>152</v>
      </c>
      <c r="T9" s="230" t="s">
        <v>152</v>
      </c>
      <c r="U9" s="216">
        <v>20.6</v>
      </c>
      <c r="V9" s="216">
        <f>ROUND(E9*U9,2)</f>
        <v>0.27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180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181</v>
      </c>
      <c r="D10" s="253"/>
      <c r="E10" s="253"/>
      <c r="F10" s="253"/>
      <c r="G10" s="253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182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6" t="s">
        <v>183</v>
      </c>
      <c r="D11" s="249"/>
      <c r="E11" s="250">
        <v>1.332E-2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184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24">
        <v>2</v>
      </c>
      <c r="B12" s="225" t="s">
        <v>185</v>
      </c>
      <c r="C12" s="242" t="s">
        <v>186</v>
      </c>
      <c r="D12" s="226" t="s">
        <v>187</v>
      </c>
      <c r="E12" s="227">
        <v>0.55000000000000004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4.6460000000000001E-2</v>
      </c>
      <c r="O12" s="229">
        <f>ROUND(E12*N12,2)</f>
        <v>0.03</v>
      </c>
      <c r="P12" s="229">
        <v>0</v>
      </c>
      <c r="Q12" s="229">
        <f>ROUND(E12*P12,2)</f>
        <v>0</v>
      </c>
      <c r="R12" s="229" t="s">
        <v>188</v>
      </c>
      <c r="S12" s="229" t="s">
        <v>152</v>
      </c>
      <c r="T12" s="230" t="s">
        <v>152</v>
      </c>
      <c r="U12" s="216">
        <v>0.51744999999999997</v>
      </c>
      <c r="V12" s="216">
        <f>ROUND(E12*U12,2)</f>
        <v>0.28000000000000003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180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5" t="s">
        <v>189</v>
      </c>
      <c r="D13" s="253"/>
      <c r="E13" s="253"/>
      <c r="F13" s="253"/>
      <c r="G13" s="253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182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6" t="s">
        <v>190</v>
      </c>
      <c r="D14" s="249"/>
      <c r="E14" s="250">
        <v>0.55000000000000004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184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24">
        <v>3</v>
      </c>
      <c r="B15" s="225" t="s">
        <v>191</v>
      </c>
      <c r="C15" s="242" t="s">
        <v>192</v>
      </c>
      <c r="D15" s="226" t="s">
        <v>187</v>
      </c>
      <c r="E15" s="227">
        <v>0.84399999999999997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0.1055</v>
      </c>
      <c r="O15" s="229">
        <f>ROUND(E15*N15,2)</f>
        <v>0.09</v>
      </c>
      <c r="P15" s="229">
        <v>0</v>
      </c>
      <c r="Q15" s="229">
        <f>ROUND(E15*P15,2)</f>
        <v>0</v>
      </c>
      <c r="R15" s="229" t="s">
        <v>188</v>
      </c>
      <c r="S15" s="229" t="s">
        <v>152</v>
      </c>
      <c r="T15" s="230" t="s">
        <v>152</v>
      </c>
      <c r="U15" s="216">
        <v>0.55488999999999999</v>
      </c>
      <c r="V15" s="216">
        <f>ROUND(E15*U15,2)</f>
        <v>0.47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180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5" t="s">
        <v>189</v>
      </c>
      <c r="D16" s="253"/>
      <c r="E16" s="253"/>
      <c r="F16" s="253"/>
      <c r="G16" s="253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182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6" t="s">
        <v>193</v>
      </c>
      <c r="D17" s="249"/>
      <c r="E17" s="250">
        <v>0.84399999999999997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184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4</v>
      </c>
      <c r="B18" s="225" t="s">
        <v>194</v>
      </c>
      <c r="C18" s="242" t="s">
        <v>195</v>
      </c>
      <c r="D18" s="226" t="s">
        <v>196</v>
      </c>
      <c r="E18" s="227">
        <v>2.11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1.0200000000000001E-3</v>
      </c>
      <c r="O18" s="229">
        <f>ROUND(E18*N18,2)</f>
        <v>0</v>
      </c>
      <c r="P18" s="229">
        <v>0</v>
      </c>
      <c r="Q18" s="229">
        <f>ROUND(E18*P18,2)</f>
        <v>0</v>
      </c>
      <c r="R18" s="229" t="s">
        <v>188</v>
      </c>
      <c r="S18" s="229" t="s">
        <v>152</v>
      </c>
      <c r="T18" s="230" t="s">
        <v>152</v>
      </c>
      <c r="U18" s="216">
        <v>0.223</v>
      </c>
      <c r="V18" s="216">
        <f>ROUND(E18*U18,2)</f>
        <v>0.47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180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55" t="s">
        <v>197</v>
      </c>
      <c r="D19" s="253"/>
      <c r="E19" s="253"/>
      <c r="F19" s="253"/>
      <c r="G19" s="253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182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14"/>
      <c r="B20" s="215"/>
      <c r="C20" s="257" t="s">
        <v>198</v>
      </c>
      <c r="D20" s="254"/>
      <c r="E20" s="254"/>
      <c r="F20" s="254"/>
      <c r="G20" s="254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156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24">
        <v>5</v>
      </c>
      <c r="B21" s="225" t="s">
        <v>199</v>
      </c>
      <c r="C21" s="242" t="s">
        <v>200</v>
      </c>
      <c r="D21" s="226" t="s">
        <v>187</v>
      </c>
      <c r="E21" s="227">
        <v>0.28799999999999998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0.1656</v>
      </c>
      <c r="O21" s="229">
        <f>ROUND(E21*N21,2)</f>
        <v>0.05</v>
      </c>
      <c r="P21" s="229">
        <v>0</v>
      </c>
      <c r="Q21" s="229">
        <f>ROUND(E21*P21,2)</f>
        <v>0</v>
      </c>
      <c r="R21" s="229" t="s">
        <v>188</v>
      </c>
      <c r="S21" s="229" t="s">
        <v>152</v>
      </c>
      <c r="T21" s="230" t="s">
        <v>152</v>
      </c>
      <c r="U21" s="216">
        <v>1.2225999999999999</v>
      </c>
      <c r="V21" s="216">
        <f>ROUND(E21*U21,2)</f>
        <v>0.35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180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5" t="s">
        <v>201</v>
      </c>
      <c r="D22" s="253"/>
      <c r="E22" s="253"/>
      <c r="F22" s="253"/>
      <c r="G22" s="253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182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6" t="s">
        <v>202</v>
      </c>
      <c r="D23" s="249"/>
      <c r="E23" s="250">
        <v>0.28799999999999998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184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33">
        <v>6</v>
      </c>
      <c r="B24" s="234" t="s">
        <v>203</v>
      </c>
      <c r="C24" s="244" t="s">
        <v>204</v>
      </c>
      <c r="D24" s="235" t="s">
        <v>205</v>
      </c>
      <c r="E24" s="236">
        <v>2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2.23E-2</v>
      </c>
      <c r="O24" s="238">
        <f>ROUND(E24*N24,2)</f>
        <v>0.04</v>
      </c>
      <c r="P24" s="238">
        <v>0</v>
      </c>
      <c r="Q24" s="238">
        <f>ROUND(E24*P24,2)</f>
        <v>0</v>
      </c>
      <c r="R24" s="238" t="s">
        <v>179</v>
      </c>
      <c r="S24" s="238" t="s">
        <v>152</v>
      </c>
      <c r="T24" s="239" t="s">
        <v>152</v>
      </c>
      <c r="U24" s="216">
        <v>0.2014</v>
      </c>
      <c r="V24" s="216">
        <f>ROUND(E24*U24,2)</f>
        <v>0.4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180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x14ac:dyDescent="0.25">
      <c r="A25" s="218" t="s">
        <v>147</v>
      </c>
      <c r="B25" s="219" t="s">
        <v>70</v>
      </c>
      <c r="C25" s="241" t="s">
        <v>71</v>
      </c>
      <c r="D25" s="220"/>
      <c r="E25" s="221"/>
      <c r="F25" s="222"/>
      <c r="G25" s="222">
        <f>SUMIF(AG26:AG36,"&lt;&gt;NOR",G26:G36)</f>
        <v>0</v>
      </c>
      <c r="H25" s="222"/>
      <c r="I25" s="222">
        <f>SUM(I26:I36)</f>
        <v>0</v>
      </c>
      <c r="J25" s="222"/>
      <c r="K25" s="222">
        <f>SUM(K26:K36)</f>
        <v>0</v>
      </c>
      <c r="L25" s="222"/>
      <c r="M25" s="222">
        <f>SUM(M26:M36)</f>
        <v>0</v>
      </c>
      <c r="N25" s="222"/>
      <c r="O25" s="222">
        <f>SUM(O26:O36)</f>
        <v>0.27</v>
      </c>
      <c r="P25" s="222"/>
      <c r="Q25" s="222">
        <f>SUM(Q26:Q36)</f>
        <v>0</v>
      </c>
      <c r="R25" s="222"/>
      <c r="S25" s="222"/>
      <c r="T25" s="223"/>
      <c r="U25" s="217"/>
      <c r="V25" s="217">
        <f>SUM(V26:V36)</f>
        <v>15.180000000000001</v>
      </c>
      <c r="W25" s="217"/>
      <c r="AG25" t="s">
        <v>148</v>
      </c>
    </row>
    <row r="26" spans="1:60" ht="20.399999999999999" outlineLevel="1" x14ac:dyDescent="0.25">
      <c r="A26" s="224">
        <v>7</v>
      </c>
      <c r="B26" s="225" t="s">
        <v>206</v>
      </c>
      <c r="C26" s="242" t="s">
        <v>207</v>
      </c>
      <c r="D26" s="226" t="s">
        <v>187</v>
      </c>
      <c r="E26" s="227">
        <v>14.616400000000001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1.7819999999999999E-2</v>
      </c>
      <c r="O26" s="229">
        <f>ROUND(E26*N26,2)</f>
        <v>0.26</v>
      </c>
      <c r="P26" s="229">
        <v>0</v>
      </c>
      <c r="Q26" s="229">
        <f>ROUND(E26*P26,2)</f>
        <v>0</v>
      </c>
      <c r="R26" s="229" t="s">
        <v>188</v>
      </c>
      <c r="S26" s="229" t="s">
        <v>152</v>
      </c>
      <c r="T26" s="230" t="s">
        <v>152</v>
      </c>
      <c r="U26" s="216">
        <v>0.92700000000000005</v>
      </c>
      <c r="V26" s="216">
        <f>ROUND(E26*U26,2)</f>
        <v>13.55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180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14"/>
      <c r="B27" s="215"/>
      <c r="C27" s="256" t="s">
        <v>208</v>
      </c>
      <c r="D27" s="249"/>
      <c r="E27" s="250">
        <v>8.1219999999999999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184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6" t="s">
        <v>209</v>
      </c>
      <c r="D28" s="249"/>
      <c r="E28" s="250">
        <v>6.4943999999999997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184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20.399999999999999" outlineLevel="1" x14ac:dyDescent="0.25">
      <c r="A29" s="224">
        <v>8</v>
      </c>
      <c r="B29" s="225" t="s">
        <v>210</v>
      </c>
      <c r="C29" s="242" t="s">
        <v>211</v>
      </c>
      <c r="D29" s="226" t="s">
        <v>187</v>
      </c>
      <c r="E29" s="227">
        <v>6.4943999999999997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 t="s">
        <v>188</v>
      </c>
      <c r="S29" s="229" t="s">
        <v>152</v>
      </c>
      <c r="T29" s="230" t="s">
        <v>212</v>
      </c>
      <c r="U29" s="216">
        <v>0.19</v>
      </c>
      <c r="V29" s="216">
        <f>ROUND(E29*U29,2)</f>
        <v>1.23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180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6" t="s">
        <v>209</v>
      </c>
      <c r="D30" s="249"/>
      <c r="E30" s="250">
        <v>6.4943999999999997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184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0.399999999999999" outlineLevel="1" x14ac:dyDescent="0.25">
      <c r="A31" s="224">
        <v>9</v>
      </c>
      <c r="B31" s="225" t="s">
        <v>213</v>
      </c>
      <c r="C31" s="242" t="s">
        <v>214</v>
      </c>
      <c r="D31" s="226" t="s">
        <v>187</v>
      </c>
      <c r="E31" s="227">
        <v>0.47520000000000001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21</v>
      </c>
      <c r="M31" s="229">
        <f>G31*(1+L31/100)</f>
        <v>0</v>
      </c>
      <c r="N31" s="229">
        <v>1.5689999999999999E-2</v>
      </c>
      <c r="O31" s="229">
        <f>ROUND(E31*N31,2)</f>
        <v>0.01</v>
      </c>
      <c r="P31" s="229">
        <v>0</v>
      </c>
      <c r="Q31" s="229">
        <f>ROUND(E31*P31,2)</f>
        <v>0</v>
      </c>
      <c r="R31" s="229"/>
      <c r="S31" s="229" t="s">
        <v>166</v>
      </c>
      <c r="T31" s="230" t="s">
        <v>153</v>
      </c>
      <c r="U31" s="216">
        <v>0.85</v>
      </c>
      <c r="V31" s="216">
        <f>ROUND(E31*U31,2)</f>
        <v>0.4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180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43" t="s">
        <v>567</v>
      </c>
      <c r="D32" s="231"/>
      <c r="E32" s="231"/>
      <c r="F32" s="231"/>
      <c r="G32" s="231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156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14"/>
      <c r="B33" s="215"/>
      <c r="C33" s="257" t="s">
        <v>215</v>
      </c>
      <c r="D33" s="254"/>
      <c r="E33" s="254"/>
      <c r="F33" s="254"/>
      <c r="G33" s="254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156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7" t="s">
        <v>216</v>
      </c>
      <c r="D34" s="254"/>
      <c r="E34" s="254"/>
      <c r="F34" s="254"/>
      <c r="G34" s="254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156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7" t="s">
        <v>217</v>
      </c>
      <c r="D35" s="254"/>
      <c r="E35" s="254"/>
      <c r="F35" s="254"/>
      <c r="G35" s="254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156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6" t="s">
        <v>218</v>
      </c>
      <c r="D36" s="249"/>
      <c r="E36" s="250">
        <v>0.47520000000000001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184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x14ac:dyDescent="0.25">
      <c r="A37" s="218" t="s">
        <v>147</v>
      </c>
      <c r="B37" s="219" t="s">
        <v>72</v>
      </c>
      <c r="C37" s="241" t="s">
        <v>73</v>
      </c>
      <c r="D37" s="220"/>
      <c r="E37" s="221"/>
      <c r="F37" s="222"/>
      <c r="G37" s="222">
        <f>SUMIF(AG38:AG83,"&lt;&gt;NOR",G38:G83)</f>
        <v>0</v>
      </c>
      <c r="H37" s="222"/>
      <c r="I37" s="222">
        <f>SUM(I38:I83)</f>
        <v>0</v>
      </c>
      <c r="J37" s="222"/>
      <c r="K37" s="222">
        <f>SUM(K38:K83)</f>
        <v>0</v>
      </c>
      <c r="L37" s="222"/>
      <c r="M37" s="222">
        <f>SUM(M38:M83)</f>
        <v>0</v>
      </c>
      <c r="N37" s="222"/>
      <c r="O37" s="222">
        <f>SUM(O38:O83)</f>
        <v>5.2199999999999989</v>
      </c>
      <c r="P37" s="222"/>
      <c r="Q37" s="222">
        <f>SUM(Q38:Q83)</f>
        <v>0</v>
      </c>
      <c r="R37" s="222"/>
      <c r="S37" s="222"/>
      <c r="T37" s="223"/>
      <c r="U37" s="217"/>
      <c r="V37" s="217">
        <f>SUM(V38:V83)</f>
        <v>141.23999999999998</v>
      </c>
      <c r="W37" s="217"/>
      <c r="AG37" t="s">
        <v>148</v>
      </c>
    </row>
    <row r="38" spans="1:60" outlineLevel="1" x14ac:dyDescent="0.25">
      <c r="A38" s="224">
        <v>10</v>
      </c>
      <c r="B38" s="225" t="s">
        <v>219</v>
      </c>
      <c r="C38" s="242" t="s">
        <v>220</v>
      </c>
      <c r="D38" s="226" t="s">
        <v>187</v>
      </c>
      <c r="E38" s="227">
        <v>24.93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5.9100000000000003E-3</v>
      </c>
      <c r="O38" s="229">
        <f>ROUND(E38*N38,2)</f>
        <v>0.15</v>
      </c>
      <c r="P38" s="229">
        <v>0</v>
      </c>
      <c r="Q38" s="229">
        <f>ROUND(E38*P38,2)</f>
        <v>0</v>
      </c>
      <c r="R38" s="229" t="s">
        <v>188</v>
      </c>
      <c r="S38" s="229" t="s">
        <v>152</v>
      </c>
      <c r="T38" s="230" t="s">
        <v>152</v>
      </c>
      <c r="U38" s="216">
        <v>0.32</v>
      </c>
      <c r="V38" s="216">
        <f>ROUND(E38*U38,2)</f>
        <v>7.98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221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5" t="s">
        <v>222</v>
      </c>
      <c r="D39" s="253"/>
      <c r="E39" s="253"/>
      <c r="F39" s="253"/>
      <c r="G39" s="253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182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7" t="s">
        <v>223</v>
      </c>
      <c r="D40" s="254"/>
      <c r="E40" s="254"/>
      <c r="F40" s="254"/>
      <c r="G40" s="254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156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24">
        <v>11</v>
      </c>
      <c r="B41" s="225" t="s">
        <v>224</v>
      </c>
      <c r="C41" s="242" t="s">
        <v>225</v>
      </c>
      <c r="D41" s="226" t="s">
        <v>187</v>
      </c>
      <c r="E41" s="227">
        <v>23.263200000000001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4.0000000000000003E-5</v>
      </c>
      <c r="O41" s="229">
        <f>ROUND(E41*N41,2)</f>
        <v>0</v>
      </c>
      <c r="P41" s="229">
        <v>0</v>
      </c>
      <c r="Q41" s="229">
        <f>ROUND(E41*P41,2)</f>
        <v>0</v>
      </c>
      <c r="R41" s="229" t="s">
        <v>188</v>
      </c>
      <c r="S41" s="229" t="s">
        <v>152</v>
      </c>
      <c r="T41" s="230" t="s">
        <v>152</v>
      </c>
      <c r="U41" s="216">
        <v>7.8E-2</v>
      </c>
      <c r="V41" s="216">
        <f>ROUND(E41*U41,2)</f>
        <v>1.81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221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1" outlineLevel="1" x14ac:dyDescent="0.25">
      <c r="A42" s="214"/>
      <c r="B42" s="215"/>
      <c r="C42" s="255" t="s">
        <v>226</v>
      </c>
      <c r="D42" s="253"/>
      <c r="E42" s="253"/>
      <c r="F42" s="253"/>
      <c r="G42" s="253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182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32" t="str">
        <f>C42</f>
        <v>které se zřizují před úpravami povrchu, a obalení osazených dveřních zárubní před znečištěním při úpravách povrchu nástřikem plastických maltovin včetně pozdějšího odkrytí,</v>
      </c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14"/>
      <c r="B43" s="215"/>
      <c r="C43" s="256" t="s">
        <v>227</v>
      </c>
      <c r="D43" s="249"/>
      <c r="E43" s="250">
        <v>23.263200000000001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184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30.6" outlineLevel="1" x14ac:dyDescent="0.25">
      <c r="A44" s="224">
        <v>12</v>
      </c>
      <c r="B44" s="225" t="s">
        <v>228</v>
      </c>
      <c r="C44" s="242" t="s">
        <v>229</v>
      </c>
      <c r="D44" s="226" t="s">
        <v>187</v>
      </c>
      <c r="E44" s="227">
        <v>24.93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1.8880000000000001E-2</v>
      </c>
      <c r="O44" s="229">
        <f>ROUND(E44*N44,2)</f>
        <v>0.47</v>
      </c>
      <c r="P44" s="229">
        <v>0</v>
      </c>
      <c r="Q44" s="229">
        <f>ROUND(E44*P44,2)</f>
        <v>0</v>
      </c>
      <c r="R44" s="229" t="s">
        <v>179</v>
      </c>
      <c r="S44" s="229" t="s">
        <v>152</v>
      </c>
      <c r="T44" s="230" t="s">
        <v>152</v>
      </c>
      <c r="U44" s="216">
        <v>0.38716</v>
      </c>
      <c r="V44" s="216">
        <f>ROUND(E44*U44,2)</f>
        <v>9.65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180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43" t="s">
        <v>230</v>
      </c>
      <c r="D45" s="231"/>
      <c r="E45" s="231"/>
      <c r="F45" s="231"/>
      <c r="G45" s="231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156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24">
        <v>13</v>
      </c>
      <c r="B46" s="225" t="s">
        <v>231</v>
      </c>
      <c r="C46" s="242" t="s">
        <v>232</v>
      </c>
      <c r="D46" s="226" t="s">
        <v>187</v>
      </c>
      <c r="E46" s="227">
        <v>32.222999999999999</v>
      </c>
      <c r="F46" s="228"/>
      <c r="G46" s="229">
        <f>ROUND(E46*F46,2)</f>
        <v>0</v>
      </c>
      <c r="H46" s="228"/>
      <c r="I46" s="229">
        <f>ROUND(E46*H46,2)</f>
        <v>0</v>
      </c>
      <c r="J46" s="228"/>
      <c r="K46" s="229">
        <f>ROUND(E46*J46,2)</f>
        <v>0</v>
      </c>
      <c r="L46" s="229">
        <v>21</v>
      </c>
      <c r="M46" s="229">
        <f>G46*(1+L46/100)</f>
        <v>0</v>
      </c>
      <c r="N46" s="229">
        <v>4.7660000000000001E-2</v>
      </c>
      <c r="O46" s="229">
        <f>ROUND(E46*N46,2)</f>
        <v>1.54</v>
      </c>
      <c r="P46" s="229">
        <v>0</v>
      </c>
      <c r="Q46" s="229">
        <f>ROUND(E46*P46,2)</f>
        <v>0</v>
      </c>
      <c r="R46" s="229" t="s">
        <v>188</v>
      </c>
      <c r="S46" s="229" t="s">
        <v>152</v>
      </c>
      <c r="T46" s="230" t="s">
        <v>152</v>
      </c>
      <c r="U46" s="216">
        <v>0.65600000000000003</v>
      </c>
      <c r="V46" s="216">
        <f>ROUND(E46*U46,2)</f>
        <v>21.14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180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6" t="s">
        <v>233</v>
      </c>
      <c r="D47" s="249"/>
      <c r="E47" s="250">
        <v>24.11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184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6" t="s">
        <v>234</v>
      </c>
      <c r="D48" s="249"/>
      <c r="E48" s="250">
        <v>2.1749999999999998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184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6" t="s">
        <v>235</v>
      </c>
      <c r="D49" s="249"/>
      <c r="E49" s="250">
        <v>4.8380000000000001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184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6" t="s">
        <v>236</v>
      </c>
      <c r="D50" s="249"/>
      <c r="E50" s="250">
        <v>1.1000000000000001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184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0.399999999999999" outlineLevel="1" x14ac:dyDescent="0.25">
      <c r="A51" s="224">
        <v>14</v>
      </c>
      <c r="B51" s="225" t="s">
        <v>237</v>
      </c>
      <c r="C51" s="242" t="s">
        <v>238</v>
      </c>
      <c r="D51" s="226" t="s">
        <v>187</v>
      </c>
      <c r="E51" s="227">
        <v>128.13290000000001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1.694E-2</v>
      </c>
      <c r="O51" s="229">
        <f>ROUND(E51*N51,2)</f>
        <v>2.17</v>
      </c>
      <c r="P51" s="229">
        <v>0</v>
      </c>
      <c r="Q51" s="229">
        <f>ROUND(E51*P51,2)</f>
        <v>0</v>
      </c>
      <c r="R51" s="229" t="s">
        <v>179</v>
      </c>
      <c r="S51" s="229" t="s">
        <v>152</v>
      </c>
      <c r="T51" s="230" t="s">
        <v>152</v>
      </c>
      <c r="U51" s="216">
        <v>0.33481</v>
      </c>
      <c r="V51" s="216">
        <f>ROUND(E51*U51,2)</f>
        <v>42.9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221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43" t="s">
        <v>230</v>
      </c>
      <c r="D52" s="231"/>
      <c r="E52" s="231"/>
      <c r="F52" s="231"/>
      <c r="G52" s="231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156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6" t="s">
        <v>239</v>
      </c>
      <c r="D53" s="249"/>
      <c r="E53" s="250">
        <v>109.82170000000001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184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14"/>
      <c r="B54" s="215"/>
      <c r="C54" s="256" t="s">
        <v>240</v>
      </c>
      <c r="D54" s="249"/>
      <c r="E54" s="250">
        <v>-18.0426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184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14"/>
      <c r="B55" s="215"/>
      <c r="C55" s="256" t="s">
        <v>241</v>
      </c>
      <c r="D55" s="249"/>
      <c r="E55" s="250">
        <v>-24.11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184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6" t="s">
        <v>242</v>
      </c>
      <c r="D56" s="249"/>
      <c r="E56" s="250">
        <v>-2.1749999999999998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184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14"/>
      <c r="B57" s="215"/>
      <c r="C57" s="256" t="s">
        <v>243</v>
      </c>
      <c r="D57" s="249"/>
      <c r="E57" s="250">
        <v>-3.9950000000000001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184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6" t="s">
        <v>244</v>
      </c>
      <c r="D58" s="249"/>
      <c r="E58" s="250">
        <v>-0.55000000000000004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184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14"/>
      <c r="B59" s="215"/>
      <c r="C59" s="256" t="s">
        <v>245</v>
      </c>
      <c r="D59" s="249"/>
      <c r="E59" s="250">
        <v>-1.875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184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14"/>
      <c r="B60" s="215"/>
      <c r="C60" s="258" t="s">
        <v>246</v>
      </c>
      <c r="D60" s="251"/>
      <c r="E60" s="252">
        <v>59.074100000000001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184</v>
      </c>
      <c r="AH60" s="207">
        <v>1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14"/>
      <c r="B61" s="215"/>
      <c r="C61" s="256" t="s">
        <v>247</v>
      </c>
      <c r="D61" s="249"/>
      <c r="E61" s="250">
        <v>69.058800000000005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184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24">
        <v>15</v>
      </c>
      <c r="B62" s="225" t="s">
        <v>248</v>
      </c>
      <c r="C62" s="242" t="s">
        <v>249</v>
      </c>
      <c r="D62" s="226" t="s">
        <v>187</v>
      </c>
      <c r="E62" s="227">
        <v>3</v>
      </c>
      <c r="F62" s="228"/>
      <c r="G62" s="229">
        <f>ROUND(E62*F62,2)</f>
        <v>0</v>
      </c>
      <c r="H62" s="228"/>
      <c r="I62" s="229">
        <f>ROUND(E62*H62,2)</f>
        <v>0</v>
      </c>
      <c r="J62" s="228"/>
      <c r="K62" s="229">
        <f>ROUND(E62*J62,2)</f>
        <v>0</v>
      </c>
      <c r="L62" s="229">
        <v>21</v>
      </c>
      <c r="M62" s="229">
        <f>G62*(1+L62/100)</f>
        <v>0</v>
      </c>
      <c r="N62" s="229">
        <v>5.8500000000000003E-2</v>
      </c>
      <c r="O62" s="229">
        <f>ROUND(E62*N62,2)</f>
        <v>0.18</v>
      </c>
      <c r="P62" s="229">
        <v>0</v>
      </c>
      <c r="Q62" s="229">
        <f>ROUND(E62*P62,2)</f>
        <v>0</v>
      </c>
      <c r="R62" s="229" t="s">
        <v>179</v>
      </c>
      <c r="S62" s="229" t="s">
        <v>152</v>
      </c>
      <c r="T62" s="230" t="s">
        <v>152</v>
      </c>
      <c r="U62" s="216">
        <v>1.86904</v>
      </c>
      <c r="V62" s="216">
        <f>ROUND(E62*U62,2)</f>
        <v>5.61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180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14"/>
      <c r="B63" s="215"/>
      <c r="C63" s="255" t="s">
        <v>250</v>
      </c>
      <c r="D63" s="253"/>
      <c r="E63" s="253"/>
      <c r="F63" s="253"/>
      <c r="G63" s="253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182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14"/>
      <c r="B64" s="215"/>
      <c r="C64" s="256" t="s">
        <v>251</v>
      </c>
      <c r="D64" s="249"/>
      <c r="E64" s="250">
        <v>3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184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24">
        <v>16</v>
      </c>
      <c r="B65" s="225" t="s">
        <v>252</v>
      </c>
      <c r="C65" s="242" t="s">
        <v>253</v>
      </c>
      <c r="D65" s="226" t="s">
        <v>187</v>
      </c>
      <c r="E65" s="227">
        <v>141.99270000000001</v>
      </c>
      <c r="F65" s="228"/>
      <c r="G65" s="229">
        <f>ROUND(E65*F65,2)</f>
        <v>0</v>
      </c>
      <c r="H65" s="228"/>
      <c r="I65" s="229">
        <f>ROUND(E65*H65,2)</f>
        <v>0</v>
      </c>
      <c r="J65" s="228"/>
      <c r="K65" s="229">
        <f>ROUND(E65*J65,2)</f>
        <v>0</v>
      </c>
      <c r="L65" s="229">
        <v>21</v>
      </c>
      <c r="M65" s="229">
        <f>G65*(1+L65/100)</f>
        <v>0</v>
      </c>
      <c r="N65" s="229">
        <v>3.63E-3</v>
      </c>
      <c r="O65" s="229">
        <f>ROUND(E65*N65,2)</f>
        <v>0.52</v>
      </c>
      <c r="P65" s="229">
        <v>0</v>
      </c>
      <c r="Q65" s="229">
        <f>ROUND(E65*P65,2)</f>
        <v>0</v>
      </c>
      <c r="R65" s="229" t="s">
        <v>188</v>
      </c>
      <c r="S65" s="229" t="s">
        <v>152</v>
      </c>
      <c r="T65" s="230" t="s">
        <v>152</v>
      </c>
      <c r="U65" s="216">
        <v>0.30249999999999999</v>
      </c>
      <c r="V65" s="216">
        <f>ROUND(E65*U65,2)</f>
        <v>42.95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221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14"/>
      <c r="B66" s="215"/>
      <c r="C66" s="255" t="s">
        <v>254</v>
      </c>
      <c r="D66" s="253"/>
      <c r="E66" s="253"/>
      <c r="F66" s="253"/>
      <c r="G66" s="253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182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5">
      <c r="A67" s="214"/>
      <c r="B67" s="215"/>
      <c r="C67" s="256" t="s">
        <v>255</v>
      </c>
      <c r="D67" s="249"/>
      <c r="E67" s="250">
        <v>110.63549999999999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184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5">
      <c r="A68" s="214"/>
      <c r="B68" s="215"/>
      <c r="C68" s="256" t="s">
        <v>240</v>
      </c>
      <c r="D68" s="249"/>
      <c r="E68" s="250">
        <v>-18.0426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184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6" t="s">
        <v>256</v>
      </c>
      <c r="D69" s="249"/>
      <c r="E69" s="250">
        <v>-3.1520000000000001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184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6" t="s">
        <v>257</v>
      </c>
      <c r="D70" s="249"/>
      <c r="E70" s="250">
        <v>-14.632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184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14"/>
      <c r="B71" s="215"/>
      <c r="C71" s="256" t="s">
        <v>245</v>
      </c>
      <c r="D71" s="249"/>
      <c r="E71" s="250">
        <v>-1.875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184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58" t="s">
        <v>246</v>
      </c>
      <c r="D72" s="251"/>
      <c r="E72" s="252">
        <v>72.933899999999994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184</v>
      </c>
      <c r="AH72" s="207">
        <v>1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6" t="s">
        <v>247</v>
      </c>
      <c r="D73" s="249"/>
      <c r="E73" s="250">
        <v>69.058800000000005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184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24">
        <v>17</v>
      </c>
      <c r="B74" s="225" t="s">
        <v>258</v>
      </c>
      <c r="C74" s="242" t="s">
        <v>259</v>
      </c>
      <c r="D74" s="226" t="s">
        <v>187</v>
      </c>
      <c r="E74" s="227">
        <v>1.875</v>
      </c>
      <c r="F74" s="228"/>
      <c r="G74" s="229">
        <f>ROUND(E74*F74,2)</f>
        <v>0</v>
      </c>
      <c r="H74" s="228"/>
      <c r="I74" s="229">
        <f>ROUND(E74*H74,2)</f>
        <v>0</v>
      </c>
      <c r="J74" s="228"/>
      <c r="K74" s="229">
        <f>ROUND(E74*J74,2)</f>
        <v>0</v>
      </c>
      <c r="L74" s="229">
        <v>21</v>
      </c>
      <c r="M74" s="229">
        <f>G74*(1+L74/100)</f>
        <v>0</v>
      </c>
      <c r="N74" s="229">
        <v>4.5580000000000002E-2</v>
      </c>
      <c r="O74" s="229">
        <f>ROUND(E74*N74,2)</f>
        <v>0.09</v>
      </c>
      <c r="P74" s="229">
        <v>0</v>
      </c>
      <c r="Q74" s="229">
        <f>ROUND(E74*P74,2)</f>
        <v>0</v>
      </c>
      <c r="R74" s="229" t="s">
        <v>188</v>
      </c>
      <c r="S74" s="229" t="s">
        <v>152</v>
      </c>
      <c r="T74" s="230" t="s">
        <v>152</v>
      </c>
      <c r="U74" s="216">
        <v>0.60799999999999998</v>
      </c>
      <c r="V74" s="216">
        <f>ROUND(E74*U74,2)</f>
        <v>1.1399999999999999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180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5" t="s">
        <v>260</v>
      </c>
      <c r="D75" s="253"/>
      <c r="E75" s="253"/>
      <c r="F75" s="253"/>
      <c r="G75" s="253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182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14"/>
      <c r="B76" s="215"/>
      <c r="C76" s="256" t="s">
        <v>261</v>
      </c>
      <c r="D76" s="249"/>
      <c r="E76" s="250">
        <v>1.875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184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24">
        <v>18</v>
      </c>
      <c r="B77" s="225" t="s">
        <v>262</v>
      </c>
      <c r="C77" s="242" t="s">
        <v>263</v>
      </c>
      <c r="D77" s="226" t="s">
        <v>196</v>
      </c>
      <c r="E77" s="227">
        <v>40.369999999999997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4.6000000000000001E-4</v>
      </c>
      <c r="O77" s="229">
        <f>ROUND(E77*N77,2)</f>
        <v>0.02</v>
      </c>
      <c r="P77" s="229">
        <v>0</v>
      </c>
      <c r="Q77" s="229">
        <f>ROUND(E77*P77,2)</f>
        <v>0</v>
      </c>
      <c r="R77" s="229" t="s">
        <v>188</v>
      </c>
      <c r="S77" s="229" t="s">
        <v>152</v>
      </c>
      <c r="T77" s="230" t="s">
        <v>152</v>
      </c>
      <c r="U77" s="216">
        <v>0</v>
      </c>
      <c r="V77" s="216">
        <f>ROUND(E77*U77,2)</f>
        <v>0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180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5" t="s">
        <v>264</v>
      </c>
      <c r="D78" s="253"/>
      <c r="E78" s="253"/>
      <c r="F78" s="253"/>
      <c r="G78" s="253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182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14"/>
      <c r="B79" s="215"/>
      <c r="C79" s="256" t="s">
        <v>265</v>
      </c>
      <c r="D79" s="249"/>
      <c r="E79" s="250">
        <v>40.369999999999997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184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24">
        <v>19</v>
      </c>
      <c r="B80" s="225" t="s">
        <v>266</v>
      </c>
      <c r="C80" s="242" t="s">
        <v>267</v>
      </c>
      <c r="D80" s="226" t="s">
        <v>187</v>
      </c>
      <c r="E80" s="227">
        <v>22.266200000000001</v>
      </c>
      <c r="F80" s="228"/>
      <c r="G80" s="229">
        <f>ROUND(E80*F80,2)</f>
        <v>0</v>
      </c>
      <c r="H80" s="228"/>
      <c r="I80" s="229">
        <f>ROUND(E80*H80,2)</f>
        <v>0</v>
      </c>
      <c r="J80" s="228"/>
      <c r="K80" s="229">
        <f>ROUND(E80*J80,2)</f>
        <v>0</v>
      </c>
      <c r="L80" s="229">
        <v>21</v>
      </c>
      <c r="M80" s="229">
        <f>G80*(1+L80/100)</f>
        <v>0</v>
      </c>
      <c r="N80" s="229">
        <v>3.6700000000000001E-3</v>
      </c>
      <c r="O80" s="229">
        <f>ROUND(E80*N80,2)</f>
        <v>0.08</v>
      </c>
      <c r="P80" s="229">
        <v>0</v>
      </c>
      <c r="Q80" s="229">
        <f>ROUND(E80*P80,2)</f>
        <v>0</v>
      </c>
      <c r="R80" s="229" t="s">
        <v>188</v>
      </c>
      <c r="S80" s="229" t="s">
        <v>152</v>
      </c>
      <c r="T80" s="230" t="s">
        <v>152</v>
      </c>
      <c r="U80" s="216">
        <v>0.36199999999999999</v>
      </c>
      <c r="V80" s="216">
        <f>ROUND(E80*U80,2)</f>
        <v>8.06</v>
      </c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180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6" t="s">
        <v>268</v>
      </c>
      <c r="D81" s="249"/>
      <c r="E81" s="250">
        <v>14.6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184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14"/>
      <c r="B82" s="215"/>
      <c r="C82" s="256" t="s">
        <v>269</v>
      </c>
      <c r="D82" s="249"/>
      <c r="E82" s="250">
        <v>7.6661999999999999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184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33">
        <v>20</v>
      </c>
      <c r="B83" s="234" t="s">
        <v>270</v>
      </c>
      <c r="C83" s="244" t="s">
        <v>271</v>
      </c>
      <c r="D83" s="235" t="s">
        <v>196</v>
      </c>
      <c r="E83" s="236">
        <v>2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</v>
      </c>
      <c r="O83" s="238">
        <f>ROUND(E83*N83,2)</f>
        <v>0</v>
      </c>
      <c r="P83" s="238">
        <v>0</v>
      </c>
      <c r="Q83" s="238">
        <f>ROUND(E83*P83,2)</f>
        <v>0</v>
      </c>
      <c r="R83" s="238"/>
      <c r="S83" s="238" t="s">
        <v>166</v>
      </c>
      <c r="T83" s="239" t="s">
        <v>153</v>
      </c>
      <c r="U83" s="216">
        <v>0</v>
      </c>
      <c r="V83" s="216">
        <f>ROUND(E83*U83,2)</f>
        <v>0</v>
      </c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180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x14ac:dyDescent="0.25">
      <c r="A84" s="218" t="s">
        <v>147</v>
      </c>
      <c r="B84" s="219" t="s">
        <v>74</v>
      </c>
      <c r="C84" s="241" t="s">
        <v>75</v>
      </c>
      <c r="D84" s="220"/>
      <c r="E84" s="221"/>
      <c r="F84" s="222"/>
      <c r="G84" s="222">
        <f>SUMIF(AG85:AG87,"&lt;&gt;NOR",G85:G87)</f>
        <v>0</v>
      </c>
      <c r="H84" s="222"/>
      <c r="I84" s="222">
        <f>SUM(I85:I87)</f>
        <v>0</v>
      </c>
      <c r="J84" s="222"/>
      <c r="K84" s="222">
        <f>SUM(K85:K87)</f>
        <v>0</v>
      </c>
      <c r="L84" s="222"/>
      <c r="M84" s="222">
        <f>SUM(M85:M87)</f>
        <v>0</v>
      </c>
      <c r="N84" s="222"/>
      <c r="O84" s="222">
        <f>SUM(O85:O87)</f>
        <v>0</v>
      </c>
      <c r="P84" s="222"/>
      <c r="Q84" s="222">
        <f>SUM(Q85:Q87)</f>
        <v>0</v>
      </c>
      <c r="R84" s="222"/>
      <c r="S84" s="222"/>
      <c r="T84" s="223"/>
      <c r="U84" s="217"/>
      <c r="V84" s="217">
        <f>SUM(V85:V87)</f>
        <v>2.93</v>
      </c>
      <c r="W84" s="217"/>
      <c r="AG84" t="s">
        <v>148</v>
      </c>
    </row>
    <row r="85" spans="1:60" outlineLevel="1" x14ac:dyDescent="0.25">
      <c r="A85" s="224">
        <v>21</v>
      </c>
      <c r="B85" s="225" t="s">
        <v>272</v>
      </c>
      <c r="C85" s="242" t="s">
        <v>273</v>
      </c>
      <c r="D85" s="226" t="s">
        <v>187</v>
      </c>
      <c r="E85" s="227">
        <v>58.697499999999998</v>
      </c>
      <c r="F85" s="228"/>
      <c r="G85" s="229">
        <f>ROUND(E85*F85,2)</f>
        <v>0</v>
      </c>
      <c r="H85" s="228"/>
      <c r="I85" s="229">
        <f>ROUND(E85*H85,2)</f>
        <v>0</v>
      </c>
      <c r="J85" s="228"/>
      <c r="K85" s="229">
        <f>ROUND(E85*J85,2)</f>
        <v>0</v>
      </c>
      <c r="L85" s="229">
        <v>21</v>
      </c>
      <c r="M85" s="229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29"/>
      <c r="S85" s="229" t="s">
        <v>166</v>
      </c>
      <c r="T85" s="230" t="s">
        <v>153</v>
      </c>
      <c r="U85" s="216">
        <v>0.05</v>
      </c>
      <c r="V85" s="216">
        <f>ROUND(E85*U85,2)</f>
        <v>2.93</v>
      </c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180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6" t="s">
        <v>274</v>
      </c>
      <c r="D86" s="249"/>
      <c r="E86" s="250">
        <v>105.87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184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6" t="s">
        <v>275</v>
      </c>
      <c r="D87" s="249"/>
      <c r="E87" s="250">
        <v>-47.172499999999999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184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x14ac:dyDescent="0.25">
      <c r="A88" s="218" t="s">
        <v>147</v>
      </c>
      <c r="B88" s="219" t="s">
        <v>76</v>
      </c>
      <c r="C88" s="241" t="s">
        <v>77</v>
      </c>
      <c r="D88" s="220"/>
      <c r="E88" s="221"/>
      <c r="F88" s="222"/>
      <c r="G88" s="222">
        <f>SUMIF(AG89:AG90,"&lt;&gt;NOR",G89:G90)</f>
        <v>0</v>
      </c>
      <c r="H88" s="222"/>
      <c r="I88" s="222">
        <f>SUM(I89:I90)</f>
        <v>0</v>
      </c>
      <c r="J88" s="222"/>
      <c r="K88" s="222">
        <f>SUM(K89:K90)</f>
        <v>0</v>
      </c>
      <c r="L88" s="222"/>
      <c r="M88" s="222">
        <f>SUM(M89:M90)</f>
        <v>0</v>
      </c>
      <c r="N88" s="222"/>
      <c r="O88" s="222">
        <f>SUM(O89:O90)</f>
        <v>0</v>
      </c>
      <c r="P88" s="222"/>
      <c r="Q88" s="222">
        <f>SUM(Q89:Q90)</f>
        <v>0</v>
      </c>
      <c r="R88" s="222"/>
      <c r="S88" s="222"/>
      <c r="T88" s="223"/>
      <c r="U88" s="217"/>
      <c r="V88" s="217">
        <f>SUM(V89:V90)</f>
        <v>1.7</v>
      </c>
      <c r="W88" s="217"/>
      <c r="AG88" t="s">
        <v>148</v>
      </c>
    </row>
    <row r="89" spans="1:60" outlineLevel="1" x14ac:dyDescent="0.25">
      <c r="A89" s="233">
        <v>22</v>
      </c>
      <c r="B89" s="234" t="s">
        <v>276</v>
      </c>
      <c r="C89" s="244" t="s">
        <v>277</v>
      </c>
      <c r="D89" s="235" t="s">
        <v>278</v>
      </c>
      <c r="E89" s="236">
        <v>4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38"/>
      <c r="S89" s="238" t="s">
        <v>166</v>
      </c>
      <c r="T89" s="239" t="s">
        <v>153</v>
      </c>
      <c r="U89" s="216">
        <v>0.42499999999999999</v>
      </c>
      <c r="V89" s="216">
        <f>ROUND(E89*U89,2)</f>
        <v>1.7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180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33">
        <v>23</v>
      </c>
      <c r="B90" s="234" t="s">
        <v>279</v>
      </c>
      <c r="C90" s="244" t="s">
        <v>280</v>
      </c>
      <c r="D90" s="235" t="s">
        <v>205</v>
      </c>
      <c r="E90" s="236">
        <v>4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0</v>
      </c>
      <c r="O90" s="238">
        <f>ROUND(E90*N90,2)</f>
        <v>0</v>
      </c>
      <c r="P90" s="238">
        <v>0</v>
      </c>
      <c r="Q90" s="238">
        <f>ROUND(E90*P90,2)</f>
        <v>0</v>
      </c>
      <c r="R90" s="238" t="s">
        <v>281</v>
      </c>
      <c r="S90" s="238" t="s">
        <v>152</v>
      </c>
      <c r="T90" s="239" t="s">
        <v>152</v>
      </c>
      <c r="U90" s="216">
        <v>0</v>
      </c>
      <c r="V90" s="216">
        <f>ROUND(E90*U90,2)</f>
        <v>0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282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x14ac:dyDescent="0.25">
      <c r="A91" s="218" t="s">
        <v>147</v>
      </c>
      <c r="B91" s="219" t="s">
        <v>78</v>
      </c>
      <c r="C91" s="241" t="s">
        <v>79</v>
      </c>
      <c r="D91" s="220"/>
      <c r="E91" s="221"/>
      <c r="F91" s="222"/>
      <c r="G91" s="222">
        <f>SUMIF(AG92:AG94,"&lt;&gt;NOR",G92:G94)</f>
        <v>0</v>
      </c>
      <c r="H91" s="222"/>
      <c r="I91" s="222">
        <f>SUM(I92:I94)</f>
        <v>0</v>
      </c>
      <c r="J91" s="222"/>
      <c r="K91" s="222">
        <f>SUM(K92:K94)</f>
        <v>0</v>
      </c>
      <c r="L91" s="222"/>
      <c r="M91" s="222">
        <f>SUM(M92:M94)</f>
        <v>0</v>
      </c>
      <c r="N91" s="222"/>
      <c r="O91" s="222">
        <f>SUM(O92:O94)</f>
        <v>0.17</v>
      </c>
      <c r="P91" s="222"/>
      <c r="Q91" s="222">
        <f>SUM(Q92:Q94)</f>
        <v>0</v>
      </c>
      <c r="R91" s="222"/>
      <c r="S91" s="222"/>
      <c r="T91" s="223"/>
      <c r="U91" s="217"/>
      <c r="V91" s="217">
        <f>SUM(V92:V94)</f>
        <v>23.01</v>
      </c>
      <c r="W91" s="217"/>
      <c r="AG91" t="s">
        <v>148</v>
      </c>
    </row>
    <row r="92" spans="1:60" outlineLevel="1" x14ac:dyDescent="0.25">
      <c r="A92" s="233">
        <v>24</v>
      </c>
      <c r="B92" s="234" t="s">
        <v>283</v>
      </c>
      <c r="C92" s="244" t="s">
        <v>284</v>
      </c>
      <c r="D92" s="235" t="s">
        <v>187</v>
      </c>
      <c r="E92" s="236">
        <v>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1.2099999999999999E-3</v>
      </c>
      <c r="O92" s="238">
        <f>ROUND(E92*N92,2)</f>
        <v>0</v>
      </c>
      <c r="P92" s="238">
        <v>0</v>
      </c>
      <c r="Q92" s="238">
        <f>ROUND(E92*P92,2)</f>
        <v>0</v>
      </c>
      <c r="R92" s="238" t="s">
        <v>285</v>
      </c>
      <c r="S92" s="238" t="s">
        <v>152</v>
      </c>
      <c r="T92" s="239" t="s">
        <v>152</v>
      </c>
      <c r="U92" s="216">
        <v>0.17699999999999999</v>
      </c>
      <c r="V92" s="216">
        <f>ROUND(E92*U92,2)</f>
        <v>0.35</v>
      </c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180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24">
        <v>25</v>
      </c>
      <c r="B93" s="225" t="s">
        <v>286</v>
      </c>
      <c r="C93" s="242" t="s">
        <v>287</v>
      </c>
      <c r="D93" s="226" t="s">
        <v>187</v>
      </c>
      <c r="E93" s="227">
        <v>105.87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1.58E-3</v>
      </c>
      <c r="O93" s="229">
        <f>ROUND(E93*N93,2)</f>
        <v>0.17</v>
      </c>
      <c r="P93" s="229">
        <v>0</v>
      </c>
      <c r="Q93" s="229">
        <f>ROUND(E93*P93,2)</f>
        <v>0</v>
      </c>
      <c r="R93" s="229" t="s">
        <v>285</v>
      </c>
      <c r="S93" s="229" t="s">
        <v>152</v>
      </c>
      <c r="T93" s="230" t="s">
        <v>152</v>
      </c>
      <c r="U93" s="216">
        <v>0.214</v>
      </c>
      <c r="V93" s="216">
        <f>ROUND(E93*U93,2)</f>
        <v>22.66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180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6" t="s">
        <v>274</v>
      </c>
      <c r="D94" s="249"/>
      <c r="E94" s="250">
        <v>105.87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184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x14ac:dyDescent="0.25">
      <c r="A95" s="218" t="s">
        <v>147</v>
      </c>
      <c r="B95" s="219" t="s">
        <v>80</v>
      </c>
      <c r="C95" s="241" t="s">
        <v>81</v>
      </c>
      <c r="D95" s="220"/>
      <c r="E95" s="221"/>
      <c r="F95" s="222"/>
      <c r="G95" s="222">
        <f>SUMIF(AG96:AG101,"&lt;&gt;NOR",G96:G101)</f>
        <v>0</v>
      </c>
      <c r="H95" s="222"/>
      <c r="I95" s="222">
        <f>SUM(I96:I101)</f>
        <v>0</v>
      </c>
      <c r="J95" s="222"/>
      <c r="K95" s="222">
        <f>SUM(K96:K101)</f>
        <v>0</v>
      </c>
      <c r="L95" s="222"/>
      <c r="M95" s="222">
        <f>SUM(M96:M101)</f>
        <v>0</v>
      </c>
      <c r="N95" s="222"/>
      <c r="O95" s="222">
        <f>SUM(O96:O101)</f>
        <v>0.01</v>
      </c>
      <c r="P95" s="222"/>
      <c r="Q95" s="222">
        <f>SUM(Q96:Q101)</f>
        <v>0</v>
      </c>
      <c r="R95" s="222"/>
      <c r="S95" s="222"/>
      <c r="T95" s="223"/>
      <c r="U95" s="217"/>
      <c r="V95" s="217">
        <f>SUM(V96:V101)</f>
        <v>43.940000000000005</v>
      </c>
      <c r="W95" s="217"/>
      <c r="AG95" t="s">
        <v>148</v>
      </c>
    </row>
    <row r="96" spans="1:60" ht="40.799999999999997" outlineLevel="1" x14ac:dyDescent="0.25">
      <c r="A96" s="224">
        <v>26</v>
      </c>
      <c r="B96" s="225" t="s">
        <v>288</v>
      </c>
      <c r="C96" s="242" t="s">
        <v>289</v>
      </c>
      <c r="D96" s="226" t="s">
        <v>187</v>
      </c>
      <c r="E96" s="227">
        <v>136.79</v>
      </c>
      <c r="F96" s="228"/>
      <c r="G96" s="229">
        <f>ROUND(E96*F96,2)</f>
        <v>0</v>
      </c>
      <c r="H96" s="228"/>
      <c r="I96" s="229">
        <f>ROUND(E96*H96,2)</f>
        <v>0</v>
      </c>
      <c r="J96" s="228"/>
      <c r="K96" s="229">
        <f>ROUND(E96*J96,2)</f>
        <v>0</v>
      </c>
      <c r="L96" s="229">
        <v>21</v>
      </c>
      <c r="M96" s="229">
        <f>G96*(1+L96/100)</f>
        <v>0</v>
      </c>
      <c r="N96" s="229">
        <v>4.0000000000000003E-5</v>
      </c>
      <c r="O96" s="229">
        <f>ROUND(E96*N96,2)</f>
        <v>0.01</v>
      </c>
      <c r="P96" s="229">
        <v>0</v>
      </c>
      <c r="Q96" s="229">
        <f>ROUND(E96*P96,2)</f>
        <v>0</v>
      </c>
      <c r="R96" s="229" t="s">
        <v>188</v>
      </c>
      <c r="S96" s="229" t="s">
        <v>152</v>
      </c>
      <c r="T96" s="230" t="s">
        <v>152</v>
      </c>
      <c r="U96" s="216">
        <v>0.308</v>
      </c>
      <c r="V96" s="216">
        <f>ROUND(E96*U96,2)</f>
        <v>42.13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180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14"/>
      <c r="B97" s="215"/>
      <c r="C97" s="256" t="s">
        <v>290</v>
      </c>
      <c r="D97" s="249"/>
      <c r="E97" s="250">
        <v>120.54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184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6" t="s">
        <v>291</v>
      </c>
      <c r="D98" s="249"/>
      <c r="E98" s="250">
        <v>16.25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184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24">
        <v>27</v>
      </c>
      <c r="B99" s="225" t="s">
        <v>292</v>
      </c>
      <c r="C99" s="242" t="s">
        <v>293</v>
      </c>
      <c r="D99" s="226" t="s">
        <v>196</v>
      </c>
      <c r="E99" s="227">
        <v>25.86</v>
      </c>
      <c r="F99" s="228"/>
      <c r="G99" s="229">
        <f>ROUND(E99*F99,2)</f>
        <v>0</v>
      </c>
      <c r="H99" s="228"/>
      <c r="I99" s="229">
        <f>ROUND(E99*H99,2)</f>
        <v>0</v>
      </c>
      <c r="J99" s="228"/>
      <c r="K99" s="229">
        <f>ROUND(E99*J99,2)</f>
        <v>0</v>
      </c>
      <c r="L99" s="229">
        <v>21</v>
      </c>
      <c r="M99" s="229">
        <f>G99*(1+L99/100)</f>
        <v>0</v>
      </c>
      <c r="N99" s="229">
        <v>4.0000000000000003E-5</v>
      </c>
      <c r="O99" s="229">
        <f>ROUND(E99*N99,2)</f>
        <v>0</v>
      </c>
      <c r="P99" s="229">
        <v>0</v>
      </c>
      <c r="Q99" s="229">
        <f>ROUND(E99*P99,2)</f>
        <v>0</v>
      </c>
      <c r="R99" s="229" t="s">
        <v>294</v>
      </c>
      <c r="S99" s="229" t="s">
        <v>152</v>
      </c>
      <c r="T99" s="230" t="s">
        <v>152</v>
      </c>
      <c r="U99" s="216">
        <v>7.0000000000000007E-2</v>
      </c>
      <c r="V99" s="216">
        <f>ROUND(E99*U99,2)</f>
        <v>1.81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295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14"/>
      <c r="B100" s="215"/>
      <c r="C100" s="243" t="s">
        <v>296</v>
      </c>
      <c r="D100" s="231"/>
      <c r="E100" s="231"/>
      <c r="F100" s="231"/>
      <c r="G100" s="231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156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6" t="s">
        <v>297</v>
      </c>
      <c r="D101" s="249"/>
      <c r="E101" s="250">
        <v>25.86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184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x14ac:dyDescent="0.25">
      <c r="A102" s="218" t="s">
        <v>147</v>
      </c>
      <c r="B102" s="219" t="s">
        <v>82</v>
      </c>
      <c r="C102" s="241" t="s">
        <v>83</v>
      </c>
      <c r="D102" s="220"/>
      <c r="E102" s="221"/>
      <c r="F102" s="222"/>
      <c r="G102" s="222">
        <f>SUMIF(AG103:AG174,"&lt;&gt;NOR",G103:G174)</f>
        <v>0</v>
      </c>
      <c r="H102" s="222"/>
      <c r="I102" s="222">
        <f>SUM(I103:I174)</f>
        <v>0</v>
      </c>
      <c r="J102" s="222"/>
      <c r="K102" s="222">
        <f>SUM(K103:K174)</f>
        <v>0</v>
      </c>
      <c r="L102" s="222"/>
      <c r="M102" s="222">
        <f>SUM(M103:M174)</f>
        <v>0</v>
      </c>
      <c r="N102" s="222"/>
      <c r="O102" s="222">
        <f>SUM(O103:O174)</f>
        <v>0.2</v>
      </c>
      <c r="P102" s="222"/>
      <c r="Q102" s="222">
        <f>SUM(Q103:Q174)</f>
        <v>6.6</v>
      </c>
      <c r="R102" s="222"/>
      <c r="S102" s="222"/>
      <c r="T102" s="223"/>
      <c r="U102" s="217"/>
      <c r="V102" s="217">
        <f>SUM(V103:V174)</f>
        <v>85.530000000000015</v>
      </c>
      <c r="W102" s="217"/>
      <c r="AG102" t="s">
        <v>148</v>
      </c>
    </row>
    <row r="103" spans="1:60" ht="20.399999999999999" outlineLevel="1" x14ac:dyDescent="0.25">
      <c r="A103" s="224">
        <v>28</v>
      </c>
      <c r="B103" s="225" t="s">
        <v>298</v>
      </c>
      <c r="C103" s="242" t="s">
        <v>299</v>
      </c>
      <c r="D103" s="226" t="s">
        <v>187</v>
      </c>
      <c r="E103" s="227">
        <v>0.82369999999999999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5.5E-2</v>
      </c>
      <c r="Q103" s="229">
        <f>ROUND(E103*P103,2)</f>
        <v>0.05</v>
      </c>
      <c r="R103" s="229" t="s">
        <v>300</v>
      </c>
      <c r="S103" s="229" t="s">
        <v>152</v>
      </c>
      <c r="T103" s="230" t="s">
        <v>152</v>
      </c>
      <c r="U103" s="216">
        <v>0.42499999999999999</v>
      </c>
      <c r="V103" s="216">
        <f>ROUND(E103*U103,2)</f>
        <v>0.35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180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1" outlineLevel="1" x14ac:dyDescent="0.25">
      <c r="A104" s="214"/>
      <c r="B104" s="215"/>
      <c r="C104" s="255" t="s">
        <v>301</v>
      </c>
      <c r="D104" s="253"/>
      <c r="E104" s="253"/>
      <c r="F104" s="253"/>
      <c r="G104" s="253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182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32" t="str">
        <f>C104</f>
        <v>bez odstupu, po hrubém vybourání otvorů v jakémkoliv zdivu cihelném, včetně pomocného lešení o výšce podlahy do 1900 mm a pro zatížení do 1,5 kPa  (150 kg/m2),</v>
      </c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6" t="s">
        <v>302</v>
      </c>
      <c r="D105" s="249"/>
      <c r="E105" s="250">
        <v>0.35870000000000002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184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14"/>
      <c r="B106" s="215"/>
      <c r="C106" s="256" t="s">
        <v>303</v>
      </c>
      <c r="D106" s="249"/>
      <c r="E106" s="250">
        <v>0.46500000000000002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184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24">
        <v>29</v>
      </c>
      <c r="B107" s="225" t="s">
        <v>304</v>
      </c>
      <c r="C107" s="242" t="s">
        <v>305</v>
      </c>
      <c r="D107" s="226" t="s">
        <v>205</v>
      </c>
      <c r="E107" s="227">
        <v>2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 t="s">
        <v>300</v>
      </c>
      <c r="S107" s="229" t="s">
        <v>152</v>
      </c>
      <c r="T107" s="230" t="s">
        <v>152</v>
      </c>
      <c r="U107" s="216">
        <v>0.05</v>
      </c>
      <c r="V107" s="216">
        <f>ROUND(E107*U107,2)</f>
        <v>0.1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180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14"/>
      <c r="B108" s="215"/>
      <c r="C108" s="255" t="s">
        <v>306</v>
      </c>
      <c r="D108" s="253"/>
      <c r="E108" s="253"/>
      <c r="F108" s="253"/>
      <c r="G108" s="253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182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ht="20.399999999999999" outlineLevel="1" x14ac:dyDescent="0.25">
      <c r="A109" s="224">
        <v>30</v>
      </c>
      <c r="B109" s="225" t="s">
        <v>307</v>
      </c>
      <c r="C109" s="242" t="s">
        <v>308</v>
      </c>
      <c r="D109" s="226" t="s">
        <v>187</v>
      </c>
      <c r="E109" s="227">
        <v>1.5760000000000001</v>
      </c>
      <c r="F109" s="228"/>
      <c r="G109" s="229">
        <f>ROUND(E109*F109,2)</f>
        <v>0</v>
      </c>
      <c r="H109" s="228"/>
      <c r="I109" s="229">
        <f>ROUND(E109*H109,2)</f>
        <v>0</v>
      </c>
      <c r="J109" s="228"/>
      <c r="K109" s="229">
        <f>ROUND(E109*J109,2)</f>
        <v>0</v>
      </c>
      <c r="L109" s="229">
        <v>21</v>
      </c>
      <c r="M109" s="229">
        <f>G109*(1+L109/100)</f>
        <v>0</v>
      </c>
      <c r="N109" s="229">
        <v>1.17E-3</v>
      </c>
      <c r="O109" s="229">
        <f>ROUND(E109*N109,2)</f>
        <v>0</v>
      </c>
      <c r="P109" s="229">
        <v>7.5999999999999998E-2</v>
      </c>
      <c r="Q109" s="229">
        <f>ROUND(E109*P109,2)</f>
        <v>0.12</v>
      </c>
      <c r="R109" s="229" t="s">
        <v>300</v>
      </c>
      <c r="S109" s="229" t="s">
        <v>152</v>
      </c>
      <c r="T109" s="230" t="s">
        <v>152</v>
      </c>
      <c r="U109" s="216">
        <v>0.93899999999999995</v>
      </c>
      <c r="V109" s="216">
        <f>ROUND(E109*U109,2)</f>
        <v>1.48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180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14"/>
      <c r="B110" s="215"/>
      <c r="C110" s="243" t="s">
        <v>309</v>
      </c>
      <c r="D110" s="231"/>
      <c r="E110" s="231"/>
      <c r="F110" s="231"/>
      <c r="G110" s="231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156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6" t="s">
        <v>310</v>
      </c>
      <c r="D111" s="249"/>
      <c r="E111" s="250">
        <v>1.5760000000000001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184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ht="20.399999999999999" outlineLevel="1" x14ac:dyDescent="0.25">
      <c r="A112" s="224">
        <v>31</v>
      </c>
      <c r="B112" s="225" t="s">
        <v>311</v>
      </c>
      <c r="C112" s="242" t="s">
        <v>312</v>
      </c>
      <c r="D112" s="226" t="s">
        <v>187</v>
      </c>
      <c r="E112" s="227">
        <v>0.55000000000000004</v>
      </c>
      <c r="F112" s="228"/>
      <c r="G112" s="229">
        <f>ROUND(E112*F112,2)</f>
        <v>0</v>
      </c>
      <c r="H112" s="228"/>
      <c r="I112" s="229">
        <f>ROUND(E112*H112,2)</f>
        <v>0</v>
      </c>
      <c r="J112" s="228"/>
      <c r="K112" s="229">
        <f>ROUND(E112*J112,2)</f>
        <v>0</v>
      </c>
      <c r="L112" s="229">
        <v>21</v>
      </c>
      <c r="M112" s="229">
        <f>G112*(1+L112/100)</f>
        <v>0</v>
      </c>
      <c r="N112" s="229">
        <v>1.65E-3</v>
      </c>
      <c r="O112" s="229">
        <f>ROUND(E112*N112,2)</f>
        <v>0</v>
      </c>
      <c r="P112" s="229">
        <v>0.27</v>
      </c>
      <c r="Q112" s="229">
        <f>ROUND(E112*P112,2)</f>
        <v>0.15</v>
      </c>
      <c r="R112" s="229" t="s">
        <v>300</v>
      </c>
      <c r="S112" s="229" t="s">
        <v>152</v>
      </c>
      <c r="T112" s="230" t="s">
        <v>152</v>
      </c>
      <c r="U112" s="216">
        <v>0.70499999999999996</v>
      </c>
      <c r="V112" s="216">
        <f>ROUND(E112*U112,2)</f>
        <v>0.39</v>
      </c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180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55" t="s">
        <v>313</v>
      </c>
      <c r="D113" s="253"/>
      <c r="E113" s="253"/>
      <c r="F113" s="253"/>
      <c r="G113" s="253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182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14"/>
      <c r="B114" s="215"/>
      <c r="C114" s="257" t="s">
        <v>309</v>
      </c>
      <c r="D114" s="254"/>
      <c r="E114" s="254"/>
      <c r="F114" s="254"/>
      <c r="G114" s="254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156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6" t="s">
        <v>190</v>
      </c>
      <c r="D115" s="249"/>
      <c r="E115" s="250">
        <v>0.55000000000000004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184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0.399999999999999" outlineLevel="1" x14ac:dyDescent="0.25">
      <c r="A116" s="224">
        <v>32</v>
      </c>
      <c r="B116" s="225" t="s">
        <v>314</v>
      </c>
      <c r="C116" s="242" t="s">
        <v>315</v>
      </c>
      <c r="D116" s="226" t="s">
        <v>316</v>
      </c>
      <c r="E116" s="227">
        <v>0.14348</v>
      </c>
      <c r="F116" s="228"/>
      <c r="G116" s="229">
        <f>ROUND(E116*F116,2)</f>
        <v>0</v>
      </c>
      <c r="H116" s="228"/>
      <c r="I116" s="229">
        <f>ROUND(E116*H116,2)</f>
        <v>0</v>
      </c>
      <c r="J116" s="228"/>
      <c r="K116" s="229">
        <f>ROUND(E116*J116,2)</f>
        <v>0</v>
      </c>
      <c r="L116" s="229">
        <v>21</v>
      </c>
      <c r="M116" s="229">
        <f>G116*(1+L116/100)</f>
        <v>0</v>
      </c>
      <c r="N116" s="229">
        <v>1.82E-3</v>
      </c>
      <c r="O116" s="229">
        <f>ROUND(E116*N116,2)</f>
        <v>0</v>
      </c>
      <c r="P116" s="229">
        <v>1.8</v>
      </c>
      <c r="Q116" s="229">
        <f>ROUND(E116*P116,2)</f>
        <v>0.26</v>
      </c>
      <c r="R116" s="229" t="s">
        <v>300</v>
      </c>
      <c r="S116" s="229" t="s">
        <v>152</v>
      </c>
      <c r="T116" s="230" t="s">
        <v>152</v>
      </c>
      <c r="U116" s="216">
        <v>3.1960000000000002</v>
      </c>
      <c r="V116" s="216">
        <f>ROUND(E116*U116,2)</f>
        <v>0.46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180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5" t="s">
        <v>313</v>
      </c>
      <c r="D117" s="253"/>
      <c r="E117" s="253"/>
      <c r="F117" s="253"/>
      <c r="G117" s="253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182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14"/>
      <c r="B118" s="215"/>
      <c r="C118" s="257" t="s">
        <v>309</v>
      </c>
      <c r="D118" s="254"/>
      <c r="E118" s="254"/>
      <c r="F118" s="254"/>
      <c r="G118" s="254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156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14"/>
      <c r="B119" s="215"/>
      <c r="C119" s="256" t="s">
        <v>317</v>
      </c>
      <c r="D119" s="249"/>
      <c r="E119" s="250">
        <v>0.14348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184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ht="20.399999999999999" outlineLevel="1" x14ac:dyDescent="0.25">
      <c r="A120" s="233">
        <v>33</v>
      </c>
      <c r="B120" s="234" t="s">
        <v>318</v>
      </c>
      <c r="C120" s="244" t="s">
        <v>319</v>
      </c>
      <c r="D120" s="235" t="s">
        <v>196</v>
      </c>
      <c r="E120" s="236">
        <v>1.2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4.2000000000000003E-2</v>
      </c>
      <c r="Q120" s="238">
        <f>ROUND(E120*P120,2)</f>
        <v>0.05</v>
      </c>
      <c r="R120" s="238" t="s">
        <v>300</v>
      </c>
      <c r="S120" s="238" t="s">
        <v>152</v>
      </c>
      <c r="T120" s="239" t="s">
        <v>152</v>
      </c>
      <c r="U120" s="216">
        <v>0.71499999999999997</v>
      </c>
      <c r="V120" s="216">
        <f>ROUND(E120*U120,2)</f>
        <v>0.86</v>
      </c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180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24">
        <v>34</v>
      </c>
      <c r="B121" s="225" t="s">
        <v>320</v>
      </c>
      <c r="C121" s="242" t="s">
        <v>321</v>
      </c>
      <c r="D121" s="226" t="s">
        <v>196</v>
      </c>
      <c r="E121" s="227">
        <v>2</v>
      </c>
      <c r="F121" s="228"/>
      <c r="G121" s="229">
        <f>ROUND(E121*F121,2)</f>
        <v>0</v>
      </c>
      <c r="H121" s="228"/>
      <c r="I121" s="229">
        <f>ROUND(E121*H121,2)</f>
        <v>0</v>
      </c>
      <c r="J121" s="228"/>
      <c r="K121" s="229">
        <f>ROUND(E121*J121,2)</f>
        <v>0</v>
      </c>
      <c r="L121" s="229">
        <v>21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4.7E-2</v>
      </c>
      <c r="Q121" s="229">
        <f>ROUND(E121*P121,2)</f>
        <v>0.09</v>
      </c>
      <c r="R121" s="229" t="s">
        <v>300</v>
      </c>
      <c r="S121" s="229" t="s">
        <v>152</v>
      </c>
      <c r="T121" s="230" t="s">
        <v>152</v>
      </c>
      <c r="U121" s="216">
        <v>1.0129999999999999</v>
      </c>
      <c r="V121" s="216">
        <f>ROUND(E121*U121,2)</f>
        <v>2.0299999999999998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180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55" t="s">
        <v>322</v>
      </c>
      <c r="D122" s="253"/>
      <c r="E122" s="253"/>
      <c r="F122" s="253"/>
      <c r="G122" s="253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182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5">
      <c r="A123" s="214"/>
      <c r="B123" s="215"/>
      <c r="C123" s="256" t="s">
        <v>323</v>
      </c>
      <c r="D123" s="249"/>
      <c r="E123" s="250">
        <v>2</v>
      </c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184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ht="20.399999999999999" outlineLevel="1" x14ac:dyDescent="0.25">
      <c r="A124" s="233">
        <v>35</v>
      </c>
      <c r="B124" s="234" t="s">
        <v>324</v>
      </c>
      <c r="C124" s="244" t="s">
        <v>325</v>
      </c>
      <c r="D124" s="235" t="s">
        <v>196</v>
      </c>
      <c r="E124" s="236">
        <v>5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3.6999999999999998E-2</v>
      </c>
      <c r="Q124" s="238">
        <f>ROUND(E124*P124,2)</f>
        <v>0.19</v>
      </c>
      <c r="R124" s="238" t="s">
        <v>300</v>
      </c>
      <c r="S124" s="238" t="s">
        <v>152</v>
      </c>
      <c r="T124" s="239" t="s">
        <v>152</v>
      </c>
      <c r="U124" s="216">
        <v>0.55000000000000004</v>
      </c>
      <c r="V124" s="216">
        <f>ROUND(E124*U124,2)</f>
        <v>2.75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180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ht="20.399999999999999" outlineLevel="1" x14ac:dyDescent="0.25">
      <c r="A125" s="233">
        <v>36</v>
      </c>
      <c r="B125" s="234" t="s">
        <v>326</v>
      </c>
      <c r="C125" s="244" t="s">
        <v>327</v>
      </c>
      <c r="D125" s="235" t="s">
        <v>187</v>
      </c>
      <c r="E125" s="236">
        <v>24.93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8">
        <v>0</v>
      </c>
      <c r="O125" s="238">
        <f>ROUND(E125*N125,2)</f>
        <v>0</v>
      </c>
      <c r="P125" s="238">
        <v>0.01</v>
      </c>
      <c r="Q125" s="238">
        <f>ROUND(E125*P125,2)</f>
        <v>0.25</v>
      </c>
      <c r="R125" s="238" t="s">
        <v>300</v>
      </c>
      <c r="S125" s="238" t="s">
        <v>152</v>
      </c>
      <c r="T125" s="239" t="s">
        <v>152</v>
      </c>
      <c r="U125" s="216">
        <v>0.1</v>
      </c>
      <c r="V125" s="216">
        <f>ROUND(E125*U125,2)</f>
        <v>2.4900000000000002</v>
      </c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180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ht="20.399999999999999" outlineLevel="1" x14ac:dyDescent="0.25">
      <c r="A126" s="224">
        <v>37</v>
      </c>
      <c r="B126" s="225" t="s">
        <v>328</v>
      </c>
      <c r="C126" s="242" t="s">
        <v>329</v>
      </c>
      <c r="D126" s="226" t="s">
        <v>187</v>
      </c>
      <c r="E126" s="227">
        <v>128.13290000000001</v>
      </c>
      <c r="F126" s="228"/>
      <c r="G126" s="229">
        <f>ROUND(E126*F126,2)</f>
        <v>0</v>
      </c>
      <c r="H126" s="228"/>
      <c r="I126" s="229">
        <f>ROUND(E126*H126,2)</f>
        <v>0</v>
      </c>
      <c r="J126" s="228"/>
      <c r="K126" s="229">
        <f>ROUND(E126*J126,2)</f>
        <v>0</v>
      </c>
      <c r="L126" s="229">
        <v>21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0.01</v>
      </c>
      <c r="Q126" s="229">
        <f>ROUND(E126*P126,2)</f>
        <v>1.28</v>
      </c>
      <c r="R126" s="229" t="s">
        <v>300</v>
      </c>
      <c r="S126" s="229" t="s">
        <v>152</v>
      </c>
      <c r="T126" s="230" t="s">
        <v>152</v>
      </c>
      <c r="U126" s="216">
        <v>0.08</v>
      </c>
      <c r="V126" s="216">
        <f>ROUND(E126*U126,2)</f>
        <v>10.25</v>
      </c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221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14"/>
      <c r="B127" s="215"/>
      <c r="C127" s="256" t="s">
        <v>239</v>
      </c>
      <c r="D127" s="249"/>
      <c r="E127" s="250">
        <v>109.82170000000001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184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14"/>
      <c r="B128" s="215"/>
      <c r="C128" s="256" t="s">
        <v>240</v>
      </c>
      <c r="D128" s="249"/>
      <c r="E128" s="250">
        <v>-18.0426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184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56" t="s">
        <v>241</v>
      </c>
      <c r="D129" s="249"/>
      <c r="E129" s="250">
        <v>-24.11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184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14"/>
      <c r="B130" s="215"/>
      <c r="C130" s="256" t="s">
        <v>242</v>
      </c>
      <c r="D130" s="249"/>
      <c r="E130" s="250">
        <v>-2.1749999999999998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184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14"/>
      <c r="B131" s="215"/>
      <c r="C131" s="256" t="s">
        <v>243</v>
      </c>
      <c r="D131" s="249"/>
      <c r="E131" s="250">
        <v>-3.9950000000000001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184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5">
      <c r="A132" s="214"/>
      <c r="B132" s="215"/>
      <c r="C132" s="256" t="s">
        <v>244</v>
      </c>
      <c r="D132" s="249"/>
      <c r="E132" s="250">
        <v>-0.55000000000000004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184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5">
      <c r="A133" s="214"/>
      <c r="B133" s="215"/>
      <c r="C133" s="256" t="s">
        <v>245</v>
      </c>
      <c r="D133" s="249"/>
      <c r="E133" s="250">
        <v>-1.875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184</v>
      </c>
      <c r="AH133" s="207">
        <v>0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14"/>
      <c r="B134" s="215"/>
      <c r="C134" s="258" t="s">
        <v>246</v>
      </c>
      <c r="D134" s="251"/>
      <c r="E134" s="252">
        <v>59.074100000000001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184</v>
      </c>
      <c r="AH134" s="207">
        <v>1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14"/>
      <c r="B135" s="215"/>
      <c r="C135" s="256" t="s">
        <v>247</v>
      </c>
      <c r="D135" s="249"/>
      <c r="E135" s="250">
        <v>69.058800000000005</v>
      </c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184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ht="20.399999999999999" outlineLevel="1" x14ac:dyDescent="0.25">
      <c r="A136" s="224">
        <v>38</v>
      </c>
      <c r="B136" s="225" t="s">
        <v>330</v>
      </c>
      <c r="C136" s="242" t="s">
        <v>331</v>
      </c>
      <c r="D136" s="226" t="s">
        <v>187</v>
      </c>
      <c r="E136" s="227">
        <v>22.234999999999999</v>
      </c>
      <c r="F136" s="228"/>
      <c r="G136" s="229">
        <f>ROUND(E136*F136,2)</f>
        <v>0</v>
      </c>
      <c r="H136" s="228"/>
      <c r="I136" s="229">
        <f>ROUND(E136*H136,2)</f>
        <v>0</v>
      </c>
      <c r="J136" s="228"/>
      <c r="K136" s="229">
        <f>ROUND(E136*J136,2)</f>
        <v>0</v>
      </c>
      <c r="L136" s="229">
        <v>21</v>
      </c>
      <c r="M136" s="229">
        <f>G136*(1+L136/100)</f>
        <v>0</v>
      </c>
      <c r="N136" s="229">
        <v>0</v>
      </c>
      <c r="O136" s="229">
        <f>ROUND(E136*N136,2)</f>
        <v>0</v>
      </c>
      <c r="P136" s="229">
        <v>4.5999999999999999E-2</v>
      </c>
      <c r="Q136" s="229">
        <f>ROUND(E136*P136,2)</f>
        <v>1.02</v>
      </c>
      <c r="R136" s="229" t="s">
        <v>300</v>
      </c>
      <c r="S136" s="229" t="s">
        <v>152</v>
      </c>
      <c r="T136" s="230" t="s">
        <v>152</v>
      </c>
      <c r="U136" s="216">
        <v>0.26</v>
      </c>
      <c r="V136" s="216">
        <f>ROUND(E136*U136,2)</f>
        <v>5.78</v>
      </c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180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14"/>
      <c r="B137" s="215"/>
      <c r="C137" s="256" t="s">
        <v>332</v>
      </c>
      <c r="D137" s="249"/>
      <c r="E137" s="250">
        <v>24.11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184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5">
      <c r="A138" s="214"/>
      <c r="B138" s="215"/>
      <c r="C138" s="256" t="s">
        <v>245</v>
      </c>
      <c r="D138" s="249"/>
      <c r="E138" s="250">
        <v>-1.875</v>
      </c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184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ht="20.399999999999999" outlineLevel="1" x14ac:dyDescent="0.25">
      <c r="A139" s="224">
        <v>39</v>
      </c>
      <c r="B139" s="225" t="s">
        <v>333</v>
      </c>
      <c r="C139" s="242" t="s">
        <v>334</v>
      </c>
      <c r="D139" s="226" t="s">
        <v>187</v>
      </c>
      <c r="E139" s="227">
        <v>2.1749999999999998</v>
      </c>
      <c r="F139" s="228"/>
      <c r="G139" s="229">
        <f>ROUND(E139*F139,2)</f>
        <v>0</v>
      </c>
      <c r="H139" s="228"/>
      <c r="I139" s="229">
        <f>ROUND(E139*H139,2)</f>
        <v>0</v>
      </c>
      <c r="J139" s="228"/>
      <c r="K139" s="229">
        <f>ROUND(E139*J139,2)</f>
        <v>0</v>
      </c>
      <c r="L139" s="229">
        <v>21</v>
      </c>
      <c r="M139" s="229">
        <f>G139*(1+L139/100)</f>
        <v>0</v>
      </c>
      <c r="N139" s="229">
        <v>0</v>
      </c>
      <c r="O139" s="229">
        <f>ROUND(E139*N139,2)</f>
        <v>0</v>
      </c>
      <c r="P139" s="229">
        <v>6.8000000000000005E-2</v>
      </c>
      <c r="Q139" s="229">
        <f>ROUND(E139*P139,2)</f>
        <v>0.15</v>
      </c>
      <c r="R139" s="229" t="s">
        <v>300</v>
      </c>
      <c r="S139" s="229" t="s">
        <v>152</v>
      </c>
      <c r="T139" s="230" t="s">
        <v>152</v>
      </c>
      <c r="U139" s="216">
        <v>0.3</v>
      </c>
      <c r="V139" s="216">
        <f>ROUND(E139*U139,2)</f>
        <v>0.65</v>
      </c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180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14"/>
      <c r="B140" s="215"/>
      <c r="C140" s="255" t="s">
        <v>335</v>
      </c>
      <c r="D140" s="253"/>
      <c r="E140" s="253"/>
      <c r="F140" s="253"/>
      <c r="G140" s="253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182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14"/>
      <c r="B141" s="215"/>
      <c r="C141" s="256" t="s">
        <v>234</v>
      </c>
      <c r="D141" s="249"/>
      <c r="E141" s="250">
        <v>2.1749999999999998</v>
      </c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184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ht="20.399999999999999" outlineLevel="1" x14ac:dyDescent="0.25">
      <c r="A142" s="224">
        <v>40</v>
      </c>
      <c r="B142" s="225" t="s">
        <v>336</v>
      </c>
      <c r="C142" s="242" t="s">
        <v>337</v>
      </c>
      <c r="D142" s="226" t="s">
        <v>187</v>
      </c>
      <c r="E142" s="227">
        <v>52.985999999999997</v>
      </c>
      <c r="F142" s="228"/>
      <c r="G142" s="229">
        <f>ROUND(E142*F142,2)</f>
        <v>0</v>
      </c>
      <c r="H142" s="228"/>
      <c r="I142" s="229">
        <f>ROUND(E142*H142,2)</f>
        <v>0</v>
      </c>
      <c r="J142" s="228"/>
      <c r="K142" s="229">
        <f>ROUND(E142*J142,2)</f>
        <v>0</v>
      </c>
      <c r="L142" s="229">
        <v>21</v>
      </c>
      <c r="M142" s="229">
        <f>G142*(1+L142/100)</f>
        <v>0</v>
      </c>
      <c r="N142" s="229">
        <v>0</v>
      </c>
      <c r="O142" s="229">
        <f>ROUND(E142*N142,2)</f>
        <v>0</v>
      </c>
      <c r="P142" s="229">
        <v>3.5000000000000003E-2</v>
      </c>
      <c r="Q142" s="229">
        <f>ROUND(E142*P142,2)</f>
        <v>1.85</v>
      </c>
      <c r="R142" s="229" t="s">
        <v>338</v>
      </c>
      <c r="S142" s="229" t="s">
        <v>152</v>
      </c>
      <c r="T142" s="230" t="s">
        <v>152</v>
      </c>
      <c r="U142" s="216">
        <v>0.09</v>
      </c>
      <c r="V142" s="216">
        <f>ROUND(E142*U142,2)</f>
        <v>4.7699999999999996</v>
      </c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180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6" t="s">
        <v>339</v>
      </c>
      <c r="D143" s="249"/>
      <c r="E143" s="250">
        <v>47.172499999999999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184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14"/>
      <c r="B144" s="215"/>
      <c r="C144" s="256" t="s">
        <v>340</v>
      </c>
      <c r="D144" s="249"/>
      <c r="E144" s="250">
        <v>5.8135000000000003</v>
      </c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184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24">
        <v>41</v>
      </c>
      <c r="B145" s="225" t="s">
        <v>341</v>
      </c>
      <c r="C145" s="242" t="s">
        <v>342</v>
      </c>
      <c r="D145" s="226" t="s">
        <v>187</v>
      </c>
      <c r="E145" s="227">
        <v>26.500499999999999</v>
      </c>
      <c r="F145" s="228"/>
      <c r="G145" s="229">
        <f>ROUND(E145*F145,2)</f>
        <v>0</v>
      </c>
      <c r="H145" s="228"/>
      <c r="I145" s="229">
        <f>ROUND(E145*H145,2)</f>
        <v>0</v>
      </c>
      <c r="J145" s="228"/>
      <c r="K145" s="229">
        <f>ROUND(E145*J145,2)</f>
        <v>0</v>
      </c>
      <c r="L145" s="229">
        <v>21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2E-3</v>
      </c>
      <c r="Q145" s="229">
        <f>ROUND(E145*P145,2)</f>
        <v>0.05</v>
      </c>
      <c r="R145" s="229" t="s">
        <v>343</v>
      </c>
      <c r="S145" s="229" t="s">
        <v>152</v>
      </c>
      <c r="T145" s="230" t="s">
        <v>152</v>
      </c>
      <c r="U145" s="216">
        <v>0.1</v>
      </c>
      <c r="V145" s="216">
        <f>ROUND(E145*U145,2)</f>
        <v>2.65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180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14"/>
      <c r="B146" s="215"/>
      <c r="C146" s="256" t="s">
        <v>344</v>
      </c>
      <c r="D146" s="249"/>
      <c r="E146" s="250">
        <v>26.500499999999999</v>
      </c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184</v>
      </c>
      <c r="AH146" s="207">
        <v>0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24">
        <v>42</v>
      </c>
      <c r="B147" s="225" t="s">
        <v>345</v>
      </c>
      <c r="C147" s="242" t="s">
        <v>346</v>
      </c>
      <c r="D147" s="226" t="s">
        <v>196</v>
      </c>
      <c r="E147" s="227">
        <v>59.414999999999999</v>
      </c>
      <c r="F147" s="228"/>
      <c r="G147" s="229">
        <f>ROUND(E147*F147,2)</f>
        <v>0</v>
      </c>
      <c r="H147" s="228"/>
      <c r="I147" s="229">
        <f>ROUND(E147*H147,2)</f>
        <v>0</v>
      </c>
      <c r="J147" s="228"/>
      <c r="K147" s="229">
        <f>ROUND(E147*J147,2)</f>
        <v>0</v>
      </c>
      <c r="L147" s="229">
        <v>21</v>
      </c>
      <c r="M147" s="229">
        <f>G147*(1+L147/100)</f>
        <v>0</v>
      </c>
      <c r="N147" s="229">
        <v>0</v>
      </c>
      <c r="O147" s="229">
        <f>ROUND(E147*N147,2)</f>
        <v>0</v>
      </c>
      <c r="P147" s="229">
        <v>0</v>
      </c>
      <c r="Q147" s="229">
        <f>ROUND(E147*P147,2)</f>
        <v>0</v>
      </c>
      <c r="R147" s="229" t="s">
        <v>347</v>
      </c>
      <c r="S147" s="229" t="s">
        <v>152</v>
      </c>
      <c r="T147" s="230" t="s">
        <v>152</v>
      </c>
      <c r="U147" s="216">
        <v>3.5000000000000003E-2</v>
      </c>
      <c r="V147" s="216">
        <f>ROUND(E147*U147,2)</f>
        <v>2.08</v>
      </c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180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14"/>
      <c r="B148" s="215"/>
      <c r="C148" s="256" t="s">
        <v>348</v>
      </c>
      <c r="D148" s="249"/>
      <c r="E148" s="250">
        <v>37.14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184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56" t="s">
        <v>349</v>
      </c>
      <c r="D149" s="249"/>
      <c r="E149" s="250">
        <v>1.54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184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14"/>
      <c r="B150" s="215"/>
      <c r="C150" s="256" t="s">
        <v>350</v>
      </c>
      <c r="D150" s="249"/>
      <c r="E150" s="250">
        <v>20.734999999999999</v>
      </c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184</v>
      </c>
      <c r="AH150" s="207">
        <v>0</v>
      </c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24">
        <v>43</v>
      </c>
      <c r="B151" s="225" t="s">
        <v>351</v>
      </c>
      <c r="C151" s="242" t="s">
        <v>352</v>
      </c>
      <c r="D151" s="226" t="s">
        <v>187</v>
      </c>
      <c r="E151" s="227">
        <v>135.79349999999999</v>
      </c>
      <c r="F151" s="228"/>
      <c r="G151" s="229">
        <f>ROUND(E151*F151,2)</f>
        <v>0</v>
      </c>
      <c r="H151" s="228"/>
      <c r="I151" s="229">
        <f>ROUND(E151*H151,2)</f>
        <v>0</v>
      </c>
      <c r="J151" s="228"/>
      <c r="K151" s="229">
        <f>ROUND(E151*J151,2)</f>
        <v>0</v>
      </c>
      <c r="L151" s="229">
        <v>21</v>
      </c>
      <c r="M151" s="229">
        <f>G151*(1+L151/100)</f>
        <v>0</v>
      </c>
      <c r="N151" s="229">
        <v>0</v>
      </c>
      <c r="O151" s="229">
        <f>ROUND(E151*N151,2)</f>
        <v>0</v>
      </c>
      <c r="P151" s="229">
        <v>1E-3</v>
      </c>
      <c r="Q151" s="229">
        <f>ROUND(E151*P151,2)</f>
        <v>0.14000000000000001</v>
      </c>
      <c r="R151" s="229" t="s">
        <v>347</v>
      </c>
      <c r="S151" s="229" t="s">
        <v>152</v>
      </c>
      <c r="T151" s="230" t="s">
        <v>152</v>
      </c>
      <c r="U151" s="216">
        <v>0.105</v>
      </c>
      <c r="V151" s="216">
        <f>ROUND(E151*U151,2)</f>
        <v>14.26</v>
      </c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180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14"/>
      <c r="B152" s="215"/>
      <c r="C152" s="256" t="s">
        <v>274</v>
      </c>
      <c r="D152" s="249"/>
      <c r="E152" s="250">
        <v>105.87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184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14"/>
      <c r="B153" s="215"/>
      <c r="C153" s="256" t="s">
        <v>340</v>
      </c>
      <c r="D153" s="249"/>
      <c r="E153" s="250">
        <v>5.8135000000000003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184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14"/>
      <c r="B154" s="215"/>
      <c r="C154" s="256" t="s">
        <v>332</v>
      </c>
      <c r="D154" s="249"/>
      <c r="E154" s="250">
        <v>24.11</v>
      </c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184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33">
        <v>44</v>
      </c>
      <c r="B155" s="234" t="s">
        <v>353</v>
      </c>
      <c r="C155" s="244" t="s">
        <v>354</v>
      </c>
      <c r="D155" s="235" t="s">
        <v>205</v>
      </c>
      <c r="E155" s="236">
        <v>1</v>
      </c>
      <c r="F155" s="237"/>
      <c r="G155" s="238">
        <f>ROUND(E155*F155,2)</f>
        <v>0</v>
      </c>
      <c r="H155" s="237"/>
      <c r="I155" s="238">
        <f>ROUND(E155*H155,2)</f>
        <v>0</v>
      </c>
      <c r="J155" s="237"/>
      <c r="K155" s="238">
        <f>ROUND(E155*J155,2)</f>
        <v>0</v>
      </c>
      <c r="L155" s="238">
        <v>21</v>
      </c>
      <c r="M155" s="238">
        <f>G155*(1+L155/100)</f>
        <v>0</v>
      </c>
      <c r="N155" s="238">
        <v>0</v>
      </c>
      <c r="O155" s="238">
        <f>ROUND(E155*N155,2)</f>
        <v>0</v>
      </c>
      <c r="P155" s="238">
        <v>3.1870000000000002E-2</v>
      </c>
      <c r="Q155" s="238">
        <f>ROUND(E155*P155,2)</f>
        <v>0.03</v>
      </c>
      <c r="R155" s="238"/>
      <c r="S155" s="238" t="s">
        <v>166</v>
      </c>
      <c r="T155" s="239" t="s">
        <v>152</v>
      </c>
      <c r="U155" s="216">
        <v>0.89376</v>
      </c>
      <c r="V155" s="216">
        <f>ROUND(E155*U155,2)</f>
        <v>0.89</v>
      </c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180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24">
        <v>45</v>
      </c>
      <c r="B156" s="225" t="s">
        <v>355</v>
      </c>
      <c r="C156" s="242" t="s">
        <v>356</v>
      </c>
      <c r="D156" s="226" t="s">
        <v>187</v>
      </c>
      <c r="E156" s="227">
        <v>26.500499999999999</v>
      </c>
      <c r="F156" s="228"/>
      <c r="G156" s="229">
        <f>ROUND(E156*F156,2)</f>
        <v>0</v>
      </c>
      <c r="H156" s="228"/>
      <c r="I156" s="229">
        <f>ROUND(E156*H156,2)</f>
        <v>0</v>
      </c>
      <c r="J156" s="228"/>
      <c r="K156" s="229">
        <f>ROUND(E156*J156,2)</f>
        <v>0</v>
      </c>
      <c r="L156" s="229">
        <v>21</v>
      </c>
      <c r="M156" s="229">
        <f>G156*(1+L156/100)</f>
        <v>0</v>
      </c>
      <c r="N156" s="229">
        <v>0</v>
      </c>
      <c r="O156" s="229">
        <f>ROUND(E156*N156,2)</f>
        <v>0</v>
      </c>
      <c r="P156" s="229">
        <v>1.2E-2</v>
      </c>
      <c r="Q156" s="229">
        <f>ROUND(E156*P156,2)</f>
        <v>0.32</v>
      </c>
      <c r="R156" s="229"/>
      <c r="S156" s="229" t="s">
        <v>166</v>
      </c>
      <c r="T156" s="230" t="s">
        <v>153</v>
      </c>
      <c r="U156" s="216">
        <v>0.13</v>
      </c>
      <c r="V156" s="216">
        <f>ROUND(E156*U156,2)</f>
        <v>3.45</v>
      </c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180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14"/>
      <c r="B157" s="215"/>
      <c r="C157" s="256" t="s">
        <v>344</v>
      </c>
      <c r="D157" s="249"/>
      <c r="E157" s="250">
        <v>26.500499999999999</v>
      </c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184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24">
        <v>46</v>
      </c>
      <c r="B158" s="225" t="s">
        <v>357</v>
      </c>
      <c r="C158" s="242" t="s">
        <v>358</v>
      </c>
      <c r="D158" s="226" t="s">
        <v>196</v>
      </c>
      <c r="E158" s="227">
        <v>52.15</v>
      </c>
      <c r="F158" s="228"/>
      <c r="G158" s="229">
        <f>ROUND(E158*F158,2)</f>
        <v>0</v>
      </c>
      <c r="H158" s="228"/>
      <c r="I158" s="229">
        <f>ROUND(E158*H158,2)</f>
        <v>0</v>
      </c>
      <c r="J158" s="228"/>
      <c r="K158" s="229">
        <f>ROUND(E158*J158,2)</f>
        <v>0</v>
      </c>
      <c r="L158" s="229">
        <v>21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2.9999999999999997E-4</v>
      </c>
      <c r="Q158" s="229">
        <f>ROUND(E158*P158,2)</f>
        <v>0.02</v>
      </c>
      <c r="R158" s="229"/>
      <c r="S158" s="229" t="s">
        <v>166</v>
      </c>
      <c r="T158" s="230" t="s">
        <v>153</v>
      </c>
      <c r="U158" s="216">
        <v>0.04</v>
      </c>
      <c r="V158" s="216">
        <f>ROUND(E158*U158,2)</f>
        <v>2.09</v>
      </c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180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56" t="s">
        <v>359</v>
      </c>
      <c r="D159" s="249"/>
      <c r="E159" s="250">
        <v>52.15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184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24">
        <v>47</v>
      </c>
      <c r="B160" s="225" t="s">
        <v>360</v>
      </c>
      <c r="C160" s="242" t="s">
        <v>361</v>
      </c>
      <c r="D160" s="226" t="s">
        <v>187</v>
      </c>
      <c r="E160" s="227">
        <v>58.697499999999998</v>
      </c>
      <c r="F160" s="228"/>
      <c r="G160" s="229">
        <f>ROUND(E160*F160,2)</f>
        <v>0</v>
      </c>
      <c r="H160" s="228"/>
      <c r="I160" s="229">
        <f>ROUND(E160*H160,2)</f>
        <v>0</v>
      </c>
      <c r="J160" s="228"/>
      <c r="K160" s="229">
        <f>ROUND(E160*J160,2)</f>
        <v>0</v>
      </c>
      <c r="L160" s="229">
        <v>21</v>
      </c>
      <c r="M160" s="229">
        <f>G160*(1+L160/100)</f>
        <v>0</v>
      </c>
      <c r="N160" s="229">
        <v>3.3700000000000002E-3</v>
      </c>
      <c r="O160" s="229">
        <f>ROUND(E160*N160,2)</f>
        <v>0.2</v>
      </c>
      <c r="P160" s="229">
        <v>0</v>
      </c>
      <c r="Q160" s="229">
        <f>ROUND(E160*P160,2)</f>
        <v>0</v>
      </c>
      <c r="R160" s="229"/>
      <c r="S160" s="229" t="s">
        <v>166</v>
      </c>
      <c r="T160" s="230" t="s">
        <v>153</v>
      </c>
      <c r="U160" s="216">
        <v>0.251</v>
      </c>
      <c r="V160" s="216">
        <f>ROUND(E160*U160,2)</f>
        <v>14.73</v>
      </c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180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14"/>
      <c r="B161" s="215"/>
      <c r="C161" s="256" t="s">
        <v>274</v>
      </c>
      <c r="D161" s="249"/>
      <c r="E161" s="250">
        <v>105.87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184</v>
      </c>
      <c r="AH161" s="207">
        <v>0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6" t="s">
        <v>275</v>
      </c>
      <c r="D162" s="249"/>
      <c r="E162" s="250">
        <v>-47.172499999999999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184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5">
      <c r="A163" s="224">
        <v>48</v>
      </c>
      <c r="B163" s="225" t="s">
        <v>362</v>
      </c>
      <c r="C163" s="242" t="s">
        <v>363</v>
      </c>
      <c r="D163" s="226" t="s">
        <v>187</v>
      </c>
      <c r="E163" s="227">
        <v>23.263200000000001</v>
      </c>
      <c r="F163" s="228"/>
      <c r="G163" s="229">
        <f>ROUND(E163*F163,2)</f>
        <v>0</v>
      </c>
      <c r="H163" s="228"/>
      <c r="I163" s="229">
        <f>ROUND(E163*H163,2)</f>
        <v>0</v>
      </c>
      <c r="J163" s="228"/>
      <c r="K163" s="229">
        <f>ROUND(E163*J163,2)</f>
        <v>0</v>
      </c>
      <c r="L163" s="229">
        <v>21</v>
      </c>
      <c r="M163" s="229">
        <f>G163*(1+L163/100)</f>
        <v>0</v>
      </c>
      <c r="N163" s="229">
        <v>0</v>
      </c>
      <c r="O163" s="229">
        <f>ROUND(E163*N163,2)</f>
        <v>0</v>
      </c>
      <c r="P163" s="229">
        <v>3.82E-3</v>
      </c>
      <c r="Q163" s="229">
        <f>ROUND(E163*P163,2)</f>
        <v>0.09</v>
      </c>
      <c r="R163" s="229"/>
      <c r="S163" s="229" t="s">
        <v>166</v>
      </c>
      <c r="T163" s="230" t="s">
        <v>153</v>
      </c>
      <c r="U163" s="216">
        <v>0.3</v>
      </c>
      <c r="V163" s="216">
        <f>ROUND(E163*U163,2)</f>
        <v>6.98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180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56" t="s">
        <v>227</v>
      </c>
      <c r="D164" s="249"/>
      <c r="E164" s="250">
        <v>23.263200000000001</v>
      </c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184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33">
        <v>49</v>
      </c>
      <c r="B165" s="234" t="s">
        <v>364</v>
      </c>
      <c r="C165" s="244" t="s">
        <v>365</v>
      </c>
      <c r="D165" s="235" t="s">
        <v>366</v>
      </c>
      <c r="E165" s="236">
        <v>1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8">
        <v>0</v>
      </c>
      <c r="O165" s="238">
        <f>ROUND(E165*N165,2)</f>
        <v>0</v>
      </c>
      <c r="P165" s="238">
        <v>3.82E-3</v>
      </c>
      <c r="Q165" s="238">
        <f>ROUND(E165*P165,2)</f>
        <v>0</v>
      </c>
      <c r="R165" s="238"/>
      <c r="S165" s="238" t="s">
        <v>166</v>
      </c>
      <c r="T165" s="239" t="s">
        <v>153</v>
      </c>
      <c r="U165" s="216">
        <v>0.3</v>
      </c>
      <c r="V165" s="216">
        <f>ROUND(E165*U165,2)</f>
        <v>0.3</v>
      </c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180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ht="20.399999999999999" outlineLevel="1" x14ac:dyDescent="0.25">
      <c r="A166" s="233">
        <v>50</v>
      </c>
      <c r="B166" s="234" t="s">
        <v>367</v>
      </c>
      <c r="C166" s="244" t="s">
        <v>368</v>
      </c>
      <c r="D166" s="235" t="s">
        <v>366</v>
      </c>
      <c r="E166" s="236">
        <v>1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8">
        <v>0</v>
      </c>
      <c r="O166" s="238">
        <f>ROUND(E166*N166,2)</f>
        <v>0</v>
      </c>
      <c r="P166" s="238">
        <v>0</v>
      </c>
      <c r="Q166" s="238">
        <f>ROUND(E166*P166,2)</f>
        <v>0</v>
      </c>
      <c r="R166" s="238"/>
      <c r="S166" s="238" t="s">
        <v>166</v>
      </c>
      <c r="T166" s="239" t="s">
        <v>153</v>
      </c>
      <c r="U166" s="216">
        <v>0</v>
      </c>
      <c r="V166" s="216">
        <f>ROUND(E166*U166,2)</f>
        <v>0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180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33">
        <v>51</v>
      </c>
      <c r="B167" s="234" t="s">
        <v>369</v>
      </c>
      <c r="C167" s="244" t="s">
        <v>370</v>
      </c>
      <c r="D167" s="235" t="s">
        <v>366</v>
      </c>
      <c r="E167" s="236">
        <v>1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38"/>
      <c r="S167" s="238" t="s">
        <v>166</v>
      </c>
      <c r="T167" s="239" t="s">
        <v>153</v>
      </c>
      <c r="U167" s="216">
        <v>0</v>
      </c>
      <c r="V167" s="216">
        <f>ROUND(E167*U167,2)</f>
        <v>0</v>
      </c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180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24">
        <v>52</v>
      </c>
      <c r="B168" s="225" t="s">
        <v>371</v>
      </c>
      <c r="C168" s="242" t="s">
        <v>372</v>
      </c>
      <c r="D168" s="226" t="s">
        <v>278</v>
      </c>
      <c r="E168" s="227">
        <v>13</v>
      </c>
      <c r="F168" s="228"/>
      <c r="G168" s="229">
        <f>ROUND(E168*F168,2)</f>
        <v>0</v>
      </c>
      <c r="H168" s="228"/>
      <c r="I168" s="229">
        <f>ROUND(E168*H168,2)</f>
        <v>0</v>
      </c>
      <c r="J168" s="228"/>
      <c r="K168" s="229">
        <f>ROUND(E168*J168,2)</f>
        <v>0</v>
      </c>
      <c r="L168" s="229">
        <v>21</v>
      </c>
      <c r="M168" s="229">
        <f>G168*(1+L168/100)</f>
        <v>0</v>
      </c>
      <c r="N168" s="229">
        <v>0</v>
      </c>
      <c r="O168" s="229">
        <f>ROUND(E168*N168,2)</f>
        <v>0</v>
      </c>
      <c r="P168" s="229">
        <v>0.03</v>
      </c>
      <c r="Q168" s="229">
        <f>ROUND(E168*P168,2)</f>
        <v>0.39</v>
      </c>
      <c r="R168" s="229"/>
      <c r="S168" s="229" t="s">
        <v>166</v>
      </c>
      <c r="T168" s="230" t="s">
        <v>153</v>
      </c>
      <c r="U168" s="216">
        <v>0.20100000000000001</v>
      </c>
      <c r="V168" s="216">
        <f>ROUND(E168*U168,2)</f>
        <v>2.61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180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6" t="s">
        <v>373</v>
      </c>
      <c r="D169" s="249"/>
      <c r="E169" s="250">
        <v>13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184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24">
        <v>53</v>
      </c>
      <c r="B170" s="225" t="s">
        <v>374</v>
      </c>
      <c r="C170" s="242" t="s">
        <v>375</v>
      </c>
      <c r="D170" s="226" t="s">
        <v>196</v>
      </c>
      <c r="E170" s="227">
        <v>25.86</v>
      </c>
      <c r="F170" s="228"/>
      <c r="G170" s="229">
        <f>ROUND(E170*F170,2)</f>
        <v>0</v>
      </c>
      <c r="H170" s="228"/>
      <c r="I170" s="229">
        <f>ROUND(E170*H170,2)</f>
        <v>0</v>
      </c>
      <c r="J170" s="228"/>
      <c r="K170" s="229">
        <f>ROUND(E170*J170,2)</f>
        <v>0</v>
      </c>
      <c r="L170" s="229">
        <v>21</v>
      </c>
      <c r="M170" s="229">
        <f>G170*(1+L170/100)</f>
        <v>0</v>
      </c>
      <c r="N170" s="229">
        <v>0</v>
      </c>
      <c r="O170" s="229">
        <f>ROUND(E170*N170,2)</f>
        <v>0</v>
      </c>
      <c r="P170" s="229">
        <v>1E-3</v>
      </c>
      <c r="Q170" s="229">
        <f>ROUND(E170*P170,2)</f>
        <v>0.03</v>
      </c>
      <c r="R170" s="229"/>
      <c r="S170" s="229" t="s">
        <v>166</v>
      </c>
      <c r="T170" s="230" t="s">
        <v>153</v>
      </c>
      <c r="U170" s="216">
        <v>9.6000000000000002E-2</v>
      </c>
      <c r="V170" s="216">
        <f>ROUND(E170*U170,2)</f>
        <v>2.48</v>
      </c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180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14"/>
      <c r="B171" s="215"/>
      <c r="C171" s="256" t="s">
        <v>297</v>
      </c>
      <c r="D171" s="249"/>
      <c r="E171" s="250">
        <v>25.86</v>
      </c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184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24">
        <v>54</v>
      </c>
      <c r="B172" s="225" t="s">
        <v>376</v>
      </c>
      <c r="C172" s="242" t="s">
        <v>377</v>
      </c>
      <c r="D172" s="226" t="s">
        <v>187</v>
      </c>
      <c r="E172" s="227">
        <v>2.23</v>
      </c>
      <c r="F172" s="228"/>
      <c r="G172" s="229">
        <f>ROUND(E172*F172,2)</f>
        <v>0</v>
      </c>
      <c r="H172" s="228"/>
      <c r="I172" s="229">
        <f>ROUND(E172*H172,2)</f>
        <v>0</v>
      </c>
      <c r="J172" s="228"/>
      <c r="K172" s="229">
        <f>ROUND(E172*J172,2)</f>
        <v>0</v>
      </c>
      <c r="L172" s="229">
        <v>21</v>
      </c>
      <c r="M172" s="229">
        <f>G172*(1+L172/100)</f>
        <v>0</v>
      </c>
      <c r="N172" s="229">
        <v>0</v>
      </c>
      <c r="O172" s="229">
        <f>ROUND(E172*N172,2)</f>
        <v>0</v>
      </c>
      <c r="P172" s="229">
        <v>0.03</v>
      </c>
      <c r="Q172" s="229">
        <f>ROUND(E172*P172,2)</f>
        <v>7.0000000000000007E-2</v>
      </c>
      <c r="R172" s="229"/>
      <c r="S172" s="229" t="s">
        <v>166</v>
      </c>
      <c r="T172" s="230" t="s">
        <v>153</v>
      </c>
      <c r="U172" s="216">
        <v>0.20100000000000001</v>
      </c>
      <c r="V172" s="216">
        <f>ROUND(E172*U172,2)</f>
        <v>0.45</v>
      </c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180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5">
      <c r="A173" s="214"/>
      <c r="B173" s="215"/>
      <c r="C173" s="256" t="s">
        <v>378</v>
      </c>
      <c r="D173" s="249"/>
      <c r="E173" s="250">
        <v>2.23</v>
      </c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184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5">
      <c r="A174" s="233">
        <v>55</v>
      </c>
      <c r="B174" s="234" t="s">
        <v>379</v>
      </c>
      <c r="C174" s="244" t="s">
        <v>380</v>
      </c>
      <c r="D174" s="235" t="s">
        <v>278</v>
      </c>
      <c r="E174" s="236">
        <v>1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0</v>
      </c>
      <c r="O174" s="238">
        <f>ROUND(E174*N174,2)</f>
        <v>0</v>
      </c>
      <c r="P174" s="238">
        <v>0</v>
      </c>
      <c r="Q174" s="238">
        <f>ROUND(E174*P174,2)</f>
        <v>0</v>
      </c>
      <c r="R174" s="238"/>
      <c r="S174" s="238" t="s">
        <v>166</v>
      </c>
      <c r="T174" s="239" t="s">
        <v>153</v>
      </c>
      <c r="U174" s="216">
        <v>0.20100000000000001</v>
      </c>
      <c r="V174" s="216">
        <f>ROUND(E174*U174,2)</f>
        <v>0.2</v>
      </c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180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x14ac:dyDescent="0.25">
      <c r="A175" s="218" t="s">
        <v>147</v>
      </c>
      <c r="B175" s="219" t="s">
        <v>84</v>
      </c>
      <c r="C175" s="241" t="s">
        <v>85</v>
      </c>
      <c r="D175" s="220"/>
      <c r="E175" s="221"/>
      <c r="F175" s="222"/>
      <c r="G175" s="222">
        <f>SUMIF(AG176:AG180,"&lt;&gt;NOR",G176:G180)</f>
        <v>0</v>
      </c>
      <c r="H175" s="222"/>
      <c r="I175" s="222">
        <f>SUM(I176:I180)</f>
        <v>0</v>
      </c>
      <c r="J175" s="222"/>
      <c r="K175" s="222">
        <f>SUM(K176:K180)</f>
        <v>0</v>
      </c>
      <c r="L175" s="222"/>
      <c r="M175" s="222">
        <f>SUM(M176:M180)</f>
        <v>0</v>
      </c>
      <c r="N175" s="222"/>
      <c r="O175" s="222">
        <f>SUM(O176:O180)</f>
        <v>0</v>
      </c>
      <c r="P175" s="222"/>
      <c r="Q175" s="222">
        <f>SUM(Q176:Q180)</f>
        <v>0</v>
      </c>
      <c r="R175" s="222"/>
      <c r="S175" s="222"/>
      <c r="T175" s="223"/>
      <c r="U175" s="217"/>
      <c r="V175" s="217">
        <f>SUM(V176:V180)</f>
        <v>15.64</v>
      </c>
      <c r="W175" s="217"/>
      <c r="AG175" t="s">
        <v>148</v>
      </c>
    </row>
    <row r="176" spans="1:60" ht="30.6" outlineLevel="1" x14ac:dyDescent="0.25">
      <c r="A176" s="224">
        <v>56</v>
      </c>
      <c r="B176" s="225" t="s">
        <v>381</v>
      </c>
      <c r="C176" s="242" t="s">
        <v>382</v>
      </c>
      <c r="D176" s="226" t="s">
        <v>178</v>
      </c>
      <c r="E176" s="227">
        <v>6.0704500000000001</v>
      </c>
      <c r="F176" s="228"/>
      <c r="G176" s="229">
        <f>ROUND(E176*F176,2)</f>
        <v>0</v>
      </c>
      <c r="H176" s="228"/>
      <c r="I176" s="229">
        <f>ROUND(E176*H176,2)</f>
        <v>0</v>
      </c>
      <c r="J176" s="228"/>
      <c r="K176" s="229">
        <f>ROUND(E176*J176,2)</f>
        <v>0</v>
      </c>
      <c r="L176" s="229">
        <v>21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 t="s">
        <v>179</v>
      </c>
      <c r="S176" s="229" t="s">
        <v>152</v>
      </c>
      <c r="T176" s="230" t="s">
        <v>152</v>
      </c>
      <c r="U176" s="216">
        <v>2.577</v>
      </c>
      <c r="V176" s="216">
        <f>ROUND(E176*U176,2)</f>
        <v>15.64</v>
      </c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383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5" t="s">
        <v>384</v>
      </c>
      <c r="D177" s="253"/>
      <c r="E177" s="253"/>
      <c r="F177" s="253"/>
      <c r="G177" s="253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182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6" t="s">
        <v>385</v>
      </c>
      <c r="D178" s="249"/>
      <c r="E178" s="250"/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184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14"/>
      <c r="B179" s="215"/>
      <c r="C179" s="256" t="s">
        <v>386</v>
      </c>
      <c r="D179" s="249"/>
      <c r="E179" s="250"/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184</v>
      </c>
      <c r="AH179" s="207">
        <v>0</v>
      </c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14"/>
      <c r="B180" s="215"/>
      <c r="C180" s="256" t="s">
        <v>387</v>
      </c>
      <c r="D180" s="249"/>
      <c r="E180" s="250">
        <v>6.0704500000000001</v>
      </c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184</v>
      </c>
      <c r="AH180" s="207">
        <v>0</v>
      </c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x14ac:dyDescent="0.25">
      <c r="A181" s="218" t="s">
        <v>147</v>
      </c>
      <c r="B181" s="219" t="s">
        <v>86</v>
      </c>
      <c r="C181" s="241" t="s">
        <v>87</v>
      </c>
      <c r="D181" s="220"/>
      <c r="E181" s="221"/>
      <c r="F181" s="222"/>
      <c r="G181" s="222">
        <f>SUMIF(AG182:AG182,"&lt;&gt;NOR",G182:G182)</f>
        <v>0</v>
      </c>
      <c r="H181" s="222"/>
      <c r="I181" s="222">
        <f>SUM(I182:I182)</f>
        <v>0</v>
      </c>
      <c r="J181" s="222"/>
      <c r="K181" s="222">
        <f>SUM(K182:K182)</f>
        <v>0</v>
      </c>
      <c r="L181" s="222"/>
      <c r="M181" s="222">
        <f>SUM(M182:M182)</f>
        <v>0</v>
      </c>
      <c r="N181" s="222"/>
      <c r="O181" s="222">
        <f>SUM(O182:O182)</f>
        <v>0</v>
      </c>
      <c r="P181" s="222"/>
      <c r="Q181" s="222">
        <f>SUM(Q182:Q182)</f>
        <v>0</v>
      </c>
      <c r="R181" s="222"/>
      <c r="S181" s="222"/>
      <c r="T181" s="223"/>
      <c r="U181" s="217"/>
      <c r="V181" s="217">
        <f>SUM(V182:V182)</f>
        <v>0</v>
      </c>
      <c r="W181" s="217"/>
      <c r="AG181" t="s">
        <v>148</v>
      </c>
    </row>
    <row r="182" spans="1:60" outlineLevel="1" x14ac:dyDescent="0.25">
      <c r="A182" s="233">
        <v>57</v>
      </c>
      <c r="B182" s="234" t="s">
        <v>86</v>
      </c>
      <c r="C182" s="244" t="s">
        <v>388</v>
      </c>
      <c r="D182" s="235" t="s">
        <v>366</v>
      </c>
      <c r="E182" s="236">
        <v>1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21</v>
      </c>
      <c r="M182" s="238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/>
      <c r="S182" s="238" t="s">
        <v>166</v>
      </c>
      <c r="T182" s="239" t="s">
        <v>153</v>
      </c>
      <c r="U182" s="216">
        <v>0</v>
      </c>
      <c r="V182" s="216">
        <f>ROUND(E182*U182,2)</f>
        <v>0</v>
      </c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180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x14ac:dyDescent="0.25">
      <c r="A183" s="218" t="s">
        <v>147</v>
      </c>
      <c r="B183" s="219" t="s">
        <v>88</v>
      </c>
      <c r="C183" s="241" t="s">
        <v>89</v>
      </c>
      <c r="D183" s="220"/>
      <c r="E183" s="221"/>
      <c r="F183" s="222"/>
      <c r="G183" s="222">
        <f>SUMIF(AG184:AG184,"&lt;&gt;NOR",G184:G184)</f>
        <v>0</v>
      </c>
      <c r="H183" s="222"/>
      <c r="I183" s="222">
        <f>SUM(I184:I184)</f>
        <v>0</v>
      </c>
      <c r="J183" s="222"/>
      <c r="K183" s="222">
        <f>SUM(K184:K184)</f>
        <v>0</v>
      </c>
      <c r="L183" s="222"/>
      <c r="M183" s="222">
        <f>SUM(M184:M184)</f>
        <v>0</v>
      </c>
      <c r="N183" s="222"/>
      <c r="O183" s="222">
        <f>SUM(O184:O184)</f>
        <v>0</v>
      </c>
      <c r="P183" s="222"/>
      <c r="Q183" s="222">
        <f>SUM(Q184:Q184)</f>
        <v>0</v>
      </c>
      <c r="R183" s="222"/>
      <c r="S183" s="222"/>
      <c r="T183" s="223"/>
      <c r="U183" s="217"/>
      <c r="V183" s="217">
        <f>SUM(V184:V184)</f>
        <v>0</v>
      </c>
      <c r="W183" s="217"/>
      <c r="AG183" t="s">
        <v>148</v>
      </c>
    </row>
    <row r="184" spans="1:60" outlineLevel="1" x14ac:dyDescent="0.25">
      <c r="A184" s="233">
        <v>58</v>
      </c>
      <c r="B184" s="234" t="s">
        <v>88</v>
      </c>
      <c r="C184" s="244" t="s">
        <v>389</v>
      </c>
      <c r="D184" s="235" t="s">
        <v>366</v>
      </c>
      <c r="E184" s="236">
        <v>1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38"/>
      <c r="S184" s="238" t="s">
        <v>166</v>
      </c>
      <c r="T184" s="239" t="s">
        <v>153</v>
      </c>
      <c r="U184" s="216">
        <v>0</v>
      </c>
      <c r="V184" s="216">
        <f>ROUND(E184*U184,2)</f>
        <v>0</v>
      </c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180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x14ac:dyDescent="0.25">
      <c r="A185" s="218" t="s">
        <v>147</v>
      </c>
      <c r="B185" s="219" t="s">
        <v>90</v>
      </c>
      <c r="C185" s="241" t="s">
        <v>91</v>
      </c>
      <c r="D185" s="220"/>
      <c r="E185" s="221"/>
      <c r="F185" s="222"/>
      <c r="G185" s="222">
        <f>SUMIF(AG186:AG200,"&lt;&gt;NOR",G186:G200)</f>
        <v>0</v>
      </c>
      <c r="H185" s="222"/>
      <c r="I185" s="222">
        <f>SUM(I186:I200)</f>
        <v>0</v>
      </c>
      <c r="J185" s="222"/>
      <c r="K185" s="222">
        <f>SUM(K186:K200)</f>
        <v>0</v>
      </c>
      <c r="L185" s="222"/>
      <c r="M185" s="222">
        <f>SUM(M186:M200)</f>
        <v>0</v>
      </c>
      <c r="N185" s="222"/>
      <c r="O185" s="222">
        <f>SUM(O186:O200)</f>
        <v>1.46</v>
      </c>
      <c r="P185" s="222"/>
      <c r="Q185" s="222">
        <f>SUM(Q186:Q200)</f>
        <v>0</v>
      </c>
      <c r="R185" s="222"/>
      <c r="S185" s="222"/>
      <c r="T185" s="223"/>
      <c r="U185" s="217"/>
      <c r="V185" s="217">
        <f>SUM(V186:V200)</f>
        <v>28.13</v>
      </c>
      <c r="W185" s="217"/>
      <c r="AG185" t="s">
        <v>148</v>
      </c>
    </row>
    <row r="186" spans="1:60" outlineLevel="1" x14ac:dyDescent="0.25">
      <c r="A186" s="224">
        <v>59</v>
      </c>
      <c r="B186" s="225" t="s">
        <v>390</v>
      </c>
      <c r="C186" s="242" t="s">
        <v>391</v>
      </c>
      <c r="D186" s="226" t="s">
        <v>316</v>
      </c>
      <c r="E186" s="227">
        <v>2.11944</v>
      </c>
      <c r="F186" s="228"/>
      <c r="G186" s="229">
        <f>ROUND(E186*F186,2)</f>
        <v>0</v>
      </c>
      <c r="H186" s="228"/>
      <c r="I186" s="229">
        <f>ROUND(E186*H186,2)</f>
        <v>0</v>
      </c>
      <c r="J186" s="228"/>
      <c r="K186" s="229">
        <f>ROUND(E186*J186,2)</f>
        <v>0</v>
      </c>
      <c r="L186" s="229">
        <v>21</v>
      </c>
      <c r="M186" s="229">
        <f>G186*(1+L186/100)</f>
        <v>0</v>
      </c>
      <c r="N186" s="229">
        <v>2.9499999999999999E-3</v>
      </c>
      <c r="O186" s="229">
        <f>ROUND(E186*N186,2)</f>
        <v>0.01</v>
      </c>
      <c r="P186" s="229">
        <v>0</v>
      </c>
      <c r="Q186" s="229">
        <f>ROUND(E186*P186,2)</f>
        <v>0</v>
      </c>
      <c r="R186" s="229" t="s">
        <v>338</v>
      </c>
      <c r="S186" s="229" t="s">
        <v>152</v>
      </c>
      <c r="T186" s="230" t="s">
        <v>152</v>
      </c>
      <c r="U186" s="216">
        <v>0</v>
      </c>
      <c r="V186" s="216">
        <f>ROUND(E186*U186,2)</f>
        <v>0</v>
      </c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180</v>
      </c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5">
      <c r="A187" s="214"/>
      <c r="B187" s="215"/>
      <c r="C187" s="256" t="s">
        <v>392</v>
      </c>
      <c r="D187" s="249"/>
      <c r="E187" s="250">
        <v>2.11944</v>
      </c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184</v>
      </c>
      <c r="AH187" s="207">
        <v>0</v>
      </c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24">
        <v>60</v>
      </c>
      <c r="B188" s="225" t="s">
        <v>393</v>
      </c>
      <c r="C188" s="242" t="s">
        <v>394</v>
      </c>
      <c r="D188" s="226" t="s">
        <v>187</v>
      </c>
      <c r="E188" s="227">
        <v>52.985999999999997</v>
      </c>
      <c r="F188" s="228"/>
      <c r="G188" s="229">
        <f>ROUND(E188*F188,2)</f>
        <v>0</v>
      </c>
      <c r="H188" s="228"/>
      <c r="I188" s="229">
        <f>ROUND(E188*H188,2)</f>
        <v>0</v>
      </c>
      <c r="J188" s="228"/>
      <c r="K188" s="229">
        <f>ROUND(E188*J188,2)</f>
        <v>0</v>
      </c>
      <c r="L188" s="229">
        <v>21</v>
      </c>
      <c r="M188" s="229">
        <f>G188*(1+L188/100)</f>
        <v>0</v>
      </c>
      <c r="N188" s="229">
        <v>0</v>
      </c>
      <c r="O188" s="229">
        <f>ROUND(E188*N188,2)</f>
        <v>0</v>
      </c>
      <c r="P188" s="229">
        <v>0</v>
      </c>
      <c r="Q188" s="229">
        <f>ROUND(E188*P188,2)</f>
        <v>0</v>
      </c>
      <c r="R188" s="229"/>
      <c r="S188" s="229" t="s">
        <v>166</v>
      </c>
      <c r="T188" s="230" t="s">
        <v>153</v>
      </c>
      <c r="U188" s="216">
        <v>0.48</v>
      </c>
      <c r="V188" s="216">
        <f>ROUND(E188*U188,2)</f>
        <v>25.43</v>
      </c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180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5">
      <c r="A189" s="214"/>
      <c r="B189" s="215"/>
      <c r="C189" s="243" t="s">
        <v>395</v>
      </c>
      <c r="D189" s="231"/>
      <c r="E189" s="231"/>
      <c r="F189" s="231"/>
      <c r="G189" s="231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156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5">
      <c r="A190" s="214"/>
      <c r="B190" s="215"/>
      <c r="C190" s="256" t="s">
        <v>339</v>
      </c>
      <c r="D190" s="249"/>
      <c r="E190" s="250">
        <v>47.172499999999999</v>
      </c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184</v>
      </c>
      <c r="AH190" s="207">
        <v>0</v>
      </c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56" t="s">
        <v>340</v>
      </c>
      <c r="D191" s="249"/>
      <c r="E191" s="250">
        <v>5.8135000000000003</v>
      </c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184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ht="20.399999999999999" outlineLevel="1" x14ac:dyDescent="0.25">
      <c r="A192" s="224">
        <v>61</v>
      </c>
      <c r="B192" s="225" t="s">
        <v>396</v>
      </c>
      <c r="C192" s="242" t="s">
        <v>397</v>
      </c>
      <c r="D192" s="226" t="s">
        <v>187</v>
      </c>
      <c r="E192" s="227">
        <v>57.224879999999999</v>
      </c>
      <c r="F192" s="228"/>
      <c r="G192" s="229">
        <f>ROUND(E192*F192,2)</f>
        <v>0</v>
      </c>
      <c r="H192" s="228"/>
      <c r="I192" s="229">
        <f>ROUND(E192*H192,2)</f>
        <v>0</v>
      </c>
      <c r="J192" s="228"/>
      <c r="K192" s="229">
        <f>ROUND(E192*J192,2)</f>
        <v>0</v>
      </c>
      <c r="L192" s="229">
        <v>21</v>
      </c>
      <c r="M192" s="229">
        <f>G192*(1+L192/100)</f>
        <v>0</v>
      </c>
      <c r="N192" s="229">
        <v>1.1299999999999999E-2</v>
      </c>
      <c r="O192" s="229">
        <f>ROUND(E192*N192,2)</f>
        <v>0.65</v>
      </c>
      <c r="P192" s="229">
        <v>0</v>
      </c>
      <c r="Q192" s="229">
        <f>ROUND(E192*P192,2)</f>
        <v>0</v>
      </c>
      <c r="R192" s="229" t="s">
        <v>281</v>
      </c>
      <c r="S192" s="229" t="s">
        <v>152</v>
      </c>
      <c r="T192" s="230" t="s">
        <v>152</v>
      </c>
      <c r="U192" s="216">
        <v>0</v>
      </c>
      <c r="V192" s="216">
        <f>ROUND(E192*U192,2)</f>
        <v>0</v>
      </c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282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14"/>
      <c r="B193" s="215"/>
      <c r="C193" s="256" t="s">
        <v>398</v>
      </c>
      <c r="D193" s="249"/>
      <c r="E193" s="250">
        <v>57.224879999999999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184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ht="20.399999999999999" outlineLevel="1" x14ac:dyDescent="0.25">
      <c r="A194" s="224">
        <v>62</v>
      </c>
      <c r="B194" s="225" t="s">
        <v>399</v>
      </c>
      <c r="C194" s="242" t="s">
        <v>400</v>
      </c>
      <c r="D194" s="226" t="s">
        <v>187</v>
      </c>
      <c r="E194" s="227">
        <v>57.224879999999999</v>
      </c>
      <c r="F194" s="228"/>
      <c r="G194" s="229">
        <f>ROUND(E194*F194,2)</f>
        <v>0</v>
      </c>
      <c r="H194" s="228"/>
      <c r="I194" s="229">
        <f>ROUND(E194*H194,2)</f>
        <v>0</v>
      </c>
      <c r="J194" s="228"/>
      <c r="K194" s="229">
        <f>ROUND(E194*J194,2)</f>
        <v>0</v>
      </c>
      <c r="L194" s="229">
        <v>21</v>
      </c>
      <c r="M194" s="229">
        <f>G194*(1+L194/100)</f>
        <v>0</v>
      </c>
      <c r="N194" s="229">
        <v>1.3899999999999999E-2</v>
      </c>
      <c r="O194" s="229">
        <f>ROUND(E194*N194,2)</f>
        <v>0.8</v>
      </c>
      <c r="P194" s="229">
        <v>0</v>
      </c>
      <c r="Q194" s="229">
        <f>ROUND(E194*P194,2)</f>
        <v>0</v>
      </c>
      <c r="R194" s="229" t="s">
        <v>281</v>
      </c>
      <c r="S194" s="229" t="s">
        <v>152</v>
      </c>
      <c r="T194" s="230" t="s">
        <v>152</v>
      </c>
      <c r="U194" s="216">
        <v>0</v>
      </c>
      <c r="V194" s="216">
        <f>ROUND(E194*U194,2)</f>
        <v>0</v>
      </c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282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5">
      <c r="A195" s="214"/>
      <c r="B195" s="215"/>
      <c r="C195" s="256" t="s">
        <v>398</v>
      </c>
      <c r="D195" s="249"/>
      <c r="E195" s="250">
        <v>57.224879999999999</v>
      </c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184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24">
        <v>63</v>
      </c>
      <c r="B196" s="225" t="s">
        <v>401</v>
      </c>
      <c r="C196" s="242" t="s">
        <v>402</v>
      </c>
      <c r="D196" s="226" t="s">
        <v>178</v>
      </c>
      <c r="E196" s="227">
        <v>1.4483200000000001</v>
      </c>
      <c r="F196" s="228"/>
      <c r="G196" s="229">
        <f>ROUND(E196*F196,2)</f>
        <v>0</v>
      </c>
      <c r="H196" s="228"/>
      <c r="I196" s="229">
        <f>ROUND(E196*H196,2)</f>
        <v>0</v>
      </c>
      <c r="J196" s="228"/>
      <c r="K196" s="229">
        <f>ROUND(E196*J196,2)</f>
        <v>0</v>
      </c>
      <c r="L196" s="229">
        <v>21</v>
      </c>
      <c r="M196" s="229">
        <f>G196*(1+L196/100)</f>
        <v>0</v>
      </c>
      <c r="N196" s="229">
        <v>0</v>
      </c>
      <c r="O196" s="229">
        <f>ROUND(E196*N196,2)</f>
        <v>0</v>
      </c>
      <c r="P196" s="229">
        <v>0</v>
      </c>
      <c r="Q196" s="229">
        <f>ROUND(E196*P196,2)</f>
        <v>0</v>
      </c>
      <c r="R196" s="229" t="s">
        <v>338</v>
      </c>
      <c r="S196" s="229" t="s">
        <v>152</v>
      </c>
      <c r="T196" s="230" t="s">
        <v>152</v>
      </c>
      <c r="U196" s="216">
        <v>1.863</v>
      </c>
      <c r="V196" s="216">
        <f>ROUND(E196*U196,2)</f>
        <v>2.7</v>
      </c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383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5">
      <c r="A197" s="214"/>
      <c r="B197" s="215"/>
      <c r="C197" s="255" t="s">
        <v>403</v>
      </c>
      <c r="D197" s="253"/>
      <c r="E197" s="253"/>
      <c r="F197" s="253"/>
      <c r="G197" s="253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182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14"/>
      <c r="B198" s="215"/>
      <c r="C198" s="256" t="s">
        <v>385</v>
      </c>
      <c r="D198" s="249"/>
      <c r="E198" s="250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184</v>
      </c>
      <c r="AH198" s="207">
        <v>0</v>
      </c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14"/>
      <c r="B199" s="215"/>
      <c r="C199" s="256" t="s">
        <v>404</v>
      </c>
      <c r="D199" s="249"/>
      <c r="E199" s="250"/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184</v>
      </c>
      <c r="AH199" s="207">
        <v>0</v>
      </c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14"/>
      <c r="B200" s="215"/>
      <c r="C200" s="256" t="s">
        <v>405</v>
      </c>
      <c r="D200" s="249"/>
      <c r="E200" s="250">
        <v>1.4483200000000001</v>
      </c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184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x14ac:dyDescent="0.25">
      <c r="A201" s="218" t="s">
        <v>147</v>
      </c>
      <c r="B201" s="219" t="s">
        <v>92</v>
      </c>
      <c r="C201" s="241" t="s">
        <v>93</v>
      </c>
      <c r="D201" s="220"/>
      <c r="E201" s="221"/>
      <c r="F201" s="222"/>
      <c r="G201" s="222">
        <f>SUMIF(AG202:AG205,"&lt;&gt;NOR",G202:G205)</f>
        <v>0</v>
      </c>
      <c r="H201" s="222"/>
      <c r="I201" s="222">
        <f>SUM(I202:I205)</f>
        <v>0</v>
      </c>
      <c r="J201" s="222"/>
      <c r="K201" s="222">
        <f>SUM(K202:K205)</f>
        <v>0</v>
      </c>
      <c r="L201" s="222"/>
      <c r="M201" s="222">
        <f>SUM(M202:M205)</f>
        <v>0</v>
      </c>
      <c r="N201" s="222"/>
      <c r="O201" s="222">
        <f>SUM(O202:O205)</f>
        <v>0</v>
      </c>
      <c r="P201" s="222"/>
      <c r="Q201" s="222">
        <f>SUM(Q202:Q205)</f>
        <v>0</v>
      </c>
      <c r="R201" s="222"/>
      <c r="S201" s="222"/>
      <c r="T201" s="223"/>
      <c r="U201" s="217"/>
      <c r="V201" s="217">
        <f>SUM(V202:V205)</f>
        <v>0</v>
      </c>
      <c r="W201" s="217"/>
      <c r="AG201" t="s">
        <v>148</v>
      </c>
    </row>
    <row r="202" spans="1:60" ht="20.399999999999999" outlineLevel="1" x14ac:dyDescent="0.25">
      <c r="A202" s="224">
        <v>64</v>
      </c>
      <c r="B202" s="225" t="s">
        <v>406</v>
      </c>
      <c r="C202" s="242" t="s">
        <v>407</v>
      </c>
      <c r="D202" s="226"/>
      <c r="E202" s="227">
        <v>0</v>
      </c>
      <c r="F202" s="228"/>
      <c r="G202" s="229">
        <f>ROUND(E202*F202,2)</f>
        <v>0</v>
      </c>
      <c r="H202" s="228"/>
      <c r="I202" s="229">
        <f>ROUND(E202*H202,2)</f>
        <v>0</v>
      </c>
      <c r="J202" s="228"/>
      <c r="K202" s="229">
        <f>ROUND(E202*J202,2)</f>
        <v>0</v>
      </c>
      <c r="L202" s="229">
        <v>21</v>
      </c>
      <c r="M202" s="229">
        <f>G202*(1+L202/100)</f>
        <v>0</v>
      </c>
      <c r="N202" s="229">
        <v>0</v>
      </c>
      <c r="O202" s="229">
        <f>ROUND(E202*N202,2)</f>
        <v>0</v>
      </c>
      <c r="P202" s="229">
        <v>0</v>
      </c>
      <c r="Q202" s="229">
        <f>ROUND(E202*P202,2)</f>
        <v>0</v>
      </c>
      <c r="R202" s="229"/>
      <c r="S202" s="229" t="s">
        <v>166</v>
      </c>
      <c r="T202" s="230" t="s">
        <v>153</v>
      </c>
      <c r="U202" s="216">
        <v>0</v>
      </c>
      <c r="V202" s="216">
        <f>ROUND(E202*U202,2)</f>
        <v>0</v>
      </c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408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14"/>
      <c r="B203" s="215"/>
      <c r="C203" s="243" t="s">
        <v>409</v>
      </c>
      <c r="D203" s="231"/>
      <c r="E203" s="231"/>
      <c r="F203" s="231"/>
      <c r="G203" s="231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156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ht="20.399999999999999" outlineLevel="1" x14ac:dyDescent="0.25">
      <c r="A204" s="233">
        <v>65</v>
      </c>
      <c r="B204" s="234" t="s">
        <v>410</v>
      </c>
      <c r="C204" s="244" t="s">
        <v>411</v>
      </c>
      <c r="D204" s="235" t="s">
        <v>278</v>
      </c>
      <c r="E204" s="236">
        <v>1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0</v>
      </c>
      <c r="O204" s="238">
        <f>ROUND(E204*N204,2)</f>
        <v>0</v>
      </c>
      <c r="P204" s="238">
        <v>0</v>
      </c>
      <c r="Q204" s="238">
        <f>ROUND(E204*P204,2)</f>
        <v>0</v>
      </c>
      <c r="R204" s="238"/>
      <c r="S204" s="238" t="s">
        <v>166</v>
      </c>
      <c r="T204" s="239" t="s">
        <v>153</v>
      </c>
      <c r="U204" s="216">
        <v>0</v>
      </c>
      <c r="V204" s="216">
        <f>ROUND(E204*U204,2)</f>
        <v>0</v>
      </c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408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5">
      <c r="A205" s="233">
        <v>66</v>
      </c>
      <c r="B205" s="234" t="s">
        <v>412</v>
      </c>
      <c r="C205" s="244" t="s">
        <v>413</v>
      </c>
      <c r="D205" s="235" t="s">
        <v>278</v>
      </c>
      <c r="E205" s="236">
        <v>1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38"/>
      <c r="S205" s="238" t="s">
        <v>166</v>
      </c>
      <c r="T205" s="239" t="s">
        <v>153</v>
      </c>
      <c r="U205" s="216">
        <v>0</v>
      </c>
      <c r="V205" s="216">
        <f>ROUND(E205*U205,2)</f>
        <v>0</v>
      </c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408</v>
      </c>
      <c r="AH205" s="207"/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x14ac:dyDescent="0.25">
      <c r="A206" s="218" t="s">
        <v>147</v>
      </c>
      <c r="B206" s="219" t="s">
        <v>94</v>
      </c>
      <c r="C206" s="241" t="s">
        <v>95</v>
      </c>
      <c r="D206" s="220"/>
      <c r="E206" s="221"/>
      <c r="F206" s="222"/>
      <c r="G206" s="222">
        <f>SUMIF(AG207:AG212,"&lt;&gt;NOR",G207:G212)</f>
        <v>0</v>
      </c>
      <c r="H206" s="222"/>
      <c r="I206" s="222">
        <f>SUM(I207:I212)</f>
        <v>0</v>
      </c>
      <c r="J206" s="222"/>
      <c r="K206" s="222">
        <f>SUM(K207:K212)</f>
        <v>0</v>
      </c>
      <c r="L206" s="222"/>
      <c r="M206" s="222">
        <f>SUM(M207:M212)</f>
        <v>0</v>
      </c>
      <c r="N206" s="222"/>
      <c r="O206" s="222">
        <f>SUM(O207:O212)</f>
        <v>0</v>
      </c>
      <c r="P206" s="222"/>
      <c r="Q206" s="222">
        <f>SUM(Q207:Q212)</f>
        <v>0</v>
      </c>
      <c r="R206" s="222"/>
      <c r="S206" s="222"/>
      <c r="T206" s="223"/>
      <c r="U206" s="217"/>
      <c r="V206" s="217">
        <f>SUM(V207:V212)</f>
        <v>0</v>
      </c>
      <c r="W206" s="217"/>
      <c r="AG206" t="s">
        <v>148</v>
      </c>
    </row>
    <row r="207" spans="1:60" ht="20.399999999999999" outlineLevel="1" x14ac:dyDescent="0.25">
      <c r="A207" s="224">
        <v>67</v>
      </c>
      <c r="B207" s="225" t="s">
        <v>406</v>
      </c>
      <c r="C207" s="242" t="s">
        <v>407</v>
      </c>
      <c r="D207" s="226"/>
      <c r="E207" s="227">
        <v>0</v>
      </c>
      <c r="F207" s="228"/>
      <c r="G207" s="229">
        <f>ROUND(E207*F207,2)</f>
        <v>0</v>
      </c>
      <c r="H207" s="228"/>
      <c r="I207" s="229">
        <f>ROUND(E207*H207,2)</f>
        <v>0</v>
      </c>
      <c r="J207" s="228"/>
      <c r="K207" s="229">
        <f>ROUND(E207*J207,2)</f>
        <v>0</v>
      </c>
      <c r="L207" s="229">
        <v>21</v>
      </c>
      <c r="M207" s="229">
        <f>G207*(1+L207/100)</f>
        <v>0</v>
      </c>
      <c r="N207" s="229">
        <v>0</v>
      </c>
      <c r="O207" s="229">
        <f>ROUND(E207*N207,2)</f>
        <v>0</v>
      </c>
      <c r="P207" s="229">
        <v>0</v>
      </c>
      <c r="Q207" s="229">
        <f>ROUND(E207*P207,2)</f>
        <v>0</v>
      </c>
      <c r="R207" s="229"/>
      <c r="S207" s="229" t="s">
        <v>166</v>
      </c>
      <c r="T207" s="230" t="s">
        <v>153</v>
      </c>
      <c r="U207" s="216">
        <v>0</v>
      </c>
      <c r="V207" s="216">
        <f>ROUND(E207*U207,2)</f>
        <v>0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408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43" t="s">
        <v>409</v>
      </c>
      <c r="D208" s="231"/>
      <c r="E208" s="231"/>
      <c r="F208" s="231"/>
      <c r="G208" s="231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156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33">
        <v>68</v>
      </c>
      <c r="B209" s="234" t="s">
        <v>414</v>
      </c>
      <c r="C209" s="244" t="s">
        <v>415</v>
      </c>
      <c r="D209" s="235" t="s">
        <v>187</v>
      </c>
      <c r="E209" s="236">
        <v>49</v>
      </c>
      <c r="F209" s="237"/>
      <c r="G209" s="238">
        <f>ROUND(E209*F209,2)</f>
        <v>0</v>
      </c>
      <c r="H209" s="237"/>
      <c r="I209" s="238">
        <f>ROUND(E209*H209,2)</f>
        <v>0</v>
      </c>
      <c r="J209" s="237"/>
      <c r="K209" s="238">
        <f>ROUND(E209*J209,2)</f>
        <v>0</v>
      </c>
      <c r="L209" s="238">
        <v>21</v>
      </c>
      <c r="M209" s="238">
        <f>G209*(1+L209/100)</f>
        <v>0</v>
      </c>
      <c r="N209" s="238">
        <v>0</v>
      </c>
      <c r="O209" s="238">
        <f>ROUND(E209*N209,2)</f>
        <v>0</v>
      </c>
      <c r="P209" s="238">
        <v>0</v>
      </c>
      <c r="Q209" s="238">
        <f>ROUND(E209*P209,2)</f>
        <v>0</v>
      </c>
      <c r="R209" s="238"/>
      <c r="S209" s="238" t="s">
        <v>166</v>
      </c>
      <c r="T209" s="239" t="s">
        <v>153</v>
      </c>
      <c r="U209" s="216">
        <v>0</v>
      </c>
      <c r="V209" s="216">
        <f>ROUND(E209*U209,2)</f>
        <v>0</v>
      </c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408</v>
      </c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33">
        <v>69</v>
      </c>
      <c r="B210" s="234" t="s">
        <v>416</v>
      </c>
      <c r="C210" s="244" t="s">
        <v>417</v>
      </c>
      <c r="D210" s="235" t="s">
        <v>187</v>
      </c>
      <c r="E210" s="236">
        <v>41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38"/>
      <c r="S210" s="238" t="s">
        <v>166</v>
      </c>
      <c r="T210" s="239" t="s">
        <v>153</v>
      </c>
      <c r="U210" s="216">
        <v>0</v>
      </c>
      <c r="V210" s="216">
        <f>ROUND(E210*U210,2)</f>
        <v>0</v>
      </c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408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33">
        <v>70</v>
      </c>
      <c r="B211" s="234" t="s">
        <v>418</v>
      </c>
      <c r="C211" s="244" t="s">
        <v>419</v>
      </c>
      <c r="D211" s="235" t="s">
        <v>187</v>
      </c>
      <c r="E211" s="236">
        <v>8.1999999999999993</v>
      </c>
      <c r="F211" s="237"/>
      <c r="G211" s="238">
        <f>ROUND(E211*F211,2)</f>
        <v>0</v>
      </c>
      <c r="H211" s="237"/>
      <c r="I211" s="238">
        <f>ROUND(E211*H211,2)</f>
        <v>0</v>
      </c>
      <c r="J211" s="237"/>
      <c r="K211" s="238">
        <f>ROUND(E211*J211,2)</f>
        <v>0</v>
      </c>
      <c r="L211" s="238">
        <v>21</v>
      </c>
      <c r="M211" s="238">
        <f>G211*(1+L211/100)</f>
        <v>0</v>
      </c>
      <c r="N211" s="238">
        <v>0</v>
      </c>
      <c r="O211" s="238">
        <f>ROUND(E211*N211,2)</f>
        <v>0</v>
      </c>
      <c r="P211" s="238">
        <v>0</v>
      </c>
      <c r="Q211" s="238">
        <f>ROUND(E211*P211,2)</f>
        <v>0</v>
      </c>
      <c r="R211" s="238"/>
      <c r="S211" s="238" t="s">
        <v>166</v>
      </c>
      <c r="T211" s="239" t="s">
        <v>153</v>
      </c>
      <c r="U211" s="216">
        <v>0</v>
      </c>
      <c r="V211" s="216">
        <f>ROUND(E211*U211,2)</f>
        <v>0</v>
      </c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408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33">
        <v>71</v>
      </c>
      <c r="B212" s="234" t="s">
        <v>420</v>
      </c>
      <c r="C212" s="244" t="s">
        <v>421</v>
      </c>
      <c r="D212" s="235" t="s">
        <v>278</v>
      </c>
      <c r="E212" s="236">
        <v>1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8">
        <v>0</v>
      </c>
      <c r="O212" s="238">
        <f>ROUND(E212*N212,2)</f>
        <v>0</v>
      </c>
      <c r="P212" s="238">
        <v>0</v>
      </c>
      <c r="Q212" s="238">
        <f>ROUND(E212*P212,2)</f>
        <v>0</v>
      </c>
      <c r="R212" s="238"/>
      <c r="S212" s="238" t="s">
        <v>166</v>
      </c>
      <c r="T212" s="239" t="s">
        <v>153</v>
      </c>
      <c r="U212" s="216">
        <v>0</v>
      </c>
      <c r="V212" s="216">
        <f>ROUND(E212*U212,2)</f>
        <v>0</v>
      </c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408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x14ac:dyDescent="0.25">
      <c r="A213" s="218" t="s">
        <v>147</v>
      </c>
      <c r="B213" s="219" t="s">
        <v>96</v>
      </c>
      <c r="C213" s="241" t="s">
        <v>97</v>
      </c>
      <c r="D213" s="220"/>
      <c r="E213" s="221"/>
      <c r="F213" s="222"/>
      <c r="G213" s="222">
        <f>SUMIF(AG214:AG246,"&lt;&gt;NOR",G214:G246)</f>
        <v>0</v>
      </c>
      <c r="H213" s="222"/>
      <c r="I213" s="222">
        <f>SUM(I214:I246)</f>
        <v>0</v>
      </c>
      <c r="J213" s="222"/>
      <c r="K213" s="222">
        <f>SUM(K214:K246)</f>
        <v>0</v>
      </c>
      <c r="L213" s="222"/>
      <c r="M213" s="222">
        <f>SUM(M214:M246)</f>
        <v>0</v>
      </c>
      <c r="N213" s="222"/>
      <c r="O213" s="222">
        <f>SUM(O214:O246)</f>
        <v>0.59</v>
      </c>
      <c r="P213" s="222"/>
      <c r="Q213" s="222">
        <f>SUM(Q214:Q246)</f>
        <v>0</v>
      </c>
      <c r="R213" s="222"/>
      <c r="S213" s="222"/>
      <c r="T213" s="223"/>
      <c r="U213" s="217"/>
      <c r="V213" s="217">
        <f>SUM(V214:V246)</f>
        <v>70.260000000000005</v>
      </c>
      <c r="W213" s="217"/>
      <c r="AG213" t="s">
        <v>148</v>
      </c>
    </row>
    <row r="214" spans="1:60" outlineLevel="1" x14ac:dyDescent="0.25">
      <c r="A214" s="233">
        <v>72</v>
      </c>
      <c r="B214" s="234" t="s">
        <v>422</v>
      </c>
      <c r="C214" s="244" t="s">
        <v>423</v>
      </c>
      <c r="D214" s="235" t="s">
        <v>196</v>
      </c>
      <c r="E214" s="236">
        <v>1.6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38" t="s">
        <v>294</v>
      </c>
      <c r="S214" s="238" t="s">
        <v>152</v>
      </c>
      <c r="T214" s="239" t="s">
        <v>152</v>
      </c>
      <c r="U214" s="216">
        <v>0.15</v>
      </c>
      <c r="V214" s="216">
        <f>ROUND(E214*U214,2)</f>
        <v>0.24</v>
      </c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180</v>
      </c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33">
        <v>73</v>
      </c>
      <c r="B215" s="234" t="s">
        <v>424</v>
      </c>
      <c r="C215" s="244" t="s">
        <v>425</v>
      </c>
      <c r="D215" s="235" t="s">
        <v>187</v>
      </c>
      <c r="E215" s="236">
        <v>24.93</v>
      </c>
      <c r="F215" s="237"/>
      <c r="G215" s="238">
        <f>ROUND(E215*F215,2)</f>
        <v>0</v>
      </c>
      <c r="H215" s="237"/>
      <c r="I215" s="238">
        <f>ROUND(E215*H215,2)</f>
        <v>0</v>
      </c>
      <c r="J215" s="237"/>
      <c r="K215" s="238">
        <f>ROUND(E215*J215,2)</f>
        <v>0</v>
      </c>
      <c r="L215" s="238">
        <v>21</v>
      </c>
      <c r="M215" s="238">
        <f>G215*(1+L215/100)</f>
        <v>0</v>
      </c>
      <c r="N215" s="238">
        <v>2.0000000000000002E-5</v>
      </c>
      <c r="O215" s="238">
        <f>ROUND(E215*N215,2)</f>
        <v>0</v>
      </c>
      <c r="P215" s="238">
        <v>0</v>
      </c>
      <c r="Q215" s="238">
        <f>ROUND(E215*P215,2)</f>
        <v>0</v>
      </c>
      <c r="R215" s="238" t="s">
        <v>347</v>
      </c>
      <c r="S215" s="238" t="s">
        <v>152</v>
      </c>
      <c r="T215" s="239" t="s">
        <v>152</v>
      </c>
      <c r="U215" s="216">
        <v>4.3999999999999997E-2</v>
      </c>
      <c r="V215" s="216">
        <f>ROUND(E215*U215,2)</f>
        <v>1.1000000000000001</v>
      </c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180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24">
        <v>74</v>
      </c>
      <c r="B216" s="225" t="s">
        <v>426</v>
      </c>
      <c r="C216" s="242" t="s">
        <v>427</v>
      </c>
      <c r="D216" s="226" t="s">
        <v>196</v>
      </c>
      <c r="E216" s="227">
        <v>20.734999999999999</v>
      </c>
      <c r="F216" s="228"/>
      <c r="G216" s="229">
        <f>ROUND(E216*F216,2)</f>
        <v>0</v>
      </c>
      <c r="H216" s="228"/>
      <c r="I216" s="229">
        <f>ROUND(E216*H216,2)</f>
        <v>0</v>
      </c>
      <c r="J216" s="228"/>
      <c r="K216" s="229">
        <f>ROUND(E216*J216,2)</f>
        <v>0</v>
      </c>
      <c r="L216" s="229">
        <v>21</v>
      </c>
      <c r="M216" s="229">
        <f>G216*(1+L216/100)</f>
        <v>0</v>
      </c>
      <c r="N216" s="229">
        <v>3.0000000000000001E-5</v>
      </c>
      <c r="O216" s="229">
        <f>ROUND(E216*N216,2)</f>
        <v>0</v>
      </c>
      <c r="P216" s="229">
        <v>0</v>
      </c>
      <c r="Q216" s="229">
        <f>ROUND(E216*P216,2)</f>
        <v>0</v>
      </c>
      <c r="R216" s="229" t="s">
        <v>347</v>
      </c>
      <c r="S216" s="229" t="s">
        <v>152</v>
      </c>
      <c r="T216" s="230" t="s">
        <v>152</v>
      </c>
      <c r="U216" s="216">
        <v>0.13719999999999999</v>
      </c>
      <c r="V216" s="216">
        <f>ROUND(E216*U216,2)</f>
        <v>2.84</v>
      </c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180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14"/>
      <c r="B217" s="215"/>
      <c r="C217" s="256" t="s">
        <v>350</v>
      </c>
      <c r="D217" s="249"/>
      <c r="E217" s="250">
        <v>20.734999999999999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184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24">
        <v>75</v>
      </c>
      <c r="B218" s="225" t="s">
        <v>428</v>
      </c>
      <c r="C218" s="242" t="s">
        <v>429</v>
      </c>
      <c r="D218" s="226" t="s">
        <v>196</v>
      </c>
      <c r="E218" s="227">
        <v>38.840000000000003</v>
      </c>
      <c r="F218" s="228"/>
      <c r="G218" s="229">
        <f>ROUND(E218*F218,2)</f>
        <v>0</v>
      </c>
      <c r="H218" s="228"/>
      <c r="I218" s="229">
        <f>ROUND(E218*H218,2)</f>
        <v>0</v>
      </c>
      <c r="J218" s="228"/>
      <c r="K218" s="229">
        <f>ROUND(E218*J218,2)</f>
        <v>0</v>
      </c>
      <c r="L218" s="229">
        <v>21</v>
      </c>
      <c r="M218" s="229">
        <f>G218*(1+L218/100)</f>
        <v>0</v>
      </c>
      <c r="N218" s="229">
        <v>1.9000000000000001E-4</v>
      </c>
      <c r="O218" s="229">
        <f>ROUND(E218*N218,2)</f>
        <v>0.01</v>
      </c>
      <c r="P218" s="229">
        <v>0</v>
      </c>
      <c r="Q218" s="229">
        <f>ROUND(E218*P218,2)</f>
        <v>0</v>
      </c>
      <c r="R218" s="229" t="s">
        <v>347</v>
      </c>
      <c r="S218" s="229" t="s">
        <v>152</v>
      </c>
      <c r="T218" s="230" t="s">
        <v>152</v>
      </c>
      <c r="U218" s="216">
        <v>0.18</v>
      </c>
      <c r="V218" s="216">
        <f>ROUND(E218*U218,2)</f>
        <v>6.99</v>
      </c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180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43" t="s">
        <v>430</v>
      </c>
      <c r="D219" s="231"/>
      <c r="E219" s="231"/>
      <c r="F219" s="231"/>
      <c r="G219" s="231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156</v>
      </c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14"/>
      <c r="B220" s="215"/>
      <c r="C220" s="256" t="s">
        <v>431</v>
      </c>
      <c r="D220" s="249"/>
      <c r="E220" s="250">
        <v>37.299999999999997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184</v>
      </c>
      <c r="AH220" s="207">
        <v>0</v>
      </c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14"/>
      <c r="B221" s="215"/>
      <c r="C221" s="256" t="s">
        <v>349</v>
      </c>
      <c r="D221" s="249"/>
      <c r="E221" s="250">
        <v>1.54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184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ht="20.399999999999999" outlineLevel="1" x14ac:dyDescent="0.25">
      <c r="A222" s="233">
        <v>76</v>
      </c>
      <c r="B222" s="234" t="s">
        <v>432</v>
      </c>
      <c r="C222" s="244" t="s">
        <v>433</v>
      </c>
      <c r="D222" s="235" t="s">
        <v>187</v>
      </c>
      <c r="E222" s="236">
        <v>24.93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2.5000000000000001E-4</v>
      </c>
      <c r="O222" s="238">
        <f>ROUND(E222*N222,2)</f>
        <v>0.01</v>
      </c>
      <c r="P222" s="238">
        <v>0</v>
      </c>
      <c r="Q222" s="238">
        <f>ROUND(E222*P222,2)</f>
        <v>0</v>
      </c>
      <c r="R222" s="238" t="s">
        <v>347</v>
      </c>
      <c r="S222" s="238" t="s">
        <v>152</v>
      </c>
      <c r="T222" s="239" t="s">
        <v>152</v>
      </c>
      <c r="U222" s="216">
        <v>0.38</v>
      </c>
      <c r="V222" s="216">
        <f>ROUND(E222*U222,2)</f>
        <v>9.4700000000000006</v>
      </c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180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ht="20.399999999999999" outlineLevel="1" x14ac:dyDescent="0.25">
      <c r="A223" s="224">
        <v>77</v>
      </c>
      <c r="B223" s="225" t="s">
        <v>434</v>
      </c>
      <c r="C223" s="242" t="s">
        <v>435</v>
      </c>
      <c r="D223" s="226" t="s">
        <v>187</v>
      </c>
      <c r="E223" s="227">
        <v>86.753500000000003</v>
      </c>
      <c r="F223" s="228"/>
      <c r="G223" s="229">
        <f>ROUND(E223*F223,2)</f>
        <v>0</v>
      </c>
      <c r="H223" s="228"/>
      <c r="I223" s="229">
        <f>ROUND(E223*H223,2)</f>
        <v>0</v>
      </c>
      <c r="J223" s="228"/>
      <c r="K223" s="229">
        <f>ROUND(E223*J223,2)</f>
        <v>0</v>
      </c>
      <c r="L223" s="229">
        <v>21</v>
      </c>
      <c r="M223" s="229">
        <f>G223*(1+L223/100)</f>
        <v>0</v>
      </c>
      <c r="N223" s="229">
        <v>3.5E-4</v>
      </c>
      <c r="O223" s="229">
        <f>ROUND(E223*N223,2)</f>
        <v>0.03</v>
      </c>
      <c r="P223" s="229">
        <v>0</v>
      </c>
      <c r="Q223" s="229">
        <f>ROUND(E223*P223,2)</f>
        <v>0</v>
      </c>
      <c r="R223" s="229" t="s">
        <v>347</v>
      </c>
      <c r="S223" s="229" t="s">
        <v>152</v>
      </c>
      <c r="T223" s="230" t="s">
        <v>152</v>
      </c>
      <c r="U223" s="216">
        <v>0.44</v>
      </c>
      <c r="V223" s="216">
        <f>ROUND(E223*U223,2)</f>
        <v>38.17</v>
      </c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180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5">
      <c r="A224" s="214"/>
      <c r="B224" s="215"/>
      <c r="C224" s="255" t="s">
        <v>436</v>
      </c>
      <c r="D224" s="253"/>
      <c r="E224" s="253"/>
      <c r="F224" s="253"/>
      <c r="G224" s="253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182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5">
      <c r="A225" s="214"/>
      <c r="B225" s="215"/>
      <c r="C225" s="256" t="s">
        <v>437</v>
      </c>
      <c r="D225" s="249"/>
      <c r="E225" s="250">
        <v>80.94</v>
      </c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184</v>
      </c>
      <c r="AH225" s="207">
        <v>0</v>
      </c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5">
      <c r="A226" s="214"/>
      <c r="B226" s="215"/>
      <c r="C226" s="256" t="s">
        <v>340</v>
      </c>
      <c r="D226" s="249"/>
      <c r="E226" s="250">
        <v>5.8135000000000003</v>
      </c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184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5">
      <c r="A227" s="224">
        <v>78</v>
      </c>
      <c r="B227" s="225" t="s">
        <v>438</v>
      </c>
      <c r="C227" s="242" t="s">
        <v>439</v>
      </c>
      <c r="D227" s="226" t="s">
        <v>196</v>
      </c>
      <c r="E227" s="227">
        <v>33.200000000000003</v>
      </c>
      <c r="F227" s="228"/>
      <c r="G227" s="229">
        <f>ROUND(E227*F227,2)</f>
        <v>0</v>
      </c>
      <c r="H227" s="228"/>
      <c r="I227" s="229">
        <f>ROUND(E227*H227,2)</f>
        <v>0</v>
      </c>
      <c r="J227" s="228"/>
      <c r="K227" s="229">
        <f>ROUND(E227*J227,2)</f>
        <v>0</v>
      </c>
      <c r="L227" s="229">
        <v>21</v>
      </c>
      <c r="M227" s="229">
        <f>G227*(1+L227/100)</f>
        <v>0</v>
      </c>
      <c r="N227" s="229">
        <v>0</v>
      </c>
      <c r="O227" s="229">
        <f>ROUND(E227*N227,2)</f>
        <v>0</v>
      </c>
      <c r="P227" s="229">
        <v>0</v>
      </c>
      <c r="Q227" s="229">
        <f>ROUND(E227*P227,2)</f>
        <v>0</v>
      </c>
      <c r="R227" s="229" t="s">
        <v>347</v>
      </c>
      <c r="S227" s="229" t="s">
        <v>152</v>
      </c>
      <c r="T227" s="230" t="s">
        <v>152</v>
      </c>
      <c r="U227" s="216">
        <v>4.5999999999999999E-2</v>
      </c>
      <c r="V227" s="216">
        <f>ROUND(E227*U227,2)</f>
        <v>1.53</v>
      </c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180</v>
      </c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5">
      <c r="A228" s="214"/>
      <c r="B228" s="215"/>
      <c r="C228" s="256" t="s">
        <v>440</v>
      </c>
      <c r="D228" s="249"/>
      <c r="E228" s="250">
        <v>33.200000000000003</v>
      </c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184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24">
        <v>79</v>
      </c>
      <c r="B229" s="225" t="s">
        <v>441</v>
      </c>
      <c r="C229" s="242" t="s">
        <v>442</v>
      </c>
      <c r="D229" s="226" t="s">
        <v>196</v>
      </c>
      <c r="E229" s="227">
        <v>52.15</v>
      </c>
      <c r="F229" s="228"/>
      <c r="G229" s="229">
        <f>ROUND(E229*F229,2)</f>
        <v>0</v>
      </c>
      <c r="H229" s="228"/>
      <c r="I229" s="229">
        <f>ROUND(E229*H229,2)</f>
        <v>0</v>
      </c>
      <c r="J229" s="228"/>
      <c r="K229" s="229">
        <f>ROUND(E229*J229,2)</f>
        <v>0</v>
      </c>
      <c r="L229" s="229">
        <v>21</v>
      </c>
      <c r="M229" s="229">
        <f>G229*(1+L229/100)</f>
        <v>0</v>
      </c>
      <c r="N229" s="229">
        <v>1E-4</v>
      </c>
      <c r="O229" s="229">
        <f>ROUND(E229*N229,2)</f>
        <v>0.01</v>
      </c>
      <c r="P229" s="229">
        <v>0</v>
      </c>
      <c r="Q229" s="229">
        <f>ROUND(E229*P229,2)</f>
        <v>0</v>
      </c>
      <c r="R229" s="229"/>
      <c r="S229" s="229" t="s">
        <v>166</v>
      </c>
      <c r="T229" s="230" t="s">
        <v>153</v>
      </c>
      <c r="U229" s="216">
        <v>0.15</v>
      </c>
      <c r="V229" s="216">
        <f>ROUND(E229*U229,2)</f>
        <v>7.82</v>
      </c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180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14"/>
      <c r="B230" s="215"/>
      <c r="C230" s="256" t="s">
        <v>359</v>
      </c>
      <c r="D230" s="249"/>
      <c r="E230" s="250">
        <v>52.15</v>
      </c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184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24">
        <v>80</v>
      </c>
      <c r="B231" s="225" t="s">
        <v>443</v>
      </c>
      <c r="C231" s="242" t="s">
        <v>444</v>
      </c>
      <c r="D231" s="226" t="s">
        <v>196</v>
      </c>
      <c r="E231" s="227">
        <v>20.734999999999999</v>
      </c>
      <c r="F231" s="228"/>
      <c r="G231" s="229">
        <f>ROUND(E231*F231,2)</f>
        <v>0</v>
      </c>
      <c r="H231" s="228"/>
      <c r="I231" s="229">
        <f>ROUND(E231*H231,2)</f>
        <v>0</v>
      </c>
      <c r="J231" s="228"/>
      <c r="K231" s="229">
        <f>ROUND(E231*J231,2)</f>
        <v>0</v>
      </c>
      <c r="L231" s="229">
        <v>21</v>
      </c>
      <c r="M231" s="229">
        <f>G231*(1+L231/100)</f>
        <v>0</v>
      </c>
      <c r="N231" s="229">
        <v>4.0000000000000003E-5</v>
      </c>
      <c r="O231" s="229">
        <f>ROUND(E231*N231,2)</f>
        <v>0</v>
      </c>
      <c r="P231" s="229">
        <v>0</v>
      </c>
      <c r="Q231" s="229">
        <f>ROUND(E231*P231,2)</f>
        <v>0</v>
      </c>
      <c r="R231" s="229"/>
      <c r="S231" s="229" t="s">
        <v>166</v>
      </c>
      <c r="T231" s="230" t="s">
        <v>445</v>
      </c>
      <c r="U231" s="216">
        <v>7.0000000000000007E-2</v>
      </c>
      <c r="V231" s="216">
        <f>ROUND(E231*U231,2)</f>
        <v>1.45</v>
      </c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295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14"/>
      <c r="B232" s="215"/>
      <c r="C232" s="243" t="s">
        <v>296</v>
      </c>
      <c r="D232" s="231"/>
      <c r="E232" s="231"/>
      <c r="F232" s="231"/>
      <c r="G232" s="231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156</v>
      </c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ht="20.399999999999999" outlineLevel="1" x14ac:dyDescent="0.25">
      <c r="A233" s="224">
        <v>81</v>
      </c>
      <c r="B233" s="225" t="s">
        <v>446</v>
      </c>
      <c r="C233" s="242" t="s">
        <v>447</v>
      </c>
      <c r="D233" s="226" t="s">
        <v>187</v>
      </c>
      <c r="E233" s="227">
        <v>28.25</v>
      </c>
      <c r="F233" s="228"/>
      <c r="G233" s="229">
        <f>ROUND(E233*F233,2)</f>
        <v>0</v>
      </c>
      <c r="H233" s="228"/>
      <c r="I233" s="229">
        <f>ROUND(E233*H233,2)</f>
        <v>0</v>
      </c>
      <c r="J233" s="228"/>
      <c r="K233" s="229">
        <f>ROUND(E233*J233,2)</f>
        <v>0</v>
      </c>
      <c r="L233" s="229">
        <v>21</v>
      </c>
      <c r="M233" s="229">
        <f>G233*(1+L233/100)</f>
        <v>0</v>
      </c>
      <c r="N233" s="229">
        <v>3.15E-3</v>
      </c>
      <c r="O233" s="229">
        <f>ROUND(E233*N233,2)</f>
        <v>0.09</v>
      </c>
      <c r="P233" s="229">
        <v>0</v>
      </c>
      <c r="Q233" s="229">
        <f>ROUND(E233*P233,2)</f>
        <v>0</v>
      </c>
      <c r="R233" s="229" t="s">
        <v>281</v>
      </c>
      <c r="S233" s="229" t="s">
        <v>448</v>
      </c>
      <c r="T233" s="230" t="s">
        <v>448</v>
      </c>
      <c r="U233" s="216">
        <v>0</v>
      </c>
      <c r="V233" s="216">
        <f>ROUND(E233*U233,2)</f>
        <v>0</v>
      </c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282</v>
      </c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14"/>
      <c r="B234" s="215"/>
      <c r="C234" s="256" t="s">
        <v>449</v>
      </c>
      <c r="D234" s="249"/>
      <c r="E234" s="250">
        <v>26.176500000000001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184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5">
      <c r="A235" s="214"/>
      <c r="B235" s="215"/>
      <c r="C235" s="256" t="s">
        <v>450</v>
      </c>
      <c r="D235" s="249"/>
      <c r="E235" s="250">
        <v>2.0735000000000001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184</v>
      </c>
      <c r="AH235" s="207">
        <v>0</v>
      </c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24">
        <v>82</v>
      </c>
      <c r="B236" s="225" t="s">
        <v>451</v>
      </c>
      <c r="C236" s="242" t="s">
        <v>452</v>
      </c>
      <c r="D236" s="226" t="s">
        <v>196</v>
      </c>
      <c r="E236" s="227">
        <v>1.76</v>
      </c>
      <c r="F236" s="228"/>
      <c r="G236" s="229">
        <f>ROUND(E236*F236,2)</f>
        <v>0</v>
      </c>
      <c r="H236" s="228"/>
      <c r="I236" s="229">
        <f>ROUND(E236*H236,2)</f>
        <v>0</v>
      </c>
      <c r="J236" s="228"/>
      <c r="K236" s="229">
        <f>ROUND(E236*J236,2)</f>
        <v>0</v>
      </c>
      <c r="L236" s="229">
        <v>21</v>
      </c>
      <c r="M236" s="229">
        <f>G236*(1+L236/100)</f>
        <v>0</v>
      </c>
      <c r="N236" s="229">
        <v>8.3000000000000001E-4</v>
      </c>
      <c r="O236" s="229">
        <f>ROUND(E236*N236,2)</f>
        <v>0</v>
      </c>
      <c r="P236" s="229">
        <v>0</v>
      </c>
      <c r="Q236" s="229">
        <f>ROUND(E236*P236,2)</f>
        <v>0</v>
      </c>
      <c r="R236" s="229"/>
      <c r="S236" s="229" t="s">
        <v>166</v>
      </c>
      <c r="T236" s="230" t="s">
        <v>153</v>
      </c>
      <c r="U236" s="216">
        <v>0</v>
      </c>
      <c r="V236" s="216">
        <f>ROUND(E236*U236,2)</f>
        <v>0</v>
      </c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282</v>
      </c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56" t="s">
        <v>453</v>
      </c>
      <c r="D237" s="249"/>
      <c r="E237" s="250">
        <v>1.76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184</v>
      </c>
      <c r="AH237" s="207">
        <v>0</v>
      </c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5">
      <c r="A238" s="224">
        <v>83</v>
      </c>
      <c r="B238" s="225" t="s">
        <v>454</v>
      </c>
      <c r="C238" s="242" t="s">
        <v>455</v>
      </c>
      <c r="D238" s="226" t="s">
        <v>187</v>
      </c>
      <c r="E238" s="227">
        <v>96.235600000000005</v>
      </c>
      <c r="F238" s="228"/>
      <c r="G238" s="229">
        <f>ROUND(E238*F238,2)</f>
        <v>0</v>
      </c>
      <c r="H238" s="228"/>
      <c r="I238" s="229">
        <f>ROUND(E238*H238,2)</f>
        <v>0</v>
      </c>
      <c r="J238" s="228"/>
      <c r="K238" s="229">
        <f>ROUND(E238*J238,2)</f>
        <v>0</v>
      </c>
      <c r="L238" s="229">
        <v>21</v>
      </c>
      <c r="M238" s="229">
        <f>G238*(1+L238/100)</f>
        <v>0</v>
      </c>
      <c r="N238" s="229">
        <v>4.5999999999999999E-3</v>
      </c>
      <c r="O238" s="229">
        <f>ROUND(E238*N238,2)</f>
        <v>0.44</v>
      </c>
      <c r="P238" s="229">
        <v>0</v>
      </c>
      <c r="Q238" s="229">
        <f>ROUND(E238*P238,2)</f>
        <v>0</v>
      </c>
      <c r="R238" s="229"/>
      <c r="S238" s="229" t="s">
        <v>166</v>
      </c>
      <c r="T238" s="230" t="s">
        <v>153</v>
      </c>
      <c r="U238" s="216">
        <v>0</v>
      </c>
      <c r="V238" s="216">
        <f>ROUND(E238*U238,2)</f>
        <v>0</v>
      </c>
      <c r="W238" s="21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282</v>
      </c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5">
      <c r="A239" s="214"/>
      <c r="B239" s="215"/>
      <c r="C239" s="256" t="s">
        <v>456</v>
      </c>
      <c r="D239" s="249"/>
      <c r="E239" s="250">
        <v>84.986999999999995</v>
      </c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184</v>
      </c>
      <c r="AH239" s="207">
        <v>0</v>
      </c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5">
      <c r="A240" s="214"/>
      <c r="B240" s="215"/>
      <c r="C240" s="256" t="s">
        <v>457</v>
      </c>
      <c r="D240" s="249"/>
      <c r="E240" s="250">
        <v>6.9762000000000004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184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5">
      <c r="A241" s="214"/>
      <c r="B241" s="215"/>
      <c r="C241" s="256" t="s">
        <v>458</v>
      </c>
      <c r="D241" s="249"/>
      <c r="E241" s="250">
        <v>4.2724000000000002</v>
      </c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184</v>
      </c>
      <c r="AH241" s="207">
        <v>0</v>
      </c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5">
      <c r="A242" s="224">
        <v>84</v>
      </c>
      <c r="B242" s="225" t="s">
        <v>459</v>
      </c>
      <c r="C242" s="242" t="s">
        <v>460</v>
      </c>
      <c r="D242" s="226" t="s">
        <v>178</v>
      </c>
      <c r="E242" s="227">
        <v>0.58426999999999996</v>
      </c>
      <c r="F242" s="228"/>
      <c r="G242" s="229">
        <f>ROUND(E242*F242,2)</f>
        <v>0</v>
      </c>
      <c r="H242" s="228"/>
      <c r="I242" s="229">
        <f>ROUND(E242*H242,2)</f>
        <v>0</v>
      </c>
      <c r="J242" s="228"/>
      <c r="K242" s="229">
        <f>ROUND(E242*J242,2)</f>
        <v>0</v>
      </c>
      <c r="L242" s="229">
        <v>21</v>
      </c>
      <c r="M242" s="229">
        <f>G242*(1+L242/100)</f>
        <v>0</v>
      </c>
      <c r="N242" s="229">
        <v>0</v>
      </c>
      <c r="O242" s="229">
        <f>ROUND(E242*N242,2)</f>
        <v>0</v>
      </c>
      <c r="P242" s="229">
        <v>0</v>
      </c>
      <c r="Q242" s="229">
        <f>ROUND(E242*P242,2)</f>
        <v>0</v>
      </c>
      <c r="R242" s="229" t="s">
        <v>347</v>
      </c>
      <c r="S242" s="229" t="s">
        <v>152</v>
      </c>
      <c r="T242" s="230" t="s">
        <v>152</v>
      </c>
      <c r="U242" s="216">
        <v>1.1140000000000001</v>
      </c>
      <c r="V242" s="216">
        <f>ROUND(E242*U242,2)</f>
        <v>0.65</v>
      </c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383</v>
      </c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5">
      <c r="A243" s="214"/>
      <c r="B243" s="215"/>
      <c r="C243" s="255" t="s">
        <v>461</v>
      </c>
      <c r="D243" s="253"/>
      <c r="E243" s="253"/>
      <c r="F243" s="253"/>
      <c r="G243" s="253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182</v>
      </c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5">
      <c r="A244" s="214"/>
      <c r="B244" s="215"/>
      <c r="C244" s="256" t="s">
        <v>385</v>
      </c>
      <c r="D244" s="249"/>
      <c r="E244" s="250"/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184</v>
      </c>
      <c r="AH244" s="207">
        <v>0</v>
      </c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5">
      <c r="A245" s="214"/>
      <c r="B245" s="215"/>
      <c r="C245" s="256" t="s">
        <v>462</v>
      </c>
      <c r="D245" s="249"/>
      <c r="E245" s="250"/>
      <c r="F245" s="216"/>
      <c r="G245" s="216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184</v>
      </c>
      <c r="AH245" s="207">
        <v>0</v>
      </c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5">
      <c r="A246" s="214"/>
      <c r="B246" s="215"/>
      <c r="C246" s="256" t="s">
        <v>463</v>
      </c>
      <c r="D246" s="249"/>
      <c r="E246" s="250">
        <v>0.58426999999999996</v>
      </c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184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x14ac:dyDescent="0.25">
      <c r="A247" s="218" t="s">
        <v>147</v>
      </c>
      <c r="B247" s="219" t="s">
        <v>98</v>
      </c>
      <c r="C247" s="241" t="s">
        <v>99</v>
      </c>
      <c r="D247" s="220"/>
      <c r="E247" s="221"/>
      <c r="F247" s="222"/>
      <c r="G247" s="222">
        <f>SUMIF(AG248:AG261,"&lt;&gt;NOR",G248:G261)</f>
        <v>0</v>
      </c>
      <c r="H247" s="222"/>
      <c r="I247" s="222">
        <f>SUM(I248:I261)</f>
        <v>0</v>
      </c>
      <c r="J247" s="222"/>
      <c r="K247" s="222">
        <f>SUM(K248:K261)</f>
        <v>0</v>
      </c>
      <c r="L247" s="222"/>
      <c r="M247" s="222">
        <f>SUM(M248:M261)</f>
        <v>0</v>
      </c>
      <c r="N247" s="222"/>
      <c r="O247" s="222">
        <f>SUM(O248:O261)</f>
        <v>0.85</v>
      </c>
      <c r="P247" s="222"/>
      <c r="Q247" s="222">
        <f>SUM(Q248:Q261)</f>
        <v>0</v>
      </c>
      <c r="R247" s="222"/>
      <c r="S247" s="222"/>
      <c r="T247" s="223"/>
      <c r="U247" s="217"/>
      <c r="V247" s="217">
        <f>SUM(V248:V261)</f>
        <v>24.939999999999998</v>
      </c>
      <c r="W247" s="217"/>
      <c r="AG247" t="s">
        <v>148</v>
      </c>
    </row>
    <row r="248" spans="1:60" ht="20.399999999999999" outlineLevel="1" x14ac:dyDescent="0.25">
      <c r="A248" s="224">
        <v>85</v>
      </c>
      <c r="B248" s="225" t="s">
        <v>464</v>
      </c>
      <c r="C248" s="242" t="s">
        <v>465</v>
      </c>
      <c r="D248" s="226" t="s">
        <v>187</v>
      </c>
      <c r="E248" s="227">
        <v>58.697499999999998</v>
      </c>
      <c r="F248" s="228"/>
      <c r="G248" s="229">
        <f>ROUND(E248*F248,2)</f>
        <v>0</v>
      </c>
      <c r="H248" s="228"/>
      <c r="I248" s="229">
        <f>ROUND(E248*H248,2)</f>
        <v>0</v>
      </c>
      <c r="J248" s="228"/>
      <c r="K248" s="229">
        <f>ROUND(E248*J248,2)</f>
        <v>0</v>
      </c>
      <c r="L248" s="229">
        <v>21</v>
      </c>
      <c r="M248" s="229">
        <f>G248*(1+L248/100)</f>
        <v>0</v>
      </c>
      <c r="N248" s="229">
        <v>5.0000000000000002E-5</v>
      </c>
      <c r="O248" s="229">
        <f>ROUND(E248*N248,2)</f>
        <v>0</v>
      </c>
      <c r="P248" s="229">
        <v>0</v>
      </c>
      <c r="Q248" s="229">
        <f>ROUND(E248*P248,2)</f>
        <v>0</v>
      </c>
      <c r="R248" s="229" t="s">
        <v>466</v>
      </c>
      <c r="S248" s="229" t="s">
        <v>152</v>
      </c>
      <c r="T248" s="230" t="s">
        <v>152</v>
      </c>
      <c r="U248" s="216">
        <v>6.5000000000000002E-2</v>
      </c>
      <c r="V248" s="216">
        <f>ROUND(E248*U248,2)</f>
        <v>3.82</v>
      </c>
      <c r="W248" s="21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295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5">
      <c r="A249" s="214"/>
      <c r="B249" s="215"/>
      <c r="C249" s="256" t="s">
        <v>467</v>
      </c>
      <c r="D249" s="249"/>
      <c r="E249" s="250">
        <v>105.87</v>
      </c>
      <c r="F249" s="216"/>
      <c r="G249" s="216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184</v>
      </c>
      <c r="AH249" s="207">
        <v>0</v>
      </c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5">
      <c r="A250" s="214"/>
      <c r="B250" s="215"/>
      <c r="C250" s="256" t="s">
        <v>275</v>
      </c>
      <c r="D250" s="249"/>
      <c r="E250" s="250">
        <v>-47.172499999999999</v>
      </c>
      <c r="F250" s="216"/>
      <c r="G250" s="216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184</v>
      </c>
      <c r="AH250" s="207">
        <v>0</v>
      </c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ht="20.399999999999999" outlineLevel="1" x14ac:dyDescent="0.25">
      <c r="A251" s="233">
        <v>86</v>
      </c>
      <c r="B251" s="234" t="s">
        <v>468</v>
      </c>
      <c r="C251" s="244" t="s">
        <v>469</v>
      </c>
      <c r="D251" s="235" t="s">
        <v>187</v>
      </c>
      <c r="E251" s="236">
        <v>58.697499999999998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38">
        <v>3.0000000000000001E-3</v>
      </c>
      <c r="O251" s="238">
        <f>ROUND(E251*N251,2)</f>
        <v>0.18</v>
      </c>
      <c r="P251" s="238">
        <v>0</v>
      </c>
      <c r="Q251" s="238">
        <f>ROUND(E251*P251,2)</f>
        <v>0</v>
      </c>
      <c r="R251" s="238" t="s">
        <v>466</v>
      </c>
      <c r="S251" s="238" t="s">
        <v>152</v>
      </c>
      <c r="T251" s="239" t="s">
        <v>152</v>
      </c>
      <c r="U251" s="216">
        <v>0.32200000000000001</v>
      </c>
      <c r="V251" s="216">
        <f>ROUND(E251*U251,2)</f>
        <v>18.899999999999999</v>
      </c>
      <c r="W251" s="216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295</v>
      </c>
      <c r="AH251" s="207"/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ht="20.399999999999999" outlineLevel="1" x14ac:dyDescent="0.25">
      <c r="A252" s="233">
        <v>87</v>
      </c>
      <c r="B252" s="234" t="s">
        <v>470</v>
      </c>
      <c r="C252" s="244" t="s">
        <v>471</v>
      </c>
      <c r="D252" s="235" t="s">
        <v>187</v>
      </c>
      <c r="E252" s="236">
        <v>58.697499999999998</v>
      </c>
      <c r="F252" s="237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8">
        <v>3.0000000000000001E-3</v>
      </c>
      <c r="O252" s="238">
        <f>ROUND(E252*N252,2)</f>
        <v>0.18</v>
      </c>
      <c r="P252" s="238">
        <v>0</v>
      </c>
      <c r="Q252" s="238">
        <f>ROUND(E252*P252,2)</f>
        <v>0</v>
      </c>
      <c r="R252" s="238" t="s">
        <v>466</v>
      </c>
      <c r="S252" s="238" t="s">
        <v>152</v>
      </c>
      <c r="T252" s="239" t="s">
        <v>152</v>
      </c>
      <c r="U252" s="216">
        <v>1.7999999999999999E-2</v>
      </c>
      <c r="V252" s="216">
        <f>ROUND(E252*U252,2)</f>
        <v>1.06</v>
      </c>
      <c r="W252" s="21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295</v>
      </c>
      <c r="AH252" s="207"/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5">
      <c r="A253" s="224">
        <v>88</v>
      </c>
      <c r="B253" s="225" t="s">
        <v>98</v>
      </c>
      <c r="C253" s="242" t="s">
        <v>472</v>
      </c>
      <c r="D253" s="226" t="s">
        <v>316</v>
      </c>
      <c r="E253" s="227">
        <v>0.23569999999999999</v>
      </c>
      <c r="F253" s="228"/>
      <c r="G253" s="229">
        <f>ROUND(E253*F253,2)</f>
        <v>0</v>
      </c>
      <c r="H253" s="228"/>
      <c r="I253" s="229">
        <f>ROUND(E253*H253,2)</f>
        <v>0</v>
      </c>
      <c r="J253" s="228"/>
      <c r="K253" s="229">
        <f>ROUND(E253*J253,2)</f>
        <v>0</v>
      </c>
      <c r="L253" s="229">
        <v>21</v>
      </c>
      <c r="M253" s="229">
        <f>G253*(1+L253/100)</f>
        <v>0</v>
      </c>
      <c r="N253" s="229">
        <v>2.0779999999999998</v>
      </c>
      <c r="O253" s="229">
        <f>ROUND(E253*N253,2)</f>
        <v>0.49</v>
      </c>
      <c r="P253" s="229">
        <v>0</v>
      </c>
      <c r="Q253" s="229">
        <f>ROUND(E253*P253,2)</f>
        <v>0</v>
      </c>
      <c r="R253" s="229"/>
      <c r="S253" s="229" t="s">
        <v>166</v>
      </c>
      <c r="T253" s="230" t="s">
        <v>153</v>
      </c>
      <c r="U253" s="216">
        <v>0</v>
      </c>
      <c r="V253" s="216">
        <f>ROUND(E253*U253,2)</f>
        <v>0</v>
      </c>
      <c r="W253" s="216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221</v>
      </c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5">
      <c r="A254" s="214"/>
      <c r="B254" s="215"/>
      <c r="C254" s="243" t="s">
        <v>473</v>
      </c>
      <c r="D254" s="231"/>
      <c r="E254" s="231"/>
      <c r="F254" s="231"/>
      <c r="G254" s="231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156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5">
      <c r="A255" s="214"/>
      <c r="B255" s="215"/>
      <c r="C255" s="256" t="s">
        <v>474</v>
      </c>
      <c r="D255" s="249"/>
      <c r="E255" s="250">
        <v>0.20069999999999999</v>
      </c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184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5">
      <c r="A256" s="214"/>
      <c r="B256" s="215"/>
      <c r="C256" s="256" t="s">
        <v>475</v>
      </c>
      <c r="D256" s="249"/>
      <c r="E256" s="250">
        <v>3.5000000000000003E-2</v>
      </c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184</v>
      </c>
      <c r="AH256" s="207">
        <v>0</v>
      </c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5">
      <c r="A257" s="224">
        <v>89</v>
      </c>
      <c r="B257" s="225" t="s">
        <v>476</v>
      </c>
      <c r="C257" s="242" t="s">
        <v>477</v>
      </c>
      <c r="D257" s="226" t="s">
        <v>178</v>
      </c>
      <c r="E257" s="227">
        <v>0.84489999999999998</v>
      </c>
      <c r="F257" s="228"/>
      <c r="G257" s="229">
        <f>ROUND(E257*F257,2)</f>
        <v>0</v>
      </c>
      <c r="H257" s="228"/>
      <c r="I257" s="229">
        <f>ROUND(E257*H257,2)</f>
        <v>0</v>
      </c>
      <c r="J257" s="228"/>
      <c r="K257" s="229">
        <f>ROUND(E257*J257,2)</f>
        <v>0</v>
      </c>
      <c r="L257" s="229">
        <v>21</v>
      </c>
      <c r="M257" s="229">
        <f>G257*(1+L257/100)</f>
        <v>0</v>
      </c>
      <c r="N257" s="229">
        <v>0</v>
      </c>
      <c r="O257" s="229">
        <f>ROUND(E257*N257,2)</f>
        <v>0</v>
      </c>
      <c r="P257" s="229">
        <v>0</v>
      </c>
      <c r="Q257" s="229">
        <f>ROUND(E257*P257,2)</f>
        <v>0</v>
      </c>
      <c r="R257" s="229" t="s">
        <v>466</v>
      </c>
      <c r="S257" s="229" t="s">
        <v>152</v>
      </c>
      <c r="T257" s="230" t="s">
        <v>152</v>
      </c>
      <c r="U257" s="216">
        <v>1.375</v>
      </c>
      <c r="V257" s="216">
        <f>ROUND(E257*U257,2)</f>
        <v>1.1599999999999999</v>
      </c>
      <c r="W257" s="21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383</v>
      </c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5">
      <c r="A258" s="214"/>
      <c r="B258" s="215"/>
      <c r="C258" s="255" t="s">
        <v>403</v>
      </c>
      <c r="D258" s="253"/>
      <c r="E258" s="253"/>
      <c r="F258" s="253"/>
      <c r="G258" s="253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182</v>
      </c>
      <c r="AH258" s="207"/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5">
      <c r="A259" s="214"/>
      <c r="B259" s="215"/>
      <c r="C259" s="256" t="s">
        <v>385</v>
      </c>
      <c r="D259" s="249"/>
      <c r="E259" s="250"/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184</v>
      </c>
      <c r="AH259" s="207">
        <v>0</v>
      </c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5">
      <c r="A260" s="214"/>
      <c r="B260" s="215"/>
      <c r="C260" s="256" t="s">
        <v>478</v>
      </c>
      <c r="D260" s="249"/>
      <c r="E260" s="250"/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184</v>
      </c>
      <c r="AH260" s="207">
        <v>0</v>
      </c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5">
      <c r="A261" s="214"/>
      <c r="B261" s="215"/>
      <c r="C261" s="256" t="s">
        <v>479</v>
      </c>
      <c r="D261" s="249"/>
      <c r="E261" s="250">
        <v>0.84489999999999998</v>
      </c>
      <c r="F261" s="216"/>
      <c r="G261" s="216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184</v>
      </c>
      <c r="AH261" s="207">
        <v>0</v>
      </c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x14ac:dyDescent="0.25">
      <c r="A262" s="218" t="s">
        <v>147</v>
      </c>
      <c r="B262" s="219" t="s">
        <v>100</v>
      </c>
      <c r="C262" s="241" t="s">
        <v>101</v>
      </c>
      <c r="D262" s="220"/>
      <c r="E262" s="221"/>
      <c r="F262" s="222"/>
      <c r="G262" s="222">
        <f>SUMIF(AG263:AG273,"&lt;&gt;NOR",G263:G273)</f>
        <v>0</v>
      </c>
      <c r="H262" s="222"/>
      <c r="I262" s="222">
        <f>SUM(I263:I273)</f>
        <v>0</v>
      </c>
      <c r="J262" s="222"/>
      <c r="K262" s="222">
        <f>SUM(K263:K273)</f>
        <v>0</v>
      </c>
      <c r="L262" s="222"/>
      <c r="M262" s="222">
        <f>SUM(M263:M273)</f>
        <v>0</v>
      </c>
      <c r="N262" s="222"/>
      <c r="O262" s="222">
        <f>SUM(O263:O273)</f>
        <v>0.02</v>
      </c>
      <c r="P262" s="222"/>
      <c r="Q262" s="222">
        <f>SUM(Q263:Q273)</f>
        <v>0</v>
      </c>
      <c r="R262" s="222"/>
      <c r="S262" s="222"/>
      <c r="T262" s="223"/>
      <c r="U262" s="217"/>
      <c r="V262" s="217">
        <f>SUM(V263:V273)</f>
        <v>2.5099999999999998</v>
      </c>
      <c r="W262" s="217"/>
      <c r="AG262" t="s">
        <v>148</v>
      </c>
    </row>
    <row r="263" spans="1:60" outlineLevel="1" x14ac:dyDescent="0.25">
      <c r="A263" s="224">
        <v>90</v>
      </c>
      <c r="B263" s="225" t="s">
        <v>480</v>
      </c>
      <c r="C263" s="242" t="s">
        <v>481</v>
      </c>
      <c r="D263" s="226" t="s">
        <v>187</v>
      </c>
      <c r="E263" s="227">
        <v>1.875</v>
      </c>
      <c r="F263" s="228"/>
      <c r="G263" s="229">
        <f>ROUND(E263*F263,2)</f>
        <v>0</v>
      </c>
      <c r="H263" s="228"/>
      <c r="I263" s="229">
        <f>ROUND(E263*H263,2)</f>
        <v>0</v>
      </c>
      <c r="J263" s="228"/>
      <c r="K263" s="229">
        <f>ROUND(E263*J263,2)</f>
        <v>0</v>
      </c>
      <c r="L263" s="229">
        <v>21</v>
      </c>
      <c r="M263" s="229">
        <f>G263*(1+L263/100)</f>
        <v>0</v>
      </c>
      <c r="N263" s="229">
        <v>1.1E-4</v>
      </c>
      <c r="O263" s="229">
        <f>ROUND(E263*N263,2)</f>
        <v>0</v>
      </c>
      <c r="P263" s="229">
        <v>0</v>
      </c>
      <c r="Q263" s="229">
        <f>ROUND(E263*P263,2)</f>
        <v>0</v>
      </c>
      <c r="R263" s="229" t="s">
        <v>294</v>
      </c>
      <c r="S263" s="229" t="s">
        <v>152</v>
      </c>
      <c r="T263" s="230" t="s">
        <v>152</v>
      </c>
      <c r="U263" s="216">
        <v>0.05</v>
      </c>
      <c r="V263" s="216">
        <f>ROUND(E263*U263,2)</f>
        <v>0.09</v>
      </c>
      <c r="W263" s="216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180</v>
      </c>
      <c r="AH263" s="207"/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5">
      <c r="A264" s="214"/>
      <c r="B264" s="215"/>
      <c r="C264" s="243" t="s">
        <v>482</v>
      </c>
      <c r="D264" s="231"/>
      <c r="E264" s="231"/>
      <c r="F264" s="231"/>
      <c r="G264" s="231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156</v>
      </c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ht="20.399999999999999" outlineLevel="1" x14ac:dyDescent="0.25">
      <c r="A265" s="224">
        <v>91</v>
      </c>
      <c r="B265" s="225" t="s">
        <v>483</v>
      </c>
      <c r="C265" s="242" t="s">
        <v>484</v>
      </c>
      <c r="D265" s="226" t="s">
        <v>187</v>
      </c>
      <c r="E265" s="227">
        <v>1.875</v>
      </c>
      <c r="F265" s="228"/>
      <c r="G265" s="229">
        <f>ROUND(E265*F265,2)</f>
        <v>0</v>
      </c>
      <c r="H265" s="228"/>
      <c r="I265" s="229">
        <f>ROUND(E265*H265,2)</f>
        <v>0</v>
      </c>
      <c r="J265" s="228"/>
      <c r="K265" s="229">
        <f>ROUND(E265*J265,2)</f>
        <v>0</v>
      </c>
      <c r="L265" s="229">
        <v>21</v>
      </c>
      <c r="M265" s="229">
        <f>G265*(1+L265/100)</f>
        <v>0</v>
      </c>
      <c r="N265" s="229">
        <v>2.2599999999999999E-3</v>
      </c>
      <c r="O265" s="229">
        <f>ROUND(E265*N265,2)</f>
        <v>0</v>
      </c>
      <c r="P265" s="229">
        <v>0</v>
      </c>
      <c r="Q265" s="229">
        <f>ROUND(E265*P265,2)</f>
        <v>0</v>
      </c>
      <c r="R265" s="229" t="s">
        <v>294</v>
      </c>
      <c r="S265" s="229" t="s">
        <v>152</v>
      </c>
      <c r="T265" s="230" t="s">
        <v>152</v>
      </c>
      <c r="U265" s="216">
        <v>1.1679999999999999</v>
      </c>
      <c r="V265" s="216">
        <f>ROUND(E265*U265,2)</f>
        <v>2.19</v>
      </c>
      <c r="W265" s="216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 t="s">
        <v>180</v>
      </c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 x14ac:dyDescent="0.25">
      <c r="A266" s="214"/>
      <c r="B266" s="215"/>
      <c r="C266" s="256" t="s">
        <v>261</v>
      </c>
      <c r="D266" s="249"/>
      <c r="E266" s="250">
        <v>1.875</v>
      </c>
      <c r="F266" s="216"/>
      <c r="G266" s="216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184</v>
      </c>
      <c r="AH266" s="207">
        <v>0</v>
      </c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ht="20.399999999999999" outlineLevel="1" x14ac:dyDescent="0.25">
      <c r="A267" s="233">
        <v>92</v>
      </c>
      <c r="B267" s="234" t="s">
        <v>485</v>
      </c>
      <c r="C267" s="244" t="s">
        <v>486</v>
      </c>
      <c r="D267" s="235" t="s">
        <v>187</v>
      </c>
      <c r="E267" s="236">
        <v>1.875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21</v>
      </c>
      <c r="M267" s="238">
        <f>G267*(1+L267/100)</f>
        <v>0</v>
      </c>
      <c r="N267" s="238">
        <v>0</v>
      </c>
      <c r="O267" s="238">
        <f>ROUND(E267*N267,2)</f>
        <v>0</v>
      </c>
      <c r="P267" s="238">
        <v>0</v>
      </c>
      <c r="Q267" s="238">
        <f>ROUND(E267*P267,2)</f>
        <v>0</v>
      </c>
      <c r="R267" s="238" t="s">
        <v>294</v>
      </c>
      <c r="S267" s="238" t="s">
        <v>152</v>
      </c>
      <c r="T267" s="239" t="s">
        <v>152</v>
      </c>
      <c r="U267" s="216">
        <v>0.1</v>
      </c>
      <c r="V267" s="216">
        <f>ROUND(E267*U267,2)</f>
        <v>0.19</v>
      </c>
      <c r="W267" s="216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180</v>
      </c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 x14ac:dyDescent="0.25">
      <c r="A268" s="224">
        <v>93</v>
      </c>
      <c r="B268" s="225" t="s">
        <v>487</v>
      </c>
      <c r="C268" s="242" t="s">
        <v>488</v>
      </c>
      <c r="D268" s="226" t="s">
        <v>187</v>
      </c>
      <c r="E268" s="227">
        <v>1.96875</v>
      </c>
      <c r="F268" s="228"/>
      <c r="G268" s="229">
        <f>ROUND(E268*F268,2)</f>
        <v>0</v>
      </c>
      <c r="H268" s="228"/>
      <c r="I268" s="229">
        <f>ROUND(E268*H268,2)</f>
        <v>0</v>
      </c>
      <c r="J268" s="228"/>
      <c r="K268" s="229">
        <f>ROUND(E268*J268,2)</f>
        <v>0</v>
      </c>
      <c r="L268" s="229">
        <v>21</v>
      </c>
      <c r="M268" s="229">
        <f>G268*(1+L268/100)</f>
        <v>0</v>
      </c>
      <c r="N268" s="229">
        <v>1.2200000000000001E-2</v>
      </c>
      <c r="O268" s="229">
        <f>ROUND(E268*N268,2)</f>
        <v>0.02</v>
      </c>
      <c r="P268" s="229">
        <v>0</v>
      </c>
      <c r="Q268" s="229">
        <f>ROUND(E268*P268,2)</f>
        <v>0</v>
      </c>
      <c r="R268" s="229" t="s">
        <v>281</v>
      </c>
      <c r="S268" s="229" t="s">
        <v>152</v>
      </c>
      <c r="T268" s="230" t="s">
        <v>152</v>
      </c>
      <c r="U268" s="216">
        <v>0</v>
      </c>
      <c r="V268" s="216">
        <f>ROUND(E268*U268,2)</f>
        <v>0</v>
      </c>
      <c r="W268" s="216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282</v>
      </c>
      <c r="AH268" s="207"/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 x14ac:dyDescent="0.25">
      <c r="A269" s="214"/>
      <c r="B269" s="215"/>
      <c r="C269" s="256" t="s">
        <v>489</v>
      </c>
      <c r="D269" s="249"/>
      <c r="E269" s="250">
        <v>1.96875</v>
      </c>
      <c r="F269" s="216"/>
      <c r="G269" s="216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184</v>
      </c>
      <c r="AH269" s="207">
        <v>0</v>
      </c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5">
      <c r="A270" s="224">
        <v>94</v>
      </c>
      <c r="B270" s="225" t="s">
        <v>490</v>
      </c>
      <c r="C270" s="242" t="s">
        <v>491</v>
      </c>
      <c r="D270" s="226" t="s">
        <v>178</v>
      </c>
      <c r="E270" s="227">
        <v>2.8459999999999999E-2</v>
      </c>
      <c r="F270" s="228"/>
      <c r="G270" s="229">
        <f>ROUND(E270*F270,2)</f>
        <v>0</v>
      </c>
      <c r="H270" s="228"/>
      <c r="I270" s="229">
        <f>ROUND(E270*H270,2)</f>
        <v>0</v>
      </c>
      <c r="J270" s="228"/>
      <c r="K270" s="229">
        <f>ROUND(E270*J270,2)</f>
        <v>0</v>
      </c>
      <c r="L270" s="229">
        <v>21</v>
      </c>
      <c r="M270" s="229">
        <f>G270*(1+L270/100)</f>
        <v>0</v>
      </c>
      <c r="N270" s="229">
        <v>0</v>
      </c>
      <c r="O270" s="229">
        <f>ROUND(E270*N270,2)</f>
        <v>0</v>
      </c>
      <c r="P270" s="229">
        <v>0</v>
      </c>
      <c r="Q270" s="229">
        <f>ROUND(E270*P270,2)</f>
        <v>0</v>
      </c>
      <c r="R270" s="229" t="s">
        <v>294</v>
      </c>
      <c r="S270" s="229" t="s">
        <v>152</v>
      </c>
      <c r="T270" s="230" t="s">
        <v>152</v>
      </c>
      <c r="U270" s="216">
        <v>1.3049999999999999</v>
      </c>
      <c r="V270" s="216">
        <f>ROUND(E270*U270,2)</f>
        <v>0.04</v>
      </c>
      <c r="W270" s="216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383</v>
      </c>
      <c r="AH270" s="207"/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5">
      <c r="A271" s="214"/>
      <c r="B271" s="215"/>
      <c r="C271" s="256" t="s">
        <v>385</v>
      </c>
      <c r="D271" s="249"/>
      <c r="E271" s="250"/>
      <c r="F271" s="216"/>
      <c r="G271" s="216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184</v>
      </c>
      <c r="AH271" s="207">
        <v>0</v>
      </c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5">
      <c r="A272" s="214"/>
      <c r="B272" s="215"/>
      <c r="C272" s="256" t="s">
        <v>492</v>
      </c>
      <c r="D272" s="249"/>
      <c r="E272" s="250"/>
      <c r="F272" s="216"/>
      <c r="G272" s="216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184</v>
      </c>
      <c r="AH272" s="207">
        <v>0</v>
      </c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outlineLevel="1" x14ac:dyDescent="0.25">
      <c r="A273" s="214"/>
      <c r="B273" s="215"/>
      <c r="C273" s="256" t="s">
        <v>493</v>
      </c>
      <c r="D273" s="249"/>
      <c r="E273" s="250">
        <v>2.8459999999999999E-2</v>
      </c>
      <c r="F273" s="216"/>
      <c r="G273" s="216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 t="s">
        <v>184</v>
      </c>
      <c r="AH273" s="207">
        <v>0</v>
      </c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x14ac:dyDescent="0.25">
      <c r="A274" s="218" t="s">
        <v>147</v>
      </c>
      <c r="B274" s="219" t="s">
        <v>102</v>
      </c>
      <c r="C274" s="241" t="s">
        <v>103</v>
      </c>
      <c r="D274" s="220"/>
      <c r="E274" s="221"/>
      <c r="F274" s="222"/>
      <c r="G274" s="222">
        <f>SUMIF(AG275:AG290,"&lt;&gt;NOR",G275:G290)</f>
        <v>0</v>
      </c>
      <c r="H274" s="222"/>
      <c r="I274" s="222">
        <f>SUM(I275:I290)</f>
        <v>0</v>
      </c>
      <c r="J274" s="222"/>
      <c r="K274" s="222">
        <f>SUM(K275:K290)</f>
        <v>0</v>
      </c>
      <c r="L274" s="222"/>
      <c r="M274" s="222">
        <f>SUM(M275:M290)</f>
        <v>0</v>
      </c>
      <c r="N274" s="222"/>
      <c r="O274" s="222">
        <f>SUM(O275:O290)</f>
        <v>0.19</v>
      </c>
      <c r="P274" s="222"/>
      <c r="Q274" s="222">
        <f>SUM(Q275:Q290)</f>
        <v>0</v>
      </c>
      <c r="R274" s="222"/>
      <c r="S274" s="222"/>
      <c r="T274" s="223"/>
      <c r="U274" s="217"/>
      <c r="V274" s="217">
        <f>SUM(V275:V290)</f>
        <v>60.03</v>
      </c>
      <c r="W274" s="217"/>
      <c r="AG274" t="s">
        <v>148</v>
      </c>
    </row>
    <row r="275" spans="1:60" outlineLevel="1" x14ac:dyDescent="0.25">
      <c r="A275" s="224">
        <v>95</v>
      </c>
      <c r="B275" s="225" t="s">
        <v>494</v>
      </c>
      <c r="C275" s="242" t="s">
        <v>495</v>
      </c>
      <c r="D275" s="226" t="s">
        <v>187</v>
      </c>
      <c r="E275" s="227">
        <v>176.69929999999999</v>
      </c>
      <c r="F275" s="228"/>
      <c r="G275" s="229">
        <f>ROUND(E275*F275,2)</f>
        <v>0</v>
      </c>
      <c r="H275" s="228"/>
      <c r="I275" s="229">
        <f>ROUND(E275*H275,2)</f>
        <v>0</v>
      </c>
      <c r="J275" s="228"/>
      <c r="K275" s="229">
        <f>ROUND(E275*J275,2)</f>
        <v>0</v>
      </c>
      <c r="L275" s="229">
        <v>21</v>
      </c>
      <c r="M275" s="229">
        <f>G275*(1+L275/100)</f>
        <v>0</v>
      </c>
      <c r="N275" s="229">
        <v>0</v>
      </c>
      <c r="O275" s="229">
        <f>ROUND(E275*N275,2)</f>
        <v>0</v>
      </c>
      <c r="P275" s="229">
        <v>0</v>
      </c>
      <c r="Q275" s="229">
        <f>ROUND(E275*P275,2)</f>
        <v>0</v>
      </c>
      <c r="R275" s="229" t="s">
        <v>496</v>
      </c>
      <c r="S275" s="229" t="s">
        <v>152</v>
      </c>
      <c r="T275" s="230" t="s">
        <v>152</v>
      </c>
      <c r="U275" s="216">
        <v>6.9709999999999994E-2</v>
      </c>
      <c r="V275" s="216">
        <f>ROUND(E275*U275,2)</f>
        <v>12.32</v>
      </c>
      <c r="W275" s="216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180</v>
      </c>
      <c r="AH275" s="207"/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5">
      <c r="A276" s="214"/>
      <c r="B276" s="215"/>
      <c r="C276" s="256" t="s">
        <v>497</v>
      </c>
      <c r="D276" s="249"/>
      <c r="E276" s="250">
        <v>115.6327</v>
      </c>
      <c r="F276" s="216"/>
      <c r="G276" s="216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184</v>
      </c>
      <c r="AH276" s="207">
        <v>0</v>
      </c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 x14ac:dyDescent="0.25">
      <c r="A277" s="214"/>
      <c r="B277" s="215"/>
      <c r="C277" s="256" t="s">
        <v>498</v>
      </c>
      <c r="D277" s="249"/>
      <c r="E277" s="250">
        <v>-10.388199999999999</v>
      </c>
      <c r="F277" s="216"/>
      <c r="G277" s="216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 t="s">
        <v>184</v>
      </c>
      <c r="AH277" s="207">
        <v>0</v>
      </c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5">
      <c r="A278" s="214"/>
      <c r="B278" s="215"/>
      <c r="C278" s="256" t="s">
        <v>241</v>
      </c>
      <c r="D278" s="249"/>
      <c r="E278" s="250">
        <v>-24.11</v>
      </c>
      <c r="F278" s="216"/>
      <c r="G278" s="216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184</v>
      </c>
      <c r="AH278" s="207">
        <v>0</v>
      </c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5">
      <c r="A279" s="214"/>
      <c r="B279" s="215"/>
      <c r="C279" s="258" t="s">
        <v>246</v>
      </c>
      <c r="D279" s="251"/>
      <c r="E279" s="252">
        <v>81.134500000000003</v>
      </c>
      <c r="F279" s="216"/>
      <c r="G279" s="216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184</v>
      </c>
      <c r="AH279" s="207">
        <v>1</v>
      </c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outlineLevel="1" x14ac:dyDescent="0.25">
      <c r="A280" s="214"/>
      <c r="B280" s="215"/>
      <c r="C280" s="256" t="s">
        <v>499</v>
      </c>
      <c r="D280" s="249"/>
      <c r="E280" s="250">
        <v>95.564800000000005</v>
      </c>
      <c r="F280" s="216"/>
      <c r="G280" s="216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 t="s">
        <v>184</v>
      </c>
      <c r="AH280" s="207">
        <v>0</v>
      </c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ht="20.399999999999999" outlineLevel="1" x14ac:dyDescent="0.25">
      <c r="A281" s="224">
        <v>96</v>
      </c>
      <c r="B281" s="225" t="s">
        <v>500</v>
      </c>
      <c r="C281" s="242" t="s">
        <v>501</v>
      </c>
      <c r="D281" s="226" t="s">
        <v>187</v>
      </c>
      <c r="E281" s="227">
        <v>283.57569999999998</v>
      </c>
      <c r="F281" s="228"/>
      <c r="G281" s="229">
        <f>ROUND(E281*F281,2)</f>
        <v>0</v>
      </c>
      <c r="H281" s="228"/>
      <c r="I281" s="229">
        <f>ROUND(E281*H281,2)</f>
        <v>0</v>
      </c>
      <c r="J281" s="228"/>
      <c r="K281" s="229">
        <f>ROUND(E281*J281,2)</f>
        <v>0</v>
      </c>
      <c r="L281" s="229">
        <v>21</v>
      </c>
      <c r="M281" s="229">
        <f>G281*(1+L281/100)</f>
        <v>0</v>
      </c>
      <c r="N281" s="229">
        <v>6.4000000000000005E-4</v>
      </c>
      <c r="O281" s="229">
        <f>ROUND(E281*N281,2)</f>
        <v>0.18</v>
      </c>
      <c r="P281" s="229">
        <v>0</v>
      </c>
      <c r="Q281" s="229">
        <f>ROUND(E281*P281,2)</f>
        <v>0</v>
      </c>
      <c r="R281" s="229" t="s">
        <v>496</v>
      </c>
      <c r="S281" s="229" t="s">
        <v>152</v>
      </c>
      <c r="T281" s="230" t="s">
        <v>152</v>
      </c>
      <c r="U281" s="216">
        <v>0.13439999999999999</v>
      </c>
      <c r="V281" s="216">
        <f>ROUND(E281*U281,2)</f>
        <v>38.11</v>
      </c>
      <c r="W281" s="216"/>
      <c r="X281" s="207"/>
      <c r="Y281" s="207"/>
      <c r="Z281" s="207"/>
      <c r="AA281" s="207"/>
      <c r="AB281" s="207"/>
      <c r="AC281" s="207"/>
      <c r="AD281" s="207"/>
      <c r="AE281" s="207"/>
      <c r="AF281" s="207"/>
      <c r="AG281" s="207" t="s">
        <v>295</v>
      </c>
      <c r="AH281" s="207"/>
      <c r="AI281" s="207"/>
      <c r="AJ281" s="207"/>
      <c r="AK281" s="207"/>
      <c r="AL281" s="207"/>
      <c r="AM281" s="207"/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07"/>
      <c r="BB281" s="207"/>
      <c r="BC281" s="207"/>
      <c r="BD281" s="207"/>
      <c r="BE281" s="207"/>
      <c r="BF281" s="207"/>
      <c r="BG281" s="207"/>
      <c r="BH281" s="207"/>
    </row>
    <row r="282" spans="1:60" outlineLevel="1" x14ac:dyDescent="0.25">
      <c r="A282" s="214"/>
      <c r="B282" s="215"/>
      <c r="C282" s="256" t="s">
        <v>502</v>
      </c>
      <c r="D282" s="249"/>
      <c r="E282" s="250">
        <v>108.6855</v>
      </c>
      <c r="F282" s="216"/>
      <c r="G282" s="216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07"/>
      <c r="Y282" s="207"/>
      <c r="Z282" s="207"/>
      <c r="AA282" s="207"/>
      <c r="AB282" s="207"/>
      <c r="AC282" s="207"/>
      <c r="AD282" s="207"/>
      <c r="AE282" s="207"/>
      <c r="AF282" s="207"/>
      <c r="AG282" s="207" t="s">
        <v>184</v>
      </c>
      <c r="AH282" s="207">
        <v>0</v>
      </c>
      <c r="AI282" s="207"/>
      <c r="AJ282" s="207"/>
      <c r="AK282" s="207"/>
      <c r="AL282" s="207"/>
      <c r="AM282" s="207"/>
      <c r="AN282" s="207"/>
      <c r="AO282" s="207"/>
      <c r="AP282" s="207"/>
      <c r="AQ282" s="207"/>
      <c r="AR282" s="207"/>
      <c r="AS282" s="207"/>
      <c r="AT282" s="207"/>
      <c r="AU282" s="207"/>
      <c r="AV282" s="207"/>
      <c r="AW282" s="207"/>
      <c r="AX282" s="207"/>
      <c r="AY282" s="207"/>
      <c r="AZ282" s="207"/>
      <c r="BA282" s="207"/>
      <c r="BB282" s="207"/>
      <c r="BC282" s="207"/>
      <c r="BD282" s="207"/>
      <c r="BE282" s="207"/>
      <c r="BF282" s="207"/>
      <c r="BG282" s="207"/>
      <c r="BH282" s="207"/>
    </row>
    <row r="283" spans="1:60" outlineLevel="1" x14ac:dyDescent="0.25">
      <c r="A283" s="214"/>
      <c r="B283" s="215"/>
      <c r="C283" s="256" t="s">
        <v>503</v>
      </c>
      <c r="D283" s="249"/>
      <c r="E283" s="250">
        <v>-10.0426</v>
      </c>
      <c r="F283" s="216"/>
      <c r="G283" s="216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07"/>
      <c r="Y283" s="207"/>
      <c r="Z283" s="207"/>
      <c r="AA283" s="207"/>
      <c r="AB283" s="207"/>
      <c r="AC283" s="207"/>
      <c r="AD283" s="207"/>
      <c r="AE283" s="207"/>
      <c r="AF283" s="207"/>
      <c r="AG283" s="207" t="s">
        <v>184</v>
      </c>
      <c r="AH283" s="207">
        <v>0</v>
      </c>
      <c r="AI283" s="207"/>
      <c r="AJ283" s="207"/>
      <c r="AK283" s="207"/>
      <c r="AL283" s="207"/>
      <c r="AM283" s="207"/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outlineLevel="1" x14ac:dyDescent="0.25">
      <c r="A284" s="214"/>
      <c r="B284" s="215"/>
      <c r="C284" s="256" t="s">
        <v>504</v>
      </c>
      <c r="D284" s="249"/>
      <c r="E284" s="250">
        <v>-14.321999999999999</v>
      </c>
      <c r="F284" s="216"/>
      <c r="G284" s="216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07"/>
      <c r="Y284" s="207"/>
      <c r="Z284" s="207"/>
      <c r="AA284" s="207"/>
      <c r="AB284" s="207"/>
      <c r="AC284" s="207"/>
      <c r="AD284" s="207"/>
      <c r="AE284" s="207"/>
      <c r="AF284" s="207"/>
      <c r="AG284" s="207" t="s">
        <v>184</v>
      </c>
      <c r="AH284" s="207">
        <v>0</v>
      </c>
      <c r="AI284" s="207"/>
      <c r="AJ284" s="207"/>
      <c r="AK284" s="207"/>
      <c r="AL284" s="207"/>
      <c r="AM284" s="207"/>
      <c r="AN284" s="207"/>
      <c r="AO284" s="207"/>
      <c r="AP284" s="207"/>
      <c r="AQ284" s="207"/>
      <c r="AR284" s="207"/>
      <c r="AS284" s="207"/>
      <c r="AT284" s="207"/>
      <c r="AU284" s="207"/>
      <c r="AV284" s="207"/>
      <c r="AW284" s="207"/>
      <c r="AX284" s="207"/>
      <c r="AY284" s="207"/>
      <c r="AZ284" s="207"/>
      <c r="BA284" s="207"/>
      <c r="BB284" s="207"/>
      <c r="BC284" s="207"/>
      <c r="BD284" s="207"/>
      <c r="BE284" s="207"/>
      <c r="BF284" s="207"/>
      <c r="BG284" s="207"/>
      <c r="BH284" s="207"/>
    </row>
    <row r="285" spans="1:60" outlineLevel="1" x14ac:dyDescent="0.25">
      <c r="A285" s="214"/>
      <c r="B285" s="215"/>
      <c r="C285" s="256" t="s">
        <v>437</v>
      </c>
      <c r="D285" s="249"/>
      <c r="E285" s="250">
        <v>80.94</v>
      </c>
      <c r="F285" s="216"/>
      <c r="G285" s="216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 t="s">
        <v>184</v>
      </c>
      <c r="AH285" s="207">
        <v>0</v>
      </c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outlineLevel="1" x14ac:dyDescent="0.25">
      <c r="A286" s="214"/>
      <c r="B286" s="215"/>
      <c r="C286" s="258" t="s">
        <v>246</v>
      </c>
      <c r="D286" s="251"/>
      <c r="E286" s="252">
        <v>165.26089999999999</v>
      </c>
      <c r="F286" s="216"/>
      <c r="G286" s="216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07"/>
      <c r="Y286" s="207"/>
      <c r="Z286" s="207"/>
      <c r="AA286" s="207"/>
      <c r="AB286" s="207"/>
      <c r="AC286" s="207"/>
      <c r="AD286" s="207"/>
      <c r="AE286" s="207"/>
      <c r="AF286" s="207"/>
      <c r="AG286" s="207" t="s">
        <v>184</v>
      </c>
      <c r="AH286" s="207">
        <v>1</v>
      </c>
      <c r="AI286" s="207"/>
      <c r="AJ286" s="207"/>
      <c r="AK286" s="207"/>
      <c r="AL286" s="207"/>
      <c r="AM286" s="207"/>
      <c r="AN286" s="207"/>
      <c r="AO286" s="207"/>
      <c r="AP286" s="207"/>
      <c r="AQ286" s="207"/>
      <c r="AR286" s="207"/>
      <c r="AS286" s="207"/>
      <c r="AT286" s="207"/>
      <c r="AU286" s="207"/>
      <c r="AV286" s="207"/>
      <c r="AW286" s="207"/>
      <c r="AX286" s="207"/>
      <c r="AY286" s="207"/>
      <c r="AZ286" s="207"/>
      <c r="BA286" s="207"/>
      <c r="BB286" s="207"/>
      <c r="BC286" s="207"/>
      <c r="BD286" s="207"/>
      <c r="BE286" s="207"/>
      <c r="BF286" s="207"/>
      <c r="BG286" s="207"/>
      <c r="BH286" s="207"/>
    </row>
    <row r="287" spans="1:60" outlineLevel="1" x14ac:dyDescent="0.25">
      <c r="A287" s="214"/>
      <c r="B287" s="215"/>
      <c r="C287" s="256" t="s">
        <v>499</v>
      </c>
      <c r="D287" s="249"/>
      <c r="E287" s="250">
        <v>95.564800000000005</v>
      </c>
      <c r="F287" s="216"/>
      <c r="G287" s="216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 t="s">
        <v>184</v>
      </c>
      <c r="AH287" s="207">
        <v>0</v>
      </c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</row>
    <row r="288" spans="1:60" outlineLevel="1" x14ac:dyDescent="0.25">
      <c r="A288" s="214"/>
      <c r="B288" s="215"/>
      <c r="C288" s="256" t="s">
        <v>505</v>
      </c>
      <c r="D288" s="249"/>
      <c r="E288" s="250">
        <v>22.75</v>
      </c>
      <c r="F288" s="216"/>
      <c r="G288" s="216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 t="s">
        <v>184</v>
      </c>
      <c r="AH288" s="207">
        <v>0</v>
      </c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</row>
    <row r="289" spans="1:60" ht="20.399999999999999" outlineLevel="1" x14ac:dyDescent="0.25">
      <c r="A289" s="224">
        <v>97</v>
      </c>
      <c r="B289" s="225" t="s">
        <v>506</v>
      </c>
      <c r="C289" s="242" t="s">
        <v>507</v>
      </c>
      <c r="D289" s="226" t="s">
        <v>187</v>
      </c>
      <c r="E289" s="227">
        <v>16</v>
      </c>
      <c r="F289" s="228"/>
      <c r="G289" s="229">
        <f>ROUND(E289*F289,2)</f>
        <v>0</v>
      </c>
      <c r="H289" s="228"/>
      <c r="I289" s="229">
        <f>ROUND(E289*H289,2)</f>
        <v>0</v>
      </c>
      <c r="J289" s="228"/>
      <c r="K289" s="229">
        <f>ROUND(E289*J289,2)</f>
        <v>0</v>
      </c>
      <c r="L289" s="229">
        <v>21</v>
      </c>
      <c r="M289" s="229">
        <f>G289*(1+L289/100)</f>
        <v>0</v>
      </c>
      <c r="N289" s="229">
        <v>5.5999999999999995E-4</v>
      </c>
      <c r="O289" s="229">
        <f>ROUND(E289*N289,2)</f>
        <v>0.01</v>
      </c>
      <c r="P289" s="229">
        <v>0</v>
      </c>
      <c r="Q289" s="229">
        <f>ROUND(E289*P289,2)</f>
        <v>0</v>
      </c>
      <c r="R289" s="229"/>
      <c r="S289" s="229" t="s">
        <v>166</v>
      </c>
      <c r="T289" s="230" t="s">
        <v>153</v>
      </c>
      <c r="U289" s="216">
        <v>0.6</v>
      </c>
      <c r="V289" s="216">
        <f>ROUND(E289*U289,2)</f>
        <v>9.6</v>
      </c>
      <c r="W289" s="216"/>
      <c r="X289" s="207"/>
      <c r="Y289" s="207"/>
      <c r="Z289" s="207"/>
      <c r="AA289" s="207"/>
      <c r="AB289" s="207"/>
      <c r="AC289" s="207"/>
      <c r="AD289" s="207"/>
      <c r="AE289" s="207"/>
      <c r="AF289" s="207"/>
      <c r="AG289" s="207" t="s">
        <v>180</v>
      </c>
      <c r="AH289" s="207"/>
      <c r="AI289" s="207"/>
      <c r="AJ289" s="207"/>
      <c r="AK289" s="207"/>
      <c r="AL289" s="207"/>
      <c r="AM289" s="207"/>
      <c r="AN289" s="207"/>
      <c r="AO289" s="207"/>
      <c r="AP289" s="207"/>
      <c r="AQ289" s="207"/>
      <c r="AR289" s="207"/>
      <c r="AS289" s="207"/>
      <c r="AT289" s="207"/>
      <c r="AU289" s="207"/>
      <c r="AV289" s="207"/>
      <c r="AW289" s="207"/>
      <c r="AX289" s="207"/>
      <c r="AY289" s="207"/>
      <c r="AZ289" s="207"/>
      <c r="BA289" s="207"/>
      <c r="BB289" s="207"/>
      <c r="BC289" s="207"/>
      <c r="BD289" s="207"/>
      <c r="BE289" s="207"/>
      <c r="BF289" s="207"/>
      <c r="BG289" s="207"/>
      <c r="BH289" s="207"/>
    </row>
    <row r="290" spans="1:60" outlineLevel="1" x14ac:dyDescent="0.25">
      <c r="A290" s="214"/>
      <c r="B290" s="215"/>
      <c r="C290" s="256" t="s">
        <v>508</v>
      </c>
      <c r="D290" s="249"/>
      <c r="E290" s="250">
        <v>16</v>
      </c>
      <c r="F290" s="216"/>
      <c r="G290" s="216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07"/>
      <c r="Y290" s="207"/>
      <c r="Z290" s="207"/>
      <c r="AA290" s="207"/>
      <c r="AB290" s="207"/>
      <c r="AC290" s="207"/>
      <c r="AD290" s="207"/>
      <c r="AE290" s="207"/>
      <c r="AF290" s="207"/>
      <c r="AG290" s="207" t="s">
        <v>184</v>
      </c>
      <c r="AH290" s="207">
        <v>0</v>
      </c>
      <c r="AI290" s="207"/>
      <c r="AJ290" s="207"/>
      <c r="AK290" s="207"/>
      <c r="AL290" s="207"/>
      <c r="AM290" s="207"/>
      <c r="AN290" s="207"/>
      <c r="AO290" s="207"/>
      <c r="AP290" s="207"/>
      <c r="AQ290" s="207"/>
      <c r="AR290" s="207"/>
      <c r="AS290" s="207"/>
      <c r="AT290" s="207"/>
      <c r="AU290" s="207"/>
      <c r="AV290" s="207"/>
      <c r="AW290" s="207"/>
      <c r="AX290" s="207"/>
      <c r="AY290" s="207"/>
      <c r="AZ290" s="207"/>
      <c r="BA290" s="207"/>
      <c r="BB290" s="207"/>
      <c r="BC290" s="207"/>
      <c r="BD290" s="207"/>
      <c r="BE290" s="207"/>
      <c r="BF290" s="207"/>
      <c r="BG290" s="207"/>
      <c r="BH290" s="207"/>
    </row>
    <row r="291" spans="1:60" x14ac:dyDescent="0.25">
      <c r="A291" s="218" t="s">
        <v>147</v>
      </c>
      <c r="B291" s="219" t="s">
        <v>104</v>
      </c>
      <c r="C291" s="241" t="s">
        <v>105</v>
      </c>
      <c r="D291" s="220"/>
      <c r="E291" s="221"/>
      <c r="F291" s="222"/>
      <c r="G291" s="222">
        <f>SUMIF(AG292:AG292,"&lt;&gt;NOR",G292:G292)</f>
        <v>0</v>
      </c>
      <c r="H291" s="222"/>
      <c r="I291" s="222">
        <f>SUM(I292:I292)</f>
        <v>0</v>
      </c>
      <c r="J291" s="222"/>
      <c r="K291" s="222">
        <f>SUM(K292:K292)</f>
        <v>0</v>
      </c>
      <c r="L291" s="222"/>
      <c r="M291" s="222">
        <f>SUM(M292:M292)</f>
        <v>0</v>
      </c>
      <c r="N291" s="222"/>
      <c r="O291" s="222">
        <f>SUM(O292:O292)</f>
        <v>0</v>
      </c>
      <c r="P291" s="222"/>
      <c r="Q291" s="222">
        <f>SUM(Q292:Q292)</f>
        <v>0</v>
      </c>
      <c r="R291" s="222"/>
      <c r="S291" s="222"/>
      <c r="T291" s="223"/>
      <c r="U291" s="217"/>
      <c r="V291" s="217">
        <f>SUM(V292:V292)</f>
        <v>0</v>
      </c>
      <c r="W291" s="217"/>
      <c r="AG291" t="s">
        <v>148</v>
      </c>
    </row>
    <row r="292" spans="1:60" outlineLevel="1" x14ac:dyDescent="0.25">
      <c r="A292" s="233">
        <v>98</v>
      </c>
      <c r="B292" s="234" t="s">
        <v>509</v>
      </c>
      <c r="C292" s="244" t="s">
        <v>510</v>
      </c>
      <c r="D292" s="235" t="s">
        <v>278</v>
      </c>
      <c r="E292" s="236">
        <v>1</v>
      </c>
      <c r="F292" s="237"/>
      <c r="G292" s="238">
        <f>ROUND(E292*F292,2)</f>
        <v>0</v>
      </c>
      <c r="H292" s="237"/>
      <c r="I292" s="238">
        <f>ROUND(E292*H292,2)</f>
        <v>0</v>
      </c>
      <c r="J292" s="237"/>
      <c r="K292" s="238">
        <f>ROUND(E292*J292,2)</f>
        <v>0</v>
      </c>
      <c r="L292" s="238">
        <v>21</v>
      </c>
      <c r="M292" s="238">
        <f>G292*(1+L292/100)</f>
        <v>0</v>
      </c>
      <c r="N292" s="238">
        <v>0</v>
      </c>
      <c r="O292" s="238">
        <f>ROUND(E292*N292,2)</f>
        <v>0</v>
      </c>
      <c r="P292" s="238">
        <v>0</v>
      </c>
      <c r="Q292" s="238">
        <f>ROUND(E292*P292,2)</f>
        <v>0</v>
      </c>
      <c r="R292" s="238"/>
      <c r="S292" s="238" t="s">
        <v>166</v>
      </c>
      <c r="T292" s="239" t="s">
        <v>153</v>
      </c>
      <c r="U292" s="216">
        <v>0</v>
      </c>
      <c r="V292" s="216">
        <f>ROUND(E292*U292,2)</f>
        <v>0</v>
      </c>
      <c r="W292" s="216"/>
      <c r="X292" s="207"/>
      <c r="Y292" s="207"/>
      <c r="Z292" s="207"/>
      <c r="AA292" s="207"/>
      <c r="AB292" s="207"/>
      <c r="AC292" s="207"/>
      <c r="AD292" s="207"/>
      <c r="AE292" s="207"/>
      <c r="AF292" s="207"/>
      <c r="AG292" s="207" t="s">
        <v>511</v>
      </c>
      <c r="AH292" s="207"/>
      <c r="AI292" s="207"/>
      <c r="AJ292" s="207"/>
      <c r="AK292" s="207"/>
      <c r="AL292" s="207"/>
      <c r="AM292" s="207"/>
      <c r="AN292" s="207"/>
      <c r="AO292" s="207"/>
      <c r="AP292" s="207"/>
      <c r="AQ292" s="207"/>
      <c r="AR292" s="207"/>
      <c r="AS292" s="207"/>
      <c r="AT292" s="207"/>
      <c r="AU292" s="207"/>
      <c r="AV292" s="207"/>
      <c r="AW292" s="207"/>
      <c r="AX292" s="207"/>
      <c r="AY292" s="207"/>
      <c r="AZ292" s="207"/>
      <c r="BA292" s="207"/>
      <c r="BB292" s="207"/>
      <c r="BC292" s="207"/>
      <c r="BD292" s="207"/>
      <c r="BE292" s="207"/>
      <c r="BF292" s="207"/>
      <c r="BG292" s="207"/>
      <c r="BH292" s="207"/>
    </row>
    <row r="293" spans="1:60" x14ac:dyDescent="0.25">
      <c r="A293" s="218" t="s">
        <v>147</v>
      </c>
      <c r="B293" s="219" t="s">
        <v>106</v>
      </c>
      <c r="C293" s="241" t="s">
        <v>107</v>
      </c>
      <c r="D293" s="220"/>
      <c r="E293" s="221"/>
      <c r="F293" s="222"/>
      <c r="G293" s="222">
        <f>SUMIF(AG294:AG303,"&lt;&gt;NOR",G294:G303)</f>
        <v>0</v>
      </c>
      <c r="H293" s="222"/>
      <c r="I293" s="222">
        <f>SUM(I294:I303)</f>
        <v>0</v>
      </c>
      <c r="J293" s="222"/>
      <c r="K293" s="222">
        <f>SUM(K294:K303)</f>
        <v>0</v>
      </c>
      <c r="L293" s="222"/>
      <c r="M293" s="222">
        <f>SUM(M294:M303)</f>
        <v>0</v>
      </c>
      <c r="N293" s="222"/>
      <c r="O293" s="222">
        <f>SUM(O294:O303)</f>
        <v>0.03</v>
      </c>
      <c r="P293" s="222"/>
      <c r="Q293" s="222">
        <f>SUM(Q294:Q303)</f>
        <v>0</v>
      </c>
      <c r="R293" s="222"/>
      <c r="S293" s="222"/>
      <c r="T293" s="223"/>
      <c r="U293" s="217"/>
      <c r="V293" s="217">
        <f>SUM(V294:V303)</f>
        <v>0.76</v>
      </c>
      <c r="W293" s="217"/>
      <c r="AG293" t="s">
        <v>148</v>
      </c>
    </row>
    <row r="294" spans="1:60" outlineLevel="1" x14ac:dyDescent="0.25">
      <c r="A294" s="233">
        <v>99</v>
      </c>
      <c r="B294" s="234" t="s">
        <v>512</v>
      </c>
      <c r="C294" s="244" t="s">
        <v>513</v>
      </c>
      <c r="D294" s="235"/>
      <c r="E294" s="236">
        <v>1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8">
        <v>0</v>
      </c>
      <c r="O294" s="238">
        <f>ROUND(E294*N294,2)</f>
        <v>0</v>
      </c>
      <c r="P294" s="238">
        <v>0</v>
      </c>
      <c r="Q294" s="238">
        <f>ROUND(E294*P294,2)</f>
        <v>0</v>
      </c>
      <c r="R294" s="238"/>
      <c r="S294" s="238" t="s">
        <v>166</v>
      </c>
      <c r="T294" s="239" t="s">
        <v>153</v>
      </c>
      <c r="U294" s="216">
        <v>0</v>
      </c>
      <c r="V294" s="216">
        <f>ROUND(E294*U294,2)</f>
        <v>0</v>
      </c>
      <c r="W294" s="216"/>
      <c r="X294" s="207"/>
      <c r="Y294" s="207"/>
      <c r="Z294" s="207"/>
      <c r="AA294" s="207"/>
      <c r="AB294" s="207"/>
      <c r="AC294" s="207"/>
      <c r="AD294" s="207"/>
      <c r="AE294" s="207"/>
      <c r="AF294" s="207"/>
      <c r="AG294" s="207" t="s">
        <v>180</v>
      </c>
      <c r="AH294" s="207"/>
      <c r="AI294" s="207"/>
      <c r="AJ294" s="207"/>
      <c r="AK294" s="207"/>
      <c r="AL294" s="207"/>
      <c r="AM294" s="207"/>
      <c r="AN294" s="207"/>
      <c r="AO294" s="207"/>
      <c r="AP294" s="207"/>
      <c r="AQ294" s="207"/>
      <c r="AR294" s="207"/>
      <c r="AS294" s="207"/>
      <c r="AT294" s="207"/>
      <c r="AU294" s="207"/>
      <c r="AV294" s="207"/>
      <c r="AW294" s="207"/>
      <c r="AX294" s="207"/>
      <c r="AY294" s="207"/>
      <c r="AZ294" s="207"/>
      <c r="BA294" s="207"/>
      <c r="BB294" s="207"/>
      <c r="BC294" s="207"/>
      <c r="BD294" s="207"/>
      <c r="BE294" s="207"/>
      <c r="BF294" s="207"/>
      <c r="BG294" s="207"/>
      <c r="BH294" s="207"/>
    </row>
    <row r="295" spans="1:60" ht="20.399999999999999" outlineLevel="1" x14ac:dyDescent="0.25">
      <c r="A295" s="224">
        <v>100</v>
      </c>
      <c r="B295" s="225" t="s">
        <v>406</v>
      </c>
      <c r="C295" s="242" t="s">
        <v>407</v>
      </c>
      <c r="D295" s="226"/>
      <c r="E295" s="227">
        <v>0</v>
      </c>
      <c r="F295" s="228"/>
      <c r="G295" s="229">
        <f>ROUND(E295*F295,2)</f>
        <v>0</v>
      </c>
      <c r="H295" s="228"/>
      <c r="I295" s="229">
        <f>ROUND(E295*H295,2)</f>
        <v>0</v>
      </c>
      <c r="J295" s="228"/>
      <c r="K295" s="229">
        <f>ROUND(E295*J295,2)</f>
        <v>0</v>
      </c>
      <c r="L295" s="229">
        <v>21</v>
      </c>
      <c r="M295" s="229">
        <f>G295*(1+L295/100)</f>
        <v>0</v>
      </c>
      <c r="N295" s="229">
        <v>0</v>
      </c>
      <c r="O295" s="229">
        <f>ROUND(E295*N295,2)</f>
        <v>0</v>
      </c>
      <c r="P295" s="229">
        <v>0</v>
      </c>
      <c r="Q295" s="229">
        <f>ROUND(E295*P295,2)</f>
        <v>0</v>
      </c>
      <c r="R295" s="229"/>
      <c r="S295" s="229" t="s">
        <v>166</v>
      </c>
      <c r="T295" s="230" t="s">
        <v>153</v>
      </c>
      <c r="U295" s="216">
        <v>0</v>
      </c>
      <c r="V295" s="216">
        <f>ROUND(E295*U295,2)</f>
        <v>0</v>
      </c>
      <c r="W295" s="216"/>
      <c r="X295" s="207"/>
      <c r="Y295" s="207"/>
      <c r="Z295" s="207"/>
      <c r="AA295" s="207"/>
      <c r="AB295" s="207"/>
      <c r="AC295" s="207"/>
      <c r="AD295" s="207"/>
      <c r="AE295" s="207"/>
      <c r="AF295" s="207"/>
      <c r="AG295" s="207" t="s">
        <v>408</v>
      </c>
      <c r="AH295" s="207"/>
      <c r="AI295" s="207"/>
      <c r="AJ295" s="207"/>
      <c r="AK295" s="207"/>
      <c r="AL295" s="207"/>
      <c r="AM295" s="207"/>
      <c r="AN295" s="207"/>
      <c r="AO295" s="207"/>
      <c r="AP295" s="207"/>
      <c r="AQ295" s="207"/>
      <c r="AR295" s="207"/>
      <c r="AS295" s="207"/>
      <c r="AT295" s="207"/>
      <c r="AU295" s="207"/>
      <c r="AV295" s="207"/>
      <c r="AW295" s="207"/>
      <c r="AX295" s="207"/>
      <c r="AY295" s="207"/>
      <c r="AZ295" s="207"/>
      <c r="BA295" s="207"/>
      <c r="BB295" s="207"/>
      <c r="BC295" s="207"/>
      <c r="BD295" s="207"/>
      <c r="BE295" s="207"/>
      <c r="BF295" s="207"/>
      <c r="BG295" s="207"/>
      <c r="BH295" s="207"/>
    </row>
    <row r="296" spans="1:60" outlineLevel="1" x14ac:dyDescent="0.25">
      <c r="A296" s="214"/>
      <c r="B296" s="215"/>
      <c r="C296" s="243" t="s">
        <v>409</v>
      </c>
      <c r="D296" s="231"/>
      <c r="E296" s="231"/>
      <c r="F296" s="231"/>
      <c r="G296" s="231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07"/>
      <c r="Y296" s="207"/>
      <c r="Z296" s="207"/>
      <c r="AA296" s="207"/>
      <c r="AB296" s="207"/>
      <c r="AC296" s="207"/>
      <c r="AD296" s="207"/>
      <c r="AE296" s="207"/>
      <c r="AF296" s="207"/>
      <c r="AG296" s="207" t="s">
        <v>156</v>
      </c>
      <c r="AH296" s="207"/>
      <c r="AI296" s="207"/>
      <c r="AJ296" s="207"/>
      <c r="AK296" s="207"/>
      <c r="AL296" s="207"/>
      <c r="AM296" s="207"/>
      <c r="AN296" s="207"/>
      <c r="AO296" s="207"/>
      <c r="AP296" s="207"/>
      <c r="AQ296" s="207"/>
      <c r="AR296" s="207"/>
      <c r="AS296" s="207"/>
      <c r="AT296" s="207"/>
      <c r="AU296" s="207"/>
      <c r="AV296" s="207"/>
      <c r="AW296" s="207"/>
      <c r="AX296" s="207"/>
      <c r="AY296" s="207"/>
      <c r="AZ296" s="207"/>
      <c r="BA296" s="207"/>
      <c r="BB296" s="207"/>
      <c r="BC296" s="207"/>
      <c r="BD296" s="207"/>
      <c r="BE296" s="207"/>
      <c r="BF296" s="207"/>
      <c r="BG296" s="207"/>
      <c r="BH296" s="207"/>
    </row>
    <row r="297" spans="1:60" outlineLevel="1" x14ac:dyDescent="0.25">
      <c r="A297" s="233">
        <v>101</v>
      </c>
      <c r="B297" s="234" t="s">
        <v>514</v>
      </c>
      <c r="C297" s="244" t="s">
        <v>515</v>
      </c>
      <c r="D297" s="235" t="s">
        <v>278</v>
      </c>
      <c r="E297" s="236">
        <v>3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8">
        <v>0</v>
      </c>
      <c r="O297" s="238">
        <f>ROUND(E297*N297,2)</f>
        <v>0</v>
      </c>
      <c r="P297" s="238">
        <v>0</v>
      </c>
      <c r="Q297" s="238">
        <f>ROUND(E297*P297,2)</f>
        <v>0</v>
      </c>
      <c r="R297" s="238"/>
      <c r="S297" s="238" t="s">
        <v>166</v>
      </c>
      <c r="T297" s="239" t="s">
        <v>153</v>
      </c>
      <c r="U297" s="216">
        <v>0</v>
      </c>
      <c r="V297" s="216">
        <f>ROUND(E297*U297,2)</f>
        <v>0</v>
      </c>
      <c r="W297" s="216"/>
      <c r="X297" s="207"/>
      <c r="Y297" s="207"/>
      <c r="Z297" s="207"/>
      <c r="AA297" s="207"/>
      <c r="AB297" s="207"/>
      <c r="AC297" s="207"/>
      <c r="AD297" s="207"/>
      <c r="AE297" s="207"/>
      <c r="AF297" s="207"/>
      <c r="AG297" s="207" t="s">
        <v>408</v>
      </c>
      <c r="AH297" s="207"/>
      <c r="AI297" s="207"/>
      <c r="AJ297" s="207"/>
      <c r="AK297" s="207"/>
      <c r="AL297" s="207"/>
      <c r="AM297" s="207"/>
      <c r="AN297" s="207"/>
      <c r="AO297" s="207"/>
      <c r="AP297" s="207"/>
      <c r="AQ297" s="207"/>
      <c r="AR297" s="207"/>
      <c r="AS297" s="207"/>
      <c r="AT297" s="207"/>
      <c r="AU297" s="207"/>
      <c r="AV297" s="207"/>
      <c r="AW297" s="207"/>
      <c r="AX297" s="207"/>
      <c r="AY297" s="207"/>
      <c r="AZ297" s="207"/>
      <c r="BA297" s="207"/>
      <c r="BB297" s="207"/>
      <c r="BC297" s="207"/>
      <c r="BD297" s="207"/>
      <c r="BE297" s="207"/>
      <c r="BF297" s="207"/>
      <c r="BG297" s="207"/>
      <c r="BH297" s="207"/>
    </row>
    <row r="298" spans="1:60" outlineLevel="1" x14ac:dyDescent="0.25">
      <c r="A298" s="233">
        <v>102</v>
      </c>
      <c r="B298" s="234" t="s">
        <v>516</v>
      </c>
      <c r="C298" s="244" t="s">
        <v>517</v>
      </c>
      <c r="D298" s="235" t="s">
        <v>278</v>
      </c>
      <c r="E298" s="236">
        <v>3</v>
      </c>
      <c r="F298" s="237"/>
      <c r="G298" s="238">
        <f>ROUND(E298*F298,2)</f>
        <v>0</v>
      </c>
      <c r="H298" s="237"/>
      <c r="I298" s="238">
        <f>ROUND(E298*H298,2)</f>
        <v>0</v>
      </c>
      <c r="J298" s="237"/>
      <c r="K298" s="238">
        <f>ROUND(E298*J298,2)</f>
        <v>0</v>
      </c>
      <c r="L298" s="238">
        <v>21</v>
      </c>
      <c r="M298" s="238">
        <f>G298*(1+L298/100)</f>
        <v>0</v>
      </c>
      <c r="N298" s="238">
        <v>0</v>
      </c>
      <c r="O298" s="238">
        <f>ROUND(E298*N298,2)</f>
        <v>0</v>
      </c>
      <c r="P298" s="238">
        <v>0</v>
      </c>
      <c r="Q298" s="238">
        <f>ROUND(E298*P298,2)</f>
        <v>0</v>
      </c>
      <c r="R298" s="238"/>
      <c r="S298" s="238" t="s">
        <v>166</v>
      </c>
      <c r="T298" s="239" t="s">
        <v>153</v>
      </c>
      <c r="U298" s="216">
        <v>0</v>
      </c>
      <c r="V298" s="216">
        <f>ROUND(E298*U298,2)</f>
        <v>0</v>
      </c>
      <c r="W298" s="216"/>
      <c r="X298" s="207"/>
      <c r="Y298" s="207"/>
      <c r="Z298" s="207"/>
      <c r="AA298" s="207"/>
      <c r="AB298" s="207"/>
      <c r="AC298" s="207"/>
      <c r="AD298" s="207"/>
      <c r="AE298" s="207"/>
      <c r="AF298" s="207"/>
      <c r="AG298" s="207" t="s">
        <v>408</v>
      </c>
      <c r="AH298" s="207"/>
      <c r="AI298" s="207"/>
      <c r="AJ298" s="207"/>
      <c r="AK298" s="207"/>
      <c r="AL298" s="207"/>
      <c r="AM298" s="207"/>
      <c r="AN298" s="207"/>
      <c r="AO298" s="207"/>
      <c r="AP298" s="207"/>
      <c r="AQ298" s="207"/>
      <c r="AR298" s="207"/>
      <c r="AS298" s="207"/>
      <c r="AT298" s="207"/>
      <c r="AU298" s="207"/>
      <c r="AV298" s="207"/>
      <c r="AW298" s="207"/>
      <c r="AX298" s="207"/>
      <c r="AY298" s="207"/>
      <c r="AZ298" s="207"/>
      <c r="BA298" s="207"/>
      <c r="BB298" s="207"/>
      <c r="BC298" s="207"/>
      <c r="BD298" s="207"/>
      <c r="BE298" s="207"/>
      <c r="BF298" s="207"/>
      <c r="BG298" s="207"/>
      <c r="BH298" s="207"/>
    </row>
    <row r="299" spans="1:60" outlineLevel="1" x14ac:dyDescent="0.25">
      <c r="A299" s="233">
        <v>103</v>
      </c>
      <c r="B299" s="234" t="s">
        <v>518</v>
      </c>
      <c r="C299" s="244" t="s">
        <v>519</v>
      </c>
      <c r="D299" s="235" t="s">
        <v>278</v>
      </c>
      <c r="E299" s="236">
        <v>6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21</v>
      </c>
      <c r="M299" s="238">
        <f>G299*(1+L299/100)</f>
        <v>0</v>
      </c>
      <c r="N299" s="238">
        <v>0</v>
      </c>
      <c r="O299" s="238">
        <f>ROUND(E299*N299,2)</f>
        <v>0</v>
      </c>
      <c r="P299" s="238">
        <v>0</v>
      </c>
      <c r="Q299" s="238">
        <f>ROUND(E299*P299,2)</f>
        <v>0</v>
      </c>
      <c r="R299" s="238"/>
      <c r="S299" s="238" t="s">
        <v>166</v>
      </c>
      <c r="T299" s="239" t="s">
        <v>153</v>
      </c>
      <c r="U299" s="216">
        <v>0</v>
      </c>
      <c r="V299" s="216">
        <f>ROUND(E299*U299,2)</f>
        <v>0</v>
      </c>
      <c r="W299" s="216"/>
      <c r="X299" s="207"/>
      <c r="Y299" s="207"/>
      <c r="Z299" s="207"/>
      <c r="AA299" s="207"/>
      <c r="AB299" s="207"/>
      <c r="AC299" s="207"/>
      <c r="AD299" s="207"/>
      <c r="AE299" s="207"/>
      <c r="AF299" s="207"/>
      <c r="AG299" s="207" t="s">
        <v>408</v>
      </c>
      <c r="AH299" s="207"/>
      <c r="AI299" s="207"/>
      <c r="AJ299" s="207"/>
      <c r="AK299" s="207"/>
      <c r="AL299" s="207"/>
      <c r="AM299" s="207"/>
      <c r="AN299" s="207"/>
      <c r="AO299" s="207"/>
      <c r="AP299" s="207"/>
      <c r="AQ299" s="207"/>
      <c r="AR299" s="207"/>
      <c r="AS299" s="207"/>
      <c r="AT299" s="207"/>
      <c r="AU299" s="207"/>
      <c r="AV299" s="207"/>
      <c r="AW299" s="207"/>
      <c r="AX299" s="207"/>
      <c r="AY299" s="207"/>
      <c r="AZ299" s="207"/>
      <c r="BA299" s="207"/>
      <c r="BB299" s="207"/>
      <c r="BC299" s="207"/>
      <c r="BD299" s="207"/>
      <c r="BE299" s="207"/>
      <c r="BF299" s="207"/>
      <c r="BG299" s="207"/>
      <c r="BH299" s="207"/>
    </row>
    <row r="300" spans="1:60" outlineLevel="1" x14ac:dyDescent="0.25">
      <c r="A300" s="233">
        <v>104</v>
      </c>
      <c r="B300" s="234" t="s">
        <v>520</v>
      </c>
      <c r="C300" s="244" t="s">
        <v>521</v>
      </c>
      <c r="D300" s="235" t="s">
        <v>278</v>
      </c>
      <c r="E300" s="236">
        <v>6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8">
        <v>0</v>
      </c>
      <c r="O300" s="238">
        <f>ROUND(E300*N300,2)</f>
        <v>0</v>
      </c>
      <c r="P300" s="238">
        <v>0</v>
      </c>
      <c r="Q300" s="238">
        <f>ROUND(E300*P300,2)</f>
        <v>0</v>
      </c>
      <c r="R300" s="238"/>
      <c r="S300" s="238" t="s">
        <v>166</v>
      </c>
      <c r="T300" s="239" t="s">
        <v>153</v>
      </c>
      <c r="U300" s="216">
        <v>0</v>
      </c>
      <c r="V300" s="216">
        <f>ROUND(E300*U300,2)</f>
        <v>0</v>
      </c>
      <c r="W300" s="216"/>
      <c r="X300" s="207"/>
      <c r="Y300" s="207"/>
      <c r="Z300" s="207"/>
      <c r="AA300" s="207"/>
      <c r="AB300" s="207"/>
      <c r="AC300" s="207"/>
      <c r="AD300" s="207"/>
      <c r="AE300" s="207"/>
      <c r="AF300" s="207"/>
      <c r="AG300" s="207" t="s">
        <v>408</v>
      </c>
      <c r="AH300" s="207"/>
      <c r="AI300" s="207"/>
      <c r="AJ300" s="207"/>
      <c r="AK300" s="207"/>
      <c r="AL300" s="207"/>
      <c r="AM300" s="207"/>
      <c r="AN300" s="207"/>
      <c r="AO300" s="207"/>
      <c r="AP300" s="207"/>
      <c r="AQ300" s="207"/>
      <c r="AR300" s="207"/>
      <c r="AS300" s="207"/>
      <c r="AT300" s="207"/>
      <c r="AU300" s="207"/>
      <c r="AV300" s="207"/>
      <c r="AW300" s="207"/>
      <c r="AX300" s="207"/>
      <c r="AY300" s="207"/>
      <c r="AZ300" s="207"/>
      <c r="BA300" s="207"/>
      <c r="BB300" s="207"/>
      <c r="BC300" s="207"/>
      <c r="BD300" s="207"/>
      <c r="BE300" s="207"/>
      <c r="BF300" s="207"/>
      <c r="BG300" s="207"/>
      <c r="BH300" s="207"/>
    </row>
    <row r="301" spans="1:60" outlineLevel="1" x14ac:dyDescent="0.25">
      <c r="A301" s="233">
        <v>105</v>
      </c>
      <c r="B301" s="234" t="s">
        <v>522</v>
      </c>
      <c r="C301" s="244" t="s">
        <v>523</v>
      </c>
      <c r="D301" s="235" t="s">
        <v>278</v>
      </c>
      <c r="E301" s="236">
        <v>2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8">
        <v>0</v>
      </c>
      <c r="O301" s="238">
        <f>ROUND(E301*N301,2)</f>
        <v>0</v>
      </c>
      <c r="P301" s="238">
        <v>0</v>
      </c>
      <c r="Q301" s="238">
        <f>ROUND(E301*P301,2)</f>
        <v>0</v>
      </c>
      <c r="R301" s="238"/>
      <c r="S301" s="238" t="s">
        <v>166</v>
      </c>
      <c r="T301" s="239" t="s">
        <v>153</v>
      </c>
      <c r="U301" s="216">
        <v>0</v>
      </c>
      <c r="V301" s="216">
        <f>ROUND(E301*U301,2)</f>
        <v>0</v>
      </c>
      <c r="W301" s="216"/>
      <c r="X301" s="207"/>
      <c r="Y301" s="207"/>
      <c r="Z301" s="207"/>
      <c r="AA301" s="207"/>
      <c r="AB301" s="207"/>
      <c r="AC301" s="207"/>
      <c r="AD301" s="207"/>
      <c r="AE301" s="207"/>
      <c r="AF301" s="207"/>
      <c r="AG301" s="207" t="s">
        <v>408</v>
      </c>
      <c r="AH301" s="207"/>
      <c r="AI301" s="207"/>
      <c r="AJ301" s="207"/>
      <c r="AK301" s="207"/>
      <c r="AL301" s="207"/>
      <c r="AM301" s="207"/>
      <c r="AN301" s="207"/>
      <c r="AO301" s="207"/>
      <c r="AP301" s="207"/>
      <c r="AQ301" s="207"/>
      <c r="AR301" s="207"/>
      <c r="AS301" s="207"/>
      <c r="AT301" s="207"/>
      <c r="AU301" s="207"/>
      <c r="AV301" s="207"/>
      <c r="AW301" s="207"/>
      <c r="AX301" s="207"/>
      <c r="AY301" s="207"/>
      <c r="AZ301" s="207"/>
      <c r="BA301" s="207"/>
      <c r="BB301" s="207"/>
      <c r="BC301" s="207"/>
      <c r="BD301" s="207"/>
      <c r="BE301" s="207"/>
      <c r="BF301" s="207"/>
      <c r="BG301" s="207"/>
      <c r="BH301" s="207"/>
    </row>
    <row r="302" spans="1:60" ht="20.399999999999999" outlineLevel="1" x14ac:dyDescent="0.25">
      <c r="A302" s="224">
        <v>106</v>
      </c>
      <c r="B302" s="225" t="s">
        <v>524</v>
      </c>
      <c r="C302" s="242" t="s">
        <v>525</v>
      </c>
      <c r="D302" s="226" t="s">
        <v>278</v>
      </c>
      <c r="E302" s="227">
        <v>1</v>
      </c>
      <c r="F302" s="228"/>
      <c r="G302" s="229">
        <f>ROUND(E302*F302,2)</f>
        <v>0</v>
      </c>
      <c r="H302" s="228"/>
      <c r="I302" s="229">
        <f>ROUND(E302*H302,2)</f>
        <v>0</v>
      </c>
      <c r="J302" s="228"/>
      <c r="K302" s="229">
        <f>ROUND(E302*J302,2)</f>
        <v>0</v>
      </c>
      <c r="L302" s="229">
        <v>21</v>
      </c>
      <c r="M302" s="229">
        <f>G302*(1+L302/100)</f>
        <v>0</v>
      </c>
      <c r="N302" s="229">
        <v>3.09E-2</v>
      </c>
      <c r="O302" s="229">
        <f>ROUND(E302*N302,2)</f>
        <v>0.03</v>
      </c>
      <c r="P302" s="229">
        <v>0</v>
      </c>
      <c r="Q302" s="229">
        <f>ROUND(E302*P302,2)</f>
        <v>0</v>
      </c>
      <c r="R302" s="229"/>
      <c r="S302" s="229" t="s">
        <v>166</v>
      </c>
      <c r="T302" s="230" t="s">
        <v>153</v>
      </c>
      <c r="U302" s="216">
        <v>0.75800000000000001</v>
      </c>
      <c r="V302" s="216">
        <f>ROUND(E302*U302,2)</f>
        <v>0.76</v>
      </c>
      <c r="W302" s="216"/>
      <c r="X302" s="207"/>
      <c r="Y302" s="207"/>
      <c r="Z302" s="207"/>
      <c r="AA302" s="207"/>
      <c r="AB302" s="207"/>
      <c r="AC302" s="207"/>
      <c r="AD302" s="207"/>
      <c r="AE302" s="207"/>
      <c r="AF302" s="207"/>
      <c r="AG302" s="207" t="s">
        <v>408</v>
      </c>
      <c r="AH302" s="207"/>
      <c r="AI302" s="207"/>
      <c r="AJ302" s="207"/>
      <c r="AK302" s="207"/>
      <c r="AL302" s="207"/>
      <c r="AM302" s="207"/>
      <c r="AN302" s="207"/>
      <c r="AO302" s="207"/>
      <c r="AP302" s="207"/>
      <c r="AQ302" s="207"/>
      <c r="AR302" s="207"/>
      <c r="AS302" s="207"/>
      <c r="AT302" s="207"/>
      <c r="AU302" s="207"/>
      <c r="AV302" s="207"/>
      <c r="AW302" s="207"/>
      <c r="AX302" s="207"/>
      <c r="AY302" s="207"/>
      <c r="AZ302" s="207"/>
      <c r="BA302" s="207"/>
      <c r="BB302" s="207"/>
      <c r="BC302" s="207"/>
      <c r="BD302" s="207"/>
      <c r="BE302" s="207"/>
      <c r="BF302" s="207"/>
      <c r="BG302" s="207"/>
      <c r="BH302" s="207"/>
    </row>
    <row r="303" spans="1:60" outlineLevel="1" x14ac:dyDescent="0.25">
      <c r="A303" s="214"/>
      <c r="B303" s="215"/>
      <c r="C303" s="243" t="s">
        <v>526</v>
      </c>
      <c r="D303" s="231"/>
      <c r="E303" s="231"/>
      <c r="F303" s="231"/>
      <c r="G303" s="231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07"/>
      <c r="Y303" s="207"/>
      <c r="Z303" s="207"/>
      <c r="AA303" s="207"/>
      <c r="AB303" s="207"/>
      <c r="AC303" s="207"/>
      <c r="AD303" s="207"/>
      <c r="AE303" s="207"/>
      <c r="AF303" s="207"/>
      <c r="AG303" s="207" t="s">
        <v>156</v>
      </c>
      <c r="AH303" s="207"/>
      <c r="AI303" s="207"/>
      <c r="AJ303" s="207"/>
      <c r="AK303" s="207"/>
      <c r="AL303" s="207"/>
      <c r="AM303" s="207"/>
      <c r="AN303" s="207"/>
      <c r="AO303" s="207"/>
      <c r="AP303" s="207"/>
      <c r="AQ303" s="207"/>
      <c r="AR303" s="207"/>
      <c r="AS303" s="207"/>
      <c r="AT303" s="207"/>
      <c r="AU303" s="207"/>
      <c r="AV303" s="207"/>
      <c r="AW303" s="207"/>
      <c r="AX303" s="207"/>
      <c r="AY303" s="207"/>
      <c r="AZ303" s="207"/>
      <c r="BA303" s="207"/>
      <c r="BB303" s="207"/>
      <c r="BC303" s="207"/>
      <c r="BD303" s="207"/>
      <c r="BE303" s="207"/>
      <c r="BF303" s="207"/>
      <c r="BG303" s="207"/>
      <c r="BH303" s="207"/>
    </row>
    <row r="304" spans="1:60" x14ac:dyDescent="0.25">
      <c r="A304" s="218" t="s">
        <v>147</v>
      </c>
      <c r="B304" s="219" t="s">
        <v>108</v>
      </c>
      <c r="C304" s="241" t="s">
        <v>109</v>
      </c>
      <c r="D304" s="220"/>
      <c r="E304" s="221"/>
      <c r="F304" s="222"/>
      <c r="G304" s="222">
        <f>SUMIF(AG305:AG305,"&lt;&gt;NOR",G305:G305)</f>
        <v>0</v>
      </c>
      <c r="H304" s="222"/>
      <c r="I304" s="222">
        <f>SUM(I305:I305)</f>
        <v>0</v>
      </c>
      <c r="J304" s="222"/>
      <c r="K304" s="222">
        <f>SUM(K305:K305)</f>
        <v>0</v>
      </c>
      <c r="L304" s="222"/>
      <c r="M304" s="222">
        <f>SUM(M305:M305)</f>
        <v>0</v>
      </c>
      <c r="N304" s="222"/>
      <c r="O304" s="222">
        <f>SUM(O305:O305)</f>
        <v>0</v>
      </c>
      <c r="P304" s="222"/>
      <c r="Q304" s="222">
        <f>SUM(Q305:Q305)</f>
        <v>0</v>
      </c>
      <c r="R304" s="222"/>
      <c r="S304" s="222"/>
      <c r="T304" s="223"/>
      <c r="U304" s="217"/>
      <c r="V304" s="217">
        <f>SUM(V305:V305)</f>
        <v>0</v>
      </c>
      <c r="W304" s="217"/>
      <c r="AG304" t="s">
        <v>148</v>
      </c>
    </row>
    <row r="305" spans="1:60" outlineLevel="1" x14ac:dyDescent="0.25">
      <c r="A305" s="233">
        <v>107</v>
      </c>
      <c r="B305" s="234" t="s">
        <v>527</v>
      </c>
      <c r="C305" s="244" t="s">
        <v>528</v>
      </c>
      <c r="D305" s="235" t="s">
        <v>366</v>
      </c>
      <c r="E305" s="236">
        <v>1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8">
        <v>0</v>
      </c>
      <c r="O305" s="238">
        <f>ROUND(E305*N305,2)</f>
        <v>0</v>
      </c>
      <c r="P305" s="238">
        <v>0</v>
      </c>
      <c r="Q305" s="238">
        <f>ROUND(E305*P305,2)</f>
        <v>0</v>
      </c>
      <c r="R305" s="238"/>
      <c r="S305" s="238" t="s">
        <v>166</v>
      </c>
      <c r="T305" s="239" t="s">
        <v>153</v>
      </c>
      <c r="U305" s="216">
        <v>0</v>
      </c>
      <c r="V305" s="216">
        <f>ROUND(E305*U305,2)</f>
        <v>0</v>
      </c>
      <c r="W305" s="216"/>
      <c r="X305" s="207"/>
      <c r="Y305" s="207"/>
      <c r="Z305" s="207"/>
      <c r="AA305" s="207"/>
      <c r="AB305" s="207"/>
      <c r="AC305" s="207"/>
      <c r="AD305" s="207"/>
      <c r="AE305" s="207"/>
      <c r="AF305" s="207"/>
      <c r="AG305" s="207" t="s">
        <v>180</v>
      </c>
      <c r="AH305" s="207"/>
      <c r="AI305" s="207"/>
      <c r="AJ305" s="207"/>
      <c r="AK305" s="207"/>
      <c r="AL305" s="207"/>
      <c r="AM305" s="207"/>
      <c r="AN305" s="207"/>
      <c r="AO305" s="207"/>
      <c r="AP305" s="207"/>
      <c r="AQ305" s="207"/>
      <c r="AR305" s="207"/>
      <c r="AS305" s="207"/>
      <c r="AT305" s="207"/>
      <c r="AU305" s="207"/>
      <c r="AV305" s="207"/>
      <c r="AW305" s="207"/>
      <c r="AX305" s="207"/>
      <c r="AY305" s="207"/>
      <c r="AZ305" s="207"/>
      <c r="BA305" s="207"/>
      <c r="BB305" s="207"/>
      <c r="BC305" s="207"/>
      <c r="BD305" s="207"/>
      <c r="BE305" s="207"/>
      <c r="BF305" s="207"/>
      <c r="BG305" s="207"/>
      <c r="BH305" s="207"/>
    </row>
    <row r="306" spans="1:60" x14ac:dyDescent="0.25">
      <c r="A306" s="218" t="s">
        <v>147</v>
      </c>
      <c r="B306" s="219" t="s">
        <v>110</v>
      </c>
      <c r="C306" s="241" t="s">
        <v>111</v>
      </c>
      <c r="D306" s="220"/>
      <c r="E306" s="221"/>
      <c r="F306" s="222"/>
      <c r="G306" s="222">
        <f>SUMIF(AG307:AG307,"&lt;&gt;NOR",G307:G307)</f>
        <v>0</v>
      </c>
      <c r="H306" s="222"/>
      <c r="I306" s="222">
        <f>SUM(I307:I307)</f>
        <v>0</v>
      </c>
      <c r="J306" s="222"/>
      <c r="K306" s="222">
        <f>SUM(K307:K307)</f>
        <v>0</v>
      </c>
      <c r="L306" s="222"/>
      <c r="M306" s="222">
        <f>SUM(M307:M307)</f>
        <v>0</v>
      </c>
      <c r="N306" s="222"/>
      <c r="O306" s="222">
        <f>SUM(O307:O307)</f>
        <v>0</v>
      </c>
      <c r="P306" s="222"/>
      <c r="Q306" s="222">
        <f>SUM(Q307:Q307)</f>
        <v>0</v>
      </c>
      <c r="R306" s="222"/>
      <c r="S306" s="222"/>
      <c r="T306" s="223"/>
      <c r="U306" s="217"/>
      <c r="V306" s="217">
        <f>SUM(V307:V307)</f>
        <v>0</v>
      </c>
      <c r="W306" s="217"/>
      <c r="AG306" t="s">
        <v>148</v>
      </c>
    </row>
    <row r="307" spans="1:60" outlineLevel="1" x14ac:dyDescent="0.25">
      <c r="A307" s="233">
        <v>108</v>
      </c>
      <c r="B307" s="234" t="s">
        <v>529</v>
      </c>
      <c r="C307" s="244" t="s">
        <v>530</v>
      </c>
      <c r="D307" s="235" t="s">
        <v>366</v>
      </c>
      <c r="E307" s="236">
        <v>1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21</v>
      </c>
      <c r="M307" s="238">
        <f>G307*(1+L307/100)</f>
        <v>0</v>
      </c>
      <c r="N307" s="238">
        <v>0</v>
      </c>
      <c r="O307" s="238">
        <f>ROUND(E307*N307,2)</f>
        <v>0</v>
      </c>
      <c r="P307" s="238">
        <v>0</v>
      </c>
      <c r="Q307" s="238">
        <f>ROUND(E307*P307,2)</f>
        <v>0</v>
      </c>
      <c r="R307" s="238"/>
      <c r="S307" s="238" t="s">
        <v>166</v>
      </c>
      <c r="T307" s="239" t="s">
        <v>153</v>
      </c>
      <c r="U307" s="216">
        <v>0</v>
      </c>
      <c r="V307" s="216">
        <f>ROUND(E307*U307,2)</f>
        <v>0</v>
      </c>
      <c r="W307" s="216"/>
      <c r="X307" s="207"/>
      <c r="Y307" s="207"/>
      <c r="Z307" s="207"/>
      <c r="AA307" s="207"/>
      <c r="AB307" s="207"/>
      <c r="AC307" s="207"/>
      <c r="AD307" s="207"/>
      <c r="AE307" s="207"/>
      <c r="AF307" s="207"/>
      <c r="AG307" s="207" t="s">
        <v>180</v>
      </c>
      <c r="AH307" s="207"/>
      <c r="AI307" s="207"/>
      <c r="AJ307" s="207"/>
      <c r="AK307" s="207"/>
      <c r="AL307" s="207"/>
      <c r="AM307" s="207"/>
      <c r="AN307" s="207"/>
      <c r="AO307" s="207"/>
      <c r="AP307" s="207"/>
      <c r="AQ307" s="207"/>
      <c r="AR307" s="207"/>
      <c r="AS307" s="207"/>
      <c r="AT307" s="207"/>
      <c r="AU307" s="207"/>
      <c r="AV307" s="207"/>
      <c r="AW307" s="207"/>
      <c r="AX307" s="207"/>
      <c r="AY307" s="207"/>
      <c r="AZ307" s="207"/>
      <c r="BA307" s="207"/>
      <c r="BB307" s="207"/>
      <c r="BC307" s="207"/>
      <c r="BD307" s="207"/>
      <c r="BE307" s="207"/>
      <c r="BF307" s="207"/>
      <c r="BG307" s="207"/>
      <c r="BH307" s="207"/>
    </row>
    <row r="308" spans="1:60" x14ac:dyDescent="0.25">
      <c r="A308" s="218" t="s">
        <v>147</v>
      </c>
      <c r="B308" s="219" t="s">
        <v>112</v>
      </c>
      <c r="C308" s="241" t="s">
        <v>113</v>
      </c>
      <c r="D308" s="220"/>
      <c r="E308" s="221"/>
      <c r="F308" s="222"/>
      <c r="G308" s="222">
        <f>SUMIF(AG309:AG309,"&lt;&gt;NOR",G309:G309)</f>
        <v>0</v>
      </c>
      <c r="H308" s="222"/>
      <c r="I308" s="222">
        <f>SUM(I309:I309)</f>
        <v>0</v>
      </c>
      <c r="J308" s="222"/>
      <c r="K308" s="222">
        <f>SUM(K309:K309)</f>
        <v>0</v>
      </c>
      <c r="L308" s="222"/>
      <c r="M308" s="222">
        <f>SUM(M309:M309)</f>
        <v>0</v>
      </c>
      <c r="N308" s="222"/>
      <c r="O308" s="222">
        <f>SUM(O309:O309)</f>
        <v>0</v>
      </c>
      <c r="P308" s="222"/>
      <c r="Q308" s="222">
        <f>SUM(Q309:Q309)</f>
        <v>0</v>
      </c>
      <c r="R308" s="222"/>
      <c r="S308" s="222"/>
      <c r="T308" s="223"/>
      <c r="U308" s="217"/>
      <c r="V308" s="217">
        <f>SUM(V309:V309)</f>
        <v>0</v>
      </c>
      <c r="W308" s="217"/>
      <c r="AG308" t="s">
        <v>148</v>
      </c>
    </row>
    <row r="309" spans="1:60" outlineLevel="1" x14ac:dyDescent="0.25">
      <c r="A309" s="233">
        <v>109</v>
      </c>
      <c r="B309" s="234" t="s">
        <v>531</v>
      </c>
      <c r="C309" s="244" t="s">
        <v>532</v>
      </c>
      <c r="D309" s="235" t="s">
        <v>366</v>
      </c>
      <c r="E309" s="236">
        <v>1</v>
      </c>
      <c r="F309" s="237"/>
      <c r="G309" s="238">
        <f>ROUND(E309*F309,2)</f>
        <v>0</v>
      </c>
      <c r="H309" s="237"/>
      <c r="I309" s="238">
        <f>ROUND(E309*H309,2)</f>
        <v>0</v>
      </c>
      <c r="J309" s="237"/>
      <c r="K309" s="238">
        <f>ROUND(E309*J309,2)</f>
        <v>0</v>
      </c>
      <c r="L309" s="238">
        <v>21</v>
      </c>
      <c r="M309" s="238">
        <f>G309*(1+L309/100)</f>
        <v>0</v>
      </c>
      <c r="N309" s="238">
        <v>0</v>
      </c>
      <c r="O309" s="238">
        <f>ROUND(E309*N309,2)</f>
        <v>0</v>
      </c>
      <c r="P309" s="238">
        <v>0</v>
      </c>
      <c r="Q309" s="238">
        <f>ROUND(E309*P309,2)</f>
        <v>0</v>
      </c>
      <c r="R309" s="238"/>
      <c r="S309" s="238" t="s">
        <v>166</v>
      </c>
      <c r="T309" s="239" t="s">
        <v>153</v>
      </c>
      <c r="U309" s="216">
        <v>0</v>
      </c>
      <c r="V309" s="216">
        <f>ROUND(E309*U309,2)</f>
        <v>0</v>
      </c>
      <c r="W309" s="216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 t="s">
        <v>180</v>
      </c>
      <c r="AH309" s="207"/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207"/>
      <c r="AT309" s="207"/>
      <c r="AU309" s="207"/>
      <c r="AV309" s="207"/>
      <c r="AW309" s="207"/>
      <c r="AX309" s="207"/>
      <c r="AY309" s="207"/>
      <c r="AZ309" s="207"/>
      <c r="BA309" s="207"/>
      <c r="BB309" s="207"/>
      <c r="BC309" s="207"/>
      <c r="BD309" s="207"/>
      <c r="BE309" s="207"/>
      <c r="BF309" s="207"/>
      <c r="BG309" s="207"/>
      <c r="BH309" s="207"/>
    </row>
    <row r="310" spans="1:60" x14ac:dyDescent="0.25">
      <c r="A310" s="218" t="s">
        <v>147</v>
      </c>
      <c r="B310" s="219" t="s">
        <v>114</v>
      </c>
      <c r="C310" s="241" t="s">
        <v>115</v>
      </c>
      <c r="D310" s="220"/>
      <c r="E310" s="221"/>
      <c r="F310" s="222"/>
      <c r="G310" s="222">
        <f>SUMIF(AG311:AG311,"&lt;&gt;NOR",G311:G311)</f>
        <v>0</v>
      </c>
      <c r="H310" s="222"/>
      <c r="I310" s="222">
        <f>SUM(I311:I311)</f>
        <v>0</v>
      </c>
      <c r="J310" s="222"/>
      <c r="K310" s="222">
        <f>SUM(K311:K311)</f>
        <v>0</v>
      </c>
      <c r="L310" s="222"/>
      <c r="M310" s="222">
        <f>SUM(M311:M311)</f>
        <v>0</v>
      </c>
      <c r="N310" s="222"/>
      <c r="O310" s="222">
        <f>SUM(O311:O311)</f>
        <v>0</v>
      </c>
      <c r="P310" s="222"/>
      <c r="Q310" s="222">
        <f>SUM(Q311:Q311)</f>
        <v>0</v>
      </c>
      <c r="R310" s="222"/>
      <c r="S310" s="222"/>
      <c r="T310" s="223"/>
      <c r="U310" s="217"/>
      <c r="V310" s="217">
        <f>SUM(V311:V311)</f>
        <v>0</v>
      </c>
      <c r="W310" s="217"/>
      <c r="AG310" t="s">
        <v>148</v>
      </c>
    </row>
    <row r="311" spans="1:60" outlineLevel="1" x14ac:dyDescent="0.25">
      <c r="A311" s="233">
        <v>110</v>
      </c>
      <c r="B311" s="234" t="s">
        <v>533</v>
      </c>
      <c r="C311" s="244" t="s">
        <v>534</v>
      </c>
      <c r="D311" s="235" t="s">
        <v>366</v>
      </c>
      <c r="E311" s="236">
        <v>1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8">
        <v>0</v>
      </c>
      <c r="O311" s="238">
        <f>ROUND(E311*N311,2)</f>
        <v>0</v>
      </c>
      <c r="P311" s="238">
        <v>0</v>
      </c>
      <c r="Q311" s="238">
        <f>ROUND(E311*P311,2)</f>
        <v>0</v>
      </c>
      <c r="R311" s="238"/>
      <c r="S311" s="238" t="s">
        <v>166</v>
      </c>
      <c r="T311" s="239" t="s">
        <v>153</v>
      </c>
      <c r="U311" s="216">
        <v>0</v>
      </c>
      <c r="V311" s="216">
        <f>ROUND(E311*U311,2)</f>
        <v>0</v>
      </c>
      <c r="W311" s="216"/>
      <c r="X311" s="207"/>
      <c r="Y311" s="207"/>
      <c r="Z311" s="207"/>
      <c r="AA311" s="207"/>
      <c r="AB311" s="207"/>
      <c r="AC311" s="207"/>
      <c r="AD311" s="207"/>
      <c r="AE311" s="207"/>
      <c r="AF311" s="207"/>
      <c r="AG311" s="207" t="s">
        <v>408</v>
      </c>
      <c r="AH311" s="207"/>
      <c r="AI311" s="207"/>
      <c r="AJ311" s="207"/>
      <c r="AK311" s="207"/>
      <c r="AL311" s="207"/>
      <c r="AM311" s="207"/>
      <c r="AN311" s="207"/>
      <c r="AO311" s="207"/>
      <c r="AP311" s="207"/>
      <c r="AQ311" s="207"/>
      <c r="AR311" s="207"/>
      <c r="AS311" s="207"/>
      <c r="AT311" s="207"/>
      <c r="AU311" s="207"/>
      <c r="AV311" s="207"/>
      <c r="AW311" s="207"/>
      <c r="AX311" s="207"/>
      <c r="AY311" s="207"/>
      <c r="AZ311" s="207"/>
      <c r="BA311" s="207"/>
      <c r="BB311" s="207"/>
      <c r="BC311" s="207"/>
      <c r="BD311" s="207"/>
      <c r="BE311" s="207"/>
      <c r="BF311" s="207"/>
      <c r="BG311" s="207"/>
      <c r="BH311" s="207"/>
    </row>
    <row r="312" spans="1:60" x14ac:dyDescent="0.25">
      <c r="A312" s="218" t="s">
        <v>147</v>
      </c>
      <c r="B312" s="219" t="s">
        <v>116</v>
      </c>
      <c r="C312" s="241" t="s">
        <v>117</v>
      </c>
      <c r="D312" s="220"/>
      <c r="E312" s="221"/>
      <c r="F312" s="222"/>
      <c r="G312" s="222">
        <f>SUMIF(AG313:AG342,"&lt;&gt;NOR",G313:G342)</f>
        <v>0</v>
      </c>
      <c r="H312" s="222"/>
      <c r="I312" s="222">
        <f>SUM(I313:I342)</f>
        <v>0</v>
      </c>
      <c r="J312" s="222"/>
      <c r="K312" s="222">
        <f>SUM(K313:K342)</f>
        <v>0</v>
      </c>
      <c r="L312" s="222"/>
      <c r="M312" s="222">
        <f>SUM(M313:M342)</f>
        <v>0</v>
      </c>
      <c r="N312" s="222"/>
      <c r="O312" s="222">
        <f>SUM(O313:O342)</f>
        <v>0</v>
      </c>
      <c r="P312" s="222"/>
      <c r="Q312" s="222">
        <f>SUM(Q313:Q342)</f>
        <v>0</v>
      </c>
      <c r="R312" s="222"/>
      <c r="S312" s="222"/>
      <c r="T312" s="223"/>
      <c r="U312" s="217"/>
      <c r="V312" s="217">
        <f>SUM(V313:V342)</f>
        <v>29.71</v>
      </c>
      <c r="W312" s="217"/>
      <c r="AG312" t="s">
        <v>148</v>
      </c>
    </row>
    <row r="313" spans="1:60" outlineLevel="1" x14ac:dyDescent="0.25">
      <c r="A313" s="224">
        <v>111</v>
      </c>
      <c r="B313" s="225" t="s">
        <v>535</v>
      </c>
      <c r="C313" s="242" t="s">
        <v>536</v>
      </c>
      <c r="D313" s="226" t="s">
        <v>178</v>
      </c>
      <c r="E313" s="227">
        <v>6.5868500000000001</v>
      </c>
      <c r="F313" s="228"/>
      <c r="G313" s="229">
        <f>ROUND(E313*F313,2)</f>
        <v>0</v>
      </c>
      <c r="H313" s="228"/>
      <c r="I313" s="229">
        <f>ROUND(E313*H313,2)</f>
        <v>0</v>
      </c>
      <c r="J313" s="228"/>
      <c r="K313" s="229">
        <f>ROUND(E313*J313,2)</f>
        <v>0</v>
      </c>
      <c r="L313" s="229">
        <v>21</v>
      </c>
      <c r="M313" s="229">
        <f>G313*(1+L313/100)</f>
        <v>0</v>
      </c>
      <c r="N313" s="229">
        <v>0</v>
      </c>
      <c r="O313" s="229">
        <f>ROUND(E313*N313,2)</f>
        <v>0</v>
      </c>
      <c r="P313" s="229">
        <v>0</v>
      </c>
      <c r="Q313" s="229">
        <f>ROUND(E313*P313,2)</f>
        <v>0</v>
      </c>
      <c r="R313" s="229" t="s">
        <v>300</v>
      </c>
      <c r="S313" s="229" t="s">
        <v>152</v>
      </c>
      <c r="T313" s="230" t="s">
        <v>152</v>
      </c>
      <c r="U313" s="216">
        <v>0.93300000000000005</v>
      </c>
      <c r="V313" s="216">
        <f>ROUND(E313*U313,2)</f>
        <v>6.15</v>
      </c>
      <c r="W313" s="216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 t="s">
        <v>537</v>
      </c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207"/>
      <c r="AT313" s="207"/>
      <c r="AU313" s="207"/>
      <c r="AV313" s="207"/>
      <c r="AW313" s="207"/>
      <c r="AX313" s="207"/>
      <c r="AY313" s="207"/>
      <c r="AZ313" s="207"/>
      <c r="BA313" s="207"/>
      <c r="BB313" s="207"/>
      <c r="BC313" s="207"/>
      <c r="BD313" s="207"/>
      <c r="BE313" s="207"/>
      <c r="BF313" s="207"/>
      <c r="BG313" s="207"/>
      <c r="BH313" s="207"/>
    </row>
    <row r="314" spans="1:60" outlineLevel="1" x14ac:dyDescent="0.25">
      <c r="A314" s="214"/>
      <c r="B314" s="215"/>
      <c r="C314" s="256" t="s">
        <v>538</v>
      </c>
      <c r="D314" s="249"/>
      <c r="E314" s="250"/>
      <c r="F314" s="216"/>
      <c r="G314" s="216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 t="s">
        <v>184</v>
      </c>
      <c r="AH314" s="207">
        <v>0</v>
      </c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207"/>
      <c r="AT314" s="207"/>
      <c r="AU314" s="207"/>
      <c r="AV314" s="207"/>
      <c r="AW314" s="207"/>
      <c r="AX314" s="207"/>
      <c r="AY314" s="207"/>
      <c r="AZ314" s="207"/>
      <c r="BA314" s="207"/>
      <c r="BB314" s="207"/>
      <c r="BC314" s="207"/>
      <c r="BD314" s="207"/>
      <c r="BE314" s="207"/>
      <c r="BF314" s="207"/>
      <c r="BG314" s="207"/>
      <c r="BH314" s="207"/>
    </row>
    <row r="315" spans="1:60" outlineLevel="1" x14ac:dyDescent="0.25">
      <c r="A315" s="214"/>
      <c r="B315" s="215"/>
      <c r="C315" s="256" t="s">
        <v>539</v>
      </c>
      <c r="D315" s="249"/>
      <c r="E315" s="250"/>
      <c r="F315" s="216"/>
      <c r="G315" s="216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07"/>
      <c r="Y315" s="207"/>
      <c r="Z315" s="207"/>
      <c r="AA315" s="207"/>
      <c r="AB315" s="207"/>
      <c r="AC315" s="207"/>
      <c r="AD315" s="207"/>
      <c r="AE315" s="207"/>
      <c r="AF315" s="207"/>
      <c r="AG315" s="207" t="s">
        <v>184</v>
      </c>
      <c r="AH315" s="207">
        <v>0</v>
      </c>
      <c r="AI315" s="207"/>
      <c r="AJ315" s="207"/>
      <c r="AK315" s="207"/>
      <c r="AL315" s="207"/>
      <c r="AM315" s="207"/>
      <c r="AN315" s="207"/>
      <c r="AO315" s="207"/>
      <c r="AP315" s="207"/>
      <c r="AQ315" s="207"/>
      <c r="AR315" s="207"/>
      <c r="AS315" s="207"/>
      <c r="AT315" s="207"/>
      <c r="AU315" s="207"/>
      <c r="AV315" s="207"/>
      <c r="AW315" s="207"/>
      <c r="AX315" s="207"/>
      <c r="AY315" s="207"/>
      <c r="AZ315" s="207"/>
      <c r="BA315" s="207"/>
      <c r="BB315" s="207"/>
      <c r="BC315" s="207"/>
      <c r="BD315" s="207"/>
      <c r="BE315" s="207"/>
      <c r="BF315" s="207"/>
      <c r="BG315" s="207"/>
      <c r="BH315" s="207"/>
    </row>
    <row r="316" spans="1:60" outlineLevel="1" x14ac:dyDescent="0.25">
      <c r="A316" s="214"/>
      <c r="B316" s="215"/>
      <c r="C316" s="256" t="s">
        <v>540</v>
      </c>
      <c r="D316" s="249"/>
      <c r="E316" s="250">
        <v>6.5868500000000001</v>
      </c>
      <c r="F316" s="216"/>
      <c r="G316" s="216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07"/>
      <c r="Y316" s="207"/>
      <c r="Z316" s="207"/>
      <c r="AA316" s="207"/>
      <c r="AB316" s="207"/>
      <c r="AC316" s="207"/>
      <c r="AD316" s="207"/>
      <c r="AE316" s="207"/>
      <c r="AF316" s="207"/>
      <c r="AG316" s="207" t="s">
        <v>184</v>
      </c>
      <c r="AH316" s="207">
        <v>0</v>
      </c>
      <c r="AI316" s="207"/>
      <c r="AJ316" s="207"/>
      <c r="AK316" s="207"/>
      <c r="AL316" s="207"/>
      <c r="AM316" s="207"/>
      <c r="AN316" s="207"/>
      <c r="AO316" s="207"/>
      <c r="AP316" s="207"/>
      <c r="AQ316" s="207"/>
      <c r="AR316" s="207"/>
      <c r="AS316" s="207"/>
      <c r="AT316" s="207"/>
      <c r="AU316" s="207"/>
      <c r="AV316" s="207"/>
      <c r="AW316" s="207"/>
      <c r="AX316" s="207"/>
      <c r="AY316" s="207"/>
      <c r="AZ316" s="207"/>
      <c r="BA316" s="207"/>
      <c r="BB316" s="207"/>
      <c r="BC316" s="207"/>
      <c r="BD316" s="207"/>
      <c r="BE316" s="207"/>
      <c r="BF316" s="207"/>
      <c r="BG316" s="207"/>
      <c r="BH316" s="207"/>
    </row>
    <row r="317" spans="1:60" outlineLevel="1" x14ac:dyDescent="0.25">
      <c r="A317" s="224">
        <v>112</v>
      </c>
      <c r="B317" s="225" t="s">
        <v>541</v>
      </c>
      <c r="C317" s="242" t="s">
        <v>542</v>
      </c>
      <c r="D317" s="226" t="s">
        <v>178</v>
      </c>
      <c r="E317" s="227">
        <v>13.17371</v>
      </c>
      <c r="F317" s="228"/>
      <c r="G317" s="229">
        <f>ROUND(E317*F317,2)</f>
        <v>0</v>
      </c>
      <c r="H317" s="228"/>
      <c r="I317" s="229">
        <f>ROUND(E317*H317,2)</f>
        <v>0</v>
      </c>
      <c r="J317" s="228"/>
      <c r="K317" s="229">
        <f>ROUND(E317*J317,2)</f>
        <v>0</v>
      </c>
      <c r="L317" s="229">
        <v>21</v>
      </c>
      <c r="M317" s="229">
        <f>G317*(1+L317/100)</f>
        <v>0</v>
      </c>
      <c r="N317" s="229">
        <v>0</v>
      </c>
      <c r="O317" s="229">
        <f>ROUND(E317*N317,2)</f>
        <v>0</v>
      </c>
      <c r="P317" s="229">
        <v>0</v>
      </c>
      <c r="Q317" s="229">
        <f>ROUND(E317*P317,2)</f>
        <v>0</v>
      </c>
      <c r="R317" s="229" t="s">
        <v>300</v>
      </c>
      <c r="S317" s="229" t="s">
        <v>152</v>
      </c>
      <c r="T317" s="230" t="s">
        <v>152</v>
      </c>
      <c r="U317" s="216">
        <v>0.65300000000000002</v>
      </c>
      <c r="V317" s="216">
        <f>ROUND(E317*U317,2)</f>
        <v>8.6</v>
      </c>
      <c r="W317" s="216"/>
      <c r="X317" s="207"/>
      <c r="Y317" s="207"/>
      <c r="Z317" s="207"/>
      <c r="AA317" s="207"/>
      <c r="AB317" s="207"/>
      <c r="AC317" s="207"/>
      <c r="AD317" s="207"/>
      <c r="AE317" s="207"/>
      <c r="AF317" s="207"/>
      <c r="AG317" s="207" t="s">
        <v>537</v>
      </c>
      <c r="AH317" s="207"/>
      <c r="AI317" s="207"/>
      <c r="AJ317" s="207"/>
      <c r="AK317" s="207"/>
      <c r="AL317" s="207"/>
      <c r="AM317" s="207"/>
      <c r="AN317" s="207"/>
      <c r="AO317" s="207"/>
      <c r="AP317" s="207"/>
      <c r="AQ317" s="207"/>
      <c r="AR317" s="207"/>
      <c r="AS317" s="207"/>
      <c r="AT317" s="207"/>
      <c r="AU317" s="207"/>
      <c r="AV317" s="207"/>
      <c r="AW317" s="207"/>
      <c r="AX317" s="207"/>
      <c r="AY317" s="207"/>
      <c r="AZ317" s="207"/>
      <c r="BA317" s="207"/>
      <c r="BB317" s="207"/>
      <c r="BC317" s="207"/>
      <c r="BD317" s="207"/>
      <c r="BE317" s="207"/>
      <c r="BF317" s="207"/>
      <c r="BG317" s="207"/>
      <c r="BH317" s="207"/>
    </row>
    <row r="318" spans="1:60" outlineLevel="1" x14ac:dyDescent="0.25">
      <c r="A318" s="214"/>
      <c r="B318" s="215"/>
      <c r="C318" s="256" t="s">
        <v>538</v>
      </c>
      <c r="D318" s="249"/>
      <c r="E318" s="250"/>
      <c r="F318" s="216"/>
      <c r="G318" s="216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07"/>
      <c r="Y318" s="207"/>
      <c r="Z318" s="207"/>
      <c r="AA318" s="207"/>
      <c r="AB318" s="207"/>
      <c r="AC318" s="207"/>
      <c r="AD318" s="207"/>
      <c r="AE318" s="207"/>
      <c r="AF318" s="207"/>
      <c r="AG318" s="207" t="s">
        <v>184</v>
      </c>
      <c r="AH318" s="207">
        <v>0</v>
      </c>
      <c r="AI318" s="207"/>
      <c r="AJ318" s="207"/>
      <c r="AK318" s="207"/>
      <c r="AL318" s="207"/>
      <c r="AM318" s="207"/>
      <c r="AN318" s="207"/>
      <c r="AO318" s="207"/>
      <c r="AP318" s="207"/>
      <c r="AQ318" s="207"/>
      <c r="AR318" s="207"/>
      <c r="AS318" s="207"/>
      <c r="AT318" s="207"/>
      <c r="AU318" s="207"/>
      <c r="AV318" s="207"/>
      <c r="AW318" s="207"/>
      <c r="AX318" s="207"/>
      <c r="AY318" s="207"/>
      <c r="AZ318" s="207"/>
      <c r="BA318" s="207"/>
      <c r="BB318" s="207"/>
      <c r="BC318" s="207"/>
      <c r="BD318" s="207"/>
      <c r="BE318" s="207"/>
      <c r="BF318" s="207"/>
      <c r="BG318" s="207"/>
      <c r="BH318" s="207"/>
    </row>
    <row r="319" spans="1:60" outlineLevel="1" x14ac:dyDescent="0.25">
      <c r="A319" s="214"/>
      <c r="B319" s="215"/>
      <c r="C319" s="256" t="s">
        <v>539</v>
      </c>
      <c r="D319" s="249"/>
      <c r="E319" s="250"/>
      <c r="F319" s="216"/>
      <c r="G319" s="216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07"/>
      <c r="Y319" s="207"/>
      <c r="Z319" s="207"/>
      <c r="AA319" s="207"/>
      <c r="AB319" s="207"/>
      <c r="AC319" s="207"/>
      <c r="AD319" s="207"/>
      <c r="AE319" s="207"/>
      <c r="AF319" s="207"/>
      <c r="AG319" s="207" t="s">
        <v>184</v>
      </c>
      <c r="AH319" s="207">
        <v>0</v>
      </c>
      <c r="AI319" s="207"/>
      <c r="AJ319" s="207"/>
      <c r="AK319" s="207"/>
      <c r="AL319" s="207"/>
      <c r="AM319" s="207"/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</row>
    <row r="320" spans="1:60" outlineLevel="1" x14ac:dyDescent="0.25">
      <c r="A320" s="214"/>
      <c r="B320" s="215"/>
      <c r="C320" s="256" t="s">
        <v>543</v>
      </c>
      <c r="D320" s="249"/>
      <c r="E320" s="250">
        <v>13.17371</v>
      </c>
      <c r="F320" s="216"/>
      <c r="G320" s="216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 t="s">
        <v>184</v>
      </c>
      <c r="AH320" s="207">
        <v>0</v>
      </c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</row>
    <row r="321" spans="1:60" outlineLevel="1" x14ac:dyDescent="0.25">
      <c r="A321" s="224">
        <v>113</v>
      </c>
      <c r="B321" s="225" t="s">
        <v>544</v>
      </c>
      <c r="C321" s="242" t="s">
        <v>545</v>
      </c>
      <c r="D321" s="226" t="s">
        <v>178</v>
      </c>
      <c r="E321" s="227">
        <v>6.5868500000000001</v>
      </c>
      <c r="F321" s="228"/>
      <c r="G321" s="229">
        <f>ROUND(E321*F321,2)</f>
        <v>0</v>
      </c>
      <c r="H321" s="228"/>
      <c r="I321" s="229">
        <f>ROUND(E321*H321,2)</f>
        <v>0</v>
      </c>
      <c r="J321" s="228"/>
      <c r="K321" s="229">
        <f>ROUND(E321*J321,2)</f>
        <v>0</v>
      </c>
      <c r="L321" s="229">
        <v>21</v>
      </c>
      <c r="M321" s="229">
        <f>G321*(1+L321/100)</f>
        <v>0</v>
      </c>
      <c r="N321" s="229">
        <v>0</v>
      </c>
      <c r="O321" s="229">
        <f>ROUND(E321*N321,2)</f>
        <v>0</v>
      </c>
      <c r="P321" s="229">
        <v>0</v>
      </c>
      <c r="Q321" s="229">
        <f>ROUND(E321*P321,2)</f>
        <v>0</v>
      </c>
      <c r="R321" s="229" t="s">
        <v>300</v>
      </c>
      <c r="S321" s="229" t="s">
        <v>152</v>
      </c>
      <c r="T321" s="230" t="s">
        <v>152</v>
      </c>
      <c r="U321" s="216">
        <v>0.49</v>
      </c>
      <c r="V321" s="216">
        <f>ROUND(E321*U321,2)</f>
        <v>3.23</v>
      </c>
      <c r="W321" s="216"/>
      <c r="X321" s="207"/>
      <c r="Y321" s="207"/>
      <c r="Z321" s="207"/>
      <c r="AA321" s="207"/>
      <c r="AB321" s="207"/>
      <c r="AC321" s="207"/>
      <c r="AD321" s="207"/>
      <c r="AE321" s="207"/>
      <c r="AF321" s="207"/>
      <c r="AG321" s="207" t="s">
        <v>537</v>
      </c>
      <c r="AH321" s="207"/>
      <c r="AI321" s="207"/>
      <c r="AJ321" s="207"/>
      <c r="AK321" s="207"/>
      <c r="AL321" s="207"/>
      <c r="AM321" s="207"/>
      <c r="AN321" s="207"/>
      <c r="AO321" s="207"/>
      <c r="AP321" s="207"/>
      <c r="AQ321" s="207"/>
      <c r="AR321" s="207"/>
      <c r="AS321" s="207"/>
      <c r="AT321" s="207"/>
      <c r="AU321" s="207"/>
      <c r="AV321" s="207"/>
      <c r="AW321" s="207"/>
      <c r="AX321" s="207"/>
      <c r="AY321" s="207"/>
      <c r="AZ321" s="207"/>
      <c r="BA321" s="207"/>
      <c r="BB321" s="207"/>
      <c r="BC321" s="207"/>
      <c r="BD321" s="207"/>
      <c r="BE321" s="207"/>
      <c r="BF321" s="207"/>
      <c r="BG321" s="207"/>
      <c r="BH321" s="207"/>
    </row>
    <row r="322" spans="1:60" outlineLevel="1" x14ac:dyDescent="0.25">
      <c r="A322" s="214"/>
      <c r="B322" s="215"/>
      <c r="C322" s="243" t="s">
        <v>546</v>
      </c>
      <c r="D322" s="231"/>
      <c r="E322" s="231"/>
      <c r="F322" s="231"/>
      <c r="G322" s="231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 t="s">
        <v>156</v>
      </c>
      <c r="AH322" s="207"/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207"/>
      <c r="AT322" s="207"/>
      <c r="AU322" s="207"/>
      <c r="AV322" s="207"/>
      <c r="AW322" s="207"/>
      <c r="AX322" s="207"/>
      <c r="AY322" s="207"/>
      <c r="AZ322" s="207"/>
      <c r="BA322" s="207"/>
      <c r="BB322" s="207"/>
      <c r="BC322" s="207"/>
      <c r="BD322" s="207"/>
      <c r="BE322" s="207"/>
      <c r="BF322" s="207"/>
      <c r="BG322" s="207"/>
      <c r="BH322" s="207"/>
    </row>
    <row r="323" spans="1:60" outlineLevel="1" x14ac:dyDescent="0.25">
      <c r="A323" s="214"/>
      <c r="B323" s="215"/>
      <c r="C323" s="256" t="s">
        <v>538</v>
      </c>
      <c r="D323" s="249"/>
      <c r="E323" s="250"/>
      <c r="F323" s="216"/>
      <c r="G323" s="216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07"/>
      <c r="Y323" s="207"/>
      <c r="Z323" s="207"/>
      <c r="AA323" s="207"/>
      <c r="AB323" s="207"/>
      <c r="AC323" s="207"/>
      <c r="AD323" s="207"/>
      <c r="AE323" s="207"/>
      <c r="AF323" s="207"/>
      <c r="AG323" s="207" t="s">
        <v>184</v>
      </c>
      <c r="AH323" s="207">
        <v>0</v>
      </c>
      <c r="AI323" s="207"/>
      <c r="AJ323" s="207"/>
      <c r="AK323" s="207"/>
      <c r="AL323" s="207"/>
      <c r="AM323" s="207"/>
      <c r="AN323" s="207"/>
      <c r="AO323" s="207"/>
      <c r="AP323" s="207"/>
      <c r="AQ323" s="207"/>
      <c r="AR323" s="207"/>
      <c r="AS323" s="207"/>
      <c r="AT323" s="207"/>
      <c r="AU323" s="207"/>
      <c r="AV323" s="207"/>
      <c r="AW323" s="207"/>
      <c r="AX323" s="207"/>
      <c r="AY323" s="207"/>
      <c r="AZ323" s="207"/>
      <c r="BA323" s="207"/>
      <c r="BB323" s="207"/>
      <c r="BC323" s="207"/>
      <c r="BD323" s="207"/>
      <c r="BE323" s="207"/>
      <c r="BF323" s="207"/>
      <c r="BG323" s="207"/>
      <c r="BH323" s="207"/>
    </row>
    <row r="324" spans="1:60" outlineLevel="1" x14ac:dyDescent="0.25">
      <c r="A324" s="214"/>
      <c r="B324" s="215"/>
      <c r="C324" s="256" t="s">
        <v>539</v>
      </c>
      <c r="D324" s="249"/>
      <c r="E324" s="250"/>
      <c r="F324" s="216"/>
      <c r="G324" s="216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 t="s">
        <v>184</v>
      </c>
      <c r="AH324" s="207">
        <v>0</v>
      </c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207"/>
      <c r="AT324" s="207"/>
      <c r="AU324" s="207"/>
      <c r="AV324" s="207"/>
      <c r="AW324" s="207"/>
      <c r="AX324" s="207"/>
      <c r="AY324" s="207"/>
      <c r="AZ324" s="207"/>
      <c r="BA324" s="207"/>
      <c r="BB324" s="207"/>
      <c r="BC324" s="207"/>
      <c r="BD324" s="207"/>
      <c r="BE324" s="207"/>
      <c r="BF324" s="207"/>
      <c r="BG324" s="207"/>
      <c r="BH324" s="207"/>
    </row>
    <row r="325" spans="1:60" outlineLevel="1" x14ac:dyDescent="0.25">
      <c r="A325" s="214"/>
      <c r="B325" s="215"/>
      <c r="C325" s="256" t="s">
        <v>540</v>
      </c>
      <c r="D325" s="249"/>
      <c r="E325" s="250">
        <v>6.5868500000000001</v>
      </c>
      <c r="F325" s="216"/>
      <c r="G325" s="216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07"/>
      <c r="Y325" s="207"/>
      <c r="Z325" s="207"/>
      <c r="AA325" s="207"/>
      <c r="AB325" s="207"/>
      <c r="AC325" s="207"/>
      <c r="AD325" s="207"/>
      <c r="AE325" s="207"/>
      <c r="AF325" s="207"/>
      <c r="AG325" s="207" t="s">
        <v>184</v>
      </c>
      <c r="AH325" s="207">
        <v>0</v>
      </c>
      <c r="AI325" s="207"/>
      <c r="AJ325" s="207"/>
      <c r="AK325" s="207"/>
      <c r="AL325" s="207"/>
      <c r="AM325" s="207"/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</row>
    <row r="326" spans="1:60" outlineLevel="1" x14ac:dyDescent="0.25">
      <c r="A326" s="224">
        <v>114</v>
      </c>
      <c r="B326" s="225" t="s">
        <v>547</v>
      </c>
      <c r="C326" s="242" t="s">
        <v>548</v>
      </c>
      <c r="D326" s="226" t="s">
        <v>178</v>
      </c>
      <c r="E326" s="227">
        <v>92.215950000000007</v>
      </c>
      <c r="F326" s="228"/>
      <c r="G326" s="229">
        <f>ROUND(E326*F326,2)</f>
        <v>0</v>
      </c>
      <c r="H326" s="228"/>
      <c r="I326" s="229">
        <f>ROUND(E326*H326,2)</f>
        <v>0</v>
      </c>
      <c r="J326" s="228"/>
      <c r="K326" s="229">
        <f>ROUND(E326*J326,2)</f>
        <v>0</v>
      </c>
      <c r="L326" s="229">
        <v>21</v>
      </c>
      <c r="M326" s="229">
        <f>G326*(1+L326/100)</f>
        <v>0</v>
      </c>
      <c r="N326" s="229">
        <v>0</v>
      </c>
      <c r="O326" s="229">
        <f>ROUND(E326*N326,2)</f>
        <v>0</v>
      </c>
      <c r="P326" s="229">
        <v>0</v>
      </c>
      <c r="Q326" s="229">
        <f>ROUND(E326*P326,2)</f>
        <v>0</v>
      </c>
      <c r="R326" s="229" t="s">
        <v>300</v>
      </c>
      <c r="S326" s="229" t="s">
        <v>152</v>
      </c>
      <c r="T326" s="230" t="s">
        <v>152</v>
      </c>
      <c r="U326" s="216">
        <v>0</v>
      </c>
      <c r="V326" s="216">
        <f>ROUND(E326*U326,2)</f>
        <v>0</v>
      </c>
      <c r="W326" s="216"/>
      <c r="X326" s="207"/>
      <c r="Y326" s="207"/>
      <c r="Z326" s="207"/>
      <c r="AA326" s="207"/>
      <c r="AB326" s="207"/>
      <c r="AC326" s="207"/>
      <c r="AD326" s="207"/>
      <c r="AE326" s="207"/>
      <c r="AF326" s="207"/>
      <c r="AG326" s="207" t="s">
        <v>537</v>
      </c>
      <c r="AH326" s="207"/>
      <c r="AI326" s="207"/>
      <c r="AJ326" s="207"/>
      <c r="AK326" s="207"/>
      <c r="AL326" s="207"/>
      <c r="AM326" s="207"/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</row>
    <row r="327" spans="1:60" outlineLevel="1" x14ac:dyDescent="0.25">
      <c r="A327" s="214"/>
      <c r="B327" s="215"/>
      <c r="C327" s="256" t="s">
        <v>538</v>
      </c>
      <c r="D327" s="249"/>
      <c r="E327" s="250"/>
      <c r="F327" s="216"/>
      <c r="G327" s="216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 t="s">
        <v>184</v>
      </c>
      <c r="AH327" s="207">
        <v>0</v>
      </c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207"/>
      <c r="AT327" s="207"/>
      <c r="AU327" s="207"/>
      <c r="AV327" s="207"/>
      <c r="AW327" s="207"/>
      <c r="AX327" s="207"/>
      <c r="AY327" s="207"/>
      <c r="AZ327" s="207"/>
      <c r="BA327" s="207"/>
      <c r="BB327" s="207"/>
      <c r="BC327" s="207"/>
      <c r="BD327" s="207"/>
      <c r="BE327" s="207"/>
      <c r="BF327" s="207"/>
      <c r="BG327" s="207"/>
      <c r="BH327" s="207"/>
    </row>
    <row r="328" spans="1:60" outlineLevel="1" x14ac:dyDescent="0.25">
      <c r="A328" s="214"/>
      <c r="B328" s="215"/>
      <c r="C328" s="256" t="s">
        <v>539</v>
      </c>
      <c r="D328" s="249"/>
      <c r="E328" s="250"/>
      <c r="F328" s="216"/>
      <c r="G328" s="216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07"/>
      <c r="Y328" s="207"/>
      <c r="Z328" s="207"/>
      <c r="AA328" s="207"/>
      <c r="AB328" s="207"/>
      <c r="AC328" s="207"/>
      <c r="AD328" s="207"/>
      <c r="AE328" s="207"/>
      <c r="AF328" s="207"/>
      <c r="AG328" s="207" t="s">
        <v>184</v>
      </c>
      <c r="AH328" s="207">
        <v>0</v>
      </c>
      <c r="AI328" s="207"/>
      <c r="AJ328" s="207"/>
      <c r="AK328" s="207"/>
      <c r="AL328" s="207"/>
      <c r="AM328" s="207"/>
      <c r="AN328" s="207"/>
      <c r="AO328" s="207"/>
      <c r="AP328" s="207"/>
      <c r="AQ328" s="207"/>
      <c r="AR328" s="207"/>
      <c r="AS328" s="207"/>
      <c r="AT328" s="207"/>
      <c r="AU328" s="207"/>
      <c r="AV328" s="207"/>
      <c r="AW328" s="207"/>
      <c r="AX328" s="207"/>
      <c r="AY328" s="207"/>
      <c r="AZ328" s="207"/>
      <c r="BA328" s="207"/>
      <c r="BB328" s="207"/>
      <c r="BC328" s="207"/>
      <c r="BD328" s="207"/>
      <c r="BE328" s="207"/>
      <c r="BF328" s="207"/>
      <c r="BG328" s="207"/>
      <c r="BH328" s="207"/>
    </row>
    <row r="329" spans="1:60" outlineLevel="1" x14ac:dyDescent="0.25">
      <c r="A329" s="214"/>
      <c r="B329" s="215"/>
      <c r="C329" s="256" t="s">
        <v>549</v>
      </c>
      <c r="D329" s="249"/>
      <c r="E329" s="250">
        <v>92.215950000000007</v>
      </c>
      <c r="F329" s="216"/>
      <c r="G329" s="216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07"/>
      <c r="Y329" s="207"/>
      <c r="Z329" s="207"/>
      <c r="AA329" s="207"/>
      <c r="AB329" s="207"/>
      <c r="AC329" s="207"/>
      <c r="AD329" s="207"/>
      <c r="AE329" s="207"/>
      <c r="AF329" s="207"/>
      <c r="AG329" s="207" t="s">
        <v>184</v>
      </c>
      <c r="AH329" s="207">
        <v>0</v>
      </c>
      <c r="AI329" s="207"/>
      <c r="AJ329" s="207"/>
      <c r="AK329" s="207"/>
      <c r="AL329" s="207"/>
      <c r="AM329" s="207"/>
      <c r="AN329" s="207"/>
      <c r="AO329" s="207"/>
      <c r="AP329" s="207"/>
      <c r="AQ329" s="207"/>
      <c r="AR329" s="207"/>
      <c r="AS329" s="207"/>
      <c r="AT329" s="207"/>
      <c r="AU329" s="207"/>
      <c r="AV329" s="207"/>
      <c r="AW329" s="207"/>
      <c r="AX329" s="207"/>
      <c r="AY329" s="207"/>
      <c r="AZ329" s="207"/>
      <c r="BA329" s="207"/>
      <c r="BB329" s="207"/>
      <c r="BC329" s="207"/>
      <c r="BD329" s="207"/>
      <c r="BE329" s="207"/>
      <c r="BF329" s="207"/>
      <c r="BG329" s="207"/>
      <c r="BH329" s="207"/>
    </row>
    <row r="330" spans="1:60" outlineLevel="1" x14ac:dyDescent="0.25">
      <c r="A330" s="224">
        <v>115</v>
      </c>
      <c r="B330" s="225" t="s">
        <v>550</v>
      </c>
      <c r="C330" s="242" t="s">
        <v>551</v>
      </c>
      <c r="D330" s="226" t="s">
        <v>178</v>
      </c>
      <c r="E330" s="227">
        <v>6.5868500000000001</v>
      </c>
      <c r="F330" s="228"/>
      <c r="G330" s="229">
        <f>ROUND(E330*F330,2)</f>
        <v>0</v>
      </c>
      <c r="H330" s="228"/>
      <c r="I330" s="229">
        <f>ROUND(E330*H330,2)</f>
        <v>0</v>
      </c>
      <c r="J330" s="228"/>
      <c r="K330" s="229">
        <f>ROUND(E330*J330,2)</f>
        <v>0</v>
      </c>
      <c r="L330" s="229">
        <v>21</v>
      </c>
      <c r="M330" s="229">
        <f>G330*(1+L330/100)</f>
        <v>0</v>
      </c>
      <c r="N330" s="229">
        <v>0</v>
      </c>
      <c r="O330" s="229">
        <f>ROUND(E330*N330,2)</f>
        <v>0</v>
      </c>
      <c r="P330" s="229">
        <v>0</v>
      </c>
      <c r="Q330" s="229">
        <f>ROUND(E330*P330,2)</f>
        <v>0</v>
      </c>
      <c r="R330" s="229" t="s">
        <v>300</v>
      </c>
      <c r="S330" s="229" t="s">
        <v>152</v>
      </c>
      <c r="T330" s="230" t="s">
        <v>152</v>
      </c>
      <c r="U330" s="216">
        <v>0.94199999999999995</v>
      </c>
      <c r="V330" s="216">
        <f>ROUND(E330*U330,2)</f>
        <v>6.2</v>
      </c>
      <c r="W330" s="216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 t="s">
        <v>537</v>
      </c>
      <c r="AH330" s="207"/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207"/>
      <c r="AT330" s="207"/>
      <c r="AU330" s="207"/>
      <c r="AV330" s="207"/>
      <c r="AW330" s="207"/>
      <c r="AX330" s="207"/>
      <c r="AY330" s="207"/>
      <c r="AZ330" s="207"/>
      <c r="BA330" s="207"/>
      <c r="BB330" s="207"/>
      <c r="BC330" s="207"/>
      <c r="BD330" s="207"/>
      <c r="BE330" s="207"/>
      <c r="BF330" s="207"/>
      <c r="BG330" s="207"/>
      <c r="BH330" s="207"/>
    </row>
    <row r="331" spans="1:60" outlineLevel="1" x14ac:dyDescent="0.25">
      <c r="A331" s="214"/>
      <c r="B331" s="215"/>
      <c r="C331" s="243" t="s">
        <v>552</v>
      </c>
      <c r="D331" s="231"/>
      <c r="E331" s="231"/>
      <c r="F331" s="231"/>
      <c r="G331" s="231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07"/>
      <c r="Y331" s="207"/>
      <c r="Z331" s="207"/>
      <c r="AA331" s="207"/>
      <c r="AB331" s="207"/>
      <c r="AC331" s="207"/>
      <c r="AD331" s="207"/>
      <c r="AE331" s="207"/>
      <c r="AF331" s="207"/>
      <c r="AG331" s="207" t="s">
        <v>156</v>
      </c>
      <c r="AH331" s="207"/>
      <c r="AI331" s="207"/>
      <c r="AJ331" s="207"/>
      <c r="AK331" s="207"/>
      <c r="AL331" s="207"/>
      <c r="AM331" s="207"/>
      <c r="AN331" s="207"/>
      <c r="AO331" s="207"/>
      <c r="AP331" s="207"/>
      <c r="AQ331" s="207"/>
      <c r="AR331" s="207"/>
      <c r="AS331" s="207"/>
      <c r="AT331" s="207"/>
      <c r="AU331" s="207"/>
      <c r="AV331" s="207"/>
      <c r="AW331" s="207"/>
      <c r="AX331" s="207"/>
      <c r="AY331" s="207"/>
      <c r="AZ331" s="207"/>
      <c r="BA331" s="207"/>
      <c r="BB331" s="207"/>
      <c r="BC331" s="207"/>
      <c r="BD331" s="207"/>
      <c r="BE331" s="207"/>
      <c r="BF331" s="207"/>
      <c r="BG331" s="207"/>
      <c r="BH331" s="207"/>
    </row>
    <row r="332" spans="1:60" outlineLevel="1" x14ac:dyDescent="0.25">
      <c r="A332" s="214"/>
      <c r="B332" s="215"/>
      <c r="C332" s="256" t="s">
        <v>538</v>
      </c>
      <c r="D332" s="249"/>
      <c r="E332" s="250"/>
      <c r="F332" s="216"/>
      <c r="G332" s="216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 t="s">
        <v>184</v>
      </c>
      <c r="AH332" s="207">
        <v>0</v>
      </c>
      <c r="AI332" s="207"/>
      <c r="AJ332" s="207"/>
      <c r="AK332" s="207"/>
      <c r="AL332" s="207"/>
      <c r="AM332" s="207"/>
      <c r="AN332" s="207"/>
      <c r="AO332" s="207"/>
      <c r="AP332" s="207"/>
      <c r="AQ332" s="207"/>
      <c r="AR332" s="207"/>
      <c r="AS332" s="207"/>
      <c r="AT332" s="207"/>
      <c r="AU332" s="207"/>
      <c r="AV332" s="207"/>
      <c r="AW332" s="207"/>
      <c r="AX332" s="207"/>
      <c r="AY332" s="207"/>
      <c r="AZ332" s="207"/>
      <c r="BA332" s="207"/>
      <c r="BB332" s="207"/>
      <c r="BC332" s="207"/>
      <c r="BD332" s="207"/>
      <c r="BE332" s="207"/>
      <c r="BF332" s="207"/>
      <c r="BG332" s="207"/>
      <c r="BH332" s="207"/>
    </row>
    <row r="333" spans="1:60" outlineLevel="1" x14ac:dyDescent="0.25">
      <c r="A333" s="214"/>
      <c r="B333" s="215"/>
      <c r="C333" s="256" t="s">
        <v>539</v>
      </c>
      <c r="D333" s="249"/>
      <c r="E333" s="250"/>
      <c r="F333" s="216"/>
      <c r="G333" s="216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07"/>
      <c r="Y333" s="207"/>
      <c r="Z333" s="207"/>
      <c r="AA333" s="207"/>
      <c r="AB333" s="207"/>
      <c r="AC333" s="207"/>
      <c r="AD333" s="207"/>
      <c r="AE333" s="207"/>
      <c r="AF333" s="207"/>
      <c r="AG333" s="207" t="s">
        <v>184</v>
      </c>
      <c r="AH333" s="207">
        <v>0</v>
      </c>
      <c r="AI333" s="207"/>
      <c r="AJ333" s="207"/>
      <c r="AK333" s="207"/>
      <c r="AL333" s="207"/>
      <c r="AM333" s="207"/>
      <c r="AN333" s="207"/>
      <c r="AO333" s="207"/>
      <c r="AP333" s="207"/>
      <c r="AQ333" s="207"/>
      <c r="AR333" s="207"/>
      <c r="AS333" s="207"/>
      <c r="AT333" s="207"/>
      <c r="AU333" s="207"/>
      <c r="AV333" s="207"/>
      <c r="AW333" s="207"/>
      <c r="AX333" s="207"/>
      <c r="AY333" s="207"/>
      <c r="AZ333" s="207"/>
      <c r="BA333" s="207"/>
      <c r="BB333" s="207"/>
      <c r="BC333" s="207"/>
      <c r="BD333" s="207"/>
      <c r="BE333" s="207"/>
      <c r="BF333" s="207"/>
      <c r="BG333" s="207"/>
      <c r="BH333" s="207"/>
    </row>
    <row r="334" spans="1:60" outlineLevel="1" x14ac:dyDescent="0.25">
      <c r="A334" s="214"/>
      <c r="B334" s="215"/>
      <c r="C334" s="256" t="s">
        <v>540</v>
      </c>
      <c r="D334" s="249"/>
      <c r="E334" s="250">
        <v>6.5868500000000001</v>
      </c>
      <c r="F334" s="216"/>
      <c r="G334" s="216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07"/>
      <c r="Y334" s="207"/>
      <c r="Z334" s="207"/>
      <c r="AA334" s="207"/>
      <c r="AB334" s="207"/>
      <c r="AC334" s="207"/>
      <c r="AD334" s="207"/>
      <c r="AE334" s="207"/>
      <c r="AF334" s="207"/>
      <c r="AG334" s="207" t="s">
        <v>184</v>
      </c>
      <c r="AH334" s="207">
        <v>0</v>
      </c>
      <c r="AI334" s="207"/>
      <c r="AJ334" s="207"/>
      <c r="AK334" s="207"/>
      <c r="AL334" s="207"/>
      <c r="AM334" s="207"/>
      <c r="AN334" s="207"/>
      <c r="AO334" s="207"/>
      <c r="AP334" s="207"/>
      <c r="AQ334" s="207"/>
      <c r="AR334" s="207"/>
      <c r="AS334" s="207"/>
      <c r="AT334" s="207"/>
      <c r="AU334" s="207"/>
      <c r="AV334" s="207"/>
      <c r="AW334" s="207"/>
      <c r="AX334" s="207"/>
      <c r="AY334" s="207"/>
      <c r="AZ334" s="207"/>
      <c r="BA334" s="207"/>
      <c r="BB334" s="207"/>
      <c r="BC334" s="207"/>
      <c r="BD334" s="207"/>
      <c r="BE334" s="207"/>
      <c r="BF334" s="207"/>
      <c r="BG334" s="207"/>
      <c r="BH334" s="207"/>
    </row>
    <row r="335" spans="1:60" outlineLevel="1" x14ac:dyDescent="0.25">
      <c r="A335" s="224">
        <v>116</v>
      </c>
      <c r="B335" s="225" t="s">
        <v>553</v>
      </c>
      <c r="C335" s="242" t="s">
        <v>554</v>
      </c>
      <c r="D335" s="226" t="s">
        <v>178</v>
      </c>
      <c r="E335" s="227">
        <v>52.694830000000003</v>
      </c>
      <c r="F335" s="228"/>
      <c r="G335" s="229">
        <f>ROUND(E335*F335,2)</f>
        <v>0</v>
      </c>
      <c r="H335" s="228"/>
      <c r="I335" s="229">
        <f>ROUND(E335*H335,2)</f>
        <v>0</v>
      </c>
      <c r="J335" s="228"/>
      <c r="K335" s="229">
        <f>ROUND(E335*J335,2)</f>
        <v>0</v>
      </c>
      <c r="L335" s="229">
        <v>21</v>
      </c>
      <c r="M335" s="229">
        <f>G335*(1+L335/100)</f>
        <v>0</v>
      </c>
      <c r="N335" s="229">
        <v>0</v>
      </c>
      <c r="O335" s="229">
        <f>ROUND(E335*N335,2)</f>
        <v>0</v>
      </c>
      <c r="P335" s="229">
        <v>0</v>
      </c>
      <c r="Q335" s="229">
        <f>ROUND(E335*P335,2)</f>
        <v>0</v>
      </c>
      <c r="R335" s="229" t="s">
        <v>300</v>
      </c>
      <c r="S335" s="229" t="s">
        <v>152</v>
      </c>
      <c r="T335" s="230" t="s">
        <v>152</v>
      </c>
      <c r="U335" s="216">
        <v>0.105</v>
      </c>
      <c r="V335" s="216">
        <f>ROUND(E335*U335,2)</f>
        <v>5.53</v>
      </c>
      <c r="W335" s="216"/>
      <c r="X335" s="207"/>
      <c r="Y335" s="207"/>
      <c r="Z335" s="207"/>
      <c r="AA335" s="207"/>
      <c r="AB335" s="207"/>
      <c r="AC335" s="207"/>
      <c r="AD335" s="207"/>
      <c r="AE335" s="207"/>
      <c r="AF335" s="207"/>
      <c r="AG335" s="207" t="s">
        <v>537</v>
      </c>
      <c r="AH335" s="207"/>
      <c r="AI335" s="207"/>
      <c r="AJ335" s="207"/>
      <c r="AK335" s="207"/>
      <c r="AL335" s="207"/>
      <c r="AM335" s="207"/>
      <c r="AN335" s="207"/>
      <c r="AO335" s="207"/>
      <c r="AP335" s="207"/>
      <c r="AQ335" s="207"/>
      <c r="AR335" s="207"/>
      <c r="AS335" s="207"/>
      <c r="AT335" s="207"/>
      <c r="AU335" s="207"/>
      <c r="AV335" s="207"/>
      <c r="AW335" s="207"/>
      <c r="AX335" s="207"/>
      <c r="AY335" s="207"/>
      <c r="AZ335" s="207"/>
      <c r="BA335" s="207"/>
      <c r="BB335" s="207"/>
      <c r="BC335" s="207"/>
      <c r="BD335" s="207"/>
      <c r="BE335" s="207"/>
      <c r="BF335" s="207"/>
      <c r="BG335" s="207"/>
      <c r="BH335" s="207"/>
    </row>
    <row r="336" spans="1:60" outlineLevel="1" x14ac:dyDescent="0.25">
      <c r="A336" s="214"/>
      <c r="B336" s="215"/>
      <c r="C336" s="256" t="s">
        <v>538</v>
      </c>
      <c r="D336" s="249"/>
      <c r="E336" s="250"/>
      <c r="F336" s="216"/>
      <c r="G336" s="216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07"/>
      <c r="Y336" s="207"/>
      <c r="Z336" s="207"/>
      <c r="AA336" s="207"/>
      <c r="AB336" s="207"/>
      <c r="AC336" s="207"/>
      <c r="AD336" s="207"/>
      <c r="AE336" s="207"/>
      <c r="AF336" s="207"/>
      <c r="AG336" s="207" t="s">
        <v>184</v>
      </c>
      <c r="AH336" s="207">
        <v>0</v>
      </c>
      <c r="AI336" s="207"/>
      <c r="AJ336" s="207"/>
      <c r="AK336" s="207"/>
      <c r="AL336" s="207"/>
      <c r="AM336" s="207"/>
      <c r="AN336" s="207"/>
      <c r="AO336" s="207"/>
      <c r="AP336" s="207"/>
      <c r="AQ336" s="207"/>
      <c r="AR336" s="207"/>
      <c r="AS336" s="207"/>
      <c r="AT336" s="207"/>
      <c r="AU336" s="207"/>
      <c r="AV336" s="207"/>
      <c r="AW336" s="207"/>
      <c r="AX336" s="207"/>
      <c r="AY336" s="207"/>
      <c r="AZ336" s="207"/>
      <c r="BA336" s="207"/>
      <c r="BB336" s="207"/>
      <c r="BC336" s="207"/>
      <c r="BD336" s="207"/>
      <c r="BE336" s="207"/>
      <c r="BF336" s="207"/>
      <c r="BG336" s="207"/>
      <c r="BH336" s="207"/>
    </row>
    <row r="337" spans="1:60" outlineLevel="1" x14ac:dyDescent="0.25">
      <c r="A337" s="214"/>
      <c r="B337" s="215"/>
      <c r="C337" s="256" t="s">
        <v>539</v>
      </c>
      <c r="D337" s="249"/>
      <c r="E337" s="250"/>
      <c r="F337" s="216"/>
      <c r="G337" s="216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07"/>
      <c r="Y337" s="207"/>
      <c r="Z337" s="207"/>
      <c r="AA337" s="207"/>
      <c r="AB337" s="207"/>
      <c r="AC337" s="207"/>
      <c r="AD337" s="207"/>
      <c r="AE337" s="207"/>
      <c r="AF337" s="207"/>
      <c r="AG337" s="207" t="s">
        <v>184</v>
      </c>
      <c r="AH337" s="207">
        <v>0</v>
      </c>
      <c r="AI337" s="207"/>
      <c r="AJ337" s="207"/>
      <c r="AK337" s="207"/>
      <c r="AL337" s="207"/>
      <c r="AM337" s="207"/>
      <c r="AN337" s="207"/>
      <c r="AO337" s="207"/>
      <c r="AP337" s="207"/>
      <c r="AQ337" s="207"/>
      <c r="AR337" s="207"/>
      <c r="AS337" s="207"/>
      <c r="AT337" s="207"/>
      <c r="AU337" s="207"/>
      <c r="AV337" s="207"/>
      <c r="AW337" s="207"/>
      <c r="AX337" s="207"/>
      <c r="AY337" s="207"/>
      <c r="AZ337" s="207"/>
      <c r="BA337" s="207"/>
      <c r="BB337" s="207"/>
      <c r="BC337" s="207"/>
      <c r="BD337" s="207"/>
      <c r="BE337" s="207"/>
      <c r="BF337" s="207"/>
      <c r="BG337" s="207"/>
      <c r="BH337" s="207"/>
    </row>
    <row r="338" spans="1:60" outlineLevel="1" x14ac:dyDescent="0.25">
      <c r="A338" s="214"/>
      <c r="B338" s="215"/>
      <c r="C338" s="256" t="s">
        <v>555</v>
      </c>
      <c r="D338" s="249"/>
      <c r="E338" s="250">
        <v>52.694830000000003</v>
      </c>
      <c r="F338" s="216"/>
      <c r="G338" s="216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07"/>
      <c r="Y338" s="207"/>
      <c r="Z338" s="207"/>
      <c r="AA338" s="207"/>
      <c r="AB338" s="207"/>
      <c r="AC338" s="207"/>
      <c r="AD338" s="207"/>
      <c r="AE338" s="207"/>
      <c r="AF338" s="207"/>
      <c r="AG338" s="207" t="s">
        <v>184</v>
      </c>
      <c r="AH338" s="207">
        <v>0</v>
      </c>
      <c r="AI338" s="207"/>
      <c r="AJ338" s="207"/>
      <c r="AK338" s="207"/>
      <c r="AL338" s="207"/>
      <c r="AM338" s="207"/>
      <c r="AN338" s="207"/>
      <c r="AO338" s="207"/>
      <c r="AP338" s="207"/>
      <c r="AQ338" s="207"/>
      <c r="AR338" s="207"/>
      <c r="AS338" s="207"/>
      <c r="AT338" s="207"/>
      <c r="AU338" s="207"/>
      <c r="AV338" s="207"/>
      <c r="AW338" s="207"/>
      <c r="AX338" s="207"/>
      <c r="AY338" s="207"/>
      <c r="AZ338" s="207"/>
      <c r="BA338" s="207"/>
      <c r="BB338" s="207"/>
      <c r="BC338" s="207"/>
      <c r="BD338" s="207"/>
      <c r="BE338" s="207"/>
      <c r="BF338" s="207"/>
      <c r="BG338" s="207"/>
      <c r="BH338" s="207"/>
    </row>
    <row r="339" spans="1:60" outlineLevel="1" x14ac:dyDescent="0.25">
      <c r="A339" s="224">
        <v>117</v>
      </c>
      <c r="B339" s="225" t="s">
        <v>556</v>
      </c>
      <c r="C339" s="242" t="s">
        <v>557</v>
      </c>
      <c r="D339" s="226" t="s">
        <v>178</v>
      </c>
      <c r="E339" s="227">
        <v>6.5868500000000001</v>
      </c>
      <c r="F339" s="228"/>
      <c r="G339" s="229">
        <f>ROUND(E339*F339,2)</f>
        <v>0</v>
      </c>
      <c r="H339" s="228"/>
      <c r="I339" s="229">
        <f>ROUND(E339*H339,2)</f>
        <v>0</v>
      </c>
      <c r="J339" s="228"/>
      <c r="K339" s="229">
        <f>ROUND(E339*J339,2)</f>
        <v>0</v>
      </c>
      <c r="L339" s="229">
        <v>21</v>
      </c>
      <c r="M339" s="229">
        <f>G339*(1+L339/100)</f>
        <v>0</v>
      </c>
      <c r="N339" s="229">
        <v>0</v>
      </c>
      <c r="O339" s="229">
        <f>ROUND(E339*N339,2)</f>
        <v>0</v>
      </c>
      <c r="P339" s="229">
        <v>0</v>
      </c>
      <c r="Q339" s="229">
        <f>ROUND(E339*P339,2)</f>
        <v>0</v>
      </c>
      <c r="R339" s="229"/>
      <c r="S339" s="229" t="s">
        <v>166</v>
      </c>
      <c r="T339" s="230" t="s">
        <v>153</v>
      </c>
      <c r="U339" s="216">
        <v>0</v>
      </c>
      <c r="V339" s="216">
        <f>ROUND(E339*U339,2)</f>
        <v>0</v>
      </c>
      <c r="W339" s="216"/>
      <c r="X339" s="207"/>
      <c r="Y339" s="207"/>
      <c r="Z339" s="207"/>
      <c r="AA339" s="207"/>
      <c r="AB339" s="207"/>
      <c r="AC339" s="207"/>
      <c r="AD339" s="207"/>
      <c r="AE339" s="207"/>
      <c r="AF339" s="207"/>
      <c r="AG339" s="207" t="s">
        <v>537</v>
      </c>
      <c r="AH339" s="207"/>
      <c r="AI339" s="207"/>
      <c r="AJ339" s="207"/>
      <c r="AK339" s="207"/>
      <c r="AL339" s="207"/>
      <c r="AM339" s="207"/>
      <c r="AN339" s="207"/>
      <c r="AO339" s="207"/>
      <c r="AP339" s="207"/>
      <c r="AQ339" s="207"/>
      <c r="AR339" s="207"/>
      <c r="AS339" s="207"/>
      <c r="AT339" s="207"/>
      <c r="AU339" s="207"/>
      <c r="AV339" s="207"/>
      <c r="AW339" s="207"/>
      <c r="AX339" s="207"/>
      <c r="AY339" s="207"/>
      <c r="AZ339" s="207"/>
      <c r="BA339" s="207"/>
      <c r="BB339" s="207"/>
      <c r="BC339" s="207"/>
      <c r="BD339" s="207"/>
      <c r="BE339" s="207"/>
      <c r="BF339" s="207"/>
      <c r="BG339" s="207"/>
      <c r="BH339" s="207"/>
    </row>
    <row r="340" spans="1:60" outlineLevel="1" x14ac:dyDescent="0.25">
      <c r="A340" s="214"/>
      <c r="B340" s="215"/>
      <c r="C340" s="256" t="s">
        <v>538</v>
      </c>
      <c r="D340" s="249"/>
      <c r="E340" s="250"/>
      <c r="F340" s="216"/>
      <c r="G340" s="216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07"/>
      <c r="Y340" s="207"/>
      <c r="Z340" s="207"/>
      <c r="AA340" s="207"/>
      <c r="AB340" s="207"/>
      <c r="AC340" s="207"/>
      <c r="AD340" s="207"/>
      <c r="AE340" s="207"/>
      <c r="AF340" s="207"/>
      <c r="AG340" s="207" t="s">
        <v>184</v>
      </c>
      <c r="AH340" s="207">
        <v>0</v>
      </c>
      <c r="AI340" s="207"/>
      <c r="AJ340" s="207"/>
      <c r="AK340" s="207"/>
      <c r="AL340" s="207"/>
      <c r="AM340" s="207"/>
      <c r="AN340" s="207"/>
      <c r="AO340" s="207"/>
      <c r="AP340" s="207"/>
      <c r="AQ340" s="207"/>
      <c r="AR340" s="207"/>
      <c r="AS340" s="207"/>
      <c r="AT340" s="207"/>
      <c r="AU340" s="207"/>
      <c r="AV340" s="207"/>
      <c r="AW340" s="207"/>
      <c r="AX340" s="207"/>
      <c r="AY340" s="207"/>
      <c r="AZ340" s="207"/>
      <c r="BA340" s="207"/>
      <c r="BB340" s="207"/>
      <c r="BC340" s="207"/>
      <c r="BD340" s="207"/>
      <c r="BE340" s="207"/>
      <c r="BF340" s="207"/>
      <c r="BG340" s="207"/>
      <c r="BH340" s="207"/>
    </row>
    <row r="341" spans="1:60" outlineLevel="1" x14ac:dyDescent="0.25">
      <c r="A341" s="214"/>
      <c r="B341" s="215"/>
      <c r="C341" s="256" t="s">
        <v>539</v>
      </c>
      <c r="D341" s="249"/>
      <c r="E341" s="250"/>
      <c r="F341" s="216"/>
      <c r="G341" s="216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07"/>
      <c r="Y341" s="207"/>
      <c r="Z341" s="207"/>
      <c r="AA341" s="207"/>
      <c r="AB341" s="207"/>
      <c r="AC341" s="207"/>
      <c r="AD341" s="207"/>
      <c r="AE341" s="207"/>
      <c r="AF341" s="207"/>
      <c r="AG341" s="207" t="s">
        <v>184</v>
      </c>
      <c r="AH341" s="207">
        <v>0</v>
      </c>
      <c r="AI341" s="207"/>
      <c r="AJ341" s="207"/>
      <c r="AK341" s="207"/>
      <c r="AL341" s="207"/>
      <c r="AM341" s="207"/>
      <c r="AN341" s="207"/>
      <c r="AO341" s="207"/>
      <c r="AP341" s="207"/>
      <c r="AQ341" s="207"/>
      <c r="AR341" s="207"/>
      <c r="AS341" s="207"/>
      <c r="AT341" s="207"/>
      <c r="AU341" s="207"/>
      <c r="AV341" s="207"/>
      <c r="AW341" s="207"/>
      <c r="AX341" s="207"/>
      <c r="AY341" s="207"/>
      <c r="AZ341" s="207"/>
      <c r="BA341" s="207"/>
      <c r="BB341" s="207"/>
      <c r="BC341" s="207"/>
      <c r="BD341" s="207"/>
      <c r="BE341" s="207"/>
      <c r="BF341" s="207"/>
      <c r="BG341" s="207"/>
      <c r="BH341" s="207"/>
    </row>
    <row r="342" spans="1:60" outlineLevel="1" x14ac:dyDescent="0.25">
      <c r="A342" s="214"/>
      <c r="B342" s="215"/>
      <c r="C342" s="256" t="s">
        <v>540</v>
      </c>
      <c r="D342" s="249"/>
      <c r="E342" s="250">
        <v>6.5868500000000001</v>
      </c>
      <c r="F342" s="216"/>
      <c r="G342" s="216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07"/>
      <c r="Y342" s="207"/>
      <c r="Z342" s="207"/>
      <c r="AA342" s="207"/>
      <c r="AB342" s="207"/>
      <c r="AC342" s="207"/>
      <c r="AD342" s="207"/>
      <c r="AE342" s="207"/>
      <c r="AF342" s="207"/>
      <c r="AG342" s="207" t="s">
        <v>184</v>
      </c>
      <c r="AH342" s="207">
        <v>0</v>
      </c>
      <c r="AI342" s="207"/>
      <c r="AJ342" s="207"/>
      <c r="AK342" s="207"/>
      <c r="AL342" s="207"/>
      <c r="AM342" s="207"/>
      <c r="AN342" s="207"/>
      <c r="AO342" s="207"/>
      <c r="AP342" s="207"/>
      <c r="AQ342" s="207"/>
      <c r="AR342" s="207"/>
      <c r="AS342" s="207"/>
      <c r="AT342" s="207"/>
      <c r="AU342" s="207"/>
      <c r="AV342" s="207"/>
      <c r="AW342" s="207"/>
      <c r="AX342" s="207"/>
      <c r="AY342" s="207"/>
      <c r="AZ342" s="207"/>
      <c r="BA342" s="207"/>
      <c r="BB342" s="207"/>
      <c r="BC342" s="207"/>
      <c r="BD342" s="207"/>
      <c r="BE342" s="207"/>
      <c r="BF342" s="207"/>
      <c r="BG342" s="207"/>
      <c r="BH342" s="207"/>
    </row>
    <row r="343" spans="1:60" x14ac:dyDescent="0.25">
      <c r="A343" s="5"/>
      <c r="B343" s="6"/>
      <c r="C343" s="245"/>
      <c r="D343" s="8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AE343">
        <v>15</v>
      </c>
      <c r="AF343">
        <v>21</v>
      </c>
    </row>
    <row r="344" spans="1:60" x14ac:dyDescent="0.25">
      <c r="A344" s="210"/>
      <c r="B344" s="211" t="s">
        <v>29</v>
      </c>
      <c r="C344" s="246"/>
      <c r="D344" s="212"/>
      <c r="E344" s="213"/>
      <c r="F344" s="213"/>
      <c r="G344" s="240">
        <f>G8+G25+G37+G84+G88+G91+G95+G102+G175+G181+G183+G185+G201+G206+G213+G247+G262+G274+G291+G293+G304+G306+G308+G310+G312</f>
        <v>0</v>
      </c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AE344">
        <f>SUMIF(L7:L342,AE343,G7:G342)</f>
        <v>0</v>
      </c>
      <c r="AF344">
        <f>SUMIF(L7:L342,AF343,G7:G342)</f>
        <v>0</v>
      </c>
      <c r="AG344" t="s">
        <v>173</v>
      </c>
    </row>
    <row r="345" spans="1:60" x14ac:dyDescent="0.25">
      <c r="A345" s="248" t="s">
        <v>558</v>
      </c>
      <c r="B345" s="248"/>
      <c r="C345" s="245"/>
      <c r="D345" s="8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1:60" x14ac:dyDescent="0.25">
      <c r="A346" s="5"/>
      <c r="B346" s="6" t="s">
        <v>559</v>
      </c>
      <c r="C346" s="245" t="s">
        <v>560</v>
      </c>
      <c r="D346" s="8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AG346" t="s">
        <v>561</v>
      </c>
    </row>
    <row r="347" spans="1:60" x14ac:dyDescent="0.25">
      <c r="A347" s="5"/>
      <c r="B347" s="6" t="s">
        <v>562</v>
      </c>
      <c r="C347" s="245" t="s">
        <v>563</v>
      </c>
      <c r="D347" s="8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AG347" t="s">
        <v>564</v>
      </c>
    </row>
    <row r="348" spans="1:60" x14ac:dyDescent="0.25">
      <c r="A348" s="5"/>
      <c r="B348" s="6"/>
      <c r="C348" s="245" t="s">
        <v>565</v>
      </c>
      <c r="D348" s="8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AG348" t="s">
        <v>566</v>
      </c>
    </row>
    <row r="349" spans="1:60" x14ac:dyDescent="0.25">
      <c r="A349" s="5"/>
      <c r="B349" s="6"/>
      <c r="C349" s="245"/>
      <c r="D349" s="8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1:60" x14ac:dyDescent="0.25">
      <c r="C350" s="247"/>
      <c r="D350" s="191"/>
      <c r="AG350" t="s">
        <v>174</v>
      </c>
    </row>
    <row r="351" spans="1:60" x14ac:dyDescent="0.25">
      <c r="D351" s="191"/>
    </row>
    <row r="352" spans="1:60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w2rOE50xlw+DzBI+y+VwdM3xRXJN24ct81fohnD/WiUGofNvyQ4lvDrEum2auQqzNbLo5WSU8m0f72hgS38qpg==" saltValue="xMv42i6GIeO0uSCsoPrJmQ==" spinCount="100000" sheet="1"/>
  <mergeCells count="50">
    <mergeCell ref="C296:G296"/>
    <mergeCell ref="C303:G303"/>
    <mergeCell ref="C322:G322"/>
    <mergeCell ref="C331:G331"/>
    <mergeCell ref="C224:G224"/>
    <mergeCell ref="C232:G232"/>
    <mergeCell ref="C243:G243"/>
    <mergeCell ref="C254:G254"/>
    <mergeCell ref="C258:G258"/>
    <mergeCell ref="C264:G264"/>
    <mergeCell ref="C177:G177"/>
    <mergeCell ref="C189:G189"/>
    <mergeCell ref="C197:G197"/>
    <mergeCell ref="C203:G203"/>
    <mergeCell ref="C208:G208"/>
    <mergeCell ref="C219:G219"/>
    <mergeCell ref="C113:G113"/>
    <mergeCell ref="C114:G114"/>
    <mergeCell ref="C117:G117"/>
    <mergeCell ref="C118:G118"/>
    <mergeCell ref="C122:G122"/>
    <mergeCell ref="C140:G140"/>
    <mergeCell ref="C75:G75"/>
    <mergeCell ref="C78:G78"/>
    <mergeCell ref="C100:G100"/>
    <mergeCell ref="C104:G104"/>
    <mergeCell ref="C108:G108"/>
    <mergeCell ref="C110:G110"/>
    <mergeCell ref="C40:G40"/>
    <mergeCell ref="C42:G42"/>
    <mergeCell ref="C45:G45"/>
    <mergeCell ref="C52:G52"/>
    <mergeCell ref="C63:G63"/>
    <mergeCell ref="C66:G66"/>
    <mergeCell ref="C22:G22"/>
    <mergeCell ref="C32:G32"/>
    <mergeCell ref="C33:G33"/>
    <mergeCell ref="C34:G34"/>
    <mergeCell ref="C35:G35"/>
    <mergeCell ref="C39:G39"/>
    <mergeCell ref="A1:G1"/>
    <mergeCell ref="C2:G2"/>
    <mergeCell ref="C3:G3"/>
    <mergeCell ref="C4:G4"/>
    <mergeCell ref="A345:B345"/>
    <mergeCell ref="C10:G10"/>
    <mergeCell ref="C13:G13"/>
    <mergeCell ref="C16:G16"/>
    <mergeCell ref="C19:G19"/>
    <mergeCell ref="C20:G20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1-IX-DVD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1-IX-DVD (2017) Pol'!Názvy_tisku</vt:lpstr>
      <vt:lpstr>oadresa</vt:lpstr>
      <vt:lpstr>Stavba!Objednatel</vt:lpstr>
      <vt:lpstr>Stavba!Objekt</vt:lpstr>
      <vt:lpstr>'00 0-DVD Naklady'!Oblast_tisku</vt:lpstr>
      <vt:lpstr>'1 1-IX-DVD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2018-01-23T09:41:20Z</cp:lastPrinted>
  <dcterms:created xsi:type="dcterms:W3CDTF">2009-04-08T07:15:50Z</dcterms:created>
  <dcterms:modified xsi:type="dcterms:W3CDTF">2018-01-23T09:42:10Z</dcterms:modified>
</cp:coreProperties>
</file>