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1" tabRatio="923" windowHeight="13920" windowWidth="28800" xWindow="0" yWindow="0"/>
  </bookViews>
  <sheets>
    <sheet name="SOUHRN" sheetId="1" state="hidden" r:id="rId1"/>
    <sheet name="B116" sheetId="2" state="visible" r:id="rId2"/>
    <sheet name="B117" sheetId="3" state="visible" r:id="rId3"/>
    <sheet name="C416" sheetId="4" state="visible" r:id="rId4"/>
    <sheet name="C511" sheetId="5" state="visible" r:id="rId5"/>
    <sheet name="C525" sheetId="6" state="visible" r:id="rId6"/>
  </sheets>
  <definedNames>
    <definedName localSheetId="0" name="_xlnm.Print_Area">SOUHRN!$A$1:$I$44</definedName>
    <definedName localSheetId="1" name="_xlnm.Print_Titles">B116!$1:$13</definedName>
    <definedName localSheetId="1" name="_xlnm.Print_Area">B116!$A$1:$F$34</definedName>
    <definedName localSheetId="2" name="_xlnm.Print_Titles">B117!$12:$12</definedName>
    <definedName localSheetId="2" name="_xlnm.Print_Area">B117!$A$1:$F$35</definedName>
  </definedNames>
  <calcPr calcId="152511" fullCalcOnLoad="1"/>
</workbook>
</file>

<file path=xl/sharedStrings.xml><?xml version="1.0" encoding="utf-8"?>
<sst xmlns="http://schemas.openxmlformats.org/spreadsheetml/2006/main" uniqueCount="138">
  <si>
    <t>Název projektu:</t>
  </si>
  <si>
    <t>MUNI AV Technologie</t>
  </si>
  <si>
    <t>Budova:</t>
  </si>
  <si>
    <t>FI</t>
  </si>
  <si>
    <t>Fakulta:</t>
  </si>
  <si>
    <t>Adresa:</t>
  </si>
  <si>
    <t>Botanická 68a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</si>
  <si>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</si>
  <si>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</si>
  <si>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</si>
  <si>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</si>
  <si>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</si>
  <si>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</si>
  <si>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</si>
  <si>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</si>
  <si>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</si>
  <si>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</si>
  <si>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</si>
  <si>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</si>
  <si>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A11</t>
  </si>
  <si>
    <t>Motorové promítací plátno, 3 m</t>
  </si>
  <si>
    <t>ks</t>
  </si>
  <si>
    <t xml:space="preserve">Motoricky ovládané promítací plátno, povrch matně bílý, šíře 3 m, poměr stran 16:10, nehlučný bezúdržbový motor, příslušenství pro montáž (strop/podhled/stěna), třípolohový otočný nástěnný ovladač.
</t>
  </si>
  <si>
    <t>A37</t>
  </si>
  <si>
    <t>Ručně stahovatelné projekční plátno, š. 2,4 m</t>
  </si>
  <si>
    <t xml:space="preserve">Roletové/manuální plátno s brzdou navíjení, šířka 2,4 m. Montáž na stěnu nebo strop. Výsuvu plátna s aretací min. po 20 cm.
</t>
  </si>
  <si>
    <t>B1</t>
  </si>
  <si>
    <t>Projektor s velmi krátkou projekční vzdáleností, 4000 lm</t>
  </si>
  <si>
    <t xml:space="preserve">Projektor s laserovým zdrojem, minimální parametry: výkon 4000 lumenů, rozlišení HD (1920x1080), projekční poměr 0,27-0,37:1. Limit max. šířky obrazu alespoň 2 m. Vstupy HDMI, HDBaseT (alt. převodník), VGA, řízení RS-232, LAN, provozní hlučnost projektoru max. 39 dB. Životnost světelného zdroje 20 000 hodin. Interaktivita s pomocí pera a dotyku.
</t>
  </si>
  <si>
    <t>B2</t>
  </si>
  <si>
    <t>Projektor s pevným objektivem, 5000 lm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</si>
  <si>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hodin, záruka 5 let.
</t>
  </si>
  <si>
    <t>C8</t>
  </si>
  <si>
    <t>Převodník HDMI - TP/HDBaseT (s náhl. výstupem)</t>
  </si>
  <si>
    <t xml:space="preserve">Převodník HDMI na UTP s HDMI výstupem pro monitoring (separátní výstupní obvody). Pro kabeláž do 70 m, rozlišení do 4K, kompatibilní s HDBaseT standardem (pro přímé napojení na kompatibilní projektor).
</t>
  </si>
  <si>
    <t>C15</t>
  </si>
  <si>
    <t>Prezentační AV přepínač malý (6 vstupů, HDMI výstup)</t>
  </si>
  <si>
    <t xml:space="preserve">Prezentační přepínač/switcher s minimální konektivitou: Vstupy: 2xVGA, 4xHDMI, 5x stereo audio (sym.), mikrofonní (48V fantomové napájení). Výstup: 2x HDMI. Řízení: LAN, RS-232.
</t>
  </si>
  <si>
    <t>C16</t>
  </si>
  <si>
    <t>Prezentační AV přepínač s HDBaseT nebo HDMI výstupem (4 vstupy)</t>
  </si>
  <si>
    <t xml:space="preserve">Prezentační přepínač/switcher s minimální konektivitou: Vstupy: 1xVGA, 3xHDMI, 2x stereo audio (sym.). Výstup: 1x DTP/HDBaseT nebo HDMI dle vzdálenosti zobrazovače. Řízení: RS-232.
</t>
  </si>
  <si>
    <t>D1</t>
  </si>
  <si>
    <t>Ovládací panel/ŘS tlačítkový malý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</si>
  <si>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6x podsvícené tlačítko, tvorba maker, integrovaný WebServer.
</t>
  </si>
  <si>
    <t>D2</t>
  </si>
  <si>
    <t>Ovládací panel/ŘS tlačítkový velký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</si>
  <si>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10x podsvícené tlačítko, tvorba maker, integrovaný WebServer. 
</t>
  </si>
  <si>
    <t>D8</t>
  </si>
  <si>
    <t>Relé jednotka do rozvaděče</t>
  </si>
  <si>
    <t xml:space="preserve">Relé jednotka pro instalaci na DIN lištu, 6x přepínací relé 10A/230V, řízení po sběrnici PEXbus a externími tlačítky, programovatelné parametry pro každé relé, indikace napájení a stavu relé. Využití v prostorách, kde je kromě el. plátna předpokládáno i řízení osvětlení či žaluzií.
</t>
  </si>
  <si>
    <t>D12</t>
  </si>
  <si>
    <t>Dálkové/LAN řízení distribuce napájení, 4x 230V (nezávislé)</t>
  </si>
  <si>
    <t xml:space="preserve">Minimálně čtyřportový spínač 230V řízený po LAN, web server, detekce proudového zatížení, postupné spínání a možnost seskupování výstupů. Spínaný proud min. 10 A, výška 1U, kovové provedení. Včetně instalace a nastavení podle instrukcí uživatele.
</t>
  </si>
  <si>
    <t>D15</t>
  </si>
  <si>
    <t>Datový přepínač</t>
  </si>
  <si>
    <t xml:space="preserve">Minimální vlastnosti: řízený PoE switch; 12 portů 10/100 RJ-45 (2 x sdílený Gigabit SFP), na všech velikostech rámců; Protokoly fyzické vrstvy: IEEE 802.3-2005; IEEE 802.3ad. QoS, VLAN.
</t>
  </si>
  <si>
    <t>F15</t>
  </si>
  <si>
    <t>Reproduktorové soustavy pasivní sloupové malé</t>
  </si>
  <si>
    <t xml:space="preserve">Sloupová reprosoustava, minimální konfigurace 8 × 2", příkon cca 150 W/8 ohm, max. SPL nejméně 115 dB/1m, frekvenční rozsah min. 80 Hz – 20 kHz (-10dB), včetně nástěnných polohovatelných úchytů. Vyzařovací charakteristika 15-25° vert. a 130-165° horiz.
</t>
  </si>
  <si>
    <t>F21</t>
  </si>
  <si>
    <t>Výkonový zesilovač (100V nebo nízkoimpedanční)</t>
  </si>
  <si>
    <t xml:space="preserve">Dvoukanálový zesilovač, výška 1U - poloviční šířka, výkon nejméně 60W/kanál, provedení bez ventilátoru, klidová spotřeba &lt;1W (automatické přepnutí do úsporného režimu). Nízkoimpedanční nebo 100V varianta dle použití/vzdálenosti a typu reprosoustav. Min. výstupní výkon 2x 60 W /8 ohm nebo 100V, vstupní impedance 10 kOhm. Kmitočtový rozsah 20 Hz - 20 kHz (±1 dB), THD+N 0,05%, odstup S/Š 105 dB, činitel tlumení &gt;100 (8 ohm).
</t>
  </si>
  <si>
    <t>G2</t>
  </si>
  <si>
    <t>SFTP Cat 6a</t>
  </si>
  <si>
    <t xml:space="preserve">Instalační kabel pro strukturovanou kabeláž, třída 10GBase-T, stíněné provedení s konstrukcí F/FTP, 4 kroucené páry AWG 23/1, šířka pásma 500 MHz.
</t>
  </si>
  <si>
    <t>G9</t>
  </si>
  <si>
    <t>HDMI pasivní 10 m</t>
  </si>
  <si>
    <t xml:space="preserve">Propojovací HDMI kabel třídy 2.0, min. parametry: vodiče OFC, AWG 24, dvojité stínění, přenosová rychlost 10 Gb/s.
</t>
  </si>
  <si>
    <t>G14</t>
  </si>
  <si>
    <t>Repro kabel 2x2,5 mm2</t>
  </si>
  <si>
    <t>H1</t>
  </si>
  <si>
    <t>Držák projektoru univerzální</t>
  </si>
  <si>
    <t xml:space="preserve">Kompatibilní s typem projektoru.
</t>
  </si>
  <si>
    <t>H11</t>
  </si>
  <si>
    <t>AV rack v katedře - instalační vybavení pro vestavbu AV techniky</t>
  </si>
  <si>
    <t xml:space="preserve">Kompletní výbava pro instalaci AV techniky v katedře včetně napájecího managementu a aktivního větrání s důrazem na nízký hluk. Výška 12RU, bez bočnic. Min. výbava: potřebné rozvody elektro, aktivní chlazení (hlučnost do 30 dB, MTFB  min. 75 000 hodin). Vázání kabeláže s ohledem na proudění vzduchu. Značení kabelů štítky/bužírkou s potiskem termotransferovou technologií.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</si>
  <si>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</si>
  <si>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</si>
  <si>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</si>
  <si>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H18</t>
  </si>
  <si>
    <t>Patch panel atypický</t>
  </si>
  <si>
    <t xml:space="preserve">1U panel s osazením dle  zadání (předpoklad čtyř pozic - např. XLR_I/O, HDMI, USB).
</t>
  </si>
  <si>
    <t>H23</t>
  </si>
  <si>
    <t>Kabelová lišta</t>
  </si>
  <si>
    <t xml:space="preserve">Lišta pro kabeláž, rozměry a provedení dle počtu kabelů (nejčastěji předpoklad UTP/HDMI k projektoru a 2x 2,5 mm pro reprosoustavy).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</si>
  <si>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</si>
  <si>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</si>
  <si>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</si>
  <si>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</si>
  <si>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</si>
  <si>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</si>
  <si>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</si>
  <si>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</si>
  <si>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</si>
  <si>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</si>
  <si>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</si>
  <si>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</si>
  <si>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</si>
  <si>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</si>
  <si>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</si>
  <si>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J7</t>
  </si>
  <si>
    <t>Programování řídícího systému</t>
  </si>
  <si>
    <t>J8</t>
  </si>
  <si>
    <t xml:space="preserve">Programování řízení osvětlení a žaluzií </t>
  </si>
  <si>
    <t>J9</t>
  </si>
  <si>
    <t>Zprovoznění a zaškolení obsluhy</t>
  </si>
  <si>
    <t>K2</t>
  </si>
  <si>
    <t>Katedra</t>
  </si>
  <si>
    <t xml:space="preserve">Katedra pro vyučujícího s prostorem pro technologický stojan s AV technikou. Rozměry a provedení dle dílenské dokumentace, ventilační otvory pro větrání ve spodní i horní části. Do horní desky budou instalována přípojná místa, popř. ovládací panely.
</t>
  </si>
  <si>
    <t>K3</t>
  </si>
  <si>
    <t>Skříňka pro AV</t>
  </si>
  <si>
    <t xml:space="preserve">Mobilní skříňka na AV techniku (nahrazuje rack v dřevěném provedení) s nosností a dimenzováním dle předpokládaného osazení. Rozměry a provedení dle dílenské dokumentace, ventilační otvory pro větrání ve spodní i horní části. Do horní desky budou instalována přípojná místa, popř. ovládací panely. Nutná mechanická stabilita s ohledem na mobilitu celku - nejen statická, ale i dynamická nosnost (zejména při posunu AV skříněk). Dimenzování nohou a jejich připevnění musí vyhovět případným posunům skříněk (lze proto zvážit i kolečka s brzdou).
</t>
  </si>
  <si>
    <t>CELKEM</t>
  </si>
  <si>
    <t>Základní vlastnosti prostoru:</t>
  </si>
  <si>
    <t>TYPIZACE:
3_Učebna short
VOLITELNÉ POLOŽKY:
- neuvedeny
SOUHRN: 
projektor s ultra krátkou projekční vzdáleností, stávající plátno, ozvučení, skříňka AV.</t>
  </si>
  <si>
    <t>Soupis zařízení</t>
  </si>
  <si>
    <t>Název místnosti:</t>
  </si>
  <si>
    <t>počítačová učebna</t>
  </si>
  <si>
    <t>Typ místnosti:</t>
  </si>
  <si>
    <t>3_Učebna short</t>
  </si>
  <si>
    <t>Číslo místnosti provozní:</t>
  </si>
  <si>
    <t>Kód místnosti:</t>
  </si>
  <si>
    <t>BNA01N01019</t>
  </si>
  <si>
    <t>Kapacita:</t>
  </si>
  <si>
    <t>Frekvenční pásmo:</t>
  </si>
  <si>
    <t>Název položky</t>
  </si>
  <si>
    <t>Jednotková cena bez DPH [Kč]</t>
  </si>
  <si>
    <t>Celková cena bez DPH [Kč]</t>
  </si>
  <si>
    <t>m</t>
  </si>
  <si>
    <t>TYPIZACE:
3_Učebna short
VOLITELNÉ POLOŽKY:
- neuvedeny
SOUHRN: 
projektor s ultra krátkou projekční vzdáleností, nové el. plátno, ozvučení, katedra.</t>
  </si>
  <si>
    <t xml:space="preserve">
počítačová učebna</t>
  </si>
  <si>
    <t>BNA01N01027</t>
  </si>
  <si>
    <t>TYPIZACE:
7_Učebna malá.
VOLITELNÉ POLOŽKY:
- neuvedeny
SOUHRN: 
projektor se std. projekční vzdáleností, el. plátno, ozvučení, nová katedra.</t>
  </si>
  <si>
    <t>posluchárna</t>
  </si>
  <si>
    <t>7_Učebna malá</t>
  </si>
  <si>
    <t>BNA01N04050</t>
  </si>
  <si>
    <t>BNA01N05043</t>
  </si>
  <si>
    <t>BNA01N05056</t>
  </si>
</sst>
</file>

<file path=xl/styles.xml><?xml version="1.0" encoding="utf-8"?>
<styleSheet xmlns="http://schemas.openxmlformats.org/spreadsheetml/2006/main">
  <numFmts count="1">
    <numFmt formatCode="#,##0.\-" numFmtId="164"/>
  </numFmts>
  <fonts count="14">
    <font>
      <name val="Calibri"/>
      <charset val="238"/>
      <family val="2"/>
      <color theme="1"/>
      <sz val="11"/>
      <scheme val="minor"/>
    </font>
    <font>
      <name val="Times New Roman"/>
      <charset val="238"/>
      <family val="1"/>
      <color theme="1"/>
      <sz val="11"/>
    </font>
    <font>
      <name val="Tahoma"/>
      <charset val="238"/>
      <family val="2"/>
      <color theme="1"/>
      <sz val="8"/>
    </font>
    <font>
      <name val="Tahoma"/>
      <charset val="238"/>
      <family val="2"/>
      <color theme="1"/>
      <sz val="11"/>
    </font>
    <font>
      <name val="Tahoma"/>
      <charset val="238"/>
      <family val="2"/>
      <color theme="1"/>
      <sz val="12"/>
    </font>
    <font>
      <name val="Tahoma"/>
      <charset val="238"/>
      <family val="2"/>
      <color theme="1"/>
      <sz val="10"/>
    </font>
    <font>
      <name val="Calibri"/>
      <charset val="238"/>
      <family val="2"/>
      <color theme="1"/>
      <sz val="8"/>
      <scheme val="minor"/>
    </font>
    <font>
      <name val="Arial"/>
      <charset val="238"/>
      <family val="2"/>
      <sz val="10"/>
    </font>
    <font>
      <name val="Tahoma"/>
      <charset val="238"/>
      <family val="2"/>
      <sz val="12"/>
    </font>
    <font>
      <name val="Trebuchet MS"/>
      <charset val="238"/>
      <family val="2"/>
      <color theme="1"/>
      <sz val="11"/>
    </font>
    <font>
      <name val="Calibri"/>
      <charset val="238"/>
      <family val="2"/>
      <b val="1"/>
      <color theme="1"/>
      <sz val="11"/>
      <scheme val="minor"/>
    </font>
    <font>
      <name val="Calibri"/>
      <charset val="238"/>
      <family val="2"/>
      <b val="1"/>
      <color indexed="8"/>
      <sz val="11"/>
      <scheme val="minor"/>
    </font>
    <font>
      <name val="Calibri"/>
      <charset val="238"/>
      <family val="2"/>
      <b val="1"/>
      <color rgb="FFFF0000"/>
      <sz val="14"/>
      <scheme val="minor"/>
    </font>
    <font>
      <name val="Calibri"/>
      <charset val="238"/>
      <family val="2"/>
      <color rgb="FFFF0000"/>
      <sz val="14"/>
      <scheme val="minor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borderId="0" fillId="0" fontId="0" numFmtId="0"/>
    <xf borderId="0" fillId="0" fontId="7" numFmtId="0"/>
    <xf borderId="0" fillId="0" fontId="7" numFmtId="0"/>
  </cellStyleXfs>
  <cellXfs count="96">
    <xf borderId="0" fillId="0" fontId="0" numFmtId="0" pivotButton="0" quotePrefix="0" xfId="0"/>
    <xf borderId="0" fillId="0" fontId="0" numFmtId="0" pivotButton="0" quotePrefix="0" xfId="0"/>
    <xf borderId="3" fillId="0" fontId="0" numFmtId="0" pivotButton="0" quotePrefix="0" xfId="0"/>
    <xf applyAlignment="1" borderId="0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applyAlignment="1" borderId="1" fillId="0" fontId="2" numFmtId="0" pivotButton="0" quotePrefix="0" xfId="0">
      <alignment horizontal="center" vertical="center" wrapText="1"/>
    </xf>
    <xf applyAlignment="1" borderId="0" fillId="0" fontId="4" numFmtId="0" pivotButton="0" quotePrefix="0" xfId="0">
      <alignment horizontal="center" vertical="top"/>
    </xf>
    <xf applyAlignment="1" borderId="0" fillId="0" fontId="4" numFmtId="0" pivotButton="0" quotePrefix="0" xfId="0">
      <alignment horizontal="left" vertical="top" wrapText="1"/>
    </xf>
    <xf applyAlignment="1" borderId="0" fillId="0" fontId="4" numFmtId="0" pivotButton="0" quotePrefix="0" xfId="0">
      <alignment horizontal="center" vertical="top"/>
    </xf>
    <xf borderId="0" fillId="0" fontId="3" numFmtId="0" pivotButton="0" quotePrefix="0" xfId="0"/>
    <xf borderId="15" fillId="0" fontId="1" numFmtId="0" pivotButton="0" quotePrefix="0" xfId="0"/>
    <xf applyAlignment="1" borderId="2" fillId="0" fontId="0" numFmtId="0" pivotButton="0" quotePrefix="0" xfId="0">
      <alignment horizontal="left"/>
    </xf>
    <xf borderId="19" fillId="0" fontId="0" numFmtId="0" pivotButton="0" quotePrefix="0" xfId="0"/>
    <xf borderId="20" fillId="0" fontId="0" numFmtId="0" pivotButton="0" quotePrefix="0" xfId="0"/>
    <xf applyAlignment="1" borderId="5" fillId="0" fontId="2" numFmtId="0" pivotButton="0" quotePrefix="0" xfId="0">
      <alignment horizontal="center" vertical="center" wrapText="1"/>
    </xf>
    <xf applyAlignment="1" borderId="19" fillId="0" fontId="0" numFmtId="0" pivotButton="0" quotePrefix="0" xfId="0">
      <alignment horizontal="center"/>
    </xf>
    <xf borderId="13" fillId="0" fontId="5" numFmtId="0" pivotButton="0" quotePrefix="0" xfId="0"/>
    <xf borderId="11" fillId="0" fontId="5" numFmtId="0" pivotButton="0" quotePrefix="0" xfId="0"/>
    <xf borderId="24" fillId="0" fontId="5" numFmtId="0" pivotButton="0" quotePrefix="0" xfId="0"/>
    <xf borderId="22" fillId="0" fontId="5" numFmtId="0" pivotButton="0" quotePrefix="0" xfId="0"/>
    <xf borderId="12" fillId="0" fontId="5" numFmtId="0" pivotButton="0" quotePrefix="0" xfId="0"/>
    <xf applyAlignment="1" borderId="9" fillId="0" fontId="4" numFmtId="0" pivotButton="0" quotePrefix="0" xfId="0">
      <alignment vertical="top"/>
    </xf>
    <xf borderId="22" fillId="0" fontId="5" numFmtId="0" pivotButton="0" quotePrefix="0" xfId="0"/>
    <xf applyAlignment="1" borderId="6" fillId="0" fontId="4" numFmtId="0" pivotButton="0" quotePrefix="0" xfId="0">
      <alignment horizontal="center" vertical="top"/>
    </xf>
    <xf applyAlignment="1" borderId="14" fillId="0" fontId="4" numFmtId="0" pivotButton="0" quotePrefix="0" xfId="0">
      <alignment vertical="top" wrapText="1"/>
    </xf>
    <xf applyAlignment="1" borderId="9" fillId="0" fontId="4" numFmtId="0" pivotButton="0" quotePrefix="0" xfId="0">
      <alignment horizontal="center" vertical="top"/>
    </xf>
    <xf applyAlignment="1" borderId="1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0" fillId="0" fontId="6" numFmtId="0" pivotButton="0" quotePrefix="0" xfId="0"/>
    <xf applyAlignment="1" borderId="21" fillId="0" fontId="5" numFmtId="0" pivotButton="0" quotePrefix="0" xfId="0">
      <alignment wrapText="1"/>
    </xf>
    <xf applyAlignment="1" borderId="26" fillId="0" fontId="3" numFmtId="0" pivotButton="0" quotePrefix="0" xfId="0">
      <alignment horizontal="center" vertical="center" wrapText="1"/>
    </xf>
    <xf applyAlignment="1" borderId="26" fillId="0" fontId="2" numFmtId="0" pivotButton="0" quotePrefix="0" xfId="0">
      <alignment horizontal="center" vertical="center" wrapText="1"/>
    </xf>
    <xf applyAlignment="1" borderId="1" fillId="0" fontId="8" numFmtId="164" pivotButton="0" quotePrefix="0" xfId="1">
      <alignment horizontal="right" vertical="top"/>
    </xf>
    <xf applyAlignment="1" borderId="1" fillId="0" fontId="5" numFmtId="0" pivotButton="0" quotePrefix="0" xfId="0">
      <alignment horizontal="left" vertical="top" wrapText="1"/>
    </xf>
    <xf borderId="0" fillId="0" fontId="0" numFmtId="0" pivotButton="0" quotePrefix="0" xfId="0"/>
    <xf applyAlignment="1" borderId="1" fillId="0" fontId="4" numFmtId="0" pivotButton="0" quotePrefix="0" xfId="0">
      <alignment horizontal="left" vertical="top" wrapText="1"/>
    </xf>
    <xf applyAlignment="1" borderId="7" fillId="0" fontId="4" numFmtId="0" pivotButton="0" quotePrefix="0" xfId="0">
      <alignment horizontal="center" vertical="top"/>
    </xf>
    <xf applyAlignment="1" borderId="18" fillId="0" fontId="4" numFmtId="0" pivotButton="0" quotePrefix="0" xfId="0">
      <alignment horizontal="center" vertical="top"/>
    </xf>
    <xf applyAlignment="1" borderId="17" fillId="0" fontId="4" numFmtId="0" pivotButton="0" quotePrefix="0" xfId="0">
      <alignment horizontal="center" vertical="top"/>
    </xf>
    <xf borderId="28" fillId="0" fontId="0" numFmtId="0" pivotButton="0" quotePrefix="0" xfId="0"/>
    <xf borderId="29" fillId="0" fontId="0" numFmtId="0" pivotButton="0" quotePrefix="0" xfId="0"/>
    <xf borderId="31" fillId="0" fontId="0" numFmtId="0" pivotButton="0" quotePrefix="0" xfId="0"/>
    <xf borderId="0" fillId="0" fontId="3" numFmtId="0" pivotButton="0" quotePrefix="0" xfId="0"/>
    <xf borderId="0" fillId="0" fontId="3" numFmtId="0" pivotButton="0" quotePrefix="0" xfId="0"/>
    <xf borderId="31" fillId="0" fontId="3" numFmtId="0" pivotButton="0" quotePrefix="0" xfId="0"/>
    <xf applyAlignment="1" borderId="0" fillId="0" fontId="3" numFmtId="0" pivotButton="0" quotePrefix="0" xfId="0">
      <alignment horizontal="left"/>
    </xf>
    <xf borderId="33" fillId="0" fontId="3" numFmtId="0" pivotButton="0" quotePrefix="0" xfId="0"/>
    <xf applyAlignment="1" borderId="33" fillId="0" fontId="3" numFmtId="0" pivotButton="0" quotePrefix="0" xfId="0">
      <alignment horizontal="left"/>
    </xf>
    <xf applyAlignment="1" borderId="34" fillId="0" fontId="3" numFmtId="0" pivotButton="0" quotePrefix="0" xfId="0">
      <alignment horizontal="left"/>
    </xf>
    <xf applyAlignment="1" borderId="0" fillId="0" fontId="6" numFmtId="0" pivotButton="0" quotePrefix="0" xfId="0">
      <alignment horizontal="right"/>
    </xf>
    <xf applyAlignment="1" borderId="22" fillId="0" fontId="5" numFmtId="0" pivotButton="0" quotePrefix="0" xfId="0">
      <alignment wrapText="1"/>
    </xf>
    <xf borderId="23" fillId="0" fontId="5" numFmtId="0" pivotButton="0" quotePrefix="0" xfId="0"/>
    <xf applyAlignment="1" borderId="8" fillId="0" fontId="4" numFmtId="49" pivotButton="0" quotePrefix="0" xfId="0">
      <alignment horizontal="center" vertical="top"/>
    </xf>
    <xf applyAlignment="1" borderId="16" fillId="0" fontId="4" numFmtId="49" pivotButton="0" quotePrefix="0" xfId="0">
      <alignment horizontal="center" vertical="top"/>
    </xf>
    <xf borderId="27" fillId="0" fontId="0" numFmtId="49" pivotButton="0" quotePrefix="0" xfId="0"/>
    <xf borderId="30" fillId="0" fontId="0" numFmtId="49" pivotButton="0" quotePrefix="0" xfId="0"/>
    <xf borderId="30" fillId="0" fontId="3" numFmtId="49" pivotButton="0" quotePrefix="0" xfId="0"/>
    <xf borderId="32" fillId="0" fontId="3" numFmtId="49" pivotButton="0" quotePrefix="0" xfId="0"/>
    <xf borderId="15" fillId="0" fontId="1" numFmtId="49" pivotButton="0" quotePrefix="0" xfId="0"/>
    <xf applyAlignment="1" borderId="25" fillId="0" fontId="2" numFmtId="49" pivotButton="0" quotePrefix="0" xfId="0">
      <alignment horizontal="left" vertical="center" wrapText="1"/>
    </xf>
    <xf borderId="0" fillId="0" fontId="0" numFmtId="49" pivotButton="0" quotePrefix="0" xfId="0"/>
    <xf applyAlignment="1" borderId="10" fillId="0" fontId="4" numFmtId="49" pivotButton="0" quotePrefix="0" xfId="0">
      <alignment horizontal="center" vertical="center" wrapText="1"/>
    </xf>
    <xf applyAlignment="1" borderId="1" fillId="0" fontId="4" numFmtId="0" pivotButton="0" quotePrefix="0" xfId="0">
      <alignment horizontal="center" vertical="center" wrapText="1"/>
    </xf>
    <xf borderId="13" fillId="0" fontId="5" numFmtId="49" pivotButton="0" quotePrefix="0" xfId="0"/>
    <xf borderId="11" fillId="0" fontId="5" numFmtId="49" pivotButton="0" quotePrefix="0" xfId="0"/>
    <xf borderId="24" fillId="0" fontId="5" numFmtId="49" pivotButton="0" quotePrefix="0" xfId="0"/>
    <xf borderId="12" fillId="0" fontId="5" numFmtId="49" pivotButton="0" quotePrefix="0" xfId="0"/>
    <xf applyAlignment="1" borderId="19" fillId="0" fontId="0" numFmtId="0" pivotButton="0" quotePrefix="0" xfId="0">
      <alignment horizontal="center"/>
    </xf>
    <xf applyAlignment="1" borderId="0" fillId="0" fontId="3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borderId="0" fillId="0" fontId="6" numFmtId="0" pivotButton="0" quotePrefix="0" xfId="0"/>
    <xf applyAlignment="1" borderId="0" fillId="0" fontId="9" numFmtId="49" pivotButton="0" quotePrefix="0" xfId="0">
      <alignment horizontal="left"/>
    </xf>
    <xf applyAlignment="1" borderId="22" fillId="0" fontId="5" numFmtId="0" pivotButton="0" quotePrefix="0" xfId="0">
      <alignment horizontal="left"/>
    </xf>
    <xf borderId="0" fillId="0" fontId="10" numFmtId="164" pivotButton="0" quotePrefix="0" xfId="0"/>
    <xf applyAlignment="1" borderId="0" fillId="0" fontId="10" numFmtId="0" pivotButton="0" quotePrefix="0" xfId="0">
      <alignment horizontal="right"/>
    </xf>
    <xf applyAlignment="1" borderId="22" fillId="0" fontId="5" numFmtId="0" pivotButton="0" quotePrefix="0" xfId="0">
      <alignment horizontal="left"/>
    </xf>
    <xf applyAlignment="1" borderId="35" fillId="0" fontId="4" numFmtId="0" pivotButton="0" quotePrefix="0" xfId="0">
      <alignment horizontal="left" vertical="top" wrapText="1"/>
    </xf>
    <xf applyAlignment="1" borderId="35" fillId="0" fontId="4" numFmtId="0" pivotButton="0" quotePrefix="0" xfId="0">
      <alignment horizontal="center" vertical="top"/>
    </xf>
    <xf applyAlignment="1" borderId="35" fillId="0" fontId="8" numFmtId="164" pivotButton="0" quotePrefix="0" xfId="1">
      <alignment horizontal="right" vertical="top"/>
    </xf>
    <xf applyAlignment="1" borderId="35" fillId="0" fontId="5" numFmtId="0" pivotButton="0" quotePrefix="0" xfId="0">
      <alignment horizontal="left" vertical="top" wrapText="1"/>
    </xf>
    <xf applyAlignment="1" borderId="0" fillId="0" fontId="8" numFmtId="164" pivotButton="0" quotePrefix="0" xfId="1">
      <alignment horizontal="right" vertical="top"/>
    </xf>
    <xf applyAlignment="1" borderId="0" fillId="0" fontId="5" numFmtId="0" pivotButton="0" quotePrefix="0" xfId="0">
      <alignment horizontal="left" vertical="top" wrapText="1"/>
    </xf>
    <xf borderId="22" fillId="0" fontId="5" numFmtId="0" pivotButton="0" quotePrefix="0" xfId="0"/>
    <xf borderId="0" fillId="0" fontId="0" numFmtId="3" pivotButton="0" quotePrefix="0" xfId="0"/>
    <xf applyAlignment="1" borderId="9" fillId="0" fontId="4" numFmtId="0" pivotButton="0" quotePrefix="0" xfId="0">
      <alignment horizontal="center" vertical="top"/>
    </xf>
    <xf applyAlignment="1" borderId="6" fillId="0" fontId="4" numFmtId="0" pivotButton="0" quotePrefix="0" xfId="0">
      <alignment horizontal="center" vertical="top"/>
    </xf>
    <xf applyAlignment="1" borderId="9" fillId="0" fontId="4" numFmtId="0" pivotButton="0" quotePrefix="0" xfId="0">
      <alignment vertical="top"/>
    </xf>
    <xf borderId="0" fillId="0" fontId="10" numFmtId="3" pivotButton="0" quotePrefix="0" xfId="0"/>
    <xf borderId="0" fillId="0" fontId="11" numFmtId="3" pivotButton="0" quotePrefix="0" xfId="0"/>
    <xf applyAlignment="1" borderId="0" fillId="0" fontId="12" numFmtId="0" pivotButton="0" quotePrefix="0" xfId="0">
      <alignment horizontal="center"/>
    </xf>
    <xf applyAlignment="1" borderId="0" fillId="0" fontId="13" numFmtId="0" pivotButton="0" quotePrefix="0" xfId="0">
      <alignment horizontal="center"/>
    </xf>
    <xf applyAlignment="1" borderId="0" fillId="0" fontId="3" numFmtId="0" pivotButton="0" quotePrefix="0" xfId="0">
      <alignment horizontal="left"/>
    </xf>
    <xf applyAlignment="1" borderId="4" fillId="0" fontId="0" numFmtId="0" pivotButton="0" quotePrefix="0" xfId="0">
      <alignment wrapText="1"/>
    </xf>
    <xf borderId="4" fillId="0" fontId="0" numFmtId="0" pivotButton="0" quotePrefix="0" xfId="0"/>
    <xf applyProtection="1" borderId="0" fillId="0" fontId="0" numFmtId="3" pivotButton="0" quotePrefix="0" xfId="0">
      <protection hidden="0" locked="0"/>
    </xf>
    <xf borderId="0" fillId="2" fontId="0" numFmtId="3" pivotButton="0" quotePrefix="0" xfId="0"/>
  </cellXfs>
  <cellStyles count="3">
    <cellStyle builtinId="0" name="Normální" xfId="0"/>
    <cellStyle name="normální_Zadávací podklad pro profese" xfId="1"/>
    <cellStyle name="Normální 36" xfId="2"/>
  </cellStyles>
  <tableStyles count="0" defaultPivotStyle="PivotStyleLight16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/xl/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worksheet" Target="/xl/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/xl/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/xl/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T44"/>
  <sheetViews>
    <sheetView tabSelected="1" workbookViewId="0" zoomScale="85" zoomScaleNormal="85">
      <pane activePane="bottomLeft" state="frozen" topLeftCell="A39" ySplit="8"/>
      <selection activeCell="B41" sqref="B41"/>
      <selection activeCell="E16" pane="bottomLeft" sqref="E16"/>
    </sheetView>
  </sheetViews>
  <sheetFormatPr baseColWidth="8" defaultRowHeight="15" outlineLevelCol="0"/>
  <cols>
    <col customWidth="1" max="1" min="1" style="60" width="7.140625"/>
    <col bestFit="1" customWidth="1" max="2" min="2" style="34" width="56.5703125"/>
    <col customWidth="1" max="3" min="3" style="34" width="7"/>
    <col bestFit="1" customWidth="1" max="6" min="5" style="34" width="23.7109375"/>
    <col customWidth="1" max="7" min="7" style="34" width="56.85546875"/>
    <col customWidth="1" max="9" min="8" style="34" width="13.85546875"/>
    <col customWidth="1" max="10" min="10" style="34" width="6"/>
    <col bestFit="1" customWidth="1" max="11" min="11" style="34" width="8.85546875"/>
    <col bestFit="1" customWidth="1" max="12" min="12" style="34" width="7.85546875"/>
    <col bestFit="1" customWidth="1" max="13" min="13" style="34" width="9.28515625"/>
    <col bestFit="1" customWidth="1" max="14" min="14" style="34" width="7.85546875"/>
    <col bestFit="1" customWidth="1" max="15" min="15" style="34" width="9.28515625"/>
    <col bestFit="1" customWidth="1" max="16" min="16" style="34" width="7.85546875"/>
    <col bestFit="1" customWidth="1" max="17" min="17" style="34" width="4"/>
    <col bestFit="1" customWidth="1" max="18" min="18" style="34" width="4.5703125"/>
    <col bestFit="1" customWidth="1" max="19" min="19" style="34" width="4.7109375"/>
  </cols>
  <sheetData>
    <row r="1" spans="1:20">
      <c r="A1" s="54" t="s">
        <v>0</v>
      </c>
      <c r="B1" s="39" t="n"/>
      <c r="C1" s="39" t="s">
        <v>1</v>
      </c>
      <c r="D1" s="39" t="n"/>
      <c r="E1" s="39" t="n"/>
      <c r="F1" s="40" t="n"/>
    </row>
    <row r="2" spans="1:20">
      <c r="A2" s="55" t="s">
        <v>2</v>
      </c>
      <c r="C2" t="s">
        <v>3</v>
      </c>
      <c r="F2" s="41" t="n"/>
    </row>
    <row customHeight="1" ht="18.75" r="3" s="34" spans="1:20">
      <c r="A3" s="55" t="s">
        <v>4</v>
      </c>
      <c r="C3" t="s">
        <v>3</v>
      </c>
      <c r="F3" s="41" t="n"/>
      <c r="H3" s="89" t="n"/>
      <c r="I3" s="89" t="n"/>
    </row>
    <row customHeight="1" ht="18.75" r="4" s="34" spans="1:20">
      <c r="A4" s="56" t="s">
        <v>5</v>
      </c>
      <c r="B4" s="43" t="n"/>
      <c r="C4" s="43" t="s">
        <v>6</v>
      </c>
      <c r="D4" s="43" t="n"/>
      <c r="E4" s="43" t="n"/>
      <c r="F4" s="44" t="n"/>
      <c r="H4" s="90" t="n"/>
      <c r="I4" s="90" t="n"/>
    </row>
    <row customHeight="1" ht="18.75" r="5" s="34" spans="1:20">
      <c r="A5" s="56" t="s">
        <v>7</v>
      </c>
      <c r="B5" s="43" t="n"/>
      <c r="C5" s="43" t="s">
        <v>8</v>
      </c>
      <c r="D5" s="43" t="n"/>
      <c r="E5" s="43" t="n"/>
      <c r="F5" s="44" t="n"/>
      <c r="H5" s="90" t="n"/>
      <c r="I5" s="90" t="n"/>
    </row>
    <row customHeight="1" ht="15.75" r="6" s="34" spans="1:20" thickBot="1">
      <c r="A6" s="57" t="n"/>
      <c r="B6" s="46" t="n"/>
      <c r="C6" s="47" t="n"/>
      <c r="D6" s="47" t="n"/>
      <c r="E6" s="47" t="n"/>
      <c r="F6" s="48" t="n"/>
      <c r="G6" s="91" t="n"/>
      <c r="H6" s="91" t="n"/>
      <c r="I6" s="91" t="n"/>
    </row>
    <row customHeight="1" ht="15.75" r="7" s="34" spans="1:20" thickBot="1">
      <c r="A7" s="58" t="n"/>
      <c r="B7" s="12" t="n"/>
      <c r="C7" s="12" t="n"/>
      <c r="D7" s="12" t="n"/>
      <c r="E7" s="67" t="n"/>
      <c r="F7" s="12" t="n"/>
      <c r="G7" s="12" t="n"/>
      <c r="L7" s="70">
        <f>'B116'!$B$8</f>
        <v/>
      </c>
      <c r="M7" s="70">
        <f>'B117'!$B$8</f>
        <v/>
      </c>
      <c r="N7" s="70">
        <f>'C416'!$B$8</f>
        <v/>
      </c>
      <c r="O7" s="70">
        <f>'C511'!$B$8</f>
        <v/>
      </c>
      <c r="P7" s="70">
        <f>'C525'!$B$8</f>
        <v/>
      </c>
    </row>
    <row customHeight="1" ht="32.25" r="8" s="34" spans="1:20" thickTop="1">
      <c r="A8" s="59" t="s">
        <v>9</v>
      </c>
      <c r="B8" s="30" t="s">
        <v>10</v>
      </c>
      <c r="C8" s="31" t="s">
        <v>11</v>
      </c>
      <c r="D8" s="31" t="s">
        <v>12</v>
      </c>
      <c r="E8" s="31" t="s">
        <v>13</v>
      </c>
      <c r="F8" s="31" t="s">
        <v>14</v>
      </c>
      <c r="G8" s="30" t="s">
        <v>15</v>
      </c>
      <c r="H8" s="30" t="s">
        <v>16</v>
      </c>
      <c r="I8" s="30" t="s">
        <v>17</v>
      </c>
      <c r="K8" t="s">
        <v>18</v>
      </c>
      <c r="L8" s="49" t="n"/>
      <c r="M8" s="49" t="n"/>
      <c r="N8" s="49" t="n"/>
      <c r="O8" s="49" t="n"/>
      <c r="P8" s="49" t="n"/>
    </row>
    <row customHeight="1" ht="63.75" r="9" s="34" spans="1:20">
      <c r="A9" s="26" t="s">
        <v>19</v>
      </c>
      <c r="B9" s="35" t="s">
        <v>20</v>
      </c>
      <c r="C9" s="26">
        <f>K9</f>
        <v/>
      </c>
      <c r="D9" s="26" t="s">
        <v>21</v>
      </c>
      <c r="E9" s="32" t="n"/>
      <c r="F9" s="32">
        <f>C9*E9</f>
        <v/>
      </c>
      <c r="G9" s="33" t="s">
        <v>22</v>
      </c>
      <c r="H9" s="26" t="n"/>
      <c r="I9" s="26" t="n"/>
      <c r="K9">
        <f>SUM(L9:P9)</f>
        <v/>
      </c>
      <c r="L9" s="70">
        <f>SUMIF('B116'!$A$14:$A$80,$A9,'B116'!$C$14:$C$80)</f>
        <v/>
      </c>
      <c r="M9" s="70">
        <f>SUMIF('B117'!$A$14:$A$80,$A9,'B117'!$C$14:$C$80)</f>
        <v/>
      </c>
      <c r="N9" s="70">
        <f>SUMIF('C416'!$A$14:$A$87,$A9,'C416'!$C$14:$C$87)</f>
        <v/>
      </c>
      <c r="O9" s="70">
        <f>SUMIF('C511'!$A$14:$A$87,$A9,'C511'!$C$14:$C$87)</f>
        <v/>
      </c>
      <c r="P9" s="70">
        <f>SUMIF('C525'!$A$14:$A$87,$A9,'C525'!$C$14:$C$87)</f>
        <v/>
      </c>
      <c r="Q9" s="70" t="n"/>
      <c r="R9" s="70" t="n"/>
      <c r="S9" s="70" t="n"/>
      <c r="T9" s="70" t="n"/>
    </row>
    <row customHeight="1" ht="38.25" r="10" s="34" spans="1:20">
      <c r="A10" s="26" t="s">
        <v>23</v>
      </c>
      <c r="B10" s="35" t="s">
        <v>24</v>
      </c>
      <c r="C10" s="26">
        <f>K10</f>
        <v/>
      </c>
      <c r="D10" s="26" t="s">
        <v>21</v>
      </c>
      <c r="E10" s="32" t="n"/>
      <c r="F10" s="32">
        <f>C10*E10</f>
        <v/>
      </c>
      <c r="G10" s="33" t="s">
        <v>25</v>
      </c>
      <c r="H10" s="26" t="n"/>
      <c r="I10" s="26" t="n"/>
      <c r="K10">
        <f>SUM(L10:P10)</f>
        <v/>
      </c>
      <c r="L10" s="70">
        <f>SUMIF('B116'!$A$14:$A$80,$A10,'B116'!$C$14:$C$80)</f>
        <v/>
      </c>
      <c r="M10" s="70">
        <f>SUMIF('B117'!$A$14:$A$80,$A10,'B117'!$C$14:$C$80)</f>
        <v/>
      </c>
      <c r="N10" s="70">
        <f>SUMIF('C416'!$A$14:$A$87,$A10,'C416'!$C$14:$C$87)</f>
        <v/>
      </c>
      <c r="O10" s="70">
        <f>SUMIF('C511'!$A$14:$A$87,$A10,'C511'!$C$14:$C$87)</f>
        <v/>
      </c>
      <c r="P10" s="70">
        <f>SUMIF('C525'!$A$14:$A$87,$A10,'C525'!$C$14:$C$87)</f>
        <v/>
      </c>
      <c r="Q10" s="70" t="n"/>
      <c r="R10" s="70" t="n"/>
      <c r="S10" s="70" t="n"/>
      <c r="T10" s="70" t="n"/>
    </row>
    <row customHeight="1" ht="89.25" r="11" s="34" spans="1:20">
      <c r="A11" s="26" t="s">
        <v>26</v>
      </c>
      <c r="B11" s="76" t="s">
        <v>27</v>
      </c>
      <c r="C11" s="77">
        <f>K11</f>
        <v/>
      </c>
      <c r="D11" s="77" t="s">
        <v>21</v>
      </c>
      <c r="E11" s="78" t="n"/>
      <c r="F11" s="78">
        <f>C11*E11</f>
        <v/>
      </c>
      <c r="G11" s="79" t="s">
        <v>28</v>
      </c>
      <c r="H11" s="26" t="n"/>
      <c r="I11" s="26" t="n"/>
      <c r="K11">
        <f>SUM(L11:P11)</f>
        <v/>
      </c>
      <c r="L11" s="70">
        <f>SUMIF('B116'!$A$14:$A$80,$A11,'B116'!$C$14:$C$80)</f>
        <v/>
      </c>
      <c r="M11" s="70">
        <f>SUMIF('B117'!$A$14:$A$80,$A11,'B117'!$C$14:$C$80)</f>
        <v/>
      </c>
      <c r="N11" s="70">
        <f>SUMIF('C416'!$A$14:$A$87,$A11,'C416'!$C$14:$C$87)</f>
        <v/>
      </c>
      <c r="O11" s="70">
        <f>SUMIF('C511'!$A$14:$A$87,$A11,'C511'!$C$14:$C$87)</f>
        <v/>
      </c>
      <c r="P11" s="70">
        <f>SUMIF('C525'!$A$14:$A$87,$A11,'C525'!$C$14:$C$87)</f>
        <v/>
      </c>
      <c r="Q11" s="70" t="n"/>
      <c r="R11" s="70" t="n"/>
      <c r="S11" s="70" t="n"/>
      <c r="T11" s="70" t="n"/>
    </row>
    <row customHeight="1" ht="102" r="12" s="34" spans="1:20">
      <c r="A12" s="26" t="s">
        <v>29</v>
      </c>
      <c r="B12" s="35" t="s">
        <v>30</v>
      </c>
      <c r="C12" s="26">
        <f>K12</f>
        <v/>
      </c>
      <c r="D12" s="26" t="s">
        <v>21</v>
      </c>
      <c r="E12" s="32" t="n"/>
      <c r="F12" s="32">
        <f>C12*E12</f>
        <v/>
      </c>
      <c r="G12" s="33" t="s">
        <v>31</v>
      </c>
      <c r="H12" s="26" t="n"/>
      <c r="I12" s="26" t="n"/>
      <c r="K12">
        <f>SUM(L12:P12)</f>
        <v/>
      </c>
      <c r="L12" s="70">
        <f>SUMIF('B116'!$A$14:$A$80,$A12,'B116'!$C$14:$C$80)</f>
        <v/>
      </c>
      <c r="M12" s="70">
        <f>SUMIF('B117'!$A$14:$A$80,$A12,'B117'!$C$14:$C$80)</f>
        <v/>
      </c>
      <c r="N12" s="70">
        <f>SUMIF('C416'!$A$14:$A$87,$A12,'C416'!$C$14:$C$87)</f>
        <v/>
      </c>
      <c r="O12" s="70">
        <f>SUMIF('C511'!$A$14:$A$87,$A12,'C511'!$C$14:$C$87)</f>
        <v/>
      </c>
      <c r="P12" s="70">
        <f>SUMIF('C525'!$A$14:$A$87,$A12,'C525'!$C$14:$C$87)</f>
        <v/>
      </c>
      <c r="Q12" s="70" t="n"/>
      <c r="R12" s="70" t="n"/>
      <c r="S12" s="70" t="n"/>
      <c r="T12" s="70" t="n"/>
    </row>
    <row customHeight="1" ht="63.75" r="13" s="34" spans="1:20">
      <c r="A13" s="26" t="s">
        <v>32</v>
      </c>
      <c r="B13" s="35" t="s">
        <v>33</v>
      </c>
      <c r="C13" s="26">
        <f>K13</f>
        <v/>
      </c>
      <c r="D13" s="26" t="s">
        <v>21</v>
      </c>
      <c r="E13" s="32" t="n"/>
      <c r="F13" s="32">
        <f>C13*E13</f>
        <v/>
      </c>
      <c r="G13" s="33" t="s">
        <v>34</v>
      </c>
      <c r="H13" s="26" t="n"/>
      <c r="I13" s="26" t="n"/>
      <c r="K13">
        <f>SUM(L13:P13)</f>
        <v/>
      </c>
      <c r="L13" s="70">
        <f>SUMIF('B116'!$A$14:$A$80,$A13,'B116'!$C$14:$C$80)</f>
        <v/>
      </c>
      <c r="M13" s="70">
        <f>SUMIF('B117'!$A$14:$A$80,$A13,'B117'!$C$14:$C$80)</f>
        <v/>
      </c>
      <c r="N13" s="70">
        <f>SUMIF('C416'!$A$14:$A$87,$A13,'C416'!$C$14:$C$87)</f>
        <v/>
      </c>
      <c r="O13" s="70">
        <f>SUMIF('C511'!$A$14:$A$87,$A13,'C511'!$C$14:$C$87)</f>
        <v/>
      </c>
      <c r="P13" s="70">
        <f>SUMIF('C525'!$A$14:$A$87,$A13,'C525'!$C$14:$C$87)</f>
        <v/>
      </c>
      <c r="Q13" s="70" t="n"/>
      <c r="R13" s="70" t="n"/>
      <c r="S13" s="70" t="n"/>
      <c r="T13" s="70" t="n"/>
    </row>
    <row customHeight="1" ht="51" r="14" s="34" spans="1:20">
      <c r="A14" s="26" t="s">
        <v>35</v>
      </c>
      <c r="B14" s="35" t="s">
        <v>36</v>
      </c>
      <c r="C14" s="26">
        <f>K14</f>
        <v/>
      </c>
      <c r="D14" s="26" t="s">
        <v>21</v>
      </c>
      <c r="E14" s="32" t="n"/>
      <c r="F14" s="32">
        <f>C14*E14</f>
        <v/>
      </c>
      <c r="G14" s="33" t="s">
        <v>37</v>
      </c>
      <c r="H14" s="26" t="n"/>
      <c r="I14" s="26" t="n"/>
      <c r="K14">
        <f>SUM(L14:P14)</f>
        <v/>
      </c>
      <c r="L14" s="70">
        <f>SUMIF('B116'!$A$14:$A$80,$A14,'B116'!$C$14:$C$80)</f>
        <v/>
      </c>
      <c r="M14" s="70">
        <f>SUMIF('B117'!$A$14:$A$80,$A14,'B117'!$C$14:$C$80)</f>
        <v/>
      </c>
      <c r="N14" s="70">
        <f>SUMIF('C416'!$A$14:$A$87,$A14,'C416'!$C$14:$C$87)</f>
        <v/>
      </c>
      <c r="O14" s="70">
        <f>SUMIF('C511'!$A$14:$A$87,$A14,'C511'!$C$14:$C$87)</f>
        <v/>
      </c>
      <c r="P14" s="70">
        <f>SUMIF('C525'!$A$14:$A$87,$A14,'C525'!$C$14:$C$87)</f>
        <v/>
      </c>
      <c r="Q14" s="70" t="n"/>
      <c r="R14" s="70" t="n"/>
      <c r="S14" s="70" t="n"/>
      <c r="T14" s="70" t="n"/>
    </row>
    <row customHeight="1" ht="51" r="15" s="34" spans="1:20">
      <c r="A15" s="26" t="s">
        <v>38</v>
      </c>
      <c r="B15" s="35" t="s">
        <v>39</v>
      </c>
      <c r="C15" s="26">
        <f>K15</f>
        <v/>
      </c>
      <c r="D15" s="26" t="s">
        <v>21</v>
      </c>
      <c r="E15" s="32" t="n"/>
      <c r="F15" s="32">
        <f>C15*E15</f>
        <v/>
      </c>
      <c r="G15" s="33" t="s">
        <v>40</v>
      </c>
      <c r="H15" s="26" t="n"/>
      <c r="I15" s="26" t="n"/>
      <c r="K15">
        <f>SUM(L15:P15)</f>
        <v/>
      </c>
      <c r="L15" s="70">
        <f>SUMIF('B116'!$A$14:$A$80,$A15,'B116'!$C$14:$C$80)</f>
        <v/>
      </c>
      <c r="M15" s="70">
        <f>SUMIF('B117'!$A$14:$A$80,$A15,'B117'!$C$14:$C$80)</f>
        <v/>
      </c>
      <c r="N15" s="70">
        <f>SUMIF('C416'!$A$14:$A$87,$A15,'C416'!$C$14:$C$87)</f>
        <v/>
      </c>
      <c r="O15" s="70">
        <f>SUMIF('C511'!$A$14:$A$87,$A15,'C511'!$C$14:$C$87)</f>
        <v/>
      </c>
      <c r="P15" s="70">
        <f>SUMIF('C525'!$A$14:$A$87,$A15,'C525'!$C$14:$C$87)</f>
        <v/>
      </c>
      <c r="Q15" s="70" t="n"/>
      <c r="R15" s="70" t="n"/>
      <c r="S15" s="70" t="n"/>
      <c r="T15" s="70" t="n"/>
    </row>
    <row customHeight="1" ht="76.5" r="16" s="34" spans="1:20">
      <c r="A16" s="26" t="s">
        <v>41</v>
      </c>
      <c r="B16" s="35" t="s">
        <v>42</v>
      </c>
      <c r="C16" s="26">
        <f>K16</f>
        <v/>
      </c>
      <c r="D16" s="26" t="s">
        <v>21</v>
      </c>
      <c r="E16" s="32" t="n"/>
      <c r="F16" s="32">
        <f>C16*E16</f>
        <v/>
      </c>
      <c r="G16" s="33" t="s">
        <v>43</v>
      </c>
      <c r="H16" s="26" t="n"/>
      <c r="I16" s="26" t="n"/>
      <c r="K16">
        <f>SUM(L16:P16)</f>
        <v/>
      </c>
      <c r="L16" s="70">
        <f>SUMIF('B116'!$A$14:$A$80,$A16,'B116'!$C$14:$C$80)</f>
        <v/>
      </c>
      <c r="M16" s="70">
        <f>SUMIF('B117'!$A$14:$A$80,$A16,'B117'!$C$14:$C$80)</f>
        <v/>
      </c>
      <c r="N16" s="70">
        <f>SUMIF('C416'!$A$14:$A$87,$A16,'C416'!$C$14:$C$87)</f>
        <v/>
      </c>
      <c r="O16" s="70">
        <f>SUMIF('C511'!$A$14:$A$87,$A16,'C511'!$C$14:$C$87)</f>
        <v/>
      </c>
      <c r="P16" s="70">
        <f>SUMIF('C525'!$A$14:$A$87,$A16,'C525'!$C$14:$C$87)</f>
        <v/>
      </c>
      <c r="Q16" s="70" t="n"/>
      <c r="R16" s="70" t="n"/>
      <c r="S16" s="70" t="n"/>
      <c r="T16" s="70" t="n"/>
    </row>
    <row customHeight="1" ht="76.5" r="17" s="34" spans="1:20">
      <c r="A17" s="26" t="s">
        <v>44</v>
      </c>
      <c r="B17" s="35" t="s">
        <v>45</v>
      </c>
      <c r="C17" s="26">
        <f>K17</f>
        <v/>
      </c>
      <c r="D17" s="26" t="s">
        <v>21</v>
      </c>
      <c r="E17" s="32" t="n"/>
      <c r="F17" s="32">
        <f>C17*E17</f>
        <v/>
      </c>
      <c r="G17" s="33" t="s">
        <v>46</v>
      </c>
      <c r="H17" s="26" t="n"/>
      <c r="I17" s="26" t="n"/>
      <c r="K17">
        <f>SUM(L17:P17)</f>
        <v/>
      </c>
      <c r="L17" s="70">
        <f>SUMIF('B116'!$A$14:$A$80,$A17,'B116'!$C$14:$C$80)</f>
        <v/>
      </c>
      <c r="M17" s="70">
        <f>SUMIF('B117'!$A$14:$A$80,$A17,'B117'!$C$14:$C$80)</f>
        <v/>
      </c>
      <c r="N17" s="70">
        <f>SUMIF('C416'!$A$14:$A$87,$A17,'C416'!$C$14:$C$87)</f>
        <v/>
      </c>
      <c r="O17" s="70">
        <f>SUMIF('C511'!$A$14:$A$87,$A17,'C511'!$C$14:$C$87)</f>
        <v/>
      </c>
      <c r="P17" s="70">
        <f>SUMIF('C525'!$A$14:$A$87,$A17,'C525'!$C$14:$C$87)</f>
        <v/>
      </c>
      <c r="Q17" s="70" t="n"/>
      <c r="R17" s="70" t="n"/>
      <c r="S17" s="70" t="n"/>
      <c r="T17" s="70" t="n"/>
    </row>
    <row customHeight="1" ht="76.5" r="18" s="34" spans="1:20">
      <c r="A18" s="26" t="s">
        <v>47</v>
      </c>
      <c r="B18" s="35" t="s">
        <v>48</v>
      </c>
      <c r="C18" s="26">
        <f>K18</f>
        <v/>
      </c>
      <c r="D18" s="26" t="s">
        <v>21</v>
      </c>
      <c r="E18" s="32" t="n"/>
      <c r="F18" s="32">
        <f>C18*E18</f>
        <v/>
      </c>
      <c r="G18" s="33" t="s">
        <v>49</v>
      </c>
      <c r="H18" s="26" t="n"/>
      <c r="I18" s="26" t="n"/>
      <c r="K18">
        <f>SUM(L18:P18)</f>
        <v/>
      </c>
      <c r="L18" s="70">
        <f>SUMIF('B116'!$A$14:$A$80,$A18,'B116'!$C$14:$C$80)</f>
        <v/>
      </c>
      <c r="M18" s="70">
        <f>SUMIF('B117'!$A$14:$A$80,$A18,'B117'!$C$14:$C$80)</f>
        <v/>
      </c>
      <c r="N18" s="70">
        <f>SUMIF('C416'!$A$14:$A$87,$A18,'C416'!$C$14:$C$87)</f>
        <v/>
      </c>
      <c r="O18" s="70">
        <f>SUMIF('C511'!$A$14:$A$87,$A18,'C511'!$C$14:$C$87)</f>
        <v/>
      </c>
      <c r="P18" s="70">
        <f>SUMIF('C525'!$A$14:$A$87,$A18,'C525'!$C$14:$C$87)</f>
        <v/>
      </c>
      <c r="Q18" s="70" t="n"/>
      <c r="R18" s="70" t="n"/>
      <c r="S18" s="70" t="n"/>
      <c r="T18" s="70" t="n"/>
    </row>
    <row customHeight="1" ht="63.75" r="19" s="34" spans="1:20">
      <c r="A19" s="26" t="s">
        <v>50</v>
      </c>
      <c r="B19" s="35" t="s">
        <v>51</v>
      </c>
      <c r="C19" s="26">
        <f>K19</f>
        <v/>
      </c>
      <c r="D19" s="26" t="s">
        <v>21</v>
      </c>
      <c r="E19" s="32" t="n"/>
      <c r="F19" s="32">
        <f>C19*E19</f>
        <v/>
      </c>
      <c r="G19" s="33" t="s">
        <v>52</v>
      </c>
      <c r="H19" s="26" t="n"/>
      <c r="I19" s="26" t="n"/>
      <c r="K19">
        <f>SUM(L19:P19)</f>
        <v/>
      </c>
      <c r="L19" s="70">
        <f>SUMIF('B116'!$A$14:$A$80,$A19,'B116'!$C$14:$C$80)</f>
        <v/>
      </c>
      <c r="M19" s="70">
        <f>SUMIF('B117'!$A$14:$A$80,$A19,'B117'!$C$14:$C$80)</f>
        <v/>
      </c>
      <c r="N19" s="70">
        <f>SUMIF('C416'!$A$14:$A$87,$A19,'C416'!$C$14:$C$87)</f>
        <v/>
      </c>
      <c r="O19" s="70">
        <f>SUMIF('C511'!$A$14:$A$87,$A19,'C511'!$C$14:$C$87)</f>
        <v/>
      </c>
      <c r="P19" s="70">
        <f>SUMIF('C525'!$A$14:$A$87,$A19,'C525'!$C$14:$C$87)</f>
        <v/>
      </c>
    </row>
    <row customHeight="1" ht="51" r="20" s="34" spans="1:20">
      <c r="A20" s="26" t="s">
        <v>53</v>
      </c>
      <c r="B20" s="35" t="s">
        <v>54</v>
      </c>
      <c r="C20" s="26">
        <f>K20</f>
        <v/>
      </c>
      <c r="D20" s="26" t="s">
        <v>21</v>
      </c>
      <c r="E20" s="32" t="n"/>
      <c r="F20" s="32">
        <f>C20*E20</f>
        <v/>
      </c>
      <c r="G20" s="33" t="s">
        <v>55</v>
      </c>
      <c r="H20" s="26" t="n"/>
      <c r="I20" s="26" t="n"/>
      <c r="K20">
        <f>SUM(L20:P20)</f>
        <v/>
      </c>
      <c r="L20" s="70">
        <f>SUMIF('B116'!$A$14:$A$80,$A20,'B116'!$C$14:$C$80)</f>
        <v/>
      </c>
      <c r="M20" s="70">
        <f>SUMIF('B117'!$A$14:$A$80,$A20,'B117'!$C$14:$C$80)</f>
        <v/>
      </c>
      <c r="N20" s="70">
        <f>SUMIF('C416'!$A$14:$A$87,$A20,'C416'!$C$14:$C$87)</f>
        <v/>
      </c>
      <c r="O20" s="70">
        <f>SUMIF('C511'!$A$14:$A$87,$A20,'C511'!$C$14:$C$87)</f>
        <v/>
      </c>
      <c r="P20" s="70">
        <f>SUMIF('C525'!$A$14:$A$87,$A20,'C525'!$C$14:$C$87)</f>
        <v/>
      </c>
    </row>
    <row customHeight="1" ht="63.75" r="21" s="34" spans="1:20">
      <c r="A21" s="26" t="s">
        <v>56</v>
      </c>
      <c r="B21" s="35" t="s">
        <v>57</v>
      </c>
      <c r="C21" s="26">
        <f>K21</f>
        <v/>
      </c>
      <c r="D21" s="26" t="s">
        <v>21</v>
      </c>
      <c r="E21" s="32" t="n"/>
      <c r="F21" s="32">
        <f>C21*E21</f>
        <v/>
      </c>
      <c r="G21" s="33" t="s">
        <v>58</v>
      </c>
      <c r="H21" s="26" t="n"/>
      <c r="I21" s="26" t="n"/>
      <c r="K21">
        <f>SUM(L21:P21)</f>
        <v/>
      </c>
      <c r="L21" s="70">
        <f>SUMIF('B116'!$A$14:$A$80,$A21,'B116'!$C$14:$C$80)</f>
        <v/>
      </c>
      <c r="M21" s="70">
        <f>SUMIF('B117'!$A$14:$A$80,$A21,'B117'!$C$14:$C$80)</f>
        <v/>
      </c>
      <c r="N21" s="70">
        <f>SUMIF('C416'!$A$14:$A$87,$A21,'C416'!$C$14:$C$87)</f>
        <v/>
      </c>
      <c r="O21" s="70">
        <f>SUMIF('C511'!$A$14:$A$87,$A21,'C511'!$C$14:$C$87)</f>
        <v/>
      </c>
      <c r="P21" s="70">
        <f>SUMIF('C525'!$A$14:$A$87,$A21,'C525'!$C$14:$C$87)</f>
        <v/>
      </c>
    </row>
    <row customHeight="1" ht="102" r="22" s="34" spans="1:20">
      <c r="A22" s="26" t="s">
        <v>59</v>
      </c>
      <c r="B22" s="35" t="s">
        <v>60</v>
      </c>
      <c r="C22" s="26">
        <f>K22</f>
        <v/>
      </c>
      <c r="D22" s="26" t="s">
        <v>21</v>
      </c>
      <c r="E22" s="32" t="n"/>
      <c r="F22" s="32">
        <f>C22*E22</f>
        <v/>
      </c>
      <c r="G22" s="33" t="s">
        <v>61</v>
      </c>
      <c r="H22" s="26" t="n"/>
      <c r="I22" s="26" t="n"/>
      <c r="K22">
        <f>SUM(L22:P22)</f>
        <v/>
      </c>
      <c r="L22" s="70">
        <f>SUMIF('B116'!$A$14:$A$80,$A22,'B116'!$C$14:$C$80)</f>
        <v/>
      </c>
      <c r="M22" s="70">
        <f>SUMIF('B117'!$A$14:$A$80,$A22,'B117'!$C$14:$C$80)</f>
        <v/>
      </c>
      <c r="N22" s="70">
        <f>SUMIF('C416'!$A$14:$A$87,$A22,'C416'!$C$14:$C$87)</f>
        <v/>
      </c>
      <c r="O22" s="70">
        <f>SUMIF('C511'!$A$14:$A$87,$A22,'C511'!$C$14:$C$87)</f>
        <v/>
      </c>
      <c r="P22" s="70">
        <f>SUMIF('C525'!$A$14:$A$87,$A22,'C525'!$C$14:$C$87)</f>
        <v/>
      </c>
    </row>
    <row customHeight="1" ht="51" r="23" s="34" spans="1:20">
      <c r="A23" s="26" t="s">
        <v>62</v>
      </c>
      <c r="B23" s="35" t="s">
        <v>63</v>
      </c>
      <c r="C23" s="26">
        <f>K23</f>
        <v/>
      </c>
      <c r="D23" s="26" t="s">
        <v>21</v>
      </c>
      <c r="E23" s="32" t="n"/>
      <c r="F23" s="32">
        <f>C23*E23</f>
        <v/>
      </c>
      <c r="G23" s="33" t="s">
        <v>64</v>
      </c>
      <c r="H23" s="26" t="n"/>
      <c r="I23" s="26" t="n"/>
      <c r="K23">
        <f>SUM(L23:P23)</f>
        <v/>
      </c>
      <c r="L23" s="70">
        <f>SUMIF('B116'!$A$14:$A$80,$A23,'B116'!$C$14:$C$80)</f>
        <v/>
      </c>
      <c r="M23" s="70">
        <f>SUMIF('B117'!$A$14:$A$80,$A23,'B117'!$C$14:$C$80)</f>
        <v/>
      </c>
      <c r="N23" s="70">
        <f>SUMIF('C416'!$A$14:$A$87,$A23,'C416'!$C$14:$C$87)</f>
        <v/>
      </c>
      <c r="O23" s="70">
        <f>SUMIF('C511'!$A$14:$A$87,$A23,'C511'!$C$14:$C$87)</f>
        <v/>
      </c>
      <c r="P23" s="70">
        <f>SUMIF('C525'!$A$14:$A$87,$A23,'C525'!$C$14:$C$87)</f>
        <v/>
      </c>
    </row>
    <row customHeight="1" ht="38.25" r="24" s="34" spans="1:20">
      <c r="A24" s="26" t="s">
        <v>65</v>
      </c>
      <c r="B24" s="35" t="s">
        <v>66</v>
      </c>
      <c r="C24" s="26">
        <f>K24</f>
        <v/>
      </c>
      <c r="D24" s="26" t="s">
        <v>21</v>
      </c>
      <c r="E24" s="32" t="n"/>
      <c r="F24" s="32">
        <f>C24*E24</f>
        <v/>
      </c>
      <c r="G24" s="33" t="s">
        <v>67</v>
      </c>
      <c r="H24" s="26" t="n"/>
      <c r="I24" s="26" t="n"/>
      <c r="K24">
        <f>SUM(L24:P24)</f>
        <v/>
      </c>
      <c r="L24" s="70">
        <f>SUMIF('B116'!$A$14:$A$80,$A24,'B116'!$C$14:$C$80)</f>
        <v/>
      </c>
      <c r="M24" s="70">
        <f>SUMIF('B117'!$A$14:$A$80,$A24,'B117'!$C$14:$C$80)</f>
        <v/>
      </c>
      <c r="N24" s="70">
        <f>SUMIF('C416'!$A$14:$A$87,$A24,'C416'!$C$14:$C$87)</f>
        <v/>
      </c>
      <c r="O24" s="70">
        <f>SUMIF('C511'!$A$14:$A$87,$A24,'C511'!$C$14:$C$87)</f>
        <v/>
      </c>
      <c r="P24" s="70">
        <f>SUMIF('C525'!$A$14:$A$87,$A24,'C525'!$C$14:$C$87)</f>
        <v/>
      </c>
    </row>
    <row r="25" spans="1:20">
      <c r="A25" s="26" t="s">
        <v>68</v>
      </c>
      <c r="B25" s="35" t="s">
        <v>69</v>
      </c>
      <c r="C25" s="26">
        <f>K25</f>
        <v/>
      </c>
      <c r="D25" s="26" t="s">
        <v>21</v>
      </c>
      <c r="E25" s="32" t="n"/>
      <c r="F25" s="32">
        <f>C25*E25</f>
        <v/>
      </c>
      <c r="G25" s="33" t="n"/>
      <c r="H25" s="26" t="n"/>
      <c r="I25" s="26" t="n"/>
      <c r="K25">
        <f>SUM(L25:P25)</f>
        <v/>
      </c>
      <c r="L25" s="70">
        <f>SUMIF('B116'!$A$14:$A$80,$A25,'B116'!$C$14:$C$80)</f>
        <v/>
      </c>
      <c r="M25" s="70">
        <f>SUMIF('B117'!$A$14:$A$80,$A25,'B117'!$C$14:$C$80)</f>
        <v/>
      </c>
      <c r="N25" s="70">
        <f>SUMIF('C416'!$A$14:$A$87,$A25,'C416'!$C$14:$C$87)</f>
        <v/>
      </c>
      <c r="O25" s="70">
        <f>SUMIF('C511'!$A$14:$A$87,$A25,'C511'!$C$14:$C$87)</f>
        <v/>
      </c>
      <c r="P25" s="70">
        <f>SUMIF('C525'!$A$14:$A$87,$A25,'C525'!$C$14:$C$87)</f>
        <v/>
      </c>
    </row>
    <row customHeight="1" ht="25.5" r="26" s="34" spans="1:20">
      <c r="A26" s="26" t="s">
        <v>70</v>
      </c>
      <c r="B26" s="35" t="s">
        <v>71</v>
      </c>
      <c r="C26" s="26">
        <f>K26</f>
        <v/>
      </c>
      <c r="D26" s="26" t="s">
        <v>21</v>
      </c>
      <c r="E26" s="32" t="n"/>
      <c r="F26" s="32">
        <f>C26*E26</f>
        <v/>
      </c>
      <c r="G26" s="33" t="s">
        <v>72</v>
      </c>
      <c r="H26" s="26" t="n"/>
      <c r="I26" s="26" t="n"/>
      <c r="K26">
        <f>SUM(L26:P26)</f>
        <v/>
      </c>
      <c r="L26" s="70">
        <f>SUMIF('B116'!$A$14:$A$80,$A26,'B116'!$C$14:$C$80)</f>
        <v/>
      </c>
      <c r="M26" s="70">
        <f>SUMIF('B117'!$A$14:$A$80,$A26,'B117'!$C$14:$C$80)</f>
        <v/>
      </c>
      <c r="N26" s="70">
        <f>SUMIF('C416'!$A$14:$A$87,$A26,'C416'!$C$14:$C$87)</f>
        <v/>
      </c>
      <c r="O26" s="70">
        <f>SUMIF('C511'!$A$14:$A$87,$A26,'C511'!$C$14:$C$87)</f>
        <v/>
      </c>
      <c r="P26" s="70">
        <f>SUMIF('C525'!$A$14:$A$87,$A26,'C525'!$C$14:$C$87)</f>
        <v/>
      </c>
    </row>
    <row customHeight="1" ht="89.25" r="27" s="34" spans="1:20">
      <c r="A27" s="26" t="s">
        <v>73</v>
      </c>
      <c r="B27" s="35" t="s">
        <v>74</v>
      </c>
      <c r="C27" s="26">
        <f>K27</f>
        <v/>
      </c>
      <c r="D27" s="26" t="s">
        <v>21</v>
      </c>
      <c r="E27" s="32" t="n"/>
      <c r="F27" s="32">
        <f>C27*E27</f>
        <v/>
      </c>
      <c r="G27" s="33" t="s">
        <v>75</v>
      </c>
      <c r="H27" s="26" t="n"/>
      <c r="I27" s="26" t="n"/>
      <c r="K27">
        <f>SUM(L27:P27)</f>
        <v/>
      </c>
      <c r="L27" s="70">
        <f>SUMIF('B116'!$A$14:$A$80,$A27,'B116'!$C$14:$C$80)</f>
        <v/>
      </c>
      <c r="M27" s="70">
        <f>SUMIF('B117'!$A$14:$A$80,$A27,'B117'!$C$14:$C$80)</f>
        <v/>
      </c>
      <c r="N27" s="70">
        <f>SUMIF('C416'!$A$14:$A$87,$A27,'C416'!$C$14:$C$87)</f>
        <v/>
      </c>
      <c r="O27" s="70">
        <f>SUMIF('C511'!$A$14:$A$87,$A27,'C511'!$C$14:$C$87)</f>
        <v/>
      </c>
      <c r="P27" s="70">
        <f>SUMIF('C525'!$A$14:$A$87,$A27,'C525'!$C$14:$C$87)</f>
        <v/>
      </c>
    </row>
    <row customHeight="1" ht="51" r="28" s="34" spans="1:20">
      <c r="A28" s="26" t="s">
        <v>76</v>
      </c>
      <c r="B28" s="35" t="s">
        <v>77</v>
      </c>
      <c r="C28" s="26">
        <f>K28</f>
        <v/>
      </c>
      <c r="D28" s="26" t="s">
        <v>21</v>
      </c>
      <c r="E28" s="32" t="n"/>
      <c r="F28" s="32">
        <f>C28*E28</f>
        <v/>
      </c>
      <c r="G28" s="33" t="s">
        <v>78</v>
      </c>
      <c r="H28" s="26" t="n"/>
      <c r="I28" s="26" t="n"/>
      <c r="K28">
        <f>SUM(L28:P28)</f>
        <v/>
      </c>
      <c r="L28" s="70">
        <f>SUMIF('B116'!$A$14:$A$80,$A28,'B116'!$C$14:$C$80)</f>
        <v/>
      </c>
      <c r="M28" s="70">
        <f>SUMIF('B117'!$A$14:$A$80,$A28,'B117'!$C$14:$C$80)</f>
        <v/>
      </c>
      <c r="N28" s="70">
        <f>SUMIF('C416'!$A$14:$A$87,$A28,'C416'!$C$14:$C$87)</f>
        <v/>
      </c>
      <c r="O28" s="70">
        <f>SUMIF('C511'!$A$14:$A$87,$A28,'C511'!$C$14:$C$87)</f>
        <v/>
      </c>
      <c r="P28" s="70">
        <f>SUMIF('C525'!$A$14:$A$87,$A28,'C525'!$C$14:$C$87)</f>
        <v/>
      </c>
    </row>
    <row customHeight="1" ht="38.25" r="29" s="34" spans="1:20">
      <c r="A29" s="26" t="s">
        <v>79</v>
      </c>
      <c r="B29" s="35" t="s">
        <v>80</v>
      </c>
      <c r="C29" s="26">
        <f>K29</f>
        <v/>
      </c>
      <c r="D29" s="26" t="s">
        <v>21</v>
      </c>
      <c r="E29" s="32" t="n"/>
      <c r="F29" s="32">
        <f>C29*E29</f>
        <v/>
      </c>
      <c r="G29" s="33" t="s">
        <v>81</v>
      </c>
      <c r="H29" s="26" t="n"/>
      <c r="I29" s="26" t="n"/>
      <c r="K29">
        <f>SUM(L29:P29)</f>
        <v/>
      </c>
      <c r="L29" s="70">
        <f>SUMIF('B116'!$A$14:$A$80,$A29,'B116'!$C$14:$C$80)</f>
        <v/>
      </c>
      <c r="M29" s="70">
        <f>SUMIF('B117'!$A$14:$A$80,$A29,'B117'!$C$14:$C$80)</f>
        <v/>
      </c>
      <c r="N29" s="70">
        <f>SUMIF('C416'!$A$14:$A$87,$A29,'C416'!$C$14:$C$87)</f>
        <v/>
      </c>
      <c r="O29" s="70">
        <f>SUMIF('C511'!$A$14:$A$87,$A29,'C511'!$C$14:$C$87)</f>
        <v/>
      </c>
      <c r="P29" s="70">
        <f>SUMIF('C525'!$A$14:$A$87,$A29,'C525'!$C$14:$C$87)</f>
        <v/>
      </c>
    </row>
    <row customHeight="1" ht="51" r="30" s="34" spans="1:20">
      <c r="A30" s="26" t="s">
        <v>82</v>
      </c>
      <c r="B30" s="35" t="s">
        <v>83</v>
      </c>
      <c r="C30" s="26">
        <f>K30</f>
        <v/>
      </c>
      <c r="D30" s="26" t="s">
        <v>21</v>
      </c>
      <c r="E30" s="32" t="n"/>
      <c r="F30" s="32">
        <f>C30*E30</f>
        <v/>
      </c>
      <c r="G30" s="33" t="s">
        <v>84</v>
      </c>
      <c r="H30" s="26" t="n"/>
      <c r="I30" s="26" t="n"/>
      <c r="K30">
        <f>SUM(L30:P30)</f>
        <v/>
      </c>
      <c r="L30" s="70">
        <f>SUMIF('B116'!$A$14:$A$80,$A30,'B116'!$C$14:$C$80)</f>
        <v/>
      </c>
      <c r="M30" s="70">
        <f>SUMIF('B117'!$A$14:$A$80,$A30,'B117'!$C$14:$C$80)</f>
        <v/>
      </c>
      <c r="N30" s="70">
        <f>SUMIF('C416'!$A$14:$A$87,$A30,'C416'!$C$14:$C$87)</f>
        <v/>
      </c>
      <c r="O30" s="70">
        <f>SUMIF('C511'!$A$14:$A$87,$A30,'C511'!$C$14:$C$87)</f>
        <v/>
      </c>
      <c r="P30" s="70">
        <f>SUMIF('C525'!$A$14:$A$87,$A30,'C525'!$C$14:$C$87)</f>
        <v/>
      </c>
    </row>
    <row customHeight="1" ht="25.5" r="31" s="34" spans="1:20">
      <c r="A31" s="26" t="s">
        <v>85</v>
      </c>
      <c r="B31" s="35" t="s">
        <v>86</v>
      </c>
      <c r="C31" s="26">
        <f>K31</f>
        <v/>
      </c>
      <c r="D31" s="26" t="s">
        <v>87</v>
      </c>
      <c r="E31" s="32" t="n"/>
      <c r="F31" s="32">
        <f>C31*E31</f>
        <v/>
      </c>
      <c r="G31" s="33" t="s">
        <v>88</v>
      </c>
      <c r="H31" s="26" t="n"/>
      <c r="I31" s="26" t="n"/>
      <c r="K31">
        <f>SUM(L31:P31)</f>
        <v/>
      </c>
      <c r="L31" s="70">
        <f>SUMIF('B116'!$A$14:$A$80,$A31,'B116'!$C$14:$C$80)</f>
        <v/>
      </c>
      <c r="M31" s="70">
        <f>SUMIF('B117'!$A$14:$A$80,$A31,'B117'!$C$14:$C$80)</f>
        <v/>
      </c>
      <c r="N31" s="70">
        <f>SUMIF('C416'!$A$14:$A$87,$A31,'C416'!$C$14:$C$87)</f>
        <v/>
      </c>
      <c r="O31" s="70">
        <f>SUMIF('C511'!$A$14:$A$87,$A31,'C511'!$C$14:$C$87)</f>
        <v/>
      </c>
      <c r="P31" s="70">
        <f>SUMIF('C525'!$A$14:$A$87,$A31,'C525'!$C$14:$C$87)</f>
        <v/>
      </c>
    </row>
    <row r="32" spans="1:20">
      <c r="A32" s="26" t="s">
        <v>89</v>
      </c>
      <c r="B32" s="35" t="s">
        <v>90</v>
      </c>
      <c r="C32" s="26">
        <f>K32</f>
        <v/>
      </c>
      <c r="D32" s="26" t="s">
        <v>91</v>
      </c>
      <c r="E32" s="32" t="n"/>
      <c r="F32" s="32">
        <f>C32*E32</f>
        <v/>
      </c>
      <c r="G32" s="33" t="n"/>
      <c r="H32" s="26" t="n"/>
      <c r="I32" s="26" t="n"/>
      <c r="K32">
        <f>SUM(L32:P32)</f>
        <v/>
      </c>
      <c r="L32" s="70">
        <f>SUMIF('B116'!$A$14:$A$80,$A32,'B116'!$C$14:$C$80)</f>
        <v/>
      </c>
      <c r="M32" s="70">
        <f>SUMIF('B117'!$A$14:$A$80,$A32,'B117'!$C$14:$C$80)</f>
        <v/>
      </c>
      <c r="N32" s="70">
        <f>SUMIF('C416'!$A$14:$A$87,$A32,'C416'!$C$14:$C$87)</f>
        <v/>
      </c>
      <c r="O32" s="70">
        <f>SUMIF('C511'!$A$14:$A$87,$A32,'C511'!$C$14:$C$87)</f>
        <v/>
      </c>
      <c r="P32" s="70">
        <f>SUMIF('C525'!$A$14:$A$87,$A32,'C525'!$C$14:$C$87)</f>
        <v/>
      </c>
    </row>
    <row r="33" spans="1:20">
      <c r="A33" s="26" t="s">
        <v>92</v>
      </c>
      <c r="B33" s="35" t="s">
        <v>93</v>
      </c>
      <c r="C33" s="26">
        <f>K33</f>
        <v/>
      </c>
      <c r="D33" s="26" t="s">
        <v>91</v>
      </c>
      <c r="E33" s="32" t="n"/>
      <c r="F33" s="32">
        <f>C33*E33</f>
        <v/>
      </c>
      <c r="G33" s="33" t="n"/>
      <c r="H33" s="26" t="n"/>
      <c r="I33" s="26" t="n"/>
      <c r="K33">
        <f>SUM(L33:P33)</f>
        <v/>
      </c>
      <c r="L33" s="70">
        <f>SUMIF('B116'!$A$14:$A$80,$A33,'B116'!$C$14:$C$80)</f>
        <v/>
      </c>
      <c r="M33" s="70">
        <f>SUMIF('B117'!$A$14:$A$80,$A33,'B117'!$C$14:$C$80)</f>
        <v/>
      </c>
      <c r="N33" s="70">
        <f>SUMIF('C416'!$A$14:$A$87,$A33,'C416'!$C$14:$C$87)</f>
        <v/>
      </c>
      <c r="O33" s="70">
        <f>SUMIF('C511'!$A$14:$A$87,$A33,'C511'!$C$14:$C$87)</f>
        <v/>
      </c>
      <c r="P33" s="70">
        <f>SUMIF('C525'!$A$14:$A$87,$A33,'C525'!$C$14:$C$87)</f>
        <v/>
      </c>
    </row>
    <row r="34" spans="1:20">
      <c r="A34" s="26" t="s">
        <v>94</v>
      </c>
      <c r="B34" s="35" t="s">
        <v>95</v>
      </c>
      <c r="C34" s="26">
        <f>K34</f>
        <v/>
      </c>
      <c r="D34" s="26" t="s">
        <v>91</v>
      </c>
      <c r="E34" s="32" t="n"/>
      <c r="F34" s="32">
        <f>C34*E34</f>
        <v/>
      </c>
      <c r="G34" s="33" t="n"/>
      <c r="H34" s="26" t="n"/>
      <c r="I34" s="26" t="n"/>
      <c r="K34">
        <f>SUM(L34:P34)</f>
        <v/>
      </c>
      <c r="L34" s="70">
        <f>SUMIF('B116'!$A$14:$A$80,$A34,'B116'!$C$14:$C$80)</f>
        <v/>
      </c>
      <c r="M34" s="70">
        <f>SUMIF('B117'!$A$14:$A$80,$A34,'B117'!$C$14:$C$80)</f>
        <v/>
      </c>
      <c r="N34" s="70">
        <f>SUMIF('C416'!$A$14:$A$87,$A34,'C416'!$C$14:$C$87)</f>
        <v/>
      </c>
      <c r="O34" s="70">
        <f>SUMIF('C511'!$A$14:$A$87,$A34,'C511'!$C$14:$C$87)</f>
        <v/>
      </c>
      <c r="P34" s="70">
        <f>SUMIF('C525'!$A$14:$A$87,$A34,'C525'!$C$14:$C$87)</f>
        <v/>
      </c>
    </row>
    <row r="35" spans="1:20">
      <c r="A35" s="26" t="s">
        <v>96</v>
      </c>
      <c r="B35" s="35" t="s">
        <v>97</v>
      </c>
      <c r="C35" s="26">
        <f>K35</f>
        <v/>
      </c>
      <c r="D35" s="26" t="s">
        <v>91</v>
      </c>
      <c r="E35" s="32" t="n"/>
      <c r="F35" s="32">
        <f>C35*E35</f>
        <v/>
      </c>
      <c r="G35" s="33" t="n"/>
      <c r="H35" s="26" t="n"/>
      <c r="I35" s="26" t="n"/>
      <c r="K35">
        <f>SUM(L35:P35)</f>
        <v/>
      </c>
      <c r="L35" s="70">
        <f>SUMIF('B116'!$A$14:$A$80,$A35,'B116'!$C$14:$C$80)</f>
        <v/>
      </c>
      <c r="M35" s="70">
        <f>SUMIF('B117'!$A$14:$A$80,$A35,'B117'!$C$14:$C$80)</f>
        <v/>
      </c>
      <c r="N35" s="70">
        <f>SUMIF('C416'!$A$14:$A$87,$A35,'C416'!$C$14:$C$87)</f>
        <v/>
      </c>
      <c r="O35" s="70">
        <f>SUMIF('C511'!$A$14:$A$87,$A35,'C511'!$C$14:$C$87)</f>
        <v/>
      </c>
      <c r="P35" s="70">
        <f>SUMIF('C525'!$A$14:$A$87,$A35,'C525'!$C$14:$C$87)</f>
        <v/>
      </c>
    </row>
    <row r="36" spans="1:20">
      <c r="A36" s="26" t="s">
        <v>98</v>
      </c>
      <c r="B36" s="35" t="s">
        <v>99</v>
      </c>
      <c r="C36" s="26">
        <f>K36</f>
        <v/>
      </c>
      <c r="D36" s="26" t="s">
        <v>91</v>
      </c>
      <c r="E36" s="32" t="n"/>
      <c r="F36" s="32">
        <f>C36*E36</f>
        <v/>
      </c>
      <c r="G36" s="33" t="n"/>
      <c r="H36" s="26" t="n"/>
      <c r="I36" s="26" t="n"/>
      <c r="K36">
        <f>SUM(L36:P36)</f>
        <v/>
      </c>
      <c r="L36" s="70">
        <f>SUMIF('B116'!$A$14:$A$80,$A36,'B116'!$C$14:$C$80)</f>
        <v/>
      </c>
      <c r="M36" s="70">
        <f>SUMIF('B117'!$A$14:$A$80,$A36,'B117'!$C$14:$C$80)</f>
        <v/>
      </c>
      <c r="N36" s="70">
        <f>SUMIF('C416'!$A$14:$A$87,$A36,'C416'!$C$14:$C$87)</f>
        <v/>
      </c>
      <c r="O36" s="70">
        <f>SUMIF('C511'!$A$14:$A$87,$A36,'C511'!$C$14:$C$87)</f>
        <v/>
      </c>
      <c r="P36" s="70">
        <f>SUMIF('C525'!$A$14:$A$87,$A36,'C525'!$C$14:$C$87)</f>
        <v/>
      </c>
    </row>
    <row r="37" spans="1:20">
      <c r="A37" s="26" t="s">
        <v>100</v>
      </c>
      <c r="B37" s="35" t="s">
        <v>101</v>
      </c>
      <c r="C37" s="26">
        <f>K37</f>
        <v/>
      </c>
      <c r="D37" s="26" t="s">
        <v>91</v>
      </c>
      <c r="E37" s="32" t="n"/>
      <c r="F37" s="32">
        <f>C37*E37</f>
        <v/>
      </c>
      <c r="G37" s="33" t="n"/>
      <c r="H37" s="26" t="n"/>
      <c r="I37" s="26" t="n"/>
      <c r="K37">
        <f>SUM(L37:P37)</f>
        <v/>
      </c>
      <c r="L37" s="70">
        <f>SUMIF('B116'!$A$14:$A$80,$A37,'B116'!$C$14:$C$80)</f>
        <v/>
      </c>
      <c r="M37" s="70">
        <f>SUMIF('B117'!$A$14:$A$80,$A37,'B117'!$C$14:$C$80)</f>
        <v/>
      </c>
      <c r="N37" s="70">
        <f>SUMIF('C416'!$A$14:$A$87,$A37,'C416'!$C$14:$C$87)</f>
        <v/>
      </c>
      <c r="O37" s="70">
        <f>SUMIF('C511'!$A$14:$A$87,$A37,'C511'!$C$14:$C$87)</f>
        <v/>
      </c>
      <c r="P37" s="70">
        <f>SUMIF('C525'!$A$14:$A$87,$A37,'C525'!$C$14:$C$87)</f>
        <v/>
      </c>
    </row>
    <row r="38" spans="1:20">
      <c r="A38" s="26" t="s">
        <v>102</v>
      </c>
      <c r="B38" s="35" t="s">
        <v>103</v>
      </c>
      <c r="C38" s="26">
        <f>K38</f>
        <v/>
      </c>
      <c r="D38" s="26" t="s">
        <v>91</v>
      </c>
      <c r="E38" s="32" t="n"/>
      <c r="F38" s="32">
        <f>C38*E38</f>
        <v/>
      </c>
      <c r="G38" s="33" t="n"/>
      <c r="H38" s="26" t="n"/>
      <c r="I38" s="26" t="n"/>
      <c r="K38">
        <f>SUM(L38:P38)</f>
        <v/>
      </c>
      <c r="L38" s="70">
        <f>SUMIF('B116'!$A$14:$A$80,$A38,'B116'!$C$14:$C$80)</f>
        <v/>
      </c>
      <c r="M38" s="70">
        <f>SUMIF('B117'!$A$14:$A$80,$A38,'B117'!$C$14:$C$80)</f>
        <v/>
      </c>
      <c r="N38" s="70">
        <f>SUMIF('C416'!$A$14:$A$87,$A38,'C416'!$C$14:$C$87)</f>
        <v/>
      </c>
      <c r="O38" s="70">
        <f>SUMIF('C511'!$A$14:$A$87,$A38,'C511'!$C$14:$C$87)</f>
        <v/>
      </c>
      <c r="P38" s="70">
        <f>SUMIF('C525'!$A$14:$A$87,$A38,'C525'!$C$14:$C$87)</f>
        <v/>
      </c>
    </row>
    <row r="39" spans="1:20">
      <c r="A39" s="26" t="s">
        <v>104</v>
      </c>
      <c r="B39" s="35" t="s">
        <v>105</v>
      </c>
      <c r="C39" s="26">
        <f>K39</f>
        <v/>
      </c>
      <c r="D39" s="26" t="s">
        <v>91</v>
      </c>
      <c r="E39" s="32" t="n"/>
      <c r="F39" s="32">
        <f>C39*E39</f>
        <v/>
      </c>
      <c r="G39" s="33" t="n"/>
      <c r="H39" s="26" t="n"/>
      <c r="I39" s="26" t="n"/>
      <c r="K39">
        <f>SUM(L39:P39)</f>
        <v/>
      </c>
      <c r="L39" s="70">
        <f>SUMIF('B116'!$A$14:$A$80,$A39,'B116'!$C$14:$C$80)</f>
        <v/>
      </c>
      <c r="M39" s="70">
        <f>SUMIF('B117'!$A$14:$A$80,$A39,'B117'!$C$14:$C$80)</f>
        <v/>
      </c>
      <c r="N39" s="70">
        <f>SUMIF('C416'!$A$14:$A$87,$A39,'C416'!$C$14:$C$87)</f>
        <v/>
      </c>
      <c r="O39" s="70">
        <f>SUMIF('C511'!$A$14:$A$87,$A39,'C511'!$C$14:$C$87)</f>
        <v/>
      </c>
      <c r="P39" s="70">
        <f>SUMIF('C525'!$A$14:$A$87,$A39,'C525'!$C$14:$C$87)</f>
        <v/>
      </c>
    </row>
    <row customHeight="1" ht="63.75" r="40" s="34" spans="1:20">
      <c r="A40" s="26" t="s">
        <v>106</v>
      </c>
      <c r="B40" s="35" t="s">
        <v>107</v>
      </c>
      <c r="C40" s="26">
        <f>K40</f>
        <v/>
      </c>
      <c r="D40" s="26" t="s">
        <v>21</v>
      </c>
      <c r="E40" s="32" t="n"/>
      <c r="F40" s="32">
        <f>C40*E40</f>
        <v/>
      </c>
      <c r="G40" s="33" t="s">
        <v>108</v>
      </c>
      <c r="H40" s="26" t="n"/>
      <c r="I40" s="26" t="n"/>
      <c r="K40">
        <f>SUM(L40:P40)</f>
        <v/>
      </c>
      <c r="L40" s="70">
        <f>SUMIF('B116'!$A$14:$A$80,$A40,'B116'!$C$14:$C$80)</f>
        <v/>
      </c>
      <c r="M40" s="70">
        <f>SUMIF('B117'!$A$14:$A$80,$A40,'B117'!$C$14:$C$80)</f>
        <v/>
      </c>
      <c r="N40" s="70">
        <f>SUMIF('C416'!$A$14:$A$87,$A40,'C416'!$C$14:$C$87)</f>
        <v/>
      </c>
      <c r="O40" s="70">
        <f>SUMIF('C511'!$A$14:$A$87,$A40,'C511'!$C$14:$C$87)</f>
        <v/>
      </c>
      <c r="P40" s="70">
        <f>SUMIF('C525'!$A$14:$A$87,$A40,'C525'!$C$14:$C$87)</f>
        <v/>
      </c>
    </row>
    <row customHeight="1" ht="127.5" r="41" s="34" spans="1:20">
      <c r="A41" s="26" t="s">
        <v>109</v>
      </c>
      <c r="B41" s="35" t="s">
        <v>110</v>
      </c>
      <c r="C41" s="26">
        <f>K41</f>
        <v/>
      </c>
      <c r="D41" s="26" t="s">
        <v>21</v>
      </c>
      <c r="E41" s="32" t="n"/>
      <c r="F41" s="32">
        <f>C41*E41</f>
        <v/>
      </c>
      <c r="G41" s="33" t="s">
        <v>111</v>
      </c>
      <c r="H41" s="26" t="n"/>
      <c r="I41" s="26" t="n"/>
      <c r="K41">
        <f>SUM(L41:P41)</f>
        <v/>
      </c>
      <c r="L41" s="70">
        <f>SUMIF('B116'!$A$14:$A$80,$A41,'B116'!$C$14:$C$80)</f>
        <v/>
      </c>
      <c r="M41" s="70">
        <f>SUMIF('B117'!$A$14:$A$80,$A41,'B117'!$C$14:$C$80)</f>
        <v/>
      </c>
      <c r="N41" s="70">
        <f>SUMIF('C416'!$A$14:$A$87,$A41,'C416'!$C$14:$C$87)</f>
        <v/>
      </c>
      <c r="O41" s="70">
        <f>SUMIF('C511'!$A$14:$A$87,$A41,'C511'!$C$14:$C$87)</f>
        <v/>
      </c>
      <c r="P41" s="70">
        <f>SUMIF('C525'!$A$14:$A$87,$A41,'C525'!$C$14:$C$87)</f>
        <v/>
      </c>
    </row>
    <row customHeight="1" ht="16.5" r="42" s="34" spans="1:20">
      <c r="A42" s="71" t="n"/>
      <c r="B42" s="7" t="n"/>
      <c r="C42" s="8" t="n"/>
      <c r="D42" s="8" t="n"/>
      <c r="E42" s="80" t="n"/>
      <c r="F42" s="80" t="n"/>
      <c r="G42" s="81" t="n"/>
    </row>
    <row customHeight="1" ht="16.5" r="43" s="34" spans="1:20">
      <c r="A43" s="71" t="n"/>
      <c r="B43" s="7" t="n"/>
      <c r="C43" s="8" t="n"/>
      <c r="D43" s="8" t="n"/>
      <c r="E43" s="80" t="n"/>
      <c r="F43" s="80" t="n"/>
      <c r="G43" s="81" t="n"/>
      <c r="L43" s="83">
        <f>SUMPRODUCT($E9:$E42,L9:L42)</f>
        <v/>
      </c>
      <c r="M43" s="83">
        <f>SUMPRODUCT($E9:$E42,M9:M42)</f>
        <v/>
      </c>
      <c r="N43" s="83">
        <f>SUMPRODUCT($E9:$E42,N9:N42)</f>
        <v/>
      </c>
      <c r="O43" s="83">
        <f>SUMPRODUCT($E9:$E42,O9:O42)</f>
        <v/>
      </c>
      <c r="P43" s="83">
        <f>SUMPRODUCT($E9:$E42,P9:P42)</f>
        <v/>
      </c>
    </row>
    <row r="44" spans="1:20">
      <c r="B44" s="74" t="s">
        <v>112</v>
      </c>
      <c r="F44" s="73">
        <f>SUM(F9:F43)</f>
        <v/>
      </c>
    </row>
  </sheetData>
  <printOptions horizontalCentered="1"/>
  <pageMargins bottom="0.75" footer="0.3" header="0.3" left="0.7" right="0.7" top="0.75"/>
  <pageSetup fitToHeight="0" orientation="landscape" paperSize="9" scale="62"/>
  <rowBreaks count="1" manualBreakCount="1">
    <brk id="27" man="1" max="8" min="0"/>
  </rowBreaks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F34"/>
  <sheetViews>
    <sheetView view="pageBreakPreview" workbookViewId="0" zoomScaleNormal="100" zoomScaleSheetLayoutView="100">
      <selection activeCell="D33" sqref="D33"/>
    </sheetView>
  </sheetViews>
  <sheetFormatPr baseColWidth="8" defaultRowHeight="15" outlineLevelCol="0"/>
  <cols>
    <col customWidth="1" max="1" min="1" style="34" width="21.7109375"/>
    <col customWidth="1" max="2" min="2" style="34" width="70.7109375"/>
    <col customWidth="1" max="3" min="3" style="69" width="7.7109375"/>
    <col customWidth="1" max="4" min="4" style="34" width="50.7109375"/>
    <col bestFit="1" customWidth="1" max="5" min="5" style="34" width="18.5703125"/>
  </cols>
  <sheetData>
    <row customHeight="1" ht="15.75" r="1" s="34" spans="1:6" thickTop="1">
      <c r="A1" s="16" t="s">
        <v>0</v>
      </c>
      <c r="B1" s="29">
        <f>SOUHRN!C1</f>
        <v/>
      </c>
      <c r="C1" s="11" t="s">
        <v>113</v>
      </c>
      <c r="D1" s="2" t="n"/>
    </row>
    <row r="2" spans="1:6">
      <c r="A2" s="17" t="s">
        <v>2</v>
      </c>
      <c r="B2" s="50">
        <f>SOUHRN!C2</f>
        <v/>
      </c>
      <c r="C2" s="69" t="n"/>
      <c r="D2" s="92" t="s">
        <v>114</v>
      </c>
    </row>
    <row r="3" spans="1:6">
      <c r="A3" s="17" t="s">
        <v>4</v>
      </c>
      <c r="B3" s="50">
        <f>SOUHRN!C3</f>
        <v/>
      </c>
      <c r="C3" s="69" t="n"/>
    </row>
    <row r="4" spans="1:6">
      <c r="A4" s="17" t="s">
        <v>5</v>
      </c>
      <c r="B4" s="50">
        <f>SOUHRN!C4</f>
        <v/>
      </c>
      <c r="C4" s="69" t="n"/>
    </row>
    <row r="5" spans="1:6">
      <c r="A5" s="17" t="s">
        <v>7</v>
      </c>
      <c r="B5" s="82" t="s">
        <v>115</v>
      </c>
      <c r="C5" s="69" t="n"/>
    </row>
    <row r="6" spans="1:6">
      <c r="A6" s="17" t="s">
        <v>116</v>
      </c>
      <c r="B6" s="82" t="s">
        <v>117</v>
      </c>
      <c r="C6" s="69" t="n"/>
    </row>
    <row r="7" spans="1:6">
      <c r="A7" s="17" t="s">
        <v>118</v>
      </c>
      <c r="B7" s="75" t="s">
        <v>119</v>
      </c>
      <c r="C7" s="69" t="n"/>
    </row>
    <row r="8" spans="1:6">
      <c r="A8" s="18" t="s">
        <v>120</v>
      </c>
      <c r="B8" s="82">
        <f>RIGHT(CELL("filename",A1),LEN(CELL("filename",A1))-FIND("]",CELL("filename",A1)))</f>
        <v/>
      </c>
      <c r="C8" s="69" t="n"/>
    </row>
    <row r="9" spans="1:6">
      <c r="A9" s="17" t="s">
        <v>121</v>
      </c>
      <c r="B9" s="82" t="s">
        <v>122</v>
      </c>
      <c r="C9" s="69" t="n"/>
    </row>
    <row r="10" spans="1:6">
      <c r="A10" s="17" t="s">
        <v>123</v>
      </c>
      <c r="B10" s="82" t="n"/>
      <c r="C10" s="69" t="n"/>
    </row>
    <row customHeight="1" ht="15.75" r="11" s="34" spans="1:6" thickBot="1">
      <c r="A11" s="20" t="s">
        <v>124</v>
      </c>
      <c r="B11" s="51" t="n"/>
      <c r="C11" s="69" t="n"/>
    </row>
    <row r="12" spans="1:6">
      <c r="A12" s="10" t="n"/>
      <c r="B12" s="12" t="n"/>
      <c r="C12" s="67" t="n"/>
      <c r="D12" s="13" t="n"/>
    </row>
    <row customHeight="1" ht="45" r="13" s="34" spans="1:6">
      <c r="A13" s="61" t="s">
        <v>9</v>
      </c>
      <c r="B13" s="62" t="s">
        <v>125</v>
      </c>
      <c r="C13" s="5" t="s">
        <v>11</v>
      </c>
      <c r="D13" s="14" t="s">
        <v>12</v>
      </c>
      <c r="E13" s="62" t="s">
        <v>126</v>
      </c>
      <c r="F13" s="62" t="s">
        <v>127</v>
      </c>
    </row>
    <row r="14" spans="1:6">
      <c r="A14" s="52" t="s">
        <v>26</v>
      </c>
      <c r="B14" s="86">
        <f>VLOOKUP(A14,SOUHRN!$A$9:$E$175,2,FALSE)</f>
        <v/>
      </c>
      <c r="C14" s="84" t="n">
        <v>1</v>
      </c>
      <c r="D14" s="37" t="s">
        <v>21</v>
      </c>
      <c r="E14" s="94" t="s"/>
      <c r="F14" s="83">
        <f>C14*E14</f>
        <v/>
      </c>
    </row>
    <row r="15" spans="1:6">
      <c r="A15" s="52" t="s">
        <v>70</v>
      </c>
      <c r="B15" s="86">
        <f>VLOOKUP(A15,SOUHRN!$A$9:$E$175,2,FALSE)</f>
        <v/>
      </c>
      <c r="C15" s="84" t="n">
        <v>1</v>
      </c>
      <c r="D15" s="37" t="s">
        <v>21</v>
      </c>
      <c r="E15" s="94" t="s"/>
      <c r="F15" s="83">
        <f>C15*E15</f>
        <v/>
      </c>
    </row>
    <row r="16" spans="1:6">
      <c r="A16" s="52" t="s">
        <v>56</v>
      </c>
      <c r="B16" s="86">
        <f>VLOOKUP(A16,SOUHRN!$A$9:$E$175,2,FALSE)</f>
        <v/>
      </c>
      <c r="C16" s="84" t="n">
        <v>2</v>
      </c>
      <c r="D16" s="37" t="s">
        <v>21</v>
      </c>
      <c r="E16" s="94" t="s"/>
      <c r="F16" s="83">
        <f>C16*E16</f>
        <v/>
      </c>
    </row>
    <row r="17" spans="1:6">
      <c r="A17" s="52" t="s">
        <v>59</v>
      </c>
      <c r="B17" s="86">
        <f>VLOOKUP(A17,SOUHRN!$A$9:$E$175,2,FALSE)</f>
        <v/>
      </c>
      <c r="C17" s="84" t="n">
        <v>1</v>
      </c>
      <c r="D17" s="37" t="s">
        <v>21</v>
      </c>
      <c r="E17" s="94" t="s"/>
      <c r="F17" s="83">
        <f>C17*E17</f>
        <v/>
      </c>
    </row>
    <row r="18" spans="1:6">
      <c r="A18" s="52" t="s">
        <v>38</v>
      </c>
      <c r="B18" s="86">
        <f>VLOOKUP(A18,SOUHRN!$A$9:$E$175,2,FALSE)</f>
        <v/>
      </c>
      <c r="C18" s="84" t="n">
        <v>1</v>
      </c>
      <c r="D18" s="37" t="s">
        <v>21</v>
      </c>
      <c r="E18" s="94" t="s"/>
      <c r="F18" s="83">
        <f>C18*E18</f>
        <v/>
      </c>
    </row>
    <row r="19" spans="1:6">
      <c r="A19" s="52" t="s">
        <v>41</v>
      </c>
      <c r="B19" s="86">
        <f>VLOOKUP(A19,SOUHRN!$A$9:$E$175,2,FALSE)</f>
        <v/>
      </c>
      <c r="C19" s="84" t="n">
        <v>1</v>
      </c>
      <c r="D19" s="37" t="s">
        <v>21</v>
      </c>
      <c r="E19" s="94" t="s"/>
      <c r="F19" s="83">
        <f>C19*E19</f>
        <v/>
      </c>
    </row>
    <row r="20" spans="1:6">
      <c r="A20" s="52" t="s">
        <v>62</v>
      </c>
      <c r="B20" s="86">
        <f>VLOOKUP(A20,SOUHRN!$A$9:$E$175,2,FALSE)</f>
        <v/>
      </c>
      <c r="C20" s="84" t="n">
        <v>10</v>
      </c>
      <c r="D20" s="37" t="s">
        <v>128</v>
      </c>
      <c r="E20" s="94" t="s"/>
      <c r="F20" s="83">
        <f>C20*E20</f>
        <v/>
      </c>
    </row>
    <row r="21" spans="1:6">
      <c r="A21" s="52" t="s">
        <v>68</v>
      </c>
      <c r="B21" s="86">
        <f>VLOOKUP(A21,SOUHRN!$A$9:$E$175,2,FALSE)</f>
        <v/>
      </c>
      <c r="C21" s="85" t="n">
        <v>15</v>
      </c>
      <c r="D21" s="36" t="s">
        <v>128</v>
      </c>
      <c r="E21" s="94" t="s"/>
      <c r="F21" s="83">
        <f>C21*E21</f>
        <v/>
      </c>
    </row>
    <row r="22" spans="1:6">
      <c r="A22" s="52" t="s">
        <v>73</v>
      </c>
      <c r="B22" s="86">
        <f>VLOOKUP(A22,SOUHRN!$A$9:$E$175,2,FALSE)</f>
        <v/>
      </c>
      <c r="C22" s="84" t="n">
        <v>1</v>
      </c>
      <c r="D22" s="37" t="s">
        <v>21</v>
      </c>
      <c r="E22" s="94" t="s"/>
      <c r="F22" s="83">
        <f>C22*E22</f>
        <v/>
      </c>
    </row>
    <row r="23" spans="1:6">
      <c r="A23" s="52" t="s">
        <v>109</v>
      </c>
      <c r="B23" s="86">
        <f>VLOOKUP(A23,SOUHRN!$A$9:$E$175,2,FALSE)</f>
        <v/>
      </c>
      <c r="C23" s="84" t="n">
        <v>1</v>
      </c>
      <c r="D23" s="37" t="s">
        <v>21</v>
      </c>
      <c r="E23" s="94" t="s"/>
      <c r="F23" s="83">
        <f>C23*E23</f>
        <v/>
      </c>
    </row>
    <row r="24" spans="1:6">
      <c r="A24" s="52" t="s">
        <v>85</v>
      </c>
      <c r="B24" s="86">
        <f>VLOOKUP(A24,SOUHRN!$A$9:$E$175,2,FALSE)</f>
        <v/>
      </c>
      <c r="C24" s="85" t="n">
        <v>1</v>
      </c>
      <c r="D24" s="36" t="s">
        <v>87</v>
      </c>
      <c r="E24" s="94" t="s"/>
      <c r="F24" s="83">
        <f>C24*E24</f>
        <v/>
      </c>
    </row>
    <row r="25" spans="1:6">
      <c r="A25" s="52" t="s">
        <v>89</v>
      </c>
      <c r="B25" s="86">
        <f>VLOOKUP(A25,SOUHRN!$A$9:$E$175,2,FALSE)</f>
        <v/>
      </c>
      <c r="C25" s="85" t="n">
        <v>1</v>
      </c>
      <c r="D25" s="36" t="s">
        <v>91</v>
      </c>
      <c r="E25" s="95" t="s"/>
      <c r="F25" s="95" t="s"/>
    </row>
    <row r="26" spans="1:6">
      <c r="A26" s="52" t="s">
        <v>92</v>
      </c>
      <c r="B26" s="86">
        <f>VLOOKUP(A26,SOUHRN!$A$9:$E$175,2,FALSE)</f>
        <v/>
      </c>
      <c r="C26" s="85" t="n">
        <v>1</v>
      </c>
      <c r="D26" s="36" t="s">
        <v>91</v>
      </c>
      <c r="E26" s="95" t="s"/>
      <c r="F26" s="95" t="s"/>
    </row>
    <row r="27" spans="1:6">
      <c r="A27" s="52" t="s">
        <v>94</v>
      </c>
      <c r="B27" s="86">
        <f>VLOOKUP(A27,SOUHRN!$A$9:$E$175,2,FALSE)</f>
        <v/>
      </c>
      <c r="C27" s="85" t="n">
        <v>4</v>
      </c>
      <c r="D27" s="36" t="s">
        <v>91</v>
      </c>
      <c r="E27" s="95" t="s"/>
      <c r="F27" s="95" t="s"/>
    </row>
    <row r="28" spans="1:6">
      <c r="A28" s="52" t="s">
        <v>96</v>
      </c>
      <c r="B28" s="86">
        <f>VLOOKUP(A28,SOUHRN!$A$9:$E$175,2,FALSE)</f>
        <v/>
      </c>
      <c r="C28" s="85" t="n">
        <v>2</v>
      </c>
      <c r="D28" s="36" t="s">
        <v>91</v>
      </c>
      <c r="E28" s="95" t="s"/>
      <c r="F28" s="95" t="s"/>
    </row>
    <row r="29" spans="1:6">
      <c r="A29" s="52" t="s">
        <v>100</v>
      </c>
      <c r="B29" s="86">
        <f>VLOOKUP(A29,SOUHRN!$A$9:$E$175,2,FALSE)</f>
        <v/>
      </c>
      <c r="C29" s="85" t="n">
        <v>8</v>
      </c>
      <c r="D29" s="36" t="s">
        <v>91</v>
      </c>
      <c r="E29" s="95" t="s"/>
      <c r="F29" s="95" t="s"/>
    </row>
    <row r="30" spans="1:6">
      <c r="A30" s="52" t="s">
        <v>98</v>
      </c>
      <c r="B30" s="86">
        <f>VLOOKUP(A30,SOUHRN!$A$9:$E$175,2,FALSE)</f>
        <v/>
      </c>
      <c r="C30" s="85" t="n">
        <v>24</v>
      </c>
      <c r="D30" s="36" t="s">
        <v>91</v>
      </c>
      <c r="E30" s="95" t="s"/>
      <c r="F30" s="95" t="s"/>
    </row>
    <row r="31" spans="1:6">
      <c r="A31" s="52" t="s">
        <v>104</v>
      </c>
      <c r="B31" s="86">
        <f>VLOOKUP(A31,SOUHRN!$A$9:$E$175,2,FALSE)</f>
        <v/>
      </c>
      <c r="C31" s="85" t="n">
        <v>2</v>
      </c>
      <c r="D31" s="36" t="s">
        <v>91</v>
      </c>
      <c r="E31" s="95" t="s"/>
      <c r="F31" s="95" t="s"/>
    </row>
    <row customHeight="1" ht="15.75" r="32" s="34" spans="1:6" thickBot="1">
      <c r="A32" s="53" t="n"/>
      <c r="B32" s="24" t="n"/>
      <c r="C32" s="27" t="n"/>
      <c r="D32" s="38" t="n"/>
      <c r="E32" s="83" t="n"/>
      <c r="F32" s="83" t="n"/>
    </row>
    <row customHeight="1" ht="15.75" r="33" s="34" spans="1:6" thickTop="1">
      <c r="E33" s="83" t="n"/>
      <c r="F33" s="83" t="n"/>
    </row>
    <row r="34" spans="1:6">
      <c r="F34" s="88">
        <f>SUM(F14:F33)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horizontalCentered="1"/>
  <pageMargins bottom="0.75" footer="0.3" header="0.3" left="0.7" right="0.7" top="0.75"/>
  <pageSetup fitToHeight="0" orientation="landscape" paperSize="9" scale="73"/>
</worksheet>
</file>

<file path=xl/worksheets/sheet3.xml><?xml version="1.0" encoding="utf-8"?>
<worksheet xmlns="http://schemas.openxmlformats.org/spreadsheetml/2006/main">
  <sheetPr>
    <outlinePr summaryBelow="1" summaryRight="1"/>
    <pageSetUpPr fitToPage="1"/>
  </sheetPr>
  <dimension ref="A1:F35"/>
  <sheetViews>
    <sheetView view="pageBreakPreview" workbookViewId="0" zoomScaleNormal="100" zoomScaleSheetLayoutView="100">
      <selection activeCell="B41" sqref="B41"/>
    </sheetView>
  </sheetViews>
  <sheetFormatPr baseColWidth="8" defaultRowHeight="15" outlineLevelCol="0"/>
  <cols>
    <col customWidth="1" max="1" min="1" style="60" width="21.7109375"/>
    <col customWidth="1" max="2" min="2" style="34" width="70.7109375"/>
    <col customWidth="1" max="3" min="3" style="69" width="7.7109375"/>
    <col customWidth="1" max="4" min="4" style="34" width="50.7109375"/>
    <col bestFit="1" customWidth="1" max="5" min="5" style="34" width="18.5703125"/>
  </cols>
  <sheetData>
    <row customHeight="1" ht="15.75" r="1" s="34" spans="1:6" thickTop="1">
      <c r="A1" s="63" t="s">
        <v>0</v>
      </c>
      <c r="B1" s="29">
        <f>SOUHRN!C1</f>
        <v/>
      </c>
      <c r="C1" s="11" t="s">
        <v>113</v>
      </c>
      <c r="D1" s="2" t="n"/>
    </row>
    <row r="2" spans="1:6">
      <c r="A2" s="64" t="s">
        <v>2</v>
      </c>
      <c r="B2" s="50">
        <f>SOUHRN!C2</f>
        <v/>
      </c>
      <c r="C2" s="69" t="n"/>
      <c r="D2" s="92" t="s">
        <v>129</v>
      </c>
    </row>
    <row r="3" spans="1:6">
      <c r="A3" s="64" t="s">
        <v>4</v>
      </c>
      <c r="B3" s="50">
        <f>SOUHRN!C3</f>
        <v/>
      </c>
      <c r="C3" s="69" t="n"/>
    </row>
    <row r="4" spans="1:6">
      <c r="A4" s="64" t="s">
        <v>5</v>
      </c>
      <c r="B4" s="50">
        <f>SOUHRN!C4</f>
        <v/>
      </c>
      <c r="C4" s="69" t="n"/>
    </row>
    <row r="5" spans="1:6">
      <c r="A5" s="64" t="s">
        <v>7</v>
      </c>
      <c r="B5" s="82" t="s">
        <v>115</v>
      </c>
      <c r="C5" s="69" t="n"/>
    </row>
    <row r="6" spans="1:6">
      <c r="A6" s="64" t="s">
        <v>116</v>
      </c>
      <c r="B6" s="75" t="s">
        <v>130</v>
      </c>
      <c r="C6" s="69" t="n"/>
    </row>
    <row r="7" spans="1:6">
      <c r="A7" s="64" t="s">
        <v>118</v>
      </c>
      <c r="B7" s="75" t="s">
        <v>119</v>
      </c>
      <c r="C7" s="69" t="n"/>
    </row>
    <row r="8" spans="1:6">
      <c r="A8" s="65" t="s">
        <v>120</v>
      </c>
      <c r="B8" s="82">
        <f>RIGHT(CELL("filename",A1),LEN(CELL("filename",A1))-FIND("]",CELL("filename",A1)))</f>
        <v/>
      </c>
      <c r="C8" s="69" t="n"/>
    </row>
    <row r="9" spans="1:6">
      <c r="A9" s="64" t="s">
        <v>121</v>
      </c>
      <c r="B9" s="82" t="s">
        <v>131</v>
      </c>
      <c r="C9" s="69" t="n"/>
    </row>
    <row r="10" spans="1:6">
      <c r="A10" s="64" t="s">
        <v>123</v>
      </c>
      <c r="B10" s="82" t="n"/>
      <c r="C10" s="69" t="n"/>
    </row>
    <row customHeight="1" ht="15.75" r="11" s="34" spans="1:6" thickBot="1">
      <c r="A11" s="66" t="s">
        <v>124</v>
      </c>
      <c r="B11" s="51" t="n"/>
      <c r="C11" s="69" t="n"/>
    </row>
    <row r="12" spans="1:6">
      <c r="A12" s="58" t="n"/>
      <c r="B12" s="12" t="n"/>
      <c r="C12" s="67" t="n"/>
      <c r="D12" s="13" t="n"/>
    </row>
    <row customHeight="1" ht="45" r="13" s="34" spans="1:6">
      <c r="A13" s="61" t="s">
        <v>9</v>
      </c>
      <c r="B13" s="62" t="s">
        <v>125</v>
      </c>
      <c r="C13" s="5" t="s">
        <v>11</v>
      </c>
      <c r="D13" s="14" t="s">
        <v>12</v>
      </c>
      <c r="E13" s="62" t="s">
        <v>126</v>
      </c>
      <c r="F13" s="62" t="s">
        <v>127</v>
      </c>
    </row>
    <row r="14" spans="1:6">
      <c r="A14" s="52" t="s">
        <v>26</v>
      </c>
      <c r="B14" s="86">
        <f>VLOOKUP(A14,SOUHRN!$A$9:$E$175,2,FALSE)</f>
        <v/>
      </c>
      <c r="C14" s="84" t="n">
        <v>1</v>
      </c>
      <c r="D14" s="37" t="s">
        <v>21</v>
      </c>
      <c r="E14" s="94" t="s"/>
      <c r="F14" s="83">
        <f>C14*E14</f>
        <v/>
      </c>
    </row>
    <row r="15" spans="1:6">
      <c r="A15" s="52" t="s">
        <v>70</v>
      </c>
      <c r="B15" s="86">
        <f>VLOOKUP(A15,SOUHRN!$A$9:$E$175,2,FALSE)</f>
        <v/>
      </c>
      <c r="C15" s="84" t="n">
        <v>1</v>
      </c>
      <c r="D15" s="37" t="s">
        <v>21</v>
      </c>
      <c r="E15" s="94" t="s"/>
      <c r="F15" s="83">
        <f>C15*E15</f>
        <v/>
      </c>
    </row>
    <row r="16" spans="1:6">
      <c r="A16" s="52" t="s">
        <v>23</v>
      </c>
      <c r="B16" s="86">
        <f>VLOOKUP(A16,SOUHRN!$A$9:$E$175,2,FALSE)</f>
        <v/>
      </c>
      <c r="C16" s="84" t="n">
        <v>1</v>
      </c>
      <c r="D16" s="37" t="s">
        <v>21</v>
      </c>
      <c r="E16" s="94" t="s"/>
      <c r="F16" s="83">
        <f>C16*E16</f>
        <v/>
      </c>
    </row>
    <row r="17" spans="1:6">
      <c r="A17" s="52" t="s">
        <v>56</v>
      </c>
      <c r="B17" s="86">
        <f>VLOOKUP(A17,SOUHRN!$A$9:$E$175,2,FALSE)</f>
        <v/>
      </c>
      <c r="C17" s="84" t="n">
        <v>2</v>
      </c>
      <c r="D17" s="37" t="s">
        <v>21</v>
      </c>
      <c r="E17" s="94" t="s"/>
      <c r="F17" s="83">
        <f>C17*E17</f>
        <v/>
      </c>
    </row>
    <row r="18" spans="1:6">
      <c r="A18" s="52" t="s">
        <v>59</v>
      </c>
      <c r="B18" s="86">
        <f>VLOOKUP(A18,SOUHRN!$A$9:$E$175,2,FALSE)</f>
        <v/>
      </c>
      <c r="C18" s="84" t="n">
        <v>1</v>
      </c>
      <c r="D18" s="37" t="s">
        <v>21</v>
      </c>
      <c r="E18" s="94" t="s"/>
      <c r="F18" s="83">
        <f>C18*E18</f>
        <v/>
      </c>
    </row>
    <row r="19" spans="1:6">
      <c r="A19" s="52" t="s">
        <v>38</v>
      </c>
      <c r="B19" s="86">
        <f>VLOOKUP(A19,SOUHRN!$A$9:$E$175,2,FALSE)</f>
        <v/>
      </c>
      <c r="C19" s="84" t="n">
        <v>1</v>
      </c>
      <c r="D19" s="37" t="s">
        <v>21</v>
      </c>
      <c r="E19" s="94" t="s"/>
      <c r="F19" s="83">
        <f>C19*E19</f>
        <v/>
      </c>
    </row>
    <row r="20" spans="1:6">
      <c r="A20" s="52" t="s">
        <v>41</v>
      </c>
      <c r="B20" s="86">
        <f>VLOOKUP(A20,SOUHRN!$A$9:$E$175,2,FALSE)</f>
        <v/>
      </c>
      <c r="C20" s="84" t="n">
        <v>1</v>
      </c>
      <c r="D20" s="37" t="s">
        <v>21</v>
      </c>
      <c r="E20" s="94" t="s"/>
      <c r="F20" s="83">
        <f>C20*E20</f>
        <v/>
      </c>
    </row>
    <row r="21" spans="1:6">
      <c r="A21" s="52" t="s">
        <v>62</v>
      </c>
      <c r="B21" s="86">
        <f>VLOOKUP(A21,SOUHRN!$A$9:$E$175,2,FALSE)</f>
        <v/>
      </c>
      <c r="C21" s="84" t="n">
        <v>10</v>
      </c>
      <c r="D21" s="37" t="s">
        <v>128</v>
      </c>
      <c r="E21" s="94" t="s"/>
      <c r="F21" s="83">
        <f>C21*E21</f>
        <v/>
      </c>
    </row>
    <row r="22" spans="1:6">
      <c r="A22" s="52" t="s">
        <v>68</v>
      </c>
      <c r="B22" s="86">
        <f>VLOOKUP(A22,SOUHRN!$A$9:$E$175,2,FALSE)</f>
        <v/>
      </c>
      <c r="C22" s="85" t="n">
        <v>15</v>
      </c>
      <c r="D22" s="36" t="s">
        <v>128</v>
      </c>
      <c r="E22" s="94" t="s"/>
      <c r="F22" s="83">
        <f>C22*E22</f>
        <v/>
      </c>
    </row>
    <row r="23" spans="1:6">
      <c r="A23" s="52" t="s">
        <v>73</v>
      </c>
      <c r="B23" s="86">
        <f>VLOOKUP(A23,SOUHRN!$A$9:$E$175,2,FALSE)</f>
        <v/>
      </c>
      <c r="C23" s="84" t="n">
        <v>1</v>
      </c>
      <c r="D23" s="37" t="s">
        <v>21</v>
      </c>
      <c r="E23" s="94" t="s"/>
      <c r="F23" s="83">
        <f>C23*E23</f>
        <v/>
      </c>
    </row>
    <row r="24" spans="1:6">
      <c r="A24" s="52" t="s">
        <v>109</v>
      </c>
      <c r="B24" s="86">
        <f>VLOOKUP(A24,SOUHRN!$A$9:$E$175,2,FALSE)</f>
        <v/>
      </c>
      <c r="C24" s="84" t="n">
        <v>1</v>
      </c>
      <c r="D24" s="37" t="s">
        <v>21</v>
      </c>
      <c r="E24" s="94" t="s"/>
      <c r="F24" s="83">
        <f>C24*E24</f>
        <v/>
      </c>
    </row>
    <row r="25" spans="1:6">
      <c r="A25" s="52" t="s">
        <v>85</v>
      </c>
      <c r="B25" s="86">
        <f>VLOOKUP(A25,SOUHRN!$A$9:$E$175,2,FALSE)</f>
        <v/>
      </c>
      <c r="C25" s="85" t="n">
        <v>1</v>
      </c>
      <c r="D25" s="36" t="s">
        <v>87</v>
      </c>
      <c r="E25" s="94" t="s"/>
      <c r="F25" s="83">
        <f>C25*E25</f>
        <v/>
      </c>
    </row>
    <row r="26" spans="1:6">
      <c r="A26" s="52" t="s">
        <v>89</v>
      </c>
      <c r="B26" s="86">
        <f>VLOOKUP(A26,SOUHRN!$A$9:$E$175,2,FALSE)</f>
        <v/>
      </c>
      <c r="C26" s="85" t="n">
        <v>1</v>
      </c>
      <c r="D26" s="36" t="s">
        <v>91</v>
      </c>
      <c r="E26" s="95" t="s"/>
      <c r="F26" s="95" t="s"/>
    </row>
    <row r="27" spans="1:6">
      <c r="A27" s="52" t="s">
        <v>92</v>
      </c>
      <c r="B27" s="86">
        <f>VLOOKUP(A27,SOUHRN!$A$9:$E$175,2,FALSE)</f>
        <v/>
      </c>
      <c r="C27" s="85" t="n">
        <v>1</v>
      </c>
      <c r="D27" s="36" t="s">
        <v>91</v>
      </c>
      <c r="E27" s="95" t="s"/>
      <c r="F27" s="95" t="s"/>
    </row>
    <row r="28" spans="1:6">
      <c r="A28" s="52" t="s">
        <v>94</v>
      </c>
      <c r="B28" s="86">
        <f>VLOOKUP(A28,SOUHRN!$A$9:$E$175,2,FALSE)</f>
        <v/>
      </c>
      <c r="C28" s="85" t="n">
        <v>4</v>
      </c>
      <c r="D28" s="36" t="s">
        <v>91</v>
      </c>
      <c r="E28" s="95" t="s"/>
      <c r="F28" s="95" t="s"/>
    </row>
    <row r="29" spans="1:6">
      <c r="A29" s="52" t="s">
        <v>96</v>
      </c>
      <c r="B29" s="86">
        <f>VLOOKUP(A29,SOUHRN!$A$9:$E$175,2,FALSE)</f>
        <v/>
      </c>
      <c r="C29" s="85" t="n">
        <v>2</v>
      </c>
      <c r="D29" s="36" t="s">
        <v>91</v>
      </c>
      <c r="E29" s="95" t="s"/>
      <c r="F29" s="95" t="s"/>
    </row>
    <row r="30" spans="1:6">
      <c r="A30" s="52" t="s">
        <v>100</v>
      </c>
      <c r="B30" s="86">
        <f>VLOOKUP(A30,SOUHRN!$A$9:$E$175,2,FALSE)</f>
        <v/>
      </c>
      <c r="C30" s="85" t="n">
        <v>8</v>
      </c>
      <c r="D30" s="36" t="s">
        <v>91</v>
      </c>
      <c r="E30" s="95" t="s"/>
      <c r="F30" s="95" t="s"/>
    </row>
    <row r="31" spans="1:6">
      <c r="A31" s="52" t="s">
        <v>98</v>
      </c>
      <c r="B31" s="86">
        <f>VLOOKUP(A31,SOUHRN!$A$9:$E$175,2,FALSE)</f>
        <v/>
      </c>
      <c r="C31" s="85" t="n">
        <v>24</v>
      </c>
      <c r="D31" s="36" t="s">
        <v>91</v>
      </c>
      <c r="E31" s="95" t="s"/>
      <c r="F31" s="95" t="s"/>
    </row>
    <row r="32" spans="1:6">
      <c r="A32" s="52" t="s">
        <v>104</v>
      </c>
      <c r="B32" s="86">
        <f>VLOOKUP(A32,SOUHRN!$A$9:$E$175,2,FALSE)</f>
        <v/>
      </c>
      <c r="C32" s="85" t="n">
        <v>2</v>
      </c>
      <c r="D32" s="36" t="s">
        <v>91</v>
      </c>
      <c r="E32" s="95" t="s"/>
      <c r="F32" s="95" t="s"/>
    </row>
    <row customHeight="1" ht="15.75" r="33" s="34" spans="1:6" thickBot="1">
      <c r="A33" s="53" t="n"/>
      <c r="B33" s="24" t="n"/>
      <c r="C33" s="27" t="n"/>
      <c r="D33" s="38" t="n"/>
      <c r="E33" s="83" t="n"/>
      <c r="F33" s="83" t="n"/>
    </row>
    <row customHeight="1" ht="15.75" r="34" s="34" spans="1:6" thickTop="1">
      <c r="E34" s="83" t="n"/>
      <c r="F34" s="83" t="n"/>
    </row>
    <row r="35" spans="1:6">
      <c r="F35" s="88">
        <f>SUM(F14:F34)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horizontalCentered="1"/>
  <pageMargins bottom="0.75" footer="0.3" header="0.3" left="0.7" right="0.7" top="0.75"/>
  <pageSetup fitToHeight="0" orientation="landscape" paperSize="9" scale="73"/>
</worksheet>
</file>

<file path=xl/worksheets/sheet4.xml><?xml version="1.0" encoding="utf-8"?>
<worksheet xmlns="http://schemas.openxmlformats.org/spreadsheetml/2006/main">
  <sheetPr>
    <outlinePr summaryBelow="1" summaryRight="1"/>
    <pageSetUpPr fitToPage="1"/>
  </sheetPr>
  <dimension ref="A1:F46"/>
  <sheetViews>
    <sheetView view="pageBreakPreview" workbookViewId="0" zoomScaleNormal="100" zoomScaleSheetLayoutView="100">
      <selection activeCell="B41" sqref="B41"/>
    </sheetView>
  </sheetViews>
  <sheetFormatPr baseColWidth="8" defaultRowHeight="15" outlineLevelCol="0"/>
  <cols>
    <col customWidth="1" max="1" min="1" style="34" width="21.7109375"/>
    <col customWidth="1" max="2" min="2" style="34" width="70.7109375"/>
    <col customWidth="1" max="3" min="3" style="69" width="7.7109375"/>
    <col customWidth="1" max="4" min="4" style="34" width="50.7109375"/>
    <col bestFit="1" customWidth="1" max="5" min="5" style="34" width="18.5703125"/>
    <col customWidth="1" max="6" min="6" style="34" width="13.7109375"/>
  </cols>
  <sheetData>
    <row customHeight="1" ht="15.75" r="1" s="34" spans="1:6" thickTop="1">
      <c r="A1" s="63" t="s">
        <v>0</v>
      </c>
      <c r="B1" s="29">
        <f>SOUHRN!C1</f>
        <v/>
      </c>
      <c r="C1" s="11" t="s">
        <v>113</v>
      </c>
      <c r="D1" s="2" t="n"/>
    </row>
    <row customHeight="1" ht="15" r="2" s="34" spans="1:6">
      <c r="A2" s="64" t="s">
        <v>2</v>
      </c>
      <c r="B2" s="50">
        <f>SOUHRN!C2</f>
        <v/>
      </c>
      <c r="C2" s="69" t="n"/>
      <c r="D2" s="92" t="s">
        <v>132</v>
      </c>
    </row>
    <row r="3" spans="1:6">
      <c r="A3" s="64" t="s">
        <v>4</v>
      </c>
      <c r="B3" s="50">
        <f>SOUHRN!C3</f>
        <v/>
      </c>
      <c r="C3" s="69" t="n"/>
    </row>
    <row r="4" spans="1:6">
      <c r="A4" s="64" t="s">
        <v>5</v>
      </c>
      <c r="B4" s="50">
        <f>SOUHRN!C4</f>
        <v/>
      </c>
      <c r="C4" s="69" t="n"/>
    </row>
    <row r="5" spans="1:6">
      <c r="A5" s="64" t="s">
        <v>7</v>
      </c>
      <c r="B5" s="82" t="s">
        <v>115</v>
      </c>
      <c r="C5" s="69" t="n"/>
    </row>
    <row r="6" spans="1:6">
      <c r="A6" s="64" t="s">
        <v>116</v>
      </c>
      <c r="B6" s="82" t="s">
        <v>133</v>
      </c>
      <c r="C6" s="69" t="n"/>
    </row>
    <row r="7" spans="1:6">
      <c r="A7" s="64" t="s">
        <v>118</v>
      </c>
      <c r="B7" s="82" t="s">
        <v>134</v>
      </c>
      <c r="C7" s="69" t="n"/>
    </row>
    <row r="8" spans="1:6">
      <c r="A8" s="65" t="s">
        <v>120</v>
      </c>
      <c r="B8" s="82">
        <f>RIGHT(CELL("filename",A1),LEN(CELL("filename",A1))-FIND("]",CELL("filename",A1)))</f>
        <v/>
      </c>
      <c r="C8" s="69" t="n"/>
    </row>
    <row r="9" spans="1:6">
      <c r="A9" s="64" t="s">
        <v>121</v>
      </c>
      <c r="B9" s="82" t="s">
        <v>135</v>
      </c>
      <c r="C9" s="69" t="n"/>
    </row>
    <row r="10" spans="1:6">
      <c r="A10" s="64" t="s">
        <v>123</v>
      </c>
      <c r="B10" s="82" t="n"/>
      <c r="C10" s="69" t="n"/>
    </row>
    <row customHeight="1" ht="15.75" r="11" s="34" spans="1:6" thickBot="1">
      <c r="A11" s="66" t="s">
        <v>124</v>
      </c>
      <c r="B11" s="51" t="n"/>
      <c r="C11" s="69" t="n"/>
    </row>
    <row r="12" spans="1:6">
      <c r="A12" s="10" t="n"/>
      <c r="B12" s="12" t="n"/>
      <c r="C12" s="67" t="n"/>
      <c r="D12" s="13" t="n"/>
    </row>
    <row customHeight="1" ht="31.5" r="13" s="34" spans="1:6">
      <c r="A13" s="61" t="s">
        <v>9</v>
      </c>
      <c r="B13" s="62" t="s">
        <v>125</v>
      </c>
      <c r="C13" s="5" t="s">
        <v>11</v>
      </c>
      <c r="D13" s="14" t="s">
        <v>12</v>
      </c>
      <c r="E13" s="62" t="s">
        <v>126</v>
      </c>
      <c r="F13" s="62" t="s">
        <v>127</v>
      </c>
    </row>
    <row r="14" spans="1:6">
      <c r="A14" s="52" t="s">
        <v>29</v>
      </c>
      <c r="B14" s="86">
        <f>VLOOKUP(A14,SOUHRN!$A$9:$E$175,2,FALSE)</f>
        <v/>
      </c>
      <c r="C14" s="84" t="n">
        <v>1</v>
      </c>
      <c r="D14" s="37" t="s">
        <v>21</v>
      </c>
      <c r="E14" s="94" t="s"/>
      <c r="F14" s="83">
        <f>C14*E14</f>
        <v/>
      </c>
    </row>
    <row r="15" spans="1:6">
      <c r="A15" s="52" t="s">
        <v>70</v>
      </c>
      <c r="B15" s="86">
        <f>VLOOKUP(A15,SOUHRN!$A$9:$E$175,2,FALSE)</f>
        <v/>
      </c>
      <c r="C15" s="84" t="n">
        <v>1</v>
      </c>
      <c r="D15" s="37" t="s">
        <v>21</v>
      </c>
      <c r="E15" s="94" t="s"/>
      <c r="F15" s="83">
        <f>C15*E15</f>
        <v/>
      </c>
    </row>
    <row r="16" spans="1:6">
      <c r="A16" s="52" t="s">
        <v>19</v>
      </c>
      <c r="B16" s="86">
        <f>VLOOKUP(A16,SOUHRN!$A$9:$E$175,2,FALSE)</f>
        <v/>
      </c>
      <c r="C16" s="84" t="n">
        <v>1</v>
      </c>
      <c r="D16" s="37" t="s">
        <v>21</v>
      </c>
      <c r="E16" s="94" t="s"/>
      <c r="F16" s="83">
        <f>C16*E16</f>
        <v/>
      </c>
    </row>
    <row r="17" spans="1:6">
      <c r="A17" s="52" t="s">
        <v>76</v>
      </c>
      <c r="B17" s="86">
        <f>VLOOKUP(A17,SOUHRN!$A$9:$E$175,2,FALSE)</f>
        <v/>
      </c>
      <c r="C17" s="84" t="n">
        <v>1</v>
      </c>
      <c r="D17" s="37" t="s">
        <v>21</v>
      </c>
      <c r="E17" s="94" t="s"/>
      <c r="F17" s="83">
        <f>C17*E17</f>
        <v/>
      </c>
    </row>
    <row r="18" spans="1:6">
      <c r="A18" s="52" t="s">
        <v>56</v>
      </c>
      <c r="B18" s="86">
        <f>VLOOKUP(A18,SOUHRN!$A$9:$E$175,2,FALSE)</f>
        <v/>
      </c>
      <c r="C18" s="84" t="n">
        <v>2</v>
      </c>
      <c r="D18" s="37" t="s">
        <v>21</v>
      </c>
      <c r="E18" s="94" t="s"/>
      <c r="F18" s="83">
        <f>C18*E18</f>
        <v/>
      </c>
    </row>
    <row r="19" spans="1:6">
      <c r="A19" s="52" t="s">
        <v>59</v>
      </c>
      <c r="B19" s="86">
        <f>VLOOKUP(A19,SOUHRN!$A$9:$E$175,2,FALSE)</f>
        <v/>
      </c>
      <c r="C19" s="84" t="n">
        <v>1</v>
      </c>
      <c r="D19" s="37" t="s">
        <v>21</v>
      </c>
      <c r="E19" s="94" t="s"/>
      <c r="F19" s="83">
        <f>C19*E19</f>
        <v/>
      </c>
    </row>
    <row r="20" spans="1:6">
      <c r="A20" s="52" t="s">
        <v>35</v>
      </c>
      <c r="B20" s="86">
        <f>VLOOKUP(A20,SOUHRN!$A$9:$E$175,2,FALSE)</f>
        <v/>
      </c>
      <c r="C20" s="84" t="n">
        <v>1</v>
      </c>
      <c r="D20" s="37" t="s">
        <v>21</v>
      </c>
      <c r="E20" s="94" t="s"/>
      <c r="F20" s="83">
        <f>C20*E20</f>
        <v/>
      </c>
    </row>
    <row r="21" spans="1:6">
      <c r="A21" s="52" t="s">
        <v>44</v>
      </c>
      <c r="B21" s="86">
        <f>VLOOKUP(A21,SOUHRN!$A$9:$E$175,2,FALSE)</f>
        <v/>
      </c>
      <c r="C21" s="84" t="n">
        <v>1</v>
      </c>
      <c r="D21" s="37" t="s">
        <v>21</v>
      </c>
      <c r="E21" s="94" t="s"/>
      <c r="F21" s="83">
        <f>C21*E21</f>
        <v/>
      </c>
    </row>
    <row r="22" spans="1:6">
      <c r="A22" s="52" t="s">
        <v>32</v>
      </c>
      <c r="B22" s="86">
        <f>VLOOKUP(A22,SOUHRN!$A$9:$E$175,2,FALSE)</f>
        <v/>
      </c>
      <c r="C22" s="84" t="n">
        <v>1</v>
      </c>
      <c r="D22" s="37" t="s">
        <v>21</v>
      </c>
      <c r="E22" s="94" t="s"/>
      <c r="F22" s="83">
        <f>C22*E22</f>
        <v/>
      </c>
    </row>
    <row r="23" spans="1:6">
      <c r="A23" s="52" t="s">
        <v>47</v>
      </c>
      <c r="B23" s="86">
        <f>VLOOKUP(A23,SOUHRN!$A$9:$E$175,2,FALSE)</f>
        <v/>
      </c>
      <c r="C23" s="84" t="n">
        <v>1</v>
      </c>
      <c r="D23" s="37" t="s">
        <v>21</v>
      </c>
      <c r="E23" s="94" t="s"/>
      <c r="F23" s="83">
        <f>C23*E23</f>
        <v/>
      </c>
    </row>
    <row r="24" spans="1:6">
      <c r="A24" s="52" t="s">
        <v>50</v>
      </c>
      <c r="B24" s="86">
        <f>VLOOKUP(A24,SOUHRN!$A$9:$E$175,2,FALSE)</f>
        <v/>
      </c>
      <c r="C24" s="84" t="n">
        <v>1</v>
      </c>
      <c r="D24" s="37" t="s">
        <v>21</v>
      </c>
      <c r="E24" s="94" t="s"/>
      <c r="F24" s="83">
        <f>C24*E24</f>
        <v/>
      </c>
    </row>
    <row r="25" spans="1:6">
      <c r="A25" s="52" t="s">
        <v>79</v>
      </c>
      <c r="B25" s="86">
        <f>VLOOKUP(A25,SOUHRN!$A$9:$E$175,2,FALSE)</f>
        <v/>
      </c>
      <c r="C25" s="84" t="n">
        <v>1</v>
      </c>
      <c r="D25" s="37" t="s">
        <v>21</v>
      </c>
      <c r="E25" s="94" t="s"/>
      <c r="F25" s="83">
        <f>C25*E25</f>
        <v/>
      </c>
    </row>
    <row r="26" spans="1:6">
      <c r="A26" s="52" t="s">
        <v>73</v>
      </c>
      <c r="B26" s="86">
        <f>VLOOKUP(A26,SOUHRN!$A$9:$E$175,2,FALSE)</f>
        <v/>
      </c>
      <c r="C26" s="84" t="n">
        <v>1</v>
      </c>
      <c r="D26" s="37" t="s">
        <v>21</v>
      </c>
      <c r="E26" s="94" t="s"/>
      <c r="F26" s="83">
        <f>C26*E26</f>
        <v/>
      </c>
    </row>
    <row r="27" spans="1:6">
      <c r="A27" s="52" t="s">
        <v>106</v>
      </c>
      <c r="B27" s="86">
        <f>VLOOKUP(A27,SOUHRN!$A$9:$E$175,2,FALSE)</f>
        <v/>
      </c>
      <c r="C27" s="84" t="n">
        <v>1</v>
      </c>
      <c r="D27" s="37" t="s">
        <v>21</v>
      </c>
      <c r="E27" s="94" t="s"/>
      <c r="F27" s="83">
        <f>C27*E27</f>
        <v/>
      </c>
    </row>
    <row r="28" spans="1:6">
      <c r="A28" s="52" t="s">
        <v>62</v>
      </c>
      <c r="B28" s="86">
        <f>VLOOKUP(A28,SOUHRN!$A$9:$E$175,2,FALSE)</f>
        <v/>
      </c>
      <c r="C28" s="84" t="n">
        <v>60</v>
      </c>
      <c r="D28" s="37" t="s">
        <v>128</v>
      </c>
      <c r="E28" s="94" t="s"/>
      <c r="F28" s="83">
        <f>C28*E28</f>
        <v/>
      </c>
    </row>
    <row r="29" spans="1:6">
      <c r="A29" s="52" t="s">
        <v>68</v>
      </c>
      <c r="B29" s="86">
        <f>VLOOKUP(A29,SOUHRN!$A$9:$E$175,2,FALSE)</f>
        <v/>
      </c>
      <c r="C29" s="85" t="n">
        <v>30</v>
      </c>
      <c r="D29" s="36" t="s">
        <v>128</v>
      </c>
      <c r="E29" s="94" t="s"/>
      <c r="F29" s="83">
        <f>C29*E29</f>
        <v/>
      </c>
    </row>
    <row r="30" spans="1:6">
      <c r="A30" s="52" t="s">
        <v>53</v>
      </c>
      <c r="B30" s="86">
        <f>VLOOKUP(A30,SOUHRN!$A$9:$E$175,2,FALSE)</f>
        <v/>
      </c>
      <c r="C30" s="84" t="n">
        <v>1</v>
      </c>
      <c r="D30" s="37" t="s">
        <v>21</v>
      </c>
      <c r="E30" s="94" t="s"/>
      <c r="F30" s="83">
        <f>C30*E30</f>
        <v/>
      </c>
    </row>
    <row r="31" spans="1:6">
      <c r="A31" s="52" t="s">
        <v>47</v>
      </c>
      <c r="B31" s="86">
        <f>VLOOKUP(A31,SOUHRN!$A$9:$E$175,2,FALSE)</f>
        <v/>
      </c>
      <c r="C31" s="84" t="n">
        <v>1</v>
      </c>
      <c r="D31" s="37" t="s">
        <v>21</v>
      </c>
      <c r="E31" s="94" t="s"/>
      <c r="F31" s="83">
        <f>C31*E31</f>
        <v/>
      </c>
    </row>
    <row r="32" spans="1:6">
      <c r="A32" s="52" t="s">
        <v>85</v>
      </c>
      <c r="B32" s="86">
        <f>VLOOKUP(A32,SOUHRN!$A$9:$E$175,2,FALSE)</f>
        <v/>
      </c>
      <c r="C32" s="85" t="n">
        <v>1</v>
      </c>
      <c r="D32" s="36" t="s">
        <v>87</v>
      </c>
      <c r="E32" s="94" t="s"/>
      <c r="F32" s="83">
        <f>C32*E32</f>
        <v/>
      </c>
    </row>
    <row r="33" spans="1:6">
      <c r="A33" s="52" t="s">
        <v>82</v>
      </c>
      <c r="B33" s="86">
        <f>VLOOKUP(A33,SOUHRN!$A$9:$E$175,2,FALSE)</f>
        <v/>
      </c>
      <c r="C33" s="85" t="n">
        <v>12</v>
      </c>
      <c r="D33" s="36" t="s">
        <v>128</v>
      </c>
      <c r="E33" s="94" t="s"/>
      <c r="F33" s="83">
        <f>C33*E33</f>
        <v/>
      </c>
    </row>
    <row r="34" spans="1:6">
      <c r="A34" s="52" t="s">
        <v>89</v>
      </c>
      <c r="B34" s="86">
        <f>VLOOKUP(A34,SOUHRN!$A$9:$E$175,2,FALSE)</f>
        <v/>
      </c>
      <c r="C34" s="85" t="n">
        <v>4</v>
      </c>
      <c r="D34" s="36" t="s">
        <v>91</v>
      </c>
      <c r="E34" s="95" t="s"/>
      <c r="F34" s="95" t="s"/>
    </row>
    <row r="35" spans="1:6">
      <c r="A35" s="52" t="s">
        <v>92</v>
      </c>
      <c r="B35" s="86">
        <f>VLOOKUP(A35,SOUHRN!$A$9:$E$175,2,FALSE)</f>
        <v/>
      </c>
      <c r="C35" s="85" t="n">
        <v>1</v>
      </c>
      <c r="D35" s="36" t="s">
        <v>91</v>
      </c>
      <c r="E35" s="95" t="s"/>
      <c r="F35" s="95" t="s"/>
    </row>
    <row r="36" spans="1:6">
      <c r="A36" s="52" t="s">
        <v>94</v>
      </c>
      <c r="B36" s="86">
        <f>VLOOKUP(A36,SOUHRN!$A$9:$E$175,2,FALSE)</f>
        <v/>
      </c>
      <c r="C36" s="85" t="n">
        <v>6</v>
      </c>
      <c r="D36" s="36" t="s">
        <v>91</v>
      </c>
      <c r="E36" s="95" t="s"/>
      <c r="F36" s="95" t="s"/>
    </row>
    <row r="37" spans="1:6">
      <c r="A37" s="52" t="s">
        <v>96</v>
      </c>
      <c r="B37" s="86">
        <f>VLOOKUP(A37,SOUHRN!$A$9:$E$175,2,FALSE)</f>
        <v/>
      </c>
      <c r="C37" s="85" t="n">
        <v>8</v>
      </c>
      <c r="D37" s="36" t="s">
        <v>91</v>
      </c>
      <c r="E37" s="95" t="s"/>
      <c r="F37" s="95" t="s"/>
    </row>
    <row r="38" spans="1:6">
      <c r="A38" s="52" t="s">
        <v>98</v>
      </c>
      <c r="B38" s="86">
        <f>VLOOKUP(A38,SOUHRN!$A$9:$E$175,2,FALSE)</f>
        <v/>
      </c>
      <c r="C38" s="85" t="n">
        <v>48</v>
      </c>
      <c r="D38" s="36" t="s">
        <v>91</v>
      </c>
      <c r="E38" s="95" t="s"/>
      <c r="F38" s="95" t="s"/>
    </row>
    <row r="39" spans="1:6">
      <c r="A39" s="52" t="s">
        <v>100</v>
      </c>
      <c r="B39" s="86">
        <f>VLOOKUP(A39,SOUHRN!$A$9:$E$175,2,FALSE)</f>
        <v/>
      </c>
      <c r="C39" s="85" t="n">
        <v>16</v>
      </c>
      <c r="D39" s="36" t="s">
        <v>91</v>
      </c>
      <c r="E39" s="95" t="s"/>
      <c r="F39" s="95" t="s"/>
    </row>
    <row r="40" spans="1:6">
      <c r="A40" s="52" t="s">
        <v>102</v>
      </c>
      <c r="B40" s="86">
        <f>VLOOKUP(A40,SOUHRN!$A$9:$E$175,2,FALSE)</f>
        <v/>
      </c>
      <c r="C40" s="85" t="n">
        <v>8</v>
      </c>
      <c r="D40" s="36" t="s">
        <v>91</v>
      </c>
      <c r="E40" s="95" t="s"/>
      <c r="F40" s="95" t="s"/>
    </row>
    <row r="41" spans="1:6">
      <c r="A41" s="52" t="s">
        <v>104</v>
      </c>
      <c r="B41" s="86">
        <f>VLOOKUP(A41,SOUHRN!$A$9:$E$175,2,FALSE)</f>
        <v/>
      </c>
      <c r="C41" s="85" t="n">
        <v>4</v>
      </c>
      <c r="D41" s="36" t="s">
        <v>91</v>
      </c>
      <c r="E41" s="95" t="s"/>
      <c r="F41" s="95" t="s"/>
    </row>
    <row customHeight="1" ht="15.75" r="42" s="34" spans="1:6" thickBot="1">
      <c r="A42" s="53" t="n"/>
      <c r="B42" s="24" t="n"/>
      <c r="C42" s="27" t="n"/>
      <c r="D42" s="38" t="n"/>
      <c r="E42" s="83" t="n"/>
      <c r="F42" s="83" t="n"/>
    </row>
    <row customHeight="1" ht="15.75" r="43" s="34" spans="1:6" thickTop="1">
      <c r="A43" s="43" t="n"/>
      <c r="B43" s="43" t="n"/>
      <c r="C43" s="68" t="n"/>
      <c r="D43" s="43" t="n"/>
      <c r="F43" s="88">
        <f>SUM(F14:F42)</f>
        <v/>
      </c>
    </row>
    <row r="44" spans="1:6"/>
    <row r="45" spans="1:6"/>
    <row r="46" spans="1:6">
      <c r="A46" s="8" t="n"/>
      <c r="B46" s="7" t="n"/>
      <c r="C46" s="8" t="n"/>
      <c r="D46" s="8" t="n"/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horizontalCentered="1"/>
  <pageMargins bottom="0.75" footer="0.3" header="0.3" left="0.7" right="0.7" top="0.75"/>
  <pageSetup fitToHeight="0" orientation="landscape" paperSize="9" scale="72"/>
</worksheet>
</file>

<file path=xl/worksheets/sheet5.xml><?xml version="1.0" encoding="utf-8"?>
<worksheet xmlns="http://schemas.openxmlformats.org/spreadsheetml/2006/main">
  <sheetPr>
    <outlinePr summaryBelow="1" summaryRight="1"/>
    <pageSetUpPr fitToPage="1"/>
  </sheetPr>
  <dimension ref="A1:F43"/>
  <sheetViews>
    <sheetView view="pageBreakPreview" workbookViewId="0" zoomScaleNormal="100" zoomScaleSheetLayoutView="100">
      <selection activeCell="B41" sqref="B41"/>
    </sheetView>
  </sheetViews>
  <sheetFormatPr baseColWidth="8" defaultRowHeight="15" outlineLevelCol="0"/>
  <cols>
    <col customWidth="1" max="1" min="1" style="34" width="21.7109375"/>
    <col customWidth="1" max="2" min="2" style="34" width="70.7109375"/>
    <col customWidth="1" max="3" min="3" style="69" width="7.7109375"/>
    <col customWidth="1" max="4" min="4" style="34" width="50.7109375"/>
    <col bestFit="1" customWidth="1" max="5" min="5" style="34" width="18.5703125"/>
    <col customWidth="1" max="6" min="6" style="34" width="13.140625"/>
  </cols>
  <sheetData>
    <row customHeight="1" ht="15.75" r="1" s="34" spans="1:6" thickTop="1">
      <c r="A1" s="63" t="s">
        <v>0</v>
      </c>
      <c r="B1" s="29">
        <f>SOUHRN!C1</f>
        <v/>
      </c>
      <c r="C1" s="11" t="s">
        <v>113</v>
      </c>
      <c r="D1" s="2" t="n"/>
    </row>
    <row customHeight="1" ht="15" r="2" s="34" spans="1:6">
      <c r="A2" s="64" t="s">
        <v>2</v>
      </c>
      <c r="B2" s="50">
        <f>SOUHRN!C2</f>
        <v/>
      </c>
      <c r="C2" s="69" t="n"/>
      <c r="D2" s="92" t="s">
        <v>132</v>
      </c>
    </row>
    <row r="3" spans="1:6">
      <c r="A3" s="64" t="s">
        <v>4</v>
      </c>
      <c r="B3" s="50">
        <f>SOUHRN!C3</f>
        <v/>
      </c>
      <c r="C3" s="69" t="n"/>
    </row>
    <row r="4" spans="1:6">
      <c r="A4" s="64" t="s">
        <v>5</v>
      </c>
      <c r="B4" s="50">
        <f>SOUHRN!C4</f>
        <v/>
      </c>
      <c r="C4" s="69" t="n"/>
    </row>
    <row r="5" spans="1:6">
      <c r="A5" s="64" t="s">
        <v>7</v>
      </c>
      <c r="B5" s="82" t="s">
        <v>115</v>
      </c>
      <c r="C5" s="69" t="n"/>
    </row>
    <row r="6" spans="1:6">
      <c r="A6" s="64" t="s">
        <v>116</v>
      </c>
      <c r="B6" s="82" t="s">
        <v>133</v>
      </c>
      <c r="C6" s="69" t="n"/>
    </row>
    <row r="7" spans="1:6">
      <c r="A7" s="64" t="s">
        <v>118</v>
      </c>
      <c r="B7" s="82" t="s">
        <v>134</v>
      </c>
      <c r="C7" s="69" t="n"/>
    </row>
    <row r="8" spans="1:6">
      <c r="A8" s="65" t="s">
        <v>120</v>
      </c>
      <c r="B8" s="82">
        <f>RIGHT(CELL("filename",A1),LEN(CELL("filename",A1))-FIND("]",CELL("filename",A1)))</f>
        <v/>
      </c>
      <c r="C8" s="69" t="n"/>
    </row>
    <row r="9" spans="1:6">
      <c r="A9" s="64" t="s">
        <v>121</v>
      </c>
      <c r="B9" s="82" t="s">
        <v>136</v>
      </c>
      <c r="C9" s="69" t="n"/>
    </row>
    <row r="10" spans="1:6">
      <c r="A10" s="64" t="s">
        <v>123</v>
      </c>
      <c r="B10" s="82" t="n"/>
      <c r="C10" s="69" t="n"/>
    </row>
    <row customHeight="1" ht="15.75" r="11" s="34" spans="1:6" thickBot="1">
      <c r="A11" s="66" t="s">
        <v>124</v>
      </c>
      <c r="B11" s="51" t="n"/>
      <c r="C11" s="69" t="n"/>
    </row>
    <row r="12" spans="1:6">
      <c r="A12" s="10" t="n"/>
      <c r="B12" s="12" t="n"/>
      <c r="C12" s="67" t="n"/>
      <c r="D12" s="13" t="n"/>
    </row>
    <row customHeight="1" ht="31.5" r="13" s="34" spans="1:6">
      <c r="A13" s="61" t="s">
        <v>9</v>
      </c>
      <c r="B13" s="62" t="s">
        <v>125</v>
      </c>
      <c r="C13" s="5" t="s">
        <v>11</v>
      </c>
      <c r="D13" s="14" t="s">
        <v>12</v>
      </c>
      <c r="E13" s="62" t="s">
        <v>126</v>
      </c>
      <c r="F13" s="62" t="s">
        <v>127</v>
      </c>
    </row>
    <row r="14" spans="1:6">
      <c r="A14" s="52" t="s">
        <v>29</v>
      </c>
      <c r="B14" s="86">
        <f>VLOOKUP(A14,SOUHRN!$A$9:$E$175,2,FALSE)</f>
        <v/>
      </c>
      <c r="C14" s="84" t="n">
        <v>1</v>
      </c>
      <c r="D14" s="37" t="s">
        <v>21</v>
      </c>
      <c r="E14" s="94" t="s"/>
      <c r="F14" s="83">
        <f>C14*E14</f>
        <v/>
      </c>
    </row>
    <row r="15" spans="1:6">
      <c r="A15" s="52" t="s">
        <v>70</v>
      </c>
      <c r="B15" s="86">
        <f>VLOOKUP(A15,SOUHRN!$A$9:$E$175,2,FALSE)</f>
        <v/>
      </c>
      <c r="C15" s="84" t="n">
        <v>1</v>
      </c>
      <c r="D15" s="37" t="s">
        <v>21</v>
      </c>
      <c r="E15" s="94" t="s"/>
      <c r="F15" s="83">
        <f>C15*E15</f>
        <v/>
      </c>
    </row>
    <row r="16" spans="1:6">
      <c r="A16" s="52" t="s">
        <v>19</v>
      </c>
      <c r="B16" s="86">
        <f>VLOOKUP(A16,SOUHRN!$A$9:$E$175,2,FALSE)</f>
        <v/>
      </c>
      <c r="C16" s="84" t="n">
        <v>1</v>
      </c>
      <c r="D16" s="37" t="s">
        <v>21</v>
      </c>
      <c r="E16" s="94" t="s"/>
      <c r="F16" s="83">
        <f>C16*E16</f>
        <v/>
      </c>
    </row>
    <row r="17" spans="1:6">
      <c r="A17" s="52" t="s">
        <v>76</v>
      </c>
      <c r="B17" s="86">
        <f>VLOOKUP(A17,SOUHRN!$A$9:$E$175,2,FALSE)</f>
        <v/>
      </c>
      <c r="C17" s="84" t="n">
        <v>1</v>
      </c>
      <c r="D17" s="37" t="s">
        <v>21</v>
      </c>
      <c r="E17" s="94" t="s"/>
      <c r="F17" s="83">
        <f>C17*E17</f>
        <v/>
      </c>
    </row>
    <row r="18" spans="1:6">
      <c r="A18" s="52" t="s">
        <v>56</v>
      </c>
      <c r="B18" s="86">
        <f>VLOOKUP(A18,SOUHRN!$A$9:$E$175,2,FALSE)</f>
        <v/>
      </c>
      <c r="C18" s="84" t="n">
        <v>2</v>
      </c>
      <c r="D18" s="37" t="s">
        <v>21</v>
      </c>
      <c r="E18" s="94" t="s"/>
      <c r="F18" s="83">
        <f>C18*E18</f>
        <v/>
      </c>
    </row>
    <row r="19" spans="1:6">
      <c r="A19" s="52" t="s">
        <v>59</v>
      </c>
      <c r="B19" s="86">
        <f>VLOOKUP(A19,SOUHRN!$A$9:$E$175,2,FALSE)</f>
        <v/>
      </c>
      <c r="C19" s="84" t="n">
        <v>1</v>
      </c>
      <c r="D19" s="37" t="s">
        <v>21</v>
      </c>
      <c r="E19" s="94" t="s"/>
      <c r="F19" s="83">
        <f>C19*E19</f>
        <v/>
      </c>
    </row>
    <row r="20" spans="1:6">
      <c r="A20" s="52" t="s">
        <v>35</v>
      </c>
      <c r="B20" s="86">
        <f>VLOOKUP(A20,SOUHRN!$A$9:$E$175,2,FALSE)</f>
        <v/>
      </c>
      <c r="C20" s="84" t="n">
        <v>1</v>
      </c>
      <c r="D20" s="37" t="s">
        <v>21</v>
      </c>
      <c r="E20" s="94" t="s"/>
      <c r="F20" s="83">
        <f>C20*E20</f>
        <v/>
      </c>
    </row>
    <row r="21" spans="1:6">
      <c r="A21" s="52" t="s">
        <v>44</v>
      </c>
      <c r="B21" s="86">
        <f>VLOOKUP(A21,SOUHRN!$A$9:$E$175,2,FALSE)</f>
        <v/>
      </c>
      <c r="C21" s="84" t="n">
        <v>1</v>
      </c>
      <c r="D21" s="37" t="s">
        <v>21</v>
      </c>
      <c r="E21" s="94" t="s"/>
      <c r="F21" s="83">
        <f>C21*E21</f>
        <v/>
      </c>
    </row>
    <row r="22" spans="1:6">
      <c r="A22" s="52" t="s">
        <v>32</v>
      </c>
      <c r="B22" s="86">
        <f>VLOOKUP(A22,SOUHRN!$A$9:$E$175,2,FALSE)</f>
        <v/>
      </c>
      <c r="C22" s="84" t="n">
        <v>1</v>
      </c>
      <c r="D22" s="37" t="s">
        <v>21</v>
      </c>
      <c r="E22" s="94" t="s"/>
      <c r="F22" s="83">
        <f>C22*E22</f>
        <v/>
      </c>
    </row>
    <row r="23" spans="1:6">
      <c r="A23" s="52" t="s">
        <v>47</v>
      </c>
      <c r="B23" s="86">
        <f>VLOOKUP(A23,SOUHRN!$A$9:$E$175,2,FALSE)</f>
        <v/>
      </c>
      <c r="C23" s="84" t="n">
        <v>1</v>
      </c>
      <c r="D23" s="37" t="s">
        <v>21</v>
      </c>
      <c r="E23" s="94" t="s"/>
      <c r="F23" s="83">
        <f>C23*E23</f>
        <v/>
      </c>
    </row>
    <row r="24" spans="1:6">
      <c r="A24" s="52" t="s">
        <v>50</v>
      </c>
      <c r="B24" s="86">
        <f>VLOOKUP(A24,SOUHRN!$A$9:$E$175,2,FALSE)</f>
        <v/>
      </c>
      <c r="C24" s="84" t="n">
        <v>1</v>
      </c>
      <c r="D24" s="37" t="s">
        <v>21</v>
      </c>
      <c r="E24" s="94" t="s"/>
      <c r="F24" s="83">
        <f>C24*E24</f>
        <v/>
      </c>
    </row>
    <row r="25" spans="1:6">
      <c r="A25" s="52" t="s">
        <v>79</v>
      </c>
      <c r="B25" s="86">
        <f>VLOOKUP(A25,SOUHRN!$A$9:$E$175,2,FALSE)</f>
        <v/>
      </c>
      <c r="C25" s="84" t="n">
        <v>1</v>
      </c>
      <c r="D25" s="37" t="s">
        <v>21</v>
      </c>
      <c r="E25" s="94" t="s"/>
      <c r="F25" s="83">
        <f>C25*E25</f>
        <v/>
      </c>
    </row>
    <row r="26" spans="1:6">
      <c r="A26" s="52" t="s">
        <v>73</v>
      </c>
      <c r="B26" s="86">
        <f>VLOOKUP(A26,SOUHRN!$A$9:$E$175,2,FALSE)</f>
        <v/>
      </c>
      <c r="C26" s="84" t="n">
        <v>1</v>
      </c>
      <c r="D26" s="37" t="s">
        <v>21</v>
      </c>
      <c r="E26" s="94" t="s"/>
      <c r="F26" s="83">
        <f>C26*E26</f>
        <v/>
      </c>
    </row>
    <row r="27" spans="1:6">
      <c r="A27" s="52" t="s">
        <v>106</v>
      </c>
      <c r="B27" s="86">
        <f>VLOOKUP(A27,SOUHRN!$A$9:$E$175,2,FALSE)</f>
        <v/>
      </c>
      <c r="C27" s="84" t="n">
        <v>1</v>
      </c>
      <c r="D27" s="37" t="s">
        <v>21</v>
      </c>
      <c r="E27" s="94" t="s"/>
      <c r="F27" s="83">
        <f>C27*E27</f>
        <v/>
      </c>
    </row>
    <row r="28" spans="1:6">
      <c r="A28" s="52" t="s">
        <v>62</v>
      </c>
      <c r="B28" s="86">
        <f>VLOOKUP(A28,SOUHRN!$A$9:$E$175,2,FALSE)</f>
        <v/>
      </c>
      <c r="C28" s="84" t="n">
        <v>60</v>
      </c>
      <c r="D28" s="37" t="s">
        <v>128</v>
      </c>
      <c r="E28" s="94" t="s"/>
      <c r="F28" s="83">
        <f>C28*E28</f>
        <v/>
      </c>
    </row>
    <row r="29" spans="1:6">
      <c r="A29" s="52" t="s">
        <v>68</v>
      </c>
      <c r="B29" s="86">
        <f>VLOOKUP(A29,SOUHRN!$A$9:$E$175,2,FALSE)</f>
        <v/>
      </c>
      <c r="C29" s="85" t="n">
        <v>30</v>
      </c>
      <c r="D29" s="36" t="s">
        <v>128</v>
      </c>
      <c r="E29" s="94" t="s"/>
      <c r="F29" s="83">
        <f>C29*E29</f>
        <v/>
      </c>
    </row>
    <row r="30" spans="1:6">
      <c r="A30" s="52" t="s">
        <v>53</v>
      </c>
      <c r="B30" s="86">
        <f>VLOOKUP(A30,SOUHRN!$A$9:$E$175,2,FALSE)</f>
        <v/>
      </c>
      <c r="C30" s="84" t="n">
        <v>1</v>
      </c>
      <c r="D30" s="37" t="s">
        <v>21</v>
      </c>
      <c r="E30" s="94" t="s"/>
      <c r="F30" s="83">
        <f>C30*E30</f>
        <v/>
      </c>
    </row>
    <row r="31" spans="1:6">
      <c r="A31" s="52" t="s">
        <v>47</v>
      </c>
      <c r="B31" s="86">
        <f>VLOOKUP(A31,SOUHRN!$A$9:$E$175,2,FALSE)</f>
        <v/>
      </c>
      <c r="C31" s="84" t="n">
        <v>1</v>
      </c>
      <c r="D31" s="37" t="s">
        <v>21</v>
      </c>
      <c r="E31" s="94" t="s"/>
      <c r="F31" s="83">
        <f>C31*E31</f>
        <v/>
      </c>
    </row>
    <row r="32" spans="1:6">
      <c r="A32" s="52" t="s">
        <v>85</v>
      </c>
      <c r="B32" s="86">
        <f>VLOOKUP(A32,SOUHRN!$A$9:$E$175,2,FALSE)</f>
        <v/>
      </c>
      <c r="C32" s="85" t="n">
        <v>1</v>
      </c>
      <c r="D32" s="36" t="s">
        <v>87</v>
      </c>
      <c r="E32" s="94" t="s"/>
      <c r="F32" s="83">
        <f>C32*E32</f>
        <v/>
      </c>
    </row>
    <row r="33" spans="1:6">
      <c r="A33" s="52" t="s">
        <v>82</v>
      </c>
      <c r="B33" s="86">
        <f>VLOOKUP(A33,SOUHRN!$A$9:$E$175,2,FALSE)</f>
        <v/>
      </c>
      <c r="C33" s="85" t="n">
        <v>12</v>
      </c>
      <c r="D33" s="36" t="s">
        <v>128</v>
      </c>
      <c r="E33" s="94" t="s"/>
      <c r="F33" s="83">
        <f>C33*E33</f>
        <v/>
      </c>
    </row>
    <row r="34" spans="1:6">
      <c r="A34" s="52" t="s">
        <v>89</v>
      </c>
      <c r="B34" s="86">
        <f>VLOOKUP(A34,SOUHRN!$A$9:$E$175,2,FALSE)</f>
        <v/>
      </c>
      <c r="C34" s="85" t="n">
        <v>4</v>
      </c>
      <c r="D34" s="36" t="s">
        <v>91</v>
      </c>
      <c r="E34" s="95" t="s"/>
      <c r="F34" s="95" t="s"/>
    </row>
    <row r="35" spans="1:6">
      <c r="A35" s="52" t="s">
        <v>92</v>
      </c>
      <c r="B35" s="86">
        <f>VLOOKUP(A35,SOUHRN!$A$9:$E$175,2,FALSE)</f>
        <v/>
      </c>
      <c r="C35" s="85" t="n">
        <v>1</v>
      </c>
      <c r="D35" s="36" t="s">
        <v>91</v>
      </c>
      <c r="E35" s="95" t="s"/>
      <c r="F35" s="95" t="s"/>
    </row>
    <row r="36" spans="1:6">
      <c r="A36" s="52" t="s">
        <v>94</v>
      </c>
      <c r="B36" s="86">
        <f>VLOOKUP(A36,SOUHRN!$A$9:$E$175,2,FALSE)</f>
        <v/>
      </c>
      <c r="C36" s="85" t="n">
        <v>6</v>
      </c>
      <c r="D36" s="36" t="s">
        <v>91</v>
      </c>
      <c r="E36" s="95" t="s"/>
      <c r="F36" s="95" t="s"/>
    </row>
    <row r="37" spans="1:6">
      <c r="A37" s="52" t="s">
        <v>96</v>
      </c>
      <c r="B37" s="86">
        <f>VLOOKUP(A37,SOUHRN!$A$9:$E$175,2,FALSE)</f>
        <v/>
      </c>
      <c r="C37" s="85" t="n">
        <v>8</v>
      </c>
      <c r="D37" s="36" t="s">
        <v>91</v>
      </c>
      <c r="E37" s="95" t="s"/>
      <c r="F37" s="95" t="s"/>
    </row>
    <row r="38" spans="1:6">
      <c r="A38" s="52" t="s">
        <v>98</v>
      </c>
      <c r="B38" s="86">
        <f>VLOOKUP(A38,SOUHRN!$A$9:$E$175,2,FALSE)</f>
        <v/>
      </c>
      <c r="C38" s="85" t="n">
        <v>48</v>
      </c>
      <c r="D38" s="36" t="s">
        <v>91</v>
      </c>
      <c r="E38" s="95" t="s"/>
      <c r="F38" s="95" t="s"/>
    </row>
    <row r="39" spans="1:6">
      <c r="A39" s="52" t="s">
        <v>100</v>
      </c>
      <c r="B39" s="86">
        <f>VLOOKUP(A39,SOUHRN!$A$9:$E$175,2,FALSE)</f>
        <v/>
      </c>
      <c r="C39" s="85" t="n">
        <v>16</v>
      </c>
      <c r="D39" s="36" t="s">
        <v>91</v>
      </c>
      <c r="E39" s="95" t="s"/>
      <c r="F39" s="95" t="s"/>
    </row>
    <row r="40" spans="1:6">
      <c r="A40" s="52" t="s">
        <v>102</v>
      </c>
      <c r="B40" s="86">
        <f>VLOOKUP(A40,SOUHRN!$A$9:$E$175,2,FALSE)</f>
        <v/>
      </c>
      <c r="C40" s="85" t="n">
        <v>8</v>
      </c>
      <c r="D40" s="36" t="s">
        <v>91</v>
      </c>
      <c r="E40" s="95" t="s"/>
      <c r="F40" s="95" t="s"/>
    </row>
    <row r="41" spans="1:6">
      <c r="A41" s="52" t="s">
        <v>104</v>
      </c>
      <c r="B41" s="86">
        <f>VLOOKUP(A41,SOUHRN!$A$9:$E$175,2,FALSE)</f>
        <v/>
      </c>
      <c r="C41" s="85" t="n">
        <v>4</v>
      </c>
      <c r="D41" s="36" t="s">
        <v>91</v>
      </c>
      <c r="E41" s="95" t="s"/>
      <c r="F41" s="95" t="s"/>
    </row>
    <row customHeight="1" ht="15.75" r="42" s="34" spans="1:6" thickBot="1">
      <c r="A42" s="53" t="n"/>
      <c r="B42" s="24" t="n"/>
      <c r="C42" s="27" t="n"/>
      <c r="D42" s="38" t="n"/>
      <c r="E42" s="83" t="n"/>
      <c r="F42" s="83" t="n"/>
    </row>
    <row customHeight="1" ht="15.75" r="43" s="34" spans="1:6" thickTop="1">
      <c r="A43" s="43" t="n"/>
      <c r="B43" s="43" t="n"/>
      <c r="C43" s="68" t="n"/>
      <c r="D43" s="43" t="n"/>
      <c r="F43" s="88">
        <f>SUM(F14:F42)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horizontalCentered="1"/>
  <pageMargins bottom="0.75" footer="0.3" header="0.3" left="0.7" right="0.7" top="0.75"/>
  <pageSetup fitToHeight="0" orientation="landscape" paperSize="9" scale="72"/>
</worksheet>
</file>

<file path=xl/worksheets/sheet6.xml><?xml version="1.0" encoding="utf-8"?>
<worksheet xmlns="http://schemas.openxmlformats.org/spreadsheetml/2006/main">
  <sheetPr>
    <outlinePr summaryBelow="1" summaryRight="1"/>
    <pageSetUpPr fitToPage="1"/>
  </sheetPr>
  <dimension ref="A1:F43"/>
  <sheetViews>
    <sheetView view="pageBreakPreview" workbookViewId="0" zoomScaleNormal="100" zoomScaleSheetLayoutView="100">
      <selection activeCell="B41" sqref="B41"/>
    </sheetView>
  </sheetViews>
  <sheetFormatPr baseColWidth="8" defaultRowHeight="15" outlineLevelCol="0"/>
  <cols>
    <col customWidth="1" max="1" min="1" style="34" width="21.7109375"/>
    <col customWidth="1" max="2" min="2" style="34" width="70.7109375"/>
    <col customWidth="1" max="3" min="3" style="69" width="7.7109375"/>
    <col customWidth="1" max="4" min="4" style="34" width="50.7109375"/>
    <col bestFit="1" customWidth="1" max="5" min="5" style="34" width="18.5703125"/>
    <col customWidth="1" max="6" min="6" style="34" width="15.28515625"/>
  </cols>
  <sheetData>
    <row customHeight="1" ht="15.75" r="1" s="34" spans="1:6" thickTop="1">
      <c r="A1" s="63" t="s">
        <v>0</v>
      </c>
      <c r="B1" s="29">
        <f>SOUHRN!C1</f>
        <v/>
      </c>
      <c r="C1" s="11" t="s">
        <v>113</v>
      </c>
      <c r="D1" s="2" t="n"/>
    </row>
    <row customHeight="1" ht="15" r="2" s="34" spans="1:6">
      <c r="A2" s="64" t="s">
        <v>2</v>
      </c>
      <c r="B2" s="50">
        <f>SOUHRN!C2</f>
        <v/>
      </c>
      <c r="C2" s="69" t="n"/>
      <c r="D2" s="92" t="s">
        <v>132</v>
      </c>
    </row>
    <row r="3" spans="1:6">
      <c r="A3" s="64" t="s">
        <v>4</v>
      </c>
      <c r="B3" s="50">
        <f>SOUHRN!C3</f>
        <v/>
      </c>
      <c r="C3" s="69" t="n"/>
    </row>
    <row r="4" spans="1:6">
      <c r="A4" s="64" t="s">
        <v>5</v>
      </c>
      <c r="B4" s="50">
        <f>SOUHRN!C4</f>
        <v/>
      </c>
      <c r="C4" s="69" t="n"/>
    </row>
    <row r="5" spans="1:6">
      <c r="A5" s="64" t="s">
        <v>7</v>
      </c>
      <c r="B5" s="82" t="s">
        <v>115</v>
      </c>
      <c r="C5" s="69" t="n"/>
    </row>
    <row r="6" spans="1:6">
      <c r="A6" s="64" t="s">
        <v>116</v>
      </c>
      <c r="B6" s="82" t="s">
        <v>133</v>
      </c>
      <c r="C6" s="69" t="n"/>
    </row>
    <row r="7" spans="1:6">
      <c r="A7" s="64" t="s">
        <v>118</v>
      </c>
      <c r="B7" s="82" t="s">
        <v>134</v>
      </c>
      <c r="C7" s="69" t="n"/>
    </row>
    <row r="8" spans="1:6">
      <c r="A8" s="65" t="s">
        <v>120</v>
      </c>
      <c r="B8" s="82">
        <f>RIGHT(CELL("filename",A1),LEN(CELL("filename",A1))-FIND("]",CELL("filename",A1)))</f>
        <v/>
      </c>
      <c r="C8" s="69" t="n"/>
    </row>
    <row r="9" spans="1:6">
      <c r="A9" s="64" t="s">
        <v>121</v>
      </c>
      <c r="B9" s="82" t="s">
        <v>137</v>
      </c>
      <c r="C9" s="69" t="n"/>
    </row>
    <row r="10" spans="1:6">
      <c r="A10" s="64" t="s">
        <v>123</v>
      </c>
      <c r="B10" s="82" t="n"/>
      <c r="C10" s="69" t="n"/>
    </row>
    <row customHeight="1" ht="15.75" r="11" s="34" spans="1:6" thickBot="1">
      <c r="A11" s="66" t="s">
        <v>124</v>
      </c>
      <c r="B11" s="51" t="n"/>
      <c r="C11" s="69" t="n"/>
    </row>
    <row r="12" spans="1:6">
      <c r="A12" s="10" t="n"/>
      <c r="B12" s="12" t="n"/>
      <c r="C12" s="67" t="n"/>
      <c r="D12" s="13" t="n"/>
    </row>
    <row customHeight="1" ht="31.5" r="13" s="34" spans="1:6">
      <c r="A13" s="61" t="s">
        <v>9</v>
      </c>
      <c r="B13" s="62" t="s">
        <v>125</v>
      </c>
      <c r="C13" s="5" t="s">
        <v>11</v>
      </c>
      <c r="D13" s="14" t="s">
        <v>12</v>
      </c>
      <c r="E13" s="62" t="s">
        <v>126</v>
      </c>
      <c r="F13" s="62" t="s">
        <v>127</v>
      </c>
    </row>
    <row r="14" spans="1:6">
      <c r="A14" s="52" t="s">
        <v>29</v>
      </c>
      <c r="B14" s="86">
        <f>VLOOKUP(A14,SOUHRN!$A$9:$E$175,2,FALSE)</f>
        <v/>
      </c>
      <c r="C14" s="84" t="n">
        <v>1</v>
      </c>
      <c r="D14" s="37" t="s">
        <v>21</v>
      </c>
      <c r="E14" s="94" t="s"/>
      <c r="F14" s="83">
        <f>C14*E14</f>
        <v/>
      </c>
    </row>
    <row r="15" spans="1:6">
      <c r="A15" s="52" t="s">
        <v>70</v>
      </c>
      <c r="B15" s="86">
        <f>VLOOKUP(A15,SOUHRN!$A$9:$E$175,2,FALSE)</f>
        <v/>
      </c>
      <c r="C15" s="84" t="n">
        <v>1</v>
      </c>
      <c r="D15" s="37" t="s">
        <v>21</v>
      </c>
      <c r="E15" s="94" t="s"/>
      <c r="F15" s="83">
        <f>C15*E15</f>
        <v/>
      </c>
    </row>
    <row r="16" spans="1:6">
      <c r="A16" s="52" t="s">
        <v>19</v>
      </c>
      <c r="B16" s="86">
        <f>VLOOKUP(A16,SOUHRN!$A$9:$E$175,2,FALSE)</f>
        <v/>
      </c>
      <c r="C16" s="84" t="n">
        <v>1</v>
      </c>
      <c r="D16" s="37" t="s">
        <v>21</v>
      </c>
      <c r="E16" s="94" t="s"/>
      <c r="F16" s="83">
        <f>C16*E16</f>
        <v/>
      </c>
    </row>
    <row r="17" spans="1:6">
      <c r="A17" s="52" t="s">
        <v>76</v>
      </c>
      <c r="B17" s="86">
        <f>VLOOKUP(A17,SOUHRN!$A$9:$E$175,2,FALSE)</f>
        <v/>
      </c>
      <c r="C17" s="84" t="n">
        <v>1</v>
      </c>
      <c r="D17" s="37" t="s">
        <v>21</v>
      </c>
      <c r="E17" s="94" t="s"/>
      <c r="F17" s="83">
        <f>C17*E17</f>
        <v/>
      </c>
    </row>
    <row r="18" spans="1:6">
      <c r="A18" s="52" t="s">
        <v>56</v>
      </c>
      <c r="B18" s="86">
        <f>VLOOKUP(A18,SOUHRN!$A$9:$E$175,2,FALSE)</f>
        <v/>
      </c>
      <c r="C18" s="84" t="n">
        <v>2</v>
      </c>
      <c r="D18" s="37" t="s">
        <v>21</v>
      </c>
      <c r="E18" s="94" t="s"/>
      <c r="F18" s="83">
        <f>C18*E18</f>
        <v/>
      </c>
    </row>
    <row r="19" spans="1:6">
      <c r="A19" s="52" t="s">
        <v>59</v>
      </c>
      <c r="B19" s="86">
        <f>VLOOKUP(A19,SOUHRN!$A$9:$E$175,2,FALSE)</f>
        <v/>
      </c>
      <c r="C19" s="84" t="n">
        <v>1</v>
      </c>
      <c r="D19" s="37" t="s">
        <v>21</v>
      </c>
      <c r="E19" s="94" t="s"/>
      <c r="F19" s="83">
        <f>C19*E19</f>
        <v/>
      </c>
    </row>
    <row r="20" spans="1:6">
      <c r="A20" s="52" t="s">
        <v>35</v>
      </c>
      <c r="B20" s="86">
        <f>VLOOKUP(A20,SOUHRN!$A$9:$E$175,2,FALSE)</f>
        <v/>
      </c>
      <c r="C20" s="84" t="n">
        <v>1</v>
      </c>
      <c r="D20" s="37" t="s">
        <v>21</v>
      </c>
      <c r="E20" s="94" t="s"/>
      <c r="F20" s="83">
        <f>C20*E20</f>
        <v/>
      </c>
    </row>
    <row r="21" spans="1:6">
      <c r="A21" s="52" t="s">
        <v>44</v>
      </c>
      <c r="B21" s="86">
        <f>VLOOKUP(A21,SOUHRN!$A$9:$E$175,2,FALSE)</f>
        <v/>
      </c>
      <c r="C21" s="84" t="n">
        <v>1</v>
      </c>
      <c r="D21" s="37" t="s">
        <v>21</v>
      </c>
      <c r="E21" s="94" t="s"/>
      <c r="F21" s="83">
        <f>C21*E21</f>
        <v/>
      </c>
    </row>
    <row r="22" spans="1:6">
      <c r="A22" s="52" t="s">
        <v>32</v>
      </c>
      <c r="B22" s="86">
        <f>VLOOKUP(A22,SOUHRN!$A$9:$E$175,2,FALSE)</f>
        <v/>
      </c>
      <c r="C22" s="84" t="n">
        <v>1</v>
      </c>
      <c r="D22" s="37" t="s">
        <v>21</v>
      </c>
      <c r="E22" s="94" t="s"/>
      <c r="F22" s="83">
        <f>C22*E22</f>
        <v/>
      </c>
    </row>
    <row r="23" spans="1:6">
      <c r="A23" s="52" t="s">
        <v>47</v>
      </c>
      <c r="B23" s="86">
        <f>VLOOKUP(A23,SOUHRN!$A$9:$E$175,2,FALSE)</f>
        <v/>
      </c>
      <c r="C23" s="84" t="n">
        <v>1</v>
      </c>
      <c r="D23" s="37" t="s">
        <v>21</v>
      </c>
      <c r="E23" s="94" t="s"/>
      <c r="F23" s="83">
        <f>C23*E23</f>
        <v/>
      </c>
    </row>
    <row r="24" spans="1:6">
      <c r="A24" s="52" t="s">
        <v>50</v>
      </c>
      <c r="B24" s="86">
        <f>VLOOKUP(A24,SOUHRN!$A$9:$E$175,2,FALSE)</f>
        <v/>
      </c>
      <c r="C24" s="84" t="n">
        <v>1</v>
      </c>
      <c r="D24" s="37" t="s">
        <v>21</v>
      </c>
      <c r="E24" s="94" t="s"/>
      <c r="F24" s="83">
        <f>C24*E24</f>
        <v/>
      </c>
    </row>
    <row r="25" spans="1:6">
      <c r="A25" s="52" t="s">
        <v>79</v>
      </c>
      <c r="B25" s="86">
        <f>VLOOKUP(A25,SOUHRN!$A$9:$E$175,2,FALSE)</f>
        <v/>
      </c>
      <c r="C25" s="84" t="n">
        <v>1</v>
      </c>
      <c r="D25" s="37" t="s">
        <v>21</v>
      </c>
      <c r="E25" s="94" t="s"/>
      <c r="F25" s="83">
        <f>C25*E25</f>
        <v/>
      </c>
    </row>
    <row r="26" spans="1:6">
      <c r="A26" s="52" t="s">
        <v>73</v>
      </c>
      <c r="B26" s="86">
        <f>VLOOKUP(A26,SOUHRN!$A$9:$E$175,2,FALSE)</f>
        <v/>
      </c>
      <c r="C26" s="84" t="n">
        <v>1</v>
      </c>
      <c r="D26" s="37" t="s">
        <v>21</v>
      </c>
      <c r="E26" s="94" t="s"/>
      <c r="F26" s="83">
        <f>C26*E26</f>
        <v/>
      </c>
    </row>
    <row r="27" spans="1:6">
      <c r="A27" s="52" t="s">
        <v>106</v>
      </c>
      <c r="B27" s="86">
        <f>VLOOKUP(A27,SOUHRN!$A$9:$E$175,2,FALSE)</f>
        <v/>
      </c>
      <c r="C27" s="84" t="n">
        <v>1</v>
      </c>
      <c r="D27" s="37" t="s">
        <v>21</v>
      </c>
      <c r="E27" s="94" t="s"/>
      <c r="F27" s="83">
        <f>C27*E27</f>
        <v/>
      </c>
    </row>
    <row r="28" spans="1:6">
      <c r="A28" s="52" t="s">
        <v>62</v>
      </c>
      <c r="B28" s="86">
        <f>VLOOKUP(A28,SOUHRN!$A$9:$E$175,2,FALSE)</f>
        <v/>
      </c>
      <c r="C28" s="84" t="n">
        <v>60</v>
      </c>
      <c r="D28" s="37" t="s">
        <v>128</v>
      </c>
      <c r="E28" s="94" t="s"/>
      <c r="F28" s="83">
        <f>C28*E28</f>
        <v/>
      </c>
    </row>
    <row r="29" spans="1:6">
      <c r="A29" s="52" t="s">
        <v>68</v>
      </c>
      <c r="B29" s="86">
        <f>VLOOKUP(A29,SOUHRN!$A$9:$E$175,2,FALSE)</f>
        <v/>
      </c>
      <c r="C29" s="85" t="n">
        <v>30</v>
      </c>
      <c r="D29" s="36" t="s">
        <v>128</v>
      </c>
      <c r="E29" s="94" t="s"/>
      <c r="F29" s="83">
        <f>C29*E29</f>
        <v/>
      </c>
    </row>
    <row r="30" spans="1:6">
      <c r="A30" s="52" t="s">
        <v>53</v>
      </c>
      <c r="B30" s="86">
        <f>VLOOKUP(A30,SOUHRN!$A$9:$E$175,2,FALSE)</f>
        <v/>
      </c>
      <c r="C30" s="84" t="n">
        <v>1</v>
      </c>
      <c r="D30" s="37" t="s">
        <v>21</v>
      </c>
      <c r="E30" s="94" t="s"/>
      <c r="F30" s="83">
        <f>C30*E30</f>
        <v/>
      </c>
    </row>
    <row r="31" spans="1:6">
      <c r="A31" s="52" t="s">
        <v>47</v>
      </c>
      <c r="B31" s="86">
        <f>VLOOKUP(A31,SOUHRN!$A$9:$E$175,2,FALSE)</f>
        <v/>
      </c>
      <c r="C31" s="84" t="n">
        <v>1</v>
      </c>
      <c r="D31" s="37" t="s">
        <v>21</v>
      </c>
      <c r="E31" s="94" t="s"/>
      <c r="F31" s="83">
        <f>C31*E31</f>
        <v/>
      </c>
    </row>
    <row r="32" spans="1:6">
      <c r="A32" s="52" t="s">
        <v>85</v>
      </c>
      <c r="B32" s="86">
        <f>VLOOKUP(A32,SOUHRN!$A$9:$E$175,2,FALSE)</f>
        <v/>
      </c>
      <c r="C32" s="85" t="n">
        <v>1</v>
      </c>
      <c r="D32" s="36" t="s">
        <v>87</v>
      </c>
      <c r="E32" s="94" t="s"/>
      <c r="F32" s="83">
        <f>C32*E32</f>
        <v/>
      </c>
    </row>
    <row r="33" spans="1:6">
      <c r="A33" s="52" t="s">
        <v>82</v>
      </c>
      <c r="B33" s="86">
        <f>VLOOKUP(A33,SOUHRN!$A$9:$E$175,2,FALSE)</f>
        <v/>
      </c>
      <c r="C33" s="85" t="n">
        <v>12</v>
      </c>
      <c r="D33" s="36" t="s">
        <v>128</v>
      </c>
      <c r="E33" s="94" t="s"/>
      <c r="F33" s="83">
        <f>C33*E33</f>
        <v/>
      </c>
    </row>
    <row r="34" spans="1:6">
      <c r="A34" s="52" t="s">
        <v>89</v>
      </c>
      <c r="B34" s="86">
        <f>VLOOKUP(A34,SOUHRN!$A$9:$E$175,2,FALSE)</f>
        <v/>
      </c>
      <c r="C34" s="85" t="n">
        <v>4</v>
      </c>
      <c r="D34" s="36" t="s">
        <v>91</v>
      </c>
      <c r="E34" s="95" t="s"/>
      <c r="F34" s="95" t="s"/>
    </row>
    <row r="35" spans="1:6">
      <c r="A35" s="52" t="s">
        <v>92</v>
      </c>
      <c r="B35" s="86">
        <f>VLOOKUP(A35,SOUHRN!$A$9:$E$175,2,FALSE)</f>
        <v/>
      </c>
      <c r="C35" s="85" t="n">
        <v>1</v>
      </c>
      <c r="D35" s="36" t="s">
        <v>91</v>
      </c>
      <c r="E35" s="95" t="s"/>
      <c r="F35" s="95" t="s"/>
    </row>
    <row r="36" spans="1:6">
      <c r="A36" s="52" t="s">
        <v>94</v>
      </c>
      <c r="B36" s="86">
        <f>VLOOKUP(A36,SOUHRN!$A$9:$E$175,2,FALSE)</f>
        <v/>
      </c>
      <c r="C36" s="85" t="n">
        <v>6</v>
      </c>
      <c r="D36" s="36" t="s">
        <v>91</v>
      </c>
      <c r="E36" s="95" t="s"/>
      <c r="F36" s="95" t="s"/>
    </row>
    <row r="37" spans="1:6">
      <c r="A37" s="52" t="s">
        <v>96</v>
      </c>
      <c r="B37" s="86">
        <f>VLOOKUP(A37,SOUHRN!$A$9:$E$175,2,FALSE)</f>
        <v/>
      </c>
      <c r="C37" s="85" t="n">
        <v>8</v>
      </c>
      <c r="D37" s="36" t="s">
        <v>91</v>
      </c>
      <c r="E37" s="95" t="s"/>
      <c r="F37" s="95" t="s"/>
    </row>
    <row r="38" spans="1:6">
      <c r="A38" s="52" t="s">
        <v>98</v>
      </c>
      <c r="B38" s="86">
        <f>VLOOKUP(A38,SOUHRN!$A$9:$E$175,2,FALSE)</f>
        <v/>
      </c>
      <c r="C38" s="85" t="n">
        <v>48</v>
      </c>
      <c r="D38" s="36" t="s">
        <v>91</v>
      </c>
      <c r="E38" s="95" t="s"/>
      <c r="F38" s="95" t="s"/>
    </row>
    <row r="39" spans="1:6">
      <c r="A39" s="52" t="s">
        <v>100</v>
      </c>
      <c r="B39" s="86">
        <f>VLOOKUP(A39,SOUHRN!$A$9:$E$175,2,FALSE)</f>
        <v/>
      </c>
      <c r="C39" s="85" t="n">
        <v>16</v>
      </c>
      <c r="D39" s="36" t="s">
        <v>91</v>
      </c>
      <c r="E39" s="95" t="s"/>
      <c r="F39" s="95" t="s"/>
    </row>
    <row r="40" spans="1:6">
      <c r="A40" s="52" t="s">
        <v>102</v>
      </c>
      <c r="B40" s="86">
        <f>VLOOKUP(A40,SOUHRN!$A$9:$E$175,2,FALSE)</f>
        <v/>
      </c>
      <c r="C40" s="85" t="n">
        <v>8</v>
      </c>
      <c r="D40" s="36" t="s">
        <v>91</v>
      </c>
      <c r="E40" s="95" t="s"/>
      <c r="F40" s="95" t="s"/>
    </row>
    <row r="41" spans="1:6">
      <c r="A41" s="52" t="s">
        <v>104</v>
      </c>
      <c r="B41" s="86">
        <f>VLOOKUP(A41,SOUHRN!$A$9:$E$175,2,FALSE)</f>
        <v/>
      </c>
      <c r="C41" s="85" t="n">
        <v>4</v>
      </c>
      <c r="D41" s="36" t="s">
        <v>91</v>
      </c>
      <c r="E41" s="95" t="s"/>
      <c r="F41" s="95" t="s"/>
    </row>
    <row customHeight="1" ht="15.75" r="42" s="34" spans="1:6" thickBot="1">
      <c r="A42" s="53" t="n"/>
      <c r="B42" s="24" t="n"/>
      <c r="C42" s="27" t="n"/>
      <c r="D42" s="38" t="n"/>
      <c r="E42" s="83" t="n"/>
      <c r="F42" s="83" t="n"/>
    </row>
    <row customHeight="1" ht="15.75" r="43" s="34" spans="1:6" thickTop="1">
      <c r="A43" s="43" t="n"/>
      <c r="B43" s="43" t="n"/>
      <c r="C43" s="68" t="n"/>
      <c r="D43" s="43" t="n"/>
      <c r="F43" s="87">
        <f>SUM(F14:F42)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rintOptions horizontalCentered="1"/>
  <pageMargins bottom="0.75" footer="0.3" header="0.3" left="0.7" right="0.7" top="0.75"/>
  <pageSetup fitToHeight="0" orientation="landscape" paperSize="9" scale="7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4170EB-587E-43F0-A97C-59B19489C62B}"/>
</file>

<file path=customXml/itemProps2.xml><?xml version="1.0" encoding="utf-8"?>
<ds:datastoreItem xmlns:ds="http://schemas.openxmlformats.org/officeDocument/2006/customXml" ds:itemID="{26C51470-CA13-4DFE-BE81-4BD95897C5BF}"/>
</file>

<file path=customXml/itemProps3.xml><?xml version="1.0" encoding="utf-8"?>
<ds:datastoreItem xmlns:ds="http://schemas.openxmlformats.org/officeDocument/2006/customXml" ds:itemID="{9ED47F0E-D486-4E4E-8A1F-583EA1F29507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</cp:lastModifiedBy>
  <cp:lastPrinted>2018-02-20T09:34:12Z</cp:lastPrinted>
  <dcterms:created xsi:type="dcterms:W3CDTF">2013-07-18T13:10:46Z</dcterms:created>
  <dcterms:modified xsi:type="dcterms:W3CDTF">2018-03-12T09:05:47Z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