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A15_113" sheetId="2" state="visible" r:id="rId2"/>
    <sheet name="A15_114" sheetId="3" state="visible" r:id="rId3"/>
    <sheet name="A15_227" sheetId="4" state="visible" r:id="rId4"/>
  </sheets>
  <definedNames>
    <definedName localSheetId="0" name="_xlnm.Print_Area">SOUHRN!$A$1:$I$31</definedName>
    <definedName localSheetId="1" name="_xlnm.Print_Titles">A15_113!$12:$12</definedName>
    <definedName localSheetId="1" name="_xlnm.Print_Area">A15_113!$A$1:$F$35</definedName>
    <definedName localSheetId="2" name="_xlnm.Print_Titles">A15_114!$12:$12</definedName>
    <definedName localSheetId="2" name="_xlnm.Print_Area">A15_114!$A$1:$F$35</definedName>
    <definedName localSheetId="3" name="_xlnm.Print_Titles">A15_227!$12:$12</definedName>
    <definedName localSheetId="3" name="_xlnm.Print_Area">A15_227!$A$1:$F$36</definedName>
  </definedNames>
  <calcPr calcId="152511" fullCalcOnLoad="1"/>
</workbook>
</file>

<file path=xl/sharedStrings.xml><?xml version="1.0" encoding="utf-8"?>
<sst xmlns="http://schemas.openxmlformats.org/spreadsheetml/2006/main" uniqueCount="94">
  <si>
    <t>Název projektu:</t>
  </si>
  <si>
    <t>MUNI AV Technologie</t>
  </si>
  <si>
    <t>Budova:</t>
  </si>
  <si>
    <t>RMU</t>
  </si>
  <si>
    <t>Fakulta:</t>
  </si>
  <si>
    <t>CJV</t>
  </si>
  <si>
    <t>Adresa:</t>
  </si>
  <si>
    <t>Komenského nám. 2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</si>
  <si>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</si>
  <si>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</si>
  <si>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</si>
  <si>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</si>
  <si>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</si>
  <si>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</si>
  <si>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</si>
  <si>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</si>
  <si>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</si>
  <si>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</si>
  <si>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</si>
  <si>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</si>
  <si>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</si>
  <si>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</si>
  <si>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</si>
  <si>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</si>
  <si>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</si>
  <si>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</si>
  <si>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</si>
  <si>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</si>
  <si>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</si>
  <si>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</si>
  <si>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</si>
  <si>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</si>
  <si>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</si>
  <si>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</si>
  <si>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</si>
  <si>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</si>
  <si>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</si>
  <si>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</si>
  <si>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</si>
  <si>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</si>
  <si>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</si>
  <si>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</si>
  <si>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</si>
  <si>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</si>
  <si>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</si>
  <si>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</si>
  <si>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</si>
  <si>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</si>
  <si>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</si>
  <si>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</si>
  <si>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</si>
  <si>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</si>
  <si>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</si>
  <si>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</si>
  <si>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</si>
  <si>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</si>
  <si>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</si>
  <si>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</si>
  <si>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</si>
  <si>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</si>
  <si>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</si>
  <si>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</si>
  <si>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</si>
  <si>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</si>
  <si>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</si>
  <si>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</si>
  <si>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</si>
  <si>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</si>
  <si>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</si>
  <si>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</si>
  <si>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</si>
  <si>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</si>
  <si>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</si>
  <si>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</si>
  <si>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</si>
  <si>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</si>
  <si>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</t>
  </si>
  <si>
    <t>Základní vlastnosti prostoru:</t>
  </si>
  <si>
    <t>UKB</t>
  </si>
  <si>
    <t>TYPIZACE:
7_Učebna malá.
SOUHRN: 
projektor se std. projekční vzdáleností, el. plátno, ozvučení - pouze zesilovač.</t>
  </si>
  <si>
    <t>Kamenice 5, Brno, Bohunice</t>
  </si>
  <si>
    <t>Soupis zařízení</t>
  </si>
  <si>
    <t>Název místnosti:</t>
  </si>
  <si>
    <t>Typ místnosti:</t>
  </si>
  <si>
    <t>Číslo místnosti provozní:</t>
  </si>
  <si>
    <t>Kód místnosti:</t>
  </si>
  <si>
    <t>BHA16N01013</t>
  </si>
  <si>
    <t>Kapacita:</t>
  </si>
  <si>
    <t>Frekvenční pásmo:</t>
  </si>
  <si>
    <t>Název položky</t>
  </si>
  <si>
    <t>Jednotková cena bez DPH [Kč]</t>
  </si>
  <si>
    <t>Celková cena bez DPH [Kč]</t>
  </si>
  <si>
    <t>BHA16N01014</t>
  </si>
  <si>
    <t>BHA16N02027</t>
  </si>
</sst>
</file>

<file path=xl/styles.xml><?xml version="1.0" encoding="utf-8"?>
<styleSheet xmlns="http://schemas.openxmlformats.org/spreadsheetml/2006/main">
  <numFmts count="1">
    <numFmt formatCode="#,##0.\-" numFmtId="164"/>
  </numFmts>
  <fonts count="14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  <font>
      <name val="Calibri"/>
      <charset val="238"/>
      <family val="2"/>
      <b val="1"/>
      <color indexed="8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83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0" fillId="0" fontId="3" numFmtId="0" pivotButton="0" quotePrefix="0" xfId="0"/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borderId="18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6" numFmtId="0" pivotButton="0" quotePrefix="0" xfId="0"/>
    <xf applyAlignment="1" borderId="22" fillId="0" fontId="3" numFmtId="0" pivotButton="0" quotePrefix="0" xfId="0">
      <alignment horizontal="center" vertical="center" wrapText="1"/>
    </xf>
    <xf applyAlignment="1" borderId="22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4" fillId="0" fontId="0" numFmtId="0" pivotButton="0" quotePrefix="0" xfId="0"/>
    <xf borderId="25" fillId="0" fontId="0" numFmtId="0" pivotButton="0" quotePrefix="0" xfId="0"/>
    <xf borderId="27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7" fillId="0" fontId="3" numFmtId="0" pivotButton="0" quotePrefix="0" xfId="0"/>
    <xf borderId="29" fillId="0" fontId="3" numFmtId="0" pivotButton="0" quotePrefix="0" xfId="0"/>
    <xf applyAlignment="1" borderId="29" fillId="0" fontId="3" numFmtId="0" pivotButton="0" quotePrefix="0" xfId="0">
      <alignment horizontal="left"/>
    </xf>
    <xf applyAlignment="1" borderId="30" fillId="0" fontId="3" numFmtId="0" pivotButton="0" quotePrefix="0" xfId="0">
      <alignment horizontal="left"/>
    </xf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20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3" fillId="0" fontId="0" numFmtId="49" pivotButton="0" quotePrefix="0" xfId="0"/>
    <xf borderId="26" fillId="0" fontId="0" numFmtId="49" pivotButton="0" quotePrefix="0" xfId="0"/>
    <xf borderId="26" fillId="0" fontId="3" numFmtId="49" pivotButton="0" quotePrefix="0" xfId="0"/>
    <xf borderId="28" fillId="0" fontId="3" numFmtId="49" pivotButton="0" quotePrefix="0" xfId="0"/>
    <xf borderId="12" fillId="0" fontId="1" numFmtId="49" pivotButton="0" quotePrefix="0" xfId="0"/>
    <xf applyAlignment="1" borderId="21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6" numFmtId="0" pivotButton="0" quotePrefix="0" xfId="0"/>
    <xf applyAlignment="1" borderId="0" fillId="0" fontId="9" numFmtId="49" pivotButton="0" quotePrefix="0" xfId="0">
      <alignment horizontal="left"/>
    </xf>
    <xf applyAlignment="1" borderId="18" fillId="0" fontId="5" numFmtId="0" pivotButton="0" quotePrefix="0" xfId="0">
      <alignment horizontal="left"/>
    </xf>
    <xf borderId="0" fillId="0" fontId="10" numFmtId="164" pivotButton="0" quotePrefix="0" xfId="0"/>
    <xf applyAlignment="1" borderId="0" fillId="0" fontId="10" numFmtId="0" pivotButton="0" quotePrefix="0" xfId="0">
      <alignment horizontal="right"/>
    </xf>
    <xf applyAlignment="1" borderId="0" fillId="0" fontId="8" numFmtId="164" pivotButton="0" quotePrefix="0" xfId="1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0" numFmtId="3" pivotButton="0" quotePrefix="0" xfId="0"/>
    <xf applyAlignment="1" borderId="9" fillId="0" fontId="4" numFmtId="0" pivotButton="0" quotePrefix="0" xfId="0">
      <alignment horizontal="center" vertical="top"/>
    </xf>
    <xf applyAlignment="1" borderId="9" fillId="0" fontId="4" numFmtId="0" pivotButton="0" quotePrefix="0" xfId="0">
      <alignment vertical="top"/>
    </xf>
    <xf applyAlignment="1" borderId="6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0" fillId="0" fontId="3" numFmtId="0" pivotButton="0" quotePrefix="0" xfId="0">
      <alignment horizontal="center"/>
    </xf>
    <xf applyAlignment="1" borderId="0" fillId="0" fontId="11" numFmtId="0" pivotButton="0" quotePrefix="0" xfId="0">
      <alignment horizontal="center"/>
    </xf>
    <xf applyAlignment="1" borderId="0" fillId="0" fontId="12" numFmtId="0" pivotButton="0" quotePrefix="0" xfId="0">
      <alignment horizontal="center"/>
    </xf>
    <xf applyAlignment="1" borderId="0" fillId="0" fontId="3" numFmtId="0" pivotButton="0" quotePrefix="0" xfId="0">
      <alignment horizontal="left"/>
    </xf>
    <xf borderId="0" fillId="0" fontId="10" numFmtId="3" pivotButton="0" quotePrefix="0" xfId="0"/>
    <xf borderId="0" fillId="0" fontId="13" numFmtId="3" pivotButton="0" quotePrefix="0" xfId="0"/>
    <xf borderId="31" fillId="0" fontId="5" numFmtId="49" pivotButton="0" quotePrefix="0" xfId="0"/>
    <xf applyAlignment="1" borderId="32" fillId="0" fontId="5" numFmtId="0" pivotButton="0" quotePrefix="0" xfId="0">
      <alignment wrapText="1"/>
    </xf>
    <xf borderId="33" fillId="0" fontId="5" numFmtId="49" pivotButton="0" quotePrefix="0" xfId="0"/>
    <xf borderId="34" fillId="0" fontId="5" numFmtId="49" pivotButton="0" quotePrefix="0" xfId="0"/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/xl/worksheets/sheet3.xml"/><Relationship Id="rId7" Type="http://schemas.openxmlformats.org/officeDocument/2006/relationships/theme" Target="theme/theme1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worksheet" Target="/xl/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O31"/>
  <sheetViews>
    <sheetView tabSelected="1" workbookViewId="0" zoomScale="85" zoomScaleNormal="85">
      <selection activeCell="B9" sqref="B9"/>
    </sheetView>
  </sheetViews>
  <sheetFormatPr baseColWidth="8" defaultRowHeight="15" outlineLevelCol="0"/>
  <cols>
    <col customWidth="1" max="1" min="1" style="52" width="7.140625"/>
    <col bestFit="1" customWidth="1" max="2" min="2" style="27" width="56.5703125"/>
    <col customWidth="1" max="3" min="3" style="27" width="7"/>
    <col bestFit="1" customWidth="1" max="6" min="5" style="27" width="23.7109375"/>
    <col customWidth="1" max="7" min="7" style="27" width="56.85546875"/>
    <col customWidth="1" max="9" min="8" style="27" width="13.85546875"/>
    <col customWidth="1" max="10" min="10" style="27" width="6"/>
    <col bestFit="1" customWidth="1" max="11" min="11" style="27" width="8.85546875"/>
    <col bestFit="1" customWidth="1" max="14" min="12" style="27" width="7.42578125"/>
  </cols>
  <sheetData>
    <row r="1" spans="1:15">
      <c r="A1" s="46" t="s">
        <v>0</v>
      </c>
      <c r="B1" s="32" t="n"/>
      <c r="C1" s="32" t="s">
        <v>1</v>
      </c>
      <c r="D1" s="32" t="n"/>
      <c r="E1" s="32" t="n"/>
      <c r="F1" s="33" t="n"/>
    </row>
    <row r="2" spans="1:15">
      <c r="A2" s="47" t="s">
        <v>2</v>
      </c>
      <c r="C2" t="s">
        <v>3</v>
      </c>
      <c r="F2" s="34" t="n"/>
    </row>
    <row customHeight="1" ht="18.75" r="3" s="27" spans="1:15">
      <c r="A3" s="47" t="s">
        <v>4</v>
      </c>
      <c r="C3" t="s">
        <v>5</v>
      </c>
      <c r="F3" s="34" t="n"/>
      <c r="G3" s="70" t="n"/>
      <c r="H3" s="70" t="n"/>
      <c r="I3" s="70" t="n"/>
    </row>
    <row customHeight="1" ht="18.75" r="4" s="27" spans="1:15">
      <c r="A4" s="48" t="s">
        <v>6</v>
      </c>
      <c r="B4" s="36" t="n"/>
      <c r="C4" s="36" t="s">
        <v>7</v>
      </c>
      <c r="D4" s="36" t="n"/>
      <c r="E4" s="36" t="n"/>
      <c r="F4" s="37" t="n"/>
      <c r="G4" s="71" t="n"/>
      <c r="H4" s="71" t="n"/>
      <c r="I4" s="71" t="n"/>
    </row>
    <row customHeight="1" ht="18.75" r="5" s="27" spans="1:15">
      <c r="A5" s="48" t="s">
        <v>8</v>
      </c>
      <c r="B5" s="36" t="n"/>
      <c r="C5" s="36" t="s">
        <v>9</v>
      </c>
      <c r="D5" s="36" t="n"/>
      <c r="E5" s="36" t="n"/>
      <c r="F5" s="37" t="n"/>
      <c r="G5" s="71" t="n"/>
      <c r="H5" s="71" t="n"/>
      <c r="I5" s="71" t="n"/>
    </row>
    <row customHeight="1" ht="15.75" r="6" s="27" spans="1:15" thickBot="1">
      <c r="A6" s="49" t="n"/>
      <c r="B6" s="38" t="n"/>
      <c r="C6" s="39" t="n"/>
      <c r="D6" s="39" t="n"/>
      <c r="E6" s="39" t="n"/>
      <c r="F6" s="40" t="n"/>
      <c r="G6" s="72" t="n"/>
      <c r="H6" s="72" t="n"/>
      <c r="I6" s="72" t="n"/>
    </row>
    <row customHeight="1" ht="15.75" r="7" s="27" spans="1:15" thickBot="1">
      <c r="A7" s="50" t="n"/>
      <c r="B7" s="10" t="n"/>
      <c r="C7" s="10" t="n"/>
      <c r="D7" s="10" t="n"/>
      <c r="E7" s="55" t="n"/>
      <c r="F7" s="10" t="n"/>
      <c r="G7" s="10" t="n"/>
      <c r="L7" s="57">
        <f>A15_113!$B$8</f>
        <v/>
      </c>
      <c r="M7" s="57">
        <f>A15_114!$B$8</f>
        <v/>
      </c>
      <c r="N7" s="57">
        <f>A15_227!$B$8</f>
        <v/>
      </c>
    </row>
    <row customHeight="1" ht="32.25" r="8" s="27" spans="1:15" thickTop="1">
      <c r="A8" s="51" t="s">
        <v>10</v>
      </c>
      <c r="B8" s="23" t="s">
        <v>11</v>
      </c>
      <c r="C8" s="24" t="s">
        <v>12</v>
      </c>
      <c r="D8" s="24" t="s">
        <v>13</v>
      </c>
      <c r="E8" s="24" t="s">
        <v>14</v>
      </c>
      <c r="F8" s="24" t="s">
        <v>15</v>
      </c>
      <c r="G8" s="23" t="s">
        <v>16</v>
      </c>
      <c r="H8" s="23" t="s">
        <v>17</v>
      </c>
      <c r="I8" s="23" t="s">
        <v>18</v>
      </c>
      <c r="K8" t="s">
        <v>19</v>
      </c>
    </row>
    <row customHeight="1" ht="63.75" r="9" s="27" spans="1:15">
      <c r="A9" s="58" t="s">
        <v>20</v>
      </c>
      <c r="B9" s="28" t="s">
        <v>21</v>
      </c>
      <c r="C9" s="20">
        <f>K9</f>
        <v/>
      </c>
      <c r="D9" s="20" t="s">
        <v>22</v>
      </c>
      <c r="E9" s="25" t="n"/>
      <c r="F9" s="25">
        <f>C9*E9</f>
        <v/>
      </c>
      <c r="G9" s="26" t="s">
        <v>23</v>
      </c>
      <c r="H9" s="20" t="n"/>
      <c r="I9" s="20" t="n"/>
      <c r="K9">
        <f>SUM(L9:O9)</f>
        <v/>
      </c>
      <c r="L9" s="57">
        <f>SUMIF(A15_113!$A$14:$A$85,$A9,A15_113!$C$14:$C$85)</f>
        <v/>
      </c>
      <c r="M9" s="57">
        <f>SUMIF(A15_114!$A$14:$A$85,$A9,A15_114!$C$14:$C$85)</f>
        <v/>
      </c>
      <c r="N9" s="57">
        <f>SUMIF(A15_227!$A$14:$A$86,$A9,A15_227!$C$14:$C$86)</f>
        <v/>
      </c>
      <c r="O9" s="57" t="n"/>
    </row>
    <row customHeight="1" ht="76.5" r="10" s="27" spans="1:15">
      <c r="A10" s="58" t="s">
        <v>24</v>
      </c>
      <c r="B10" s="28" t="s">
        <v>25</v>
      </c>
      <c r="C10" s="20">
        <f>K10</f>
        <v/>
      </c>
      <c r="D10" s="20" t="s">
        <v>22</v>
      </c>
      <c r="E10" s="25" t="n"/>
      <c r="F10" s="25">
        <f>C10*E10</f>
        <v/>
      </c>
      <c r="G10" s="26" t="s">
        <v>26</v>
      </c>
      <c r="H10" s="20" t="n"/>
      <c r="I10" s="20" t="n"/>
      <c r="K10">
        <f>SUM(L10:O10)</f>
        <v/>
      </c>
      <c r="L10" s="57">
        <f>SUMIF(A15_113!$A$14:$A$85,$A10,A15_113!$C$14:$C$85)</f>
        <v/>
      </c>
      <c r="M10" s="57">
        <f>SUMIF(A15_114!$A$14:$A$85,$A10,A15_114!$C$14:$C$85)</f>
        <v/>
      </c>
      <c r="N10" s="57">
        <f>SUMIF(A15_227!$A$14:$A$86,$A10,A15_227!$C$14:$C$86)</f>
        <v/>
      </c>
      <c r="O10" s="57" t="n"/>
    </row>
    <row customHeight="1" ht="102" r="11" s="27" spans="1:15">
      <c r="A11" s="58" t="s">
        <v>27</v>
      </c>
      <c r="B11" s="28" t="s">
        <v>28</v>
      </c>
      <c r="C11" s="20">
        <f>K11</f>
        <v/>
      </c>
      <c r="D11" s="20" t="s">
        <v>22</v>
      </c>
      <c r="E11" s="25" t="n"/>
      <c r="F11" s="25">
        <f>C11*E11</f>
        <v/>
      </c>
      <c r="G11" s="26" t="s">
        <v>29</v>
      </c>
      <c r="H11" s="20" t="n"/>
      <c r="I11" s="20" t="n"/>
      <c r="K11">
        <f>SUM(L11:O11)</f>
        <v/>
      </c>
      <c r="L11" s="57">
        <f>SUMIF(A15_113!$A$14:$A$85,$A11,A15_113!$C$14:$C$85)</f>
        <v/>
      </c>
      <c r="M11" s="57">
        <f>SUMIF(A15_114!$A$14:$A$85,$A11,A15_114!$C$14:$C$85)</f>
        <v/>
      </c>
      <c r="N11" s="57">
        <f>SUMIF(A15_227!$A$14:$A$86,$A11,A15_227!$C$14:$C$86)</f>
        <v/>
      </c>
      <c r="O11" s="57" t="n"/>
    </row>
    <row customHeight="1" ht="63.75" r="12" s="27" spans="1:15">
      <c r="A12" s="58" t="s">
        <v>30</v>
      </c>
      <c r="B12" s="28" t="s">
        <v>31</v>
      </c>
      <c r="C12" s="20">
        <f>K12</f>
        <v/>
      </c>
      <c r="D12" s="20" t="s">
        <v>22</v>
      </c>
      <c r="E12" s="25" t="n"/>
      <c r="F12" s="25">
        <f>C12*E12</f>
        <v/>
      </c>
      <c r="G12" s="26" t="s">
        <v>32</v>
      </c>
      <c r="H12" s="20" t="n"/>
      <c r="I12" s="20" t="n"/>
      <c r="K12">
        <f>SUM(L12:O12)</f>
        <v/>
      </c>
      <c r="L12" s="57">
        <f>SUMIF(A15_113!$A$14:$A$85,$A12,A15_113!$C$14:$C$85)</f>
        <v/>
      </c>
      <c r="M12" s="57">
        <f>SUMIF(A15_114!$A$14:$A$85,$A12,A15_114!$C$14:$C$85)</f>
        <v/>
      </c>
      <c r="N12" s="57">
        <f>SUMIF(A15_227!$A$14:$A$86,$A12,A15_227!$C$14:$C$86)</f>
        <v/>
      </c>
      <c r="O12" s="57" t="n"/>
    </row>
    <row customHeight="1" ht="51" r="13" s="27" spans="1:15">
      <c r="A13" s="58" t="s">
        <v>33</v>
      </c>
      <c r="B13" s="28" t="s">
        <v>34</v>
      </c>
      <c r="C13" s="20">
        <f>K13</f>
        <v/>
      </c>
      <c r="D13" s="20" t="s">
        <v>22</v>
      </c>
      <c r="E13" s="25" t="n"/>
      <c r="F13" s="25">
        <f>C13*E13</f>
        <v/>
      </c>
      <c r="G13" s="26" t="s">
        <v>35</v>
      </c>
      <c r="H13" s="20" t="n"/>
      <c r="I13" s="20" t="n"/>
      <c r="K13">
        <f>SUM(L13:O13)</f>
        <v/>
      </c>
      <c r="L13" s="57">
        <f>SUMIF(A15_113!$A$14:$A$85,$A13,A15_113!$C$14:$C$85)</f>
        <v/>
      </c>
      <c r="M13" s="57">
        <f>SUMIF(A15_114!$A$14:$A$85,$A13,A15_114!$C$14:$C$85)</f>
        <v/>
      </c>
      <c r="N13" s="57">
        <f>SUMIF(A15_227!$A$14:$A$86,$A13,A15_227!$C$14:$C$86)</f>
        <v/>
      </c>
      <c r="O13" s="57" t="n"/>
    </row>
    <row customHeight="1" ht="76.5" r="14" s="27" spans="1:15">
      <c r="A14" s="58" t="s">
        <v>36</v>
      </c>
      <c r="B14" s="28" t="s">
        <v>37</v>
      </c>
      <c r="C14" s="20">
        <f>K14</f>
        <v/>
      </c>
      <c r="D14" s="20" t="s">
        <v>22</v>
      </c>
      <c r="E14" s="25" t="n"/>
      <c r="F14" s="25">
        <f>C14*E14</f>
        <v/>
      </c>
      <c r="G14" s="26" t="s">
        <v>38</v>
      </c>
      <c r="H14" s="20" t="n"/>
      <c r="I14" s="20" t="n"/>
      <c r="K14">
        <f>SUM(L14:O14)</f>
        <v/>
      </c>
      <c r="L14" s="57">
        <f>SUMIF(A15_113!$A$14:$A$85,$A14,A15_113!$C$14:$C$85)</f>
        <v/>
      </c>
      <c r="M14" s="57">
        <f>SUMIF(A15_114!$A$14:$A$85,$A14,A15_114!$C$14:$C$85)</f>
        <v/>
      </c>
      <c r="N14" s="57">
        <f>SUMIF(A15_227!$A$14:$A$86,$A14,A15_227!$C$14:$C$86)</f>
        <v/>
      </c>
      <c r="O14" s="57" t="n"/>
    </row>
    <row customHeight="1" ht="51" r="15" s="27" spans="1:15">
      <c r="A15" s="58" t="s">
        <v>39</v>
      </c>
      <c r="B15" s="28" t="s">
        <v>40</v>
      </c>
      <c r="C15" s="20">
        <f>K15</f>
        <v/>
      </c>
      <c r="D15" s="20" t="s">
        <v>22</v>
      </c>
      <c r="E15" s="25" t="n"/>
      <c r="F15" s="25">
        <f>C15*E15</f>
        <v/>
      </c>
      <c r="G15" s="26" t="s">
        <v>41</v>
      </c>
      <c r="H15" s="20" t="n"/>
      <c r="I15" s="20" t="n"/>
      <c r="K15">
        <f>SUM(L15:O15)</f>
        <v/>
      </c>
      <c r="L15" s="57">
        <f>SUMIF(A15_113!$A$14:$A$85,$A15,A15_113!$C$14:$C$85)</f>
        <v/>
      </c>
      <c r="M15" s="57">
        <f>SUMIF(A15_114!$A$14:$A$85,$A15,A15_114!$C$14:$C$85)</f>
        <v/>
      </c>
      <c r="N15" s="57">
        <f>SUMIF(A15_227!$A$14:$A$86,$A15,A15_227!$C$14:$C$86)</f>
        <v/>
      </c>
    </row>
    <row customHeight="1" ht="102" r="16" s="27" spans="1:15">
      <c r="A16" s="58" t="s">
        <v>42</v>
      </c>
      <c r="B16" s="28" t="s">
        <v>43</v>
      </c>
      <c r="C16" s="20">
        <f>K16</f>
        <v/>
      </c>
      <c r="D16" s="20" t="s">
        <v>22</v>
      </c>
      <c r="E16" s="25" t="n"/>
      <c r="F16" s="25">
        <f>C16*E16</f>
        <v/>
      </c>
      <c r="G16" s="26" t="s">
        <v>44</v>
      </c>
      <c r="H16" s="20" t="n"/>
      <c r="I16" s="20" t="n"/>
      <c r="K16">
        <f>SUM(L16:O16)</f>
        <v/>
      </c>
      <c r="L16" s="57">
        <f>SUMIF(A15_113!$A$14:$A$85,$A16,A15_113!$C$14:$C$85)</f>
        <v/>
      </c>
      <c r="M16" s="57">
        <f>SUMIF(A15_114!$A$14:$A$85,$A16,A15_114!$C$14:$C$85)</f>
        <v/>
      </c>
      <c r="N16" s="57">
        <f>SUMIF(A15_227!$A$14:$A$86,$A16,A15_227!$C$14:$C$86)</f>
        <v/>
      </c>
    </row>
    <row customHeight="1" ht="51" r="17" s="27" spans="1:15">
      <c r="A17" s="58" t="s">
        <v>45</v>
      </c>
      <c r="B17" s="28" t="s">
        <v>46</v>
      </c>
      <c r="C17" s="20">
        <f>K17</f>
        <v/>
      </c>
      <c r="D17" s="20" t="s">
        <v>47</v>
      </c>
      <c r="E17" s="25" t="n"/>
      <c r="F17" s="25">
        <f>C17*E17</f>
        <v/>
      </c>
      <c r="G17" s="26" t="s">
        <v>48</v>
      </c>
      <c r="H17" s="20" t="n"/>
      <c r="I17" s="20" t="n"/>
      <c r="K17">
        <f>SUM(L17:O17)</f>
        <v/>
      </c>
      <c r="L17" s="57">
        <f>SUMIF(A15_113!$A$14:$A$85,$A17,A15_113!$C$14:$C$85)</f>
        <v/>
      </c>
      <c r="M17" s="57">
        <f>SUMIF(A15_114!$A$14:$A$85,$A17,A15_114!$C$14:$C$85)</f>
        <v/>
      </c>
      <c r="N17" s="57">
        <f>SUMIF(A15_227!$A$14:$A$86,$A17,A15_227!$C$14:$C$86)</f>
        <v/>
      </c>
    </row>
    <row customHeight="1" ht="16.5" r="18" s="27" spans="1:15">
      <c r="A18" s="58" t="s">
        <v>49</v>
      </c>
      <c r="B18" s="28" t="s">
        <v>50</v>
      </c>
      <c r="C18" s="20">
        <f>K18</f>
        <v/>
      </c>
      <c r="D18" s="20" t="s">
        <v>47</v>
      </c>
      <c r="E18" s="25" t="n"/>
      <c r="F18" s="25">
        <f>C18*E18</f>
        <v/>
      </c>
      <c r="G18" s="26" t="n"/>
      <c r="H18" s="20" t="n"/>
      <c r="I18" s="20" t="n"/>
      <c r="K18">
        <f>SUM(L18:O18)</f>
        <v/>
      </c>
      <c r="L18" s="57">
        <f>SUMIF(A15_113!$A$14:$A$85,$A18,A15_113!$C$14:$C$85)</f>
        <v/>
      </c>
      <c r="M18" s="57">
        <f>SUMIF(A15_114!$A$14:$A$85,$A18,A15_114!$C$14:$C$85)</f>
        <v/>
      </c>
      <c r="N18" s="57">
        <f>SUMIF(A15_227!$A$14:$A$86,$A18,A15_227!$C$14:$C$86)</f>
        <v/>
      </c>
    </row>
    <row customHeight="1" ht="25.5" r="19" s="27" spans="1:15">
      <c r="A19" s="58" t="s">
        <v>51</v>
      </c>
      <c r="B19" s="28" t="s">
        <v>52</v>
      </c>
      <c r="C19" s="20">
        <f>K19</f>
        <v/>
      </c>
      <c r="D19" s="20" t="s">
        <v>22</v>
      </c>
      <c r="E19" s="25" t="n"/>
      <c r="F19" s="25">
        <f>C19*E19</f>
        <v/>
      </c>
      <c r="G19" s="26" t="s">
        <v>53</v>
      </c>
      <c r="H19" s="20" t="n"/>
      <c r="I19" s="20" t="n"/>
      <c r="K19">
        <f>SUM(L19:O19)</f>
        <v/>
      </c>
      <c r="L19" s="57">
        <f>SUMIF(A15_113!$A$14:$A$85,$A19,A15_113!$C$14:$C$85)</f>
        <v/>
      </c>
      <c r="M19" s="57">
        <f>SUMIF(A15_114!$A$14:$A$85,$A19,A15_114!$C$14:$C$85)</f>
        <v/>
      </c>
      <c r="N19" s="57">
        <f>SUMIF(A15_227!$A$14:$A$86,$A19,A15_227!$C$14:$C$86)</f>
        <v/>
      </c>
    </row>
    <row customHeight="1" ht="51" r="20" s="27" spans="1:15">
      <c r="A20" s="58" t="s">
        <v>54</v>
      </c>
      <c r="B20" s="28" t="s">
        <v>55</v>
      </c>
      <c r="C20" s="20">
        <f>K20</f>
        <v/>
      </c>
      <c r="D20" s="20" t="s">
        <v>22</v>
      </c>
      <c r="E20" s="25" t="n"/>
      <c r="F20" s="25">
        <f>C20*E20</f>
        <v/>
      </c>
      <c r="G20" s="26" t="s">
        <v>56</v>
      </c>
      <c r="H20" s="20" t="n"/>
      <c r="I20" s="20" t="n"/>
      <c r="K20">
        <f>SUM(L20:O20)</f>
        <v/>
      </c>
      <c r="L20" s="57">
        <f>SUMIF(A15_113!$A$14:$A$85,$A20,A15_113!$C$14:$C$85)</f>
        <v/>
      </c>
      <c r="M20" s="57">
        <f>SUMIF(A15_114!$A$14:$A$85,$A20,A15_114!$C$14:$C$85)</f>
        <v/>
      </c>
      <c r="N20" s="57">
        <f>SUMIF(A15_227!$A$14:$A$86,$A20,A15_227!$C$14:$C$86)</f>
        <v/>
      </c>
    </row>
    <row customHeight="1" ht="25.5" r="21" s="27" spans="1:15">
      <c r="A21" s="58" t="s">
        <v>57</v>
      </c>
      <c r="B21" s="28" t="s">
        <v>58</v>
      </c>
      <c r="C21" s="20">
        <f>K21</f>
        <v/>
      </c>
      <c r="D21" s="20" t="s">
        <v>59</v>
      </c>
      <c r="E21" s="25" t="n"/>
      <c r="F21" s="25">
        <f>C21*E21</f>
        <v/>
      </c>
      <c r="G21" s="26" t="s">
        <v>60</v>
      </c>
      <c r="H21" s="20" t="n"/>
      <c r="I21" s="20" t="n"/>
      <c r="K21">
        <f>SUM(L21:O21)</f>
        <v/>
      </c>
      <c r="L21" s="57">
        <f>SUMIF(A15_113!$A$14:$A$85,$A21,A15_113!$C$14:$C$85)</f>
        <v/>
      </c>
      <c r="M21" s="57">
        <f>SUMIF(A15_114!$A$14:$A$85,$A21,A15_114!$C$14:$C$85)</f>
        <v/>
      </c>
      <c r="N21" s="57">
        <f>SUMIF(A15_227!$A$14:$A$86,$A21,A15_227!$C$14:$C$86)</f>
        <v/>
      </c>
    </row>
    <row customHeight="1" ht="16.5" r="22" s="27" spans="1:15">
      <c r="A22" s="58" t="s">
        <v>61</v>
      </c>
      <c r="B22" s="28" t="s">
        <v>62</v>
      </c>
      <c r="C22" s="20">
        <f>K22</f>
        <v/>
      </c>
      <c r="D22" s="20" t="s">
        <v>63</v>
      </c>
      <c r="E22" s="25" t="n"/>
      <c r="F22" s="25">
        <f>C22*E22</f>
        <v/>
      </c>
      <c r="G22" s="26" t="n"/>
      <c r="H22" s="20" t="n"/>
      <c r="I22" s="20" t="n"/>
      <c r="K22">
        <f>SUM(L22:O22)</f>
        <v/>
      </c>
      <c r="L22" s="57">
        <f>SUMIF(A15_113!$A$14:$A$85,$A22,A15_113!$C$14:$C$85)</f>
        <v/>
      </c>
      <c r="M22" s="57">
        <f>SUMIF(A15_114!$A$14:$A$85,$A22,A15_114!$C$14:$C$85)</f>
        <v/>
      </c>
      <c r="N22" s="57">
        <f>SUMIF(A15_227!$A$14:$A$86,$A22,A15_227!$C$14:$C$86)</f>
        <v/>
      </c>
    </row>
    <row customHeight="1" ht="16.5" r="23" s="27" spans="1:15">
      <c r="A23" s="58" t="s">
        <v>64</v>
      </c>
      <c r="B23" s="28" t="s">
        <v>65</v>
      </c>
      <c r="C23" s="20">
        <f>K23</f>
        <v/>
      </c>
      <c r="D23" s="20" t="s">
        <v>63</v>
      </c>
      <c r="E23" s="25" t="n"/>
      <c r="F23" s="25">
        <f>C23*E23</f>
        <v/>
      </c>
      <c r="G23" s="26" t="n"/>
      <c r="H23" s="20" t="n"/>
      <c r="I23" s="20" t="n"/>
      <c r="K23">
        <f>SUM(L23:O23)</f>
        <v/>
      </c>
      <c r="L23" s="57">
        <f>SUMIF(A15_113!$A$14:$A$85,$A23,A15_113!$C$14:$C$85)</f>
        <v/>
      </c>
      <c r="M23" s="57">
        <f>SUMIF(A15_114!$A$14:$A$85,$A23,A15_114!$C$14:$C$85)</f>
        <v/>
      </c>
      <c r="N23" s="57">
        <f>SUMIF(A15_227!$A$14:$A$86,$A23,A15_227!$C$14:$C$86)</f>
        <v/>
      </c>
    </row>
    <row customHeight="1" ht="16.5" r="24" s="27" spans="1:15">
      <c r="A24" s="58" t="s">
        <v>66</v>
      </c>
      <c r="B24" s="28" t="s">
        <v>67</v>
      </c>
      <c r="C24" s="20">
        <f>K24</f>
        <v/>
      </c>
      <c r="D24" s="20" t="s">
        <v>63</v>
      </c>
      <c r="E24" s="25" t="n"/>
      <c r="F24" s="25">
        <f>C24*E24</f>
        <v/>
      </c>
      <c r="G24" s="26" t="n"/>
      <c r="H24" s="20" t="n"/>
      <c r="I24" s="20" t="n"/>
      <c r="K24">
        <f>SUM(L24:O24)</f>
        <v/>
      </c>
      <c r="L24" s="57">
        <f>SUMIF(A15_113!$A$14:$A$85,$A24,A15_113!$C$14:$C$85)</f>
        <v/>
      </c>
      <c r="M24" s="57">
        <f>SUMIF(A15_114!$A$14:$A$85,$A24,A15_114!$C$14:$C$85)</f>
        <v/>
      </c>
      <c r="N24" s="57">
        <f>SUMIF(A15_227!$A$14:$A$86,$A24,A15_227!$C$14:$C$86)</f>
        <v/>
      </c>
    </row>
    <row customHeight="1" ht="16.5" r="25" s="27" spans="1:15">
      <c r="A25" s="58" t="s">
        <v>68</v>
      </c>
      <c r="B25" s="28" t="s">
        <v>69</v>
      </c>
      <c r="C25" s="20">
        <f>K25</f>
        <v/>
      </c>
      <c r="D25" s="20" t="s">
        <v>63</v>
      </c>
      <c r="E25" s="25" t="n"/>
      <c r="F25" s="25">
        <f>C25*E25</f>
        <v/>
      </c>
      <c r="G25" s="26" t="n"/>
      <c r="H25" s="20" t="n"/>
      <c r="I25" s="20" t="n"/>
      <c r="K25">
        <f>SUM(L25:O25)</f>
        <v/>
      </c>
      <c r="L25" s="57">
        <f>SUMIF(A15_113!$A$14:$A$85,$A25,A15_113!$C$14:$C$85)</f>
        <v/>
      </c>
      <c r="M25" s="57">
        <f>SUMIF(A15_114!$A$14:$A$85,$A25,A15_114!$C$14:$C$85)</f>
        <v/>
      </c>
      <c r="N25" s="57">
        <f>SUMIF(A15_227!$A$14:$A$86,$A25,A15_227!$C$14:$C$86)</f>
        <v/>
      </c>
    </row>
    <row customHeight="1" ht="16.5" r="26" s="27" spans="1:15">
      <c r="A26" s="58" t="s">
        <v>70</v>
      </c>
      <c r="B26" s="28" t="s">
        <v>71</v>
      </c>
      <c r="C26" s="20">
        <f>K26</f>
        <v/>
      </c>
      <c r="D26" s="20" t="s">
        <v>63</v>
      </c>
      <c r="E26" s="25" t="n"/>
      <c r="F26" s="25">
        <f>C26*E26</f>
        <v/>
      </c>
      <c r="G26" s="26" t="n"/>
      <c r="H26" s="20" t="n"/>
      <c r="I26" s="20" t="n"/>
      <c r="K26">
        <f>SUM(L26:O26)</f>
        <v/>
      </c>
      <c r="L26" s="57">
        <f>SUMIF(A15_113!$A$14:$A$85,$A26,A15_113!$C$14:$C$85)</f>
        <v/>
      </c>
      <c r="M26" s="57">
        <f>SUMIF(A15_114!$A$14:$A$85,$A26,A15_114!$C$14:$C$85)</f>
        <v/>
      </c>
      <c r="N26" s="57">
        <f>SUMIF(A15_227!$A$14:$A$86,$A26,A15_227!$C$14:$C$86)</f>
        <v/>
      </c>
    </row>
    <row customHeight="1" ht="16.5" r="27" s="27" spans="1:15">
      <c r="A27" s="58" t="s">
        <v>72</v>
      </c>
      <c r="B27" s="28" t="s">
        <v>73</v>
      </c>
      <c r="C27" s="20">
        <f>K27</f>
        <v/>
      </c>
      <c r="D27" s="20" t="s">
        <v>63</v>
      </c>
      <c r="E27" s="25" t="n"/>
      <c r="F27" s="25">
        <f>C27*E27</f>
        <v/>
      </c>
      <c r="G27" s="26" t="n"/>
      <c r="H27" s="20" t="n"/>
      <c r="I27" s="20" t="n"/>
      <c r="K27">
        <f>SUM(L27:O27)</f>
        <v/>
      </c>
      <c r="L27" s="57">
        <f>SUMIF(A15_113!$A$14:$A$85,$A27,A15_113!$C$14:$C$85)</f>
        <v/>
      </c>
      <c r="M27" s="57">
        <f>SUMIF(A15_114!$A$14:$A$85,$A27,A15_114!$C$14:$C$85)</f>
        <v/>
      </c>
      <c r="N27" s="57">
        <f>SUMIF(A15_227!$A$14:$A$86,$A27,A15_227!$C$14:$C$86)</f>
        <v/>
      </c>
    </row>
    <row customHeight="1" ht="16.5" r="28" s="27" spans="1:15">
      <c r="A28" s="58" t="s">
        <v>74</v>
      </c>
      <c r="B28" s="28" t="s">
        <v>75</v>
      </c>
      <c r="C28" s="20">
        <f>K28</f>
        <v/>
      </c>
      <c r="D28" s="20" t="s">
        <v>63</v>
      </c>
      <c r="E28" s="25" t="n"/>
      <c r="F28" s="25">
        <f>C28*E28</f>
        <v/>
      </c>
      <c r="G28" s="26" t="n"/>
      <c r="H28" s="20" t="n"/>
      <c r="I28" s="20" t="n"/>
      <c r="K28">
        <f>SUM(L28:O28)</f>
        <v/>
      </c>
      <c r="L28" s="57">
        <f>SUMIF(A15_113!$A$14:$A$85,$A28,A15_113!$C$14:$C$85)</f>
        <v/>
      </c>
      <c r="M28" s="57">
        <f>SUMIF(A15_114!$A$14:$A$85,$A28,A15_114!$C$14:$C$85)</f>
        <v/>
      </c>
      <c r="N28" s="57">
        <f>SUMIF(A15_227!$A$14:$A$86,$A28,A15_227!$C$14:$C$86)</f>
        <v/>
      </c>
    </row>
    <row customHeight="1" ht="16.5" r="29" s="27" spans="1:15">
      <c r="A29" s="58" t="n"/>
      <c r="B29" s="5" t="n"/>
      <c r="C29" s="6" t="n"/>
      <c r="D29" s="6" t="n"/>
      <c r="E29" s="62" t="n"/>
      <c r="F29" s="62" t="n"/>
      <c r="G29" s="63" t="n"/>
    </row>
    <row customHeight="1" ht="16.5" r="30" s="27" spans="1:15">
      <c r="A30" s="58" t="n"/>
      <c r="B30" s="5" t="n"/>
      <c r="C30" s="6" t="n"/>
      <c r="D30" s="6" t="n"/>
      <c r="E30" s="62" t="n"/>
      <c r="F30" s="62" t="n"/>
      <c r="G30" s="63" t="n"/>
      <c r="L30" s="64">
        <f>SUMPRODUCT($E9:$E29,L9:L29)</f>
        <v/>
      </c>
      <c r="M30" s="64">
        <f>SUMPRODUCT($E9:$E29,M9:M29)</f>
        <v/>
      </c>
      <c r="N30" s="64">
        <f>SUMPRODUCT($E9:$E29,N9:N29)</f>
        <v/>
      </c>
    </row>
    <row r="31" spans="1:15">
      <c r="B31" s="61" t="s">
        <v>76</v>
      </c>
      <c r="F31" s="60">
        <f>SUM(F9:F30)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9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35"/>
  <sheetViews>
    <sheetView view="pageBreakPreview" workbookViewId="0" zoomScaleNormal="100" zoomScaleSheetLayoutView="100">
      <selection activeCell="G38" sqref="G38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6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5" t="s">
        <v>0</v>
      </c>
      <c r="B1" s="76" t="s">
        <v>1</v>
      </c>
      <c r="C1" s="9" t="s">
        <v>77</v>
      </c>
      <c r="D1" s="2" t="n"/>
    </row>
    <row customHeight="1" ht="15" r="2" s="27" spans="1:6">
      <c r="A2" s="77" t="s">
        <v>2</v>
      </c>
      <c r="B2" s="41" t="s">
        <v>78</v>
      </c>
      <c r="C2" s="56" t="n"/>
      <c r="D2" s="79" t="s">
        <v>79</v>
      </c>
    </row>
    <row r="3" spans="1:6">
      <c r="A3" s="77" t="s">
        <v>4</v>
      </c>
      <c r="B3" s="41" t="s">
        <v>5</v>
      </c>
      <c r="C3" s="56" t="n"/>
    </row>
    <row r="4" spans="1:6">
      <c r="A4" s="77" t="s">
        <v>6</v>
      </c>
      <c r="B4" s="41" t="s">
        <v>80</v>
      </c>
      <c r="C4" s="56" t="n"/>
    </row>
    <row r="5" spans="1:6">
      <c r="A5" s="77" t="s">
        <v>8</v>
      </c>
      <c r="B5" s="16" t="s">
        <v>81</v>
      </c>
      <c r="C5" s="56" t="n"/>
    </row>
    <row r="6" spans="1:6">
      <c r="A6" s="77" t="s">
        <v>82</v>
      </c>
      <c r="B6" s="16" t="n"/>
      <c r="C6" s="56" t="n"/>
    </row>
    <row r="7" spans="1:6">
      <c r="A7" s="77" t="s">
        <v>83</v>
      </c>
      <c r="B7" s="16" t="n"/>
      <c r="C7" s="56" t="n"/>
    </row>
    <row r="8" spans="1:6">
      <c r="A8" s="77" t="s">
        <v>84</v>
      </c>
      <c r="B8" s="16">
        <f>RIGHT(CELL("filename",A1),LEN(CELL("filename",A1))-FIND("]",CELL("filename",A1)))</f>
        <v/>
      </c>
      <c r="C8" s="56" t="n"/>
    </row>
    <row r="9" spans="1:6">
      <c r="A9" s="77" t="s">
        <v>85</v>
      </c>
      <c r="B9" s="16" t="s">
        <v>86</v>
      </c>
      <c r="C9" s="56" t="n"/>
    </row>
    <row r="10" spans="1:6">
      <c r="A10" s="77" t="s">
        <v>87</v>
      </c>
      <c r="B10" s="59" t="n"/>
      <c r="C10" s="56" t="n"/>
    </row>
    <row customHeight="1" ht="15.75" r="11" s="27" spans="1:6" thickBot="1">
      <c r="A11" s="78" t="s">
        <v>88</v>
      </c>
      <c r="B11" s="42" t="n"/>
      <c r="C11" s="56" t="n"/>
    </row>
    <row r="12" spans="1:6">
      <c r="A12" s="8" t="n"/>
      <c r="B12" s="10" t="n"/>
      <c r="C12" s="55" t="n"/>
      <c r="D12" s="11" t="n"/>
    </row>
    <row customHeight="1" ht="31.5" r="13" s="27" spans="1:6">
      <c r="A13" s="53" t="s">
        <v>10</v>
      </c>
      <c r="B13" s="54" t="s">
        <v>89</v>
      </c>
      <c r="C13" s="4" t="s">
        <v>12</v>
      </c>
      <c r="D13" s="12" t="s">
        <v>13</v>
      </c>
      <c r="E13" s="54" t="s">
        <v>90</v>
      </c>
      <c r="F13" s="54" t="s">
        <v>91</v>
      </c>
    </row>
    <row r="14" spans="1:6">
      <c r="A14" s="43" t="s">
        <v>20</v>
      </c>
      <c r="B14" s="66">
        <f>VLOOKUP(A14,SOUHRN!$A$9:$E$162,2,FALSE)</f>
        <v/>
      </c>
      <c r="C14" s="65" t="n">
        <v>1</v>
      </c>
      <c r="D14" s="68" t="s">
        <v>22</v>
      </c>
      <c r="E14" s="81" t="s"/>
      <c r="F14" s="64">
        <f>C14*E14</f>
        <v/>
      </c>
    </row>
    <row r="15" spans="1:6">
      <c r="A15" s="43" t="s">
        <v>27</v>
      </c>
      <c r="B15" s="66">
        <f>VLOOKUP(A15,SOUHRN!$A$9:$E$162,2,FALSE)</f>
        <v/>
      </c>
      <c r="C15" s="65" t="n">
        <v>1</v>
      </c>
      <c r="D15" s="68" t="s">
        <v>22</v>
      </c>
      <c r="E15" s="81" t="s"/>
      <c r="F15" s="64">
        <f>C15*E15</f>
        <v/>
      </c>
    </row>
    <row r="16" spans="1:6">
      <c r="A16" s="43" t="s">
        <v>51</v>
      </c>
      <c r="B16" s="66">
        <f>VLOOKUP(A16,SOUHRN!$A$9:$E$162,2,FALSE)</f>
        <v/>
      </c>
      <c r="C16" s="65" t="n">
        <v>1</v>
      </c>
      <c r="D16" s="68" t="s">
        <v>22</v>
      </c>
      <c r="E16" s="81" t="s"/>
      <c r="F16" s="64">
        <f>C16*E16</f>
        <v/>
      </c>
    </row>
    <row r="17" spans="1:6">
      <c r="A17" s="43" t="s">
        <v>24</v>
      </c>
      <c r="B17" s="66">
        <f>VLOOKUP(A17,SOUHRN!$A$9:$E$162,2,FALSE)</f>
        <v/>
      </c>
      <c r="C17" s="65" t="n">
        <v>1</v>
      </c>
      <c r="D17" s="68" t="s">
        <v>22</v>
      </c>
      <c r="E17" s="81" t="s"/>
      <c r="F17" s="64">
        <f>C17*E17</f>
        <v/>
      </c>
    </row>
    <row r="18" spans="1:6">
      <c r="A18" s="43" t="s">
        <v>54</v>
      </c>
      <c r="B18" s="66">
        <f>VLOOKUP(A18,SOUHRN!$A$9:$E$162,2,FALSE)</f>
        <v/>
      </c>
      <c r="C18" s="67" t="n">
        <v>1</v>
      </c>
      <c r="D18" s="68" t="s">
        <v>22</v>
      </c>
      <c r="E18" s="81" t="s"/>
      <c r="F18" s="64">
        <f>C18*E18</f>
        <v/>
      </c>
    </row>
    <row r="19" spans="1:6">
      <c r="A19" s="43" t="s">
        <v>42</v>
      </c>
      <c r="B19" s="66">
        <f>VLOOKUP(A19,SOUHRN!$A$9:$E$162,2,FALSE)</f>
        <v/>
      </c>
      <c r="C19" s="67" t="n">
        <v>1</v>
      </c>
      <c r="D19" s="68" t="s">
        <v>22</v>
      </c>
      <c r="E19" s="81" t="s"/>
      <c r="F19" s="64">
        <f>C19*E19</f>
        <v/>
      </c>
    </row>
    <row r="20" spans="1:6">
      <c r="A20" s="44" t="s">
        <v>33</v>
      </c>
      <c r="B20" s="66">
        <f>VLOOKUP(A20,SOUHRN!$A$9:$E$162,2,FALSE)</f>
        <v/>
      </c>
      <c r="C20" s="67" t="n">
        <v>1</v>
      </c>
      <c r="D20" s="68" t="s">
        <v>22</v>
      </c>
      <c r="E20" s="81" t="s"/>
      <c r="F20" s="64">
        <f>C20*E20</f>
        <v/>
      </c>
    </row>
    <row r="21" spans="1:6">
      <c r="A21" s="43" t="s">
        <v>30</v>
      </c>
      <c r="B21" s="66">
        <f>VLOOKUP(A21,SOUHRN!$A$9:$E$162,2,FALSE)</f>
        <v/>
      </c>
      <c r="C21" s="67" t="n">
        <v>1</v>
      </c>
      <c r="D21" s="68" t="s">
        <v>22</v>
      </c>
      <c r="E21" s="81" t="s"/>
      <c r="F21" s="64">
        <f>C21*E21</f>
        <v/>
      </c>
    </row>
    <row r="22" spans="1:6">
      <c r="A22" s="43" t="s">
        <v>36</v>
      </c>
      <c r="B22" s="66">
        <f>VLOOKUP(A22,SOUHRN!$A$9:$E$162,2,FALSE)</f>
        <v/>
      </c>
      <c r="C22" s="67" t="n">
        <v>1</v>
      </c>
      <c r="D22" s="68" t="s">
        <v>22</v>
      </c>
      <c r="E22" s="81" t="s"/>
      <c r="F22" s="64">
        <f>C22*E22</f>
        <v/>
      </c>
    </row>
    <row r="23" spans="1:6">
      <c r="A23" s="43" t="s">
        <v>39</v>
      </c>
      <c r="B23" s="66">
        <f>VLOOKUP(A23,SOUHRN!$A$9:$E$162,2,FALSE)</f>
        <v/>
      </c>
      <c r="C23" s="65" t="n">
        <v>2</v>
      </c>
      <c r="D23" s="68" t="s">
        <v>22</v>
      </c>
      <c r="E23" s="81" t="s"/>
      <c r="F23" s="64">
        <f>C23*E23</f>
        <v/>
      </c>
    </row>
    <row r="24" spans="1:6">
      <c r="A24" s="43" t="s">
        <v>45</v>
      </c>
      <c r="B24" s="66">
        <f>VLOOKUP(A24,SOUHRN!$A$9:$E$162,2,FALSE)</f>
        <v/>
      </c>
      <c r="C24" s="65" t="n">
        <v>30</v>
      </c>
      <c r="D24" s="68" t="s">
        <v>22</v>
      </c>
      <c r="E24" s="81" t="s"/>
      <c r="F24" s="64">
        <f>C24*E24</f>
        <v/>
      </c>
    </row>
    <row r="25" spans="1:6">
      <c r="A25" s="43" t="s">
        <v>49</v>
      </c>
      <c r="B25" s="66">
        <f>VLOOKUP(A25,SOUHRN!$A$9:$E$162,2,FALSE)</f>
        <v/>
      </c>
      <c r="C25" s="67" t="n">
        <v>60</v>
      </c>
      <c r="D25" s="68" t="s">
        <v>22</v>
      </c>
      <c r="E25" s="81" t="s"/>
      <c r="F25" s="64">
        <f>C25*E25</f>
        <v/>
      </c>
    </row>
    <row r="26" spans="1:6">
      <c r="A26" s="43" t="s">
        <v>57</v>
      </c>
      <c r="B26" s="66">
        <f>VLOOKUP(A26,SOUHRN!$A$9:$E$162,2,FALSE)</f>
        <v/>
      </c>
      <c r="C26" s="67" t="n">
        <v>1</v>
      </c>
      <c r="D26" s="29" t="s">
        <v>59</v>
      </c>
      <c r="E26" s="81" t="s"/>
      <c r="F26" s="64">
        <f>C26*E26</f>
        <v/>
      </c>
    </row>
    <row r="27" spans="1:6">
      <c r="A27" s="43" t="s">
        <v>61</v>
      </c>
      <c r="B27" s="66">
        <f>VLOOKUP(A27,SOUHRN!$A$9:$E$162,2,FALSE)</f>
        <v/>
      </c>
      <c r="C27" s="67" t="n">
        <v>4</v>
      </c>
      <c r="D27" s="68" t="s">
        <v>63</v>
      </c>
      <c r="E27" s="82" t="s"/>
      <c r="F27" s="82" t="s"/>
    </row>
    <row r="28" spans="1:6">
      <c r="A28" s="43" t="s">
        <v>64</v>
      </c>
      <c r="B28" s="66">
        <f>VLOOKUP(A28,SOUHRN!$A$9:$E$162,2,FALSE)</f>
        <v/>
      </c>
      <c r="C28" s="67" t="n">
        <v>4</v>
      </c>
      <c r="D28" s="68" t="s">
        <v>63</v>
      </c>
      <c r="E28" s="82" t="s"/>
      <c r="F28" s="82" t="s"/>
    </row>
    <row r="29" spans="1:6">
      <c r="A29" s="43" t="s">
        <v>66</v>
      </c>
      <c r="B29" s="66">
        <f>VLOOKUP(A29,SOUHRN!$A$9:$E$162,2,FALSE)</f>
        <v/>
      </c>
      <c r="C29" s="67" t="n">
        <v>16</v>
      </c>
      <c r="D29" s="29" t="s">
        <v>63</v>
      </c>
      <c r="E29" s="82" t="s"/>
      <c r="F29" s="82" t="s"/>
    </row>
    <row r="30" spans="1:6">
      <c r="A30" s="43" t="s">
        <v>68</v>
      </c>
      <c r="B30" s="66">
        <f>VLOOKUP(A30,SOUHRN!$A$9:$E$162,2,FALSE)</f>
        <v/>
      </c>
      <c r="C30" s="67" t="n">
        <v>12</v>
      </c>
      <c r="D30" s="68" t="s">
        <v>63</v>
      </c>
      <c r="E30" s="82" t="s"/>
      <c r="F30" s="82" t="s"/>
    </row>
    <row r="31" spans="1:6">
      <c r="A31" s="43" t="s">
        <v>70</v>
      </c>
      <c r="B31" s="66">
        <f>VLOOKUP(A31,SOUHRN!$A$9:$E$162,2,FALSE)</f>
        <v/>
      </c>
      <c r="C31" s="67" t="n">
        <v>60</v>
      </c>
      <c r="D31" s="29" t="s">
        <v>63</v>
      </c>
      <c r="E31" s="82" t="s"/>
      <c r="F31" s="82" t="s"/>
    </row>
    <row r="32" spans="1:6">
      <c r="A32" s="43" t="s">
        <v>72</v>
      </c>
      <c r="B32" s="66">
        <f>VLOOKUP(A32,SOUHRN!$A$9:$E$162,2,FALSE)</f>
        <v/>
      </c>
      <c r="C32" s="67" t="n">
        <v>4</v>
      </c>
      <c r="D32" s="29" t="s">
        <v>63</v>
      </c>
      <c r="E32" s="82" t="s"/>
      <c r="F32" s="82" t="s"/>
    </row>
    <row r="33" spans="1:6">
      <c r="A33" s="43" t="s">
        <v>74</v>
      </c>
      <c r="B33" s="66">
        <f>VLOOKUP(A33,SOUHRN!$A$9:$E$162,2,FALSE)</f>
        <v/>
      </c>
      <c r="C33" s="67" t="n">
        <v>2</v>
      </c>
      <c r="D33" s="29" t="s">
        <v>63</v>
      </c>
      <c r="E33" s="82" t="s"/>
      <c r="F33" s="82" t="s"/>
    </row>
    <row customHeight="1" ht="15.75" r="34" s="27" spans="1:6" thickBot="1">
      <c r="A34" s="45" t="n"/>
      <c r="B34" s="18" t="n"/>
      <c r="C34" s="21" t="n"/>
      <c r="D34" s="31" t="n"/>
    </row>
    <row customHeight="1" ht="15.75" r="35" s="27" spans="1:6" thickTop="1">
      <c r="A35" s="36" t="n"/>
      <c r="B35" s="36" t="n"/>
      <c r="C35" s="69" t="n"/>
      <c r="D35" s="36" t="n"/>
      <c r="F35" s="74">
        <f>SUM(F14:F34)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35"/>
  <sheetViews>
    <sheetView view="pageBreakPreview" workbookViewId="0" zoomScaleNormal="100" zoomScaleSheetLayoutView="100">
      <selection activeCell="E37" sqref="E37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6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5" t="s">
        <v>0</v>
      </c>
      <c r="B1" s="76" t="s">
        <v>1</v>
      </c>
      <c r="C1" s="9" t="s">
        <v>77</v>
      </c>
      <c r="D1" s="2" t="n"/>
    </row>
    <row customHeight="1" ht="15" r="2" s="27" spans="1:6">
      <c r="A2" s="77" t="s">
        <v>2</v>
      </c>
      <c r="B2" s="41" t="s">
        <v>78</v>
      </c>
      <c r="C2" s="56" t="n"/>
      <c r="D2" s="79" t="s">
        <v>79</v>
      </c>
    </row>
    <row r="3" spans="1:6">
      <c r="A3" s="77" t="s">
        <v>4</v>
      </c>
      <c r="B3" s="41" t="s">
        <v>5</v>
      </c>
      <c r="C3" s="56" t="n"/>
    </row>
    <row r="4" spans="1:6">
      <c r="A4" s="77" t="s">
        <v>6</v>
      </c>
      <c r="B4" s="41" t="s">
        <v>80</v>
      </c>
      <c r="C4" s="56" t="n"/>
    </row>
    <row r="5" spans="1:6">
      <c r="A5" s="77" t="s">
        <v>8</v>
      </c>
      <c r="B5" s="16" t="s">
        <v>81</v>
      </c>
      <c r="C5" s="56" t="n"/>
    </row>
    <row r="6" spans="1:6">
      <c r="A6" s="77" t="s">
        <v>82</v>
      </c>
      <c r="B6" s="16" t="n"/>
      <c r="C6" s="56" t="n"/>
    </row>
    <row r="7" spans="1:6">
      <c r="A7" s="77" t="s">
        <v>83</v>
      </c>
      <c r="B7" s="16" t="n"/>
      <c r="C7" s="56" t="n"/>
    </row>
    <row r="8" spans="1:6">
      <c r="A8" s="77" t="s">
        <v>84</v>
      </c>
      <c r="B8" s="16">
        <f>RIGHT(CELL("filename",A1),LEN(CELL("filename",A1))-FIND("]",CELL("filename",A1)))</f>
        <v/>
      </c>
      <c r="C8" s="56" t="n"/>
    </row>
    <row r="9" spans="1:6">
      <c r="A9" s="77" t="s">
        <v>85</v>
      </c>
      <c r="B9" s="16" t="s">
        <v>92</v>
      </c>
      <c r="C9" s="56" t="n"/>
    </row>
    <row r="10" spans="1:6">
      <c r="A10" s="77" t="s">
        <v>87</v>
      </c>
      <c r="B10" s="59" t="n"/>
      <c r="C10" s="56" t="n"/>
    </row>
    <row customHeight="1" ht="15.75" r="11" s="27" spans="1:6" thickBot="1">
      <c r="A11" s="78" t="s">
        <v>88</v>
      </c>
      <c r="B11" s="42" t="n"/>
      <c r="C11" s="56" t="n"/>
    </row>
    <row r="12" spans="1:6">
      <c r="A12" s="8" t="n"/>
      <c r="B12" s="10" t="n"/>
      <c r="C12" s="55" t="n"/>
      <c r="D12" s="11" t="n"/>
    </row>
    <row customHeight="1" ht="31.5" r="13" s="27" spans="1:6">
      <c r="A13" s="53" t="s">
        <v>10</v>
      </c>
      <c r="B13" s="54" t="s">
        <v>89</v>
      </c>
      <c r="C13" s="4" t="s">
        <v>12</v>
      </c>
      <c r="D13" s="12" t="s">
        <v>13</v>
      </c>
      <c r="E13" s="54" t="s">
        <v>90</v>
      </c>
      <c r="F13" s="54" t="s">
        <v>91</v>
      </c>
    </row>
    <row r="14" spans="1:6">
      <c r="A14" s="43" t="s">
        <v>20</v>
      </c>
      <c r="B14" s="66">
        <f>VLOOKUP(A14,SOUHRN!$A$9:$E$162,2,FALSE)</f>
        <v/>
      </c>
      <c r="C14" s="65" t="n">
        <v>1</v>
      </c>
      <c r="D14" s="68" t="s">
        <v>22</v>
      </c>
      <c r="E14" s="81" t="s"/>
      <c r="F14" s="64">
        <f>C14*E14</f>
        <v/>
      </c>
    </row>
    <row r="15" spans="1:6">
      <c r="A15" s="43" t="s">
        <v>27</v>
      </c>
      <c r="B15" s="66">
        <f>VLOOKUP(A15,SOUHRN!$A$9:$E$162,2,FALSE)</f>
        <v/>
      </c>
      <c r="C15" s="65" t="n">
        <v>1</v>
      </c>
      <c r="D15" s="68" t="s">
        <v>22</v>
      </c>
      <c r="E15" s="81" t="s"/>
      <c r="F15" s="64">
        <f>C15*E15</f>
        <v/>
      </c>
    </row>
    <row r="16" spans="1:6">
      <c r="A16" s="43" t="s">
        <v>51</v>
      </c>
      <c r="B16" s="66">
        <f>VLOOKUP(A16,SOUHRN!$A$9:$E$162,2,FALSE)</f>
        <v/>
      </c>
      <c r="C16" s="65" t="n">
        <v>1</v>
      </c>
      <c r="D16" s="68" t="s">
        <v>22</v>
      </c>
      <c r="E16" s="81" t="s"/>
      <c r="F16" s="64">
        <f>C16*E16</f>
        <v/>
      </c>
    </row>
    <row r="17" spans="1:6">
      <c r="A17" s="43" t="s">
        <v>24</v>
      </c>
      <c r="B17" s="66">
        <f>VLOOKUP(A17,SOUHRN!$A$9:$E$162,2,FALSE)</f>
        <v/>
      </c>
      <c r="C17" s="65" t="n">
        <v>1</v>
      </c>
      <c r="D17" s="68" t="s">
        <v>22</v>
      </c>
      <c r="E17" s="81" t="s"/>
      <c r="F17" s="64">
        <f>C17*E17</f>
        <v/>
      </c>
    </row>
    <row r="18" spans="1:6">
      <c r="A18" s="43" t="s">
        <v>54</v>
      </c>
      <c r="B18" s="66">
        <f>VLOOKUP(A18,SOUHRN!$A$9:$E$162,2,FALSE)</f>
        <v/>
      </c>
      <c r="C18" s="67" t="n">
        <v>1</v>
      </c>
      <c r="D18" s="68" t="s">
        <v>22</v>
      </c>
      <c r="E18" s="81" t="s"/>
      <c r="F18" s="64">
        <f>C18*E18</f>
        <v/>
      </c>
    </row>
    <row r="19" spans="1:6">
      <c r="A19" s="43" t="s">
        <v>42</v>
      </c>
      <c r="B19" s="66">
        <f>VLOOKUP(A19,SOUHRN!$A$9:$E$162,2,FALSE)</f>
        <v/>
      </c>
      <c r="C19" s="67" t="n">
        <v>1</v>
      </c>
      <c r="D19" s="68" t="s">
        <v>22</v>
      </c>
      <c r="E19" s="81" t="s"/>
      <c r="F19" s="64">
        <f>C19*E19</f>
        <v/>
      </c>
    </row>
    <row r="20" spans="1:6">
      <c r="A20" s="44" t="s">
        <v>33</v>
      </c>
      <c r="B20" s="66">
        <f>VLOOKUP(A20,SOUHRN!$A$9:$E$162,2,FALSE)</f>
        <v/>
      </c>
      <c r="C20" s="67" t="n">
        <v>1</v>
      </c>
      <c r="D20" s="68" t="s">
        <v>22</v>
      </c>
      <c r="E20" s="81" t="s"/>
      <c r="F20" s="64">
        <f>C20*E20</f>
        <v/>
      </c>
    </row>
    <row r="21" spans="1:6">
      <c r="A21" s="43" t="s">
        <v>30</v>
      </c>
      <c r="B21" s="66">
        <f>VLOOKUP(A21,SOUHRN!$A$9:$E$162,2,FALSE)</f>
        <v/>
      </c>
      <c r="C21" s="67" t="n">
        <v>1</v>
      </c>
      <c r="D21" s="68" t="s">
        <v>22</v>
      </c>
      <c r="E21" s="81" t="s"/>
      <c r="F21" s="64">
        <f>C21*E21</f>
        <v/>
      </c>
    </row>
    <row r="22" spans="1:6">
      <c r="A22" s="43" t="s">
        <v>36</v>
      </c>
      <c r="B22" s="66">
        <f>VLOOKUP(A22,SOUHRN!$A$9:$E$162,2,FALSE)</f>
        <v/>
      </c>
      <c r="C22" s="67" t="n">
        <v>1</v>
      </c>
      <c r="D22" s="68" t="s">
        <v>22</v>
      </c>
      <c r="E22" s="81" t="s"/>
      <c r="F22" s="64">
        <f>C22*E22</f>
        <v/>
      </c>
    </row>
    <row r="23" spans="1:6">
      <c r="A23" s="43" t="s">
        <v>39</v>
      </c>
      <c r="B23" s="66">
        <f>VLOOKUP(A23,SOUHRN!$A$9:$E$162,2,FALSE)</f>
        <v/>
      </c>
      <c r="C23" s="65" t="n">
        <v>2</v>
      </c>
      <c r="D23" s="68" t="s">
        <v>22</v>
      </c>
      <c r="E23" s="81" t="s"/>
      <c r="F23" s="64">
        <f>C23*E23</f>
        <v/>
      </c>
    </row>
    <row r="24" spans="1:6">
      <c r="A24" s="43" t="s">
        <v>45</v>
      </c>
      <c r="B24" s="66">
        <f>VLOOKUP(A24,SOUHRN!$A$9:$E$162,2,FALSE)</f>
        <v/>
      </c>
      <c r="C24" s="65" t="n">
        <v>30</v>
      </c>
      <c r="D24" s="68" t="s">
        <v>22</v>
      </c>
      <c r="E24" s="81" t="s"/>
      <c r="F24" s="64">
        <f>C24*E24</f>
        <v/>
      </c>
    </row>
    <row r="25" spans="1:6">
      <c r="A25" s="43" t="s">
        <v>49</v>
      </c>
      <c r="B25" s="66">
        <f>VLOOKUP(A25,SOUHRN!$A$9:$E$162,2,FALSE)</f>
        <v/>
      </c>
      <c r="C25" s="67" t="n">
        <v>60</v>
      </c>
      <c r="D25" s="68" t="s">
        <v>22</v>
      </c>
      <c r="E25" s="81" t="s"/>
      <c r="F25" s="64">
        <f>C25*E25</f>
        <v/>
      </c>
    </row>
    <row r="26" spans="1:6">
      <c r="A26" s="43" t="s">
        <v>57</v>
      </c>
      <c r="B26" s="66">
        <f>VLOOKUP(A26,SOUHRN!$A$9:$E$162,2,FALSE)</f>
        <v/>
      </c>
      <c r="C26" s="67" t="n">
        <v>1</v>
      </c>
      <c r="D26" s="29" t="s">
        <v>59</v>
      </c>
      <c r="E26" s="81" t="s"/>
      <c r="F26" s="64">
        <f>C26*E26</f>
        <v/>
      </c>
    </row>
    <row r="27" spans="1:6">
      <c r="A27" s="43" t="s">
        <v>61</v>
      </c>
      <c r="B27" s="66">
        <f>VLOOKUP(A27,SOUHRN!$A$9:$E$162,2,FALSE)</f>
        <v/>
      </c>
      <c r="C27" s="67" t="n">
        <v>4</v>
      </c>
      <c r="D27" s="68" t="s">
        <v>63</v>
      </c>
      <c r="E27" s="82" t="s"/>
      <c r="F27" s="82" t="s"/>
    </row>
    <row r="28" spans="1:6">
      <c r="A28" s="43" t="s">
        <v>64</v>
      </c>
      <c r="B28" s="66">
        <f>VLOOKUP(A28,SOUHRN!$A$9:$E$162,2,FALSE)</f>
        <v/>
      </c>
      <c r="C28" s="67" t="n">
        <v>4</v>
      </c>
      <c r="D28" s="68" t="s">
        <v>63</v>
      </c>
      <c r="E28" s="82" t="s"/>
      <c r="F28" s="82" t="s"/>
    </row>
    <row r="29" spans="1:6">
      <c r="A29" s="43" t="s">
        <v>66</v>
      </c>
      <c r="B29" s="66">
        <f>VLOOKUP(A29,SOUHRN!$A$9:$E$162,2,FALSE)</f>
        <v/>
      </c>
      <c r="C29" s="67" t="n">
        <v>16</v>
      </c>
      <c r="D29" s="29" t="s">
        <v>63</v>
      </c>
      <c r="E29" s="82" t="s"/>
      <c r="F29" s="82" t="s"/>
    </row>
    <row r="30" spans="1:6">
      <c r="A30" s="43" t="s">
        <v>68</v>
      </c>
      <c r="B30" s="66">
        <f>VLOOKUP(A30,SOUHRN!$A$9:$E$162,2,FALSE)</f>
        <v/>
      </c>
      <c r="C30" s="67" t="n">
        <v>12</v>
      </c>
      <c r="D30" s="68" t="s">
        <v>63</v>
      </c>
      <c r="E30" s="82" t="s"/>
      <c r="F30" s="82" t="s"/>
    </row>
    <row r="31" spans="1:6">
      <c r="A31" s="43" t="s">
        <v>70</v>
      </c>
      <c r="B31" s="66">
        <f>VLOOKUP(A31,SOUHRN!$A$9:$E$162,2,FALSE)</f>
        <v/>
      </c>
      <c r="C31" s="67" t="n">
        <v>60</v>
      </c>
      <c r="D31" s="29" t="s">
        <v>63</v>
      </c>
      <c r="E31" s="82" t="s"/>
      <c r="F31" s="82" t="s"/>
    </row>
    <row r="32" spans="1:6">
      <c r="A32" s="43" t="s">
        <v>72</v>
      </c>
      <c r="B32" s="66">
        <f>VLOOKUP(A32,SOUHRN!$A$9:$E$162,2,FALSE)</f>
        <v/>
      </c>
      <c r="C32" s="67" t="n">
        <v>4</v>
      </c>
      <c r="D32" s="29" t="s">
        <v>63</v>
      </c>
      <c r="E32" s="82" t="s"/>
      <c r="F32" s="82" t="s"/>
    </row>
    <row r="33" spans="1:6">
      <c r="A33" s="43" t="s">
        <v>74</v>
      </c>
      <c r="B33" s="66">
        <f>VLOOKUP(A33,SOUHRN!$A$9:$E$162,2,FALSE)</f>
        <v/>
      </c>
      <c r="C33" s="67" t="n">
        <v>2</v>
      </c>
      <c r="D33" s="29" t="s">
        <v>63</v>
      </c>
      <c r="E33" s="82" t="s"/>
      <c r="F33" s="82" t="s"/>
    </row>
    <row customHeight="1" ht="15.75" r="34" s="27" spans="1:6" thickBot="1">
      <c r="A34" s="45" t="n"/>
      <c r="B34" s="18" t="n"/>
      <c r="C34" s="21" t="n"/>
      <c r="D34" s="31" t="n"/>
    </row>
    <row customHeight="1" ht="15.75" r="35" s="27" spans="1:6" thickTop="1">
      <c r="A35" s="36" t="n"/>
      <c r="B35" s="36" t="n"/>
      <c r="C35" s="69" t="n"/>
      <c r="D35" s="36" t="n"/>
      <c r="F35" s="73">
        <f>SUM(F14:F34)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xl/worksheets/sheet4.xml><?xml version="1.0" encoding="utf-8"?>
<worksheet xmlns="http://schemas.openxmlformats.org/spreadsheetml/2006/main">
  <sheetPr>
    <outlinePr summaryBelow="1" summaryRight="1"/>
    <pageSetUpPr fitToPage="1"/>
  </sheetPr>
  <dimension ref="A1:F36"/>
  <sheetViews>
    <sheetView view="pageBreakPreview" workbookViewId="0" zoomScaleNormal="100" zoomScaleSheetLayoutView="100">
      <selection activeCell="D32" sqref="D32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6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5" t="s">
        <v>0</v>
      </c>
      <c r="B1" s="76" t="s">
        <v>1</v>
      </c>
      <c r="C1" s="9" t="s">
        <v>77</v>
      </c>
      <c r="D1" s="2" t="n"/>
    </row>
    <row customHeight="1" ht="15" r="2" s="27" spans="1:6">
      <c r="A2" s="77" t="s">
        <v>2</v>
      </c>
      <c r="B2" s="41" t="s">
        <v>78</v>
      </c>
      <c r="C2" s="56" t="n"/>
      <c r="D2" s="79" t="s">
        <v>79</v>
      </c>
    </row>
    <row r="3" spans="1:6">
      <c r="A3" s="77" t="s">
        <v>4</v>
      </c>
      <c r="B3" s="41" t="s">
        <v>5</v>
      </c>
      <c r="C3" s="56" t="n"/>
    </row>
    <row r="4" spans="1:6">
      <c r="A4" s="77" t="s">
        <v>6</v>
      </c>
      <c r="B4" s="41" t="s">
        <v>80</v>
      </c>
      <c r="C4" s="56" t="n"/>
    </row>
    <row r="5" spans="1:6">
      <c r="A5" s="77" t="s">
        <v>8</v>
      </c>
      <c r="B5" s="16" t="s">
        <v>81</v>
      </c>
      <c r="C5" s="56" t="n"/>
    </row>
    <row r="6" spans="1:6">
      <c r="A6" s="77" t="s">
        <v>82</v>
      </c>
      <c r="B6" s="16" t="n"/>
      <c r="C6" s="56" t="n"/>
    </row>
    <row r="7" spans="1:6">
      <c r="A7" s="77" t="s">
        <v>83</v>
      </c>
      <c r="B7" s="16" t="n"/>
      <c r="C7" s="56" t="n"/>
    </row>
    <row r="8" spans="1:6">
      <c r="A8" s="77" t="s">
        <v>84</v>
      </c>
      <c r="B8" s="16">
        <f>RIGHT(CELL("filename",A1),LEN(CELL("filename",A1))-FIND("]",CELL("filename",A1)))</f>
        <v/>
      </c>
      <c r="C8" s="56" t="n"/>
    </row>
    <row r="9" spans="1:6">
      <c r="A9" s="77" t="s">
        <v>85</v>
      </c>
      <c r="B9" s="16" t="s">
        <v>93</v>
      </c>
      <c r="C9" s="56" t="n"/>
    </row>
    <row r="10" spans="1:6">
      <c r="A10" s="77" t="s">
        <v>87</v>
      </c>
      <c r="B10" s="59" t="n"/>
      <c r="C10" s="56" t="n"/>
    </row>
    <row customHeight="1" ht="15.75" r="11" s="27" spans="1:6" thickBot="1">
      <c r="A11" s="78" t="s">
        <v>88</v>
      </c>
      <c r="B11" s="42" t="n"/>
      <c r="C11" s="56" t="n"/>
    </row>
    <row r="12" spans="1:6">
      <c r="A12" s="8" t="n"/>
      <c r="B12" s="10" t="n"/>
      <c r="C12" s="55" t="n"/>
      <c r="D12" s="11" t="n"/>
    </row>
    <row customHeight="1" ht="31.5" r="13" s="27" spans="1:6">
      <c r="A13" s="53" t="s">
        <v>10</v>
      </c>
      <c r="B13" s="54" t="s">
        <v>89</v>
      </c>
      <c r="C13" s="4" t="s">
        <v>12</v>
      </c>
      <c r="D13" s="12" t="s">
        <v>13</v>
      </c>
      <c r="E13" s="54" t="s">
        <v>90</v>
      </c>
      <c r="F13" s="54" t="s">
        <v>91</v>
      </c>
    </row>
    <row r="14" spans="1:6">
      <c r="A14" s="43" t="s">
        <v>20</v>
      </c>
      <c r="B14" s="66">
        <f>VLOOKUP(A14,SOUHRN!$A$9:$E$162,2,FALSE)</f>
        <v/>
      </c>
      <c r="C14" s="65" t="n">
        <v>1</v>
      </c>
      <c r="D14" s="68" t="s">
        <v>22</v>
      </c>
      <c r="E14" s="81" t="s"/>
      <c r="F14" s="64">
        <f>C14*E14</f>
        <v/>
      </c>
    </row>
    <row r="15" spans="1:6">
      <c r="A15" s="43" t="s">
        <v>27</v>
      </c>
      <c r="B15" s="66">
        <f>VLOOKUP(A15,SOUHRN!$A$9:$E$162,2,FALSE)</f>
        <v/>
      </c>
      <c r="C15" s="65" t="n">
        <v>1</v>
      </c>
      <c r="D15" s="68" t="s">
        <v>22</v>
      </c>
      <c r="E15" s="81" t="s"/>
      <c r="F15" s="64">
        <f>C15*E15</f>
        <v/>
      </c>
    </row>
    <row r="16" spans="1:6">
      <c r="A16" s="43" t="s">
        <v>51</v>
      </c>
      <c r="B16" s="66">
        <f>VLOOKUP(A16,SOUHRN!$A$9:$E$162,2,FALSE)</f>
        <v/>
      </c>
      <c r="C16" s="65" t="n">
        <v>1</v>
      </c>
      <c r="D16" s="68" t="s">
        <v>22</v>
      </c>
      <c r="E16" s="81" t="s"/>
      <c r="F16" s="64">
        <f>C16*E16</f>
        <v/>
      </c>
    </row>
    <row r="17" spans="1:6">
      <c r="A17" s="43" t="s">
        <v>24</v>
      </c>
      <c r="B17" s="66">
        <f>VLOOKUP(A17,SOUHRN!$A$9:$E$162,2,FALSE)</f>
        <v/>
      </c>
      <c r="C17" s="65" t="n">
        <v>1</v>
      </c>
      <c r="D17" s="68" t="s">
        <v>22</v>
      </c>
      <c r="E17" s="81" t="s"/>
      <c r="F17" s="64">
        <f>C17*E17</f>
        <v/>
      </c>
    </row>
    <row r="18" spans="1:6">
      <c r="A18" s="43" t="s">
        <v>54</v>
      </c>
      <c r="B18" s="66">
        <f>VLOOKUP(A18,SOUHRN!$A$9:$E$162,2,FALSE)</f>
        <v/>
      </c>
      <c r="C18" s="67" t="n">
        <v>1</v>
      </c>
      <c r="D18" s="68" t="s">
        <v>22</v>
      </c>
      <c r="E18" s="81" t="s"/>
      <c r="F18" s="64">
        <f>C18*E18</f>
        <v/>
      </c>
    </row>
    <row r="19" spans="1:6">
      <c r="A19" s="43" t="s">
        <v>42</v>
      </c>
      <c r="B19" s="66">
        <f>VLOOKUP(A19,SOUHRN!$A$9:$E$162,2,FALSE)</f>
        <v/>
      </c>
      <c r="C19" s="67" t="n">
        <v>1</v>
      </c>
      <c r="D19" s="68" t="s">
        <v>22</v>
      </c>
      <c r="E19" s="81" t="s"/>
      <c r="F19" s="64">
        <f>C19*E19</f>
        <v/>
      </c>
    </row>
    <row r="20" spans="1:6">
      <c r="A20" s="44" t="s">
        <v>33</v>
      </c>
      <c r="B20" s="66">
        <f>VLOOKUP(A20,SOUHRN!$A$9:$E$162,2,FALSE)</f>
        <v/>
      </c>
      <c r="C20" s="67" t="n">
        <v>1</v>
      </c>
      <c r="D20" s="68" t="s">
        <v>22</v>
      </c>
      <c r="E20" s="81" t="s"/>
      <c r="F20" s="64">
        <f>C20*E20</f>
        <v/>
      </c>
    </row>
    <row r="21" spans="1:6">
      <c r="A21" s="43" t="s">
        <v>30</v>
      </c>
      <c r="B21" s="66">
        <f>VLOOKUP(A21,SOUHRN!$A$9:$E$162,2,FALSE)</f>
        <v/>
      </c>
      <c r="C21" s="67" t="n">
        <v>1</v>
      </c>
      <c r="D21" s="68" t="s">
        <v>22</v>
      </c>
      <c r="E21" s="81" t="s"/>
      <c r="F21" s="64">
        <f>C21*E21</f>
        <v/>
      </c>
    </row>
    <row r="22" spans="1:6">
      <c r="A22" s="43" t="s">
        <v>36</v>
      </c>
      <c r="B22" s="66">
        <f>VLOOKUP(A22,SOUHRN!$A$9:$E$162,2,FALSE)</f>
        <v/>
      </c>
      <c r="C22" s="67" t="n">
        <v>1</v>
      </c>
      <c r="D22" s="68" t="s">
        <v>22</v>
      </c>
      <c r="E22" s="81" t="s"/>
      <c r="F22" s="64">
        <f>C22*E22</f>
        <v/>
      </c>
    </row>
    <row r="23" spans="1:6">
      <c r="A23" s="43" t="s">
        <v>39</v>
      </c>
      <c r="B23" s="66">
        <f>VLOOKUP(A23,SOUHRN!$A$9:$E$162,2,FALSE)</f>
        <v/>
      </c>
      <c r="C23" s="65" t="n">
        <v>2</v>
      </c>
      <c r="D23" s="68" t="s">
        <v>22</v>
      </c>
      <c r="E23" s="81" t="s"/>
      <c r="F23" s="64">
        <f>C23*E23</f>
        <v/>
      </c>
    </row>
    <row r="24" spans="1:6">
      <c r="A24" s="43" t="s">
        <v>45</v>
      </c>
      <c r="B24" s="66">
        <f>VLOOKUP(A24,SOUHRN!$A$9:$E$162,2,FALSE)</f>
        <v/>
      </c>
      <c r="C24" s="65" t="n">
        <v>30</v>
      </c>
      <c r="D24" s="68" t="s">
        <v>22</v>
      </c>
      <c r="E24" s="81" t="s"/>
      <c r="F24" s="64">
        <f>C24*E24</f>
        <v/>
      </c>
    </row>
    <row r="25" spans="1:6">
      <c r="A25" s="43" t="s">
        <v>49</v>
      </c>
      <c r="B25" s="66">
        <f>VLOOKUP(A25,SOUHRN!$A$9:$E$162,2,FALSE)</f>
        <v/>
      </c>
      <c r="C25" s="67" t="n">
        <v>60</v>
      </c>
      <c r="D25" s="68" t="s">
        <v>22</v>
      </c>
      <c r="E25" s="81" t="s"/>
      <c r="F25" s="64">
        <f>C25*E25</f>
        <v/>
      </c>
    </row>
    <row r="26" spans="1:6">
      <c r="A26" s="43" t="s">
        <v>57</v>
      </c>
      <c r="B26" s="66">
        <f>VLOOKUP(A26,SOUHRN!$A$9:$E$162,2,FALSE)</f>
        <v/>
      </c>
      <c r="C26" s="67" t="n">
        <v>1</v>
      </c>
      <c r="D26" s="29" t="s">
        <v>59</v>
      </c>
      <c r="E26" s="81" t="s"/>
      <c r="F26" s="64">
        <f>C26*E26</f>
        <v/>
      </c>
    </row>
    <row r="27" spans="1:6">
      <c r="A27" s="43" t="s">
        <v>61</v>
      </c>
      <c r="B27" s="66">
        <f>VLOOKUP(A27,SOUHRN!$A$9:$E$162,2,FALSE)</f>
        <v/>
      </c>
      <c r="C27" s="67" t="n">
        <v>4</v>
      </c>
      <c r="D27" s="68" t="s">
        <v>63</v>
      </c>
      <c r="E27" s="82" t="s"/>
      <c r="F27" s="82" t="s"/>
    </row>
    <row r="28" spans="1:6">
      <c r="A28" s="43" t="s">
        <v>64</v>
      </c>
      <c r="B28" s="66">
        <f>VLOOKUP(A28,SOUHRN!$A$9:$E$162,2,FALSE)</f>
        <v/>
      </c>
      <c r="C28" s="67" t="n">
        <v>4</v>
      </c>
      <c r="D28" s="68" t="s">
        <v>63</v>
      </c>
      <c r="E28" s="82" t="s"/>
      <c r="F28" s="82" t="s"/>
    </row>
    <row r="29" spans="1:6">
      <c r="A29" s="43" t="s">
        <v>66</v>
      </c>
      <c r="B29" s="66">
        <f>VLOOKUP(A29,SOUHRN!$A$9:$E$162,2,FALSE)</f>
        <v/>
      </c>
      <c r="C29" s="67" t="n">
        <v>16</v>
      </c>
      <c r="D29" s="29" t="s">
        <v>63</v>
      </c>
      <c r="E29" s="82" t="s"/>
      <c r="F29" s="82" t="s"/>
    </row>
    <row r="30" spans="1:6">
      <c r="A30" s="43" t="s">
        <v>68</v>
      </c>
      <c r="B30" s="66">
        <f>VLOOKUP(A30,SOUHRN!$A$9:$E$162,2,FALSE)</f>
        <v/>
      </c>
      <c r="C30" s="67" t="n">
        <v>12</v>
      </c>
      <c r="D30" s="68" t="s">
        <v>63</v>
      </c>
      <c r="E30" s="82" t="s"/>
      <c r="F30" s="82" t="s"/>
    </row>
    <row r="31" spans="1:6">
      <c r="A31" s="43" t="s">
        <v>70</v>
      </c>
      <c r="B31" s="66">
        <f>VLOOKUP(A31,SOUHRN!$A$9:$E$162,2,FALSE)</f>
        <v/>
      </c>
      <c r="C31" s="67" t="n">
        <v>60</v>
      </c>
      <c r="D31" s="29" t="s">
        <v>63</v>
      </c>
      <c r="E31" s="82" t="s"/>
      <c r="F31" s="82" t="s"/>
    </row>
    <row r="32" spans="1:6">
      <c r="A32" s="43" t="s">
        <v>72</v>
      </c>
      <c r="B32" s="66">
        <f>VLOOKUP(A32,SOUHRN!$A$9:$E$162,2,FALSE)</f>
        <v/>
      </c>
      <c r="C32" s="67" t="n">
        <v>4</v>
      </c>
      <c r="D32" s="29" t="s">
        <v>63</v>
      </c>
      <c r="E32" s="82" t="s"/>
      <c r="F32" s="82" t="s"/>
    </row>
    <row r="33" spans="1:6">
      <c r="A33" s="43" t="s">
        <v>74</v>
      </c>
      <c r="B33" s="66">
        <f>VLOOKUP(A33,SOUHRN!$A$9:$E$162,2,FALSE)</f>
        <v/>
      </c>
      <c r="C33" s="67" t="n">
        <v>2</v>
      </c>
      <c r="D33" s="29" t="s">
        <v>63</v>
      </c>
      <c r="E33" s="82" t="s"/>
      <c r="F33" s="82" t="s"/>
    </row>
    <row customHeight="1" ht="15.75" r="34" s="27" spans="1:6" thickBot="1">
      <c r="A34" s="45" t="n"/>
      <c r="B34" s="18" t="n"/>
      <c r="C34" s="21" t="n"/>
      <c r="D34" s="31" t="n"/>
      <c r="E34" s="64" t="n"/>
      <c r="F34" s="64" t="n"/>
    </row>
    <row customHeight="1" ht="15.75" r="35" s="27" spans="1:6" thickTop="1">
      <c r="A35" s="36" t="n"/>
      <c r="B35" s="36" t="n"/>
      <c r="C35" s="69" t="n"/>
      <c r="D35" s="36" t="n"/>
    </row>
    <row r="36" spans="1:6">
      <c r="F36" s="74">
        <f>SUM(F14:F35)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B1722E-10E3-47FA-B819-1309E57A00A6}"/>
</file>

<file path=customXml/itemProps2.xml><?xml version="1.0" encoding="utf-8"?>
<ds:datastoreItem xmlns:ds="http://schemas.openxmlformats.org/officeDocument/2006/customXml" ds:itemID="{0F39C69C-7407-4045-A84B-118D269FEE8F}"/>
</file>

<file path=customXml/itemProps3.xml><?xml version="1.0" encoding="utf-8"?>
<ds:datastoreItem xmlns:ds="http://schemas.openxmlformats.org/officeDocument/2006/customXml" ds:itemID="{C83762AE-C889-4BA1-93EB-894716759E0E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2018-02-22T16:42:37Z</cp:lastPrinted>
  <dcterms:created xsi:type="dcterms:W3CDTF">2013-07-18T13:10:46Z</dcterms:created>
  <dcterms:modified xsi:type="dcterms:W3CDTF">2018-03-15T11:56:05Z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