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ttps://ucnmuni.sharepoint.com/teams/avtdonbytkovvzvycore/Sdilene dokumenty/F_Verejne_zakazky/07_predano_RMU_do_ZD/VZ_UKB/"/>
    </mc:Choice>
  </mc:AlternateContent>
  <bookViews>
    <workbookView xWindow="0" yWindow="0" windowWidth="26460" windowHeight="15795" tabRatio="925" firstSheet="1" activeTab="1"/>
  </bookViews>
  <sheets>
    <sheet name="SOUHRN" sheetId="1" state="hidden" r:id="rId1"/>
    <sheet name="A01_209" sheetId="2" r:id="rId2"/>
    <sheet name="A01_210" sheetId="3" r:id="rId3"/>
    <sheet name="A01_213" sheetId="4" r:id="rId4"/>
    <sheet name="A01_216" sheetId="5" r:id="rId5"/>
    <sheet name="A01_227" sheetId="6" r:id="rId6"/>
    <sheet name="A01_309" sheetId="7" r:id="rId7"/>
    <sheet name="A01_409" sheetId="8" r:id="rId8"/>
    <sheet name="A01_428" sheetId="9" r:id="rId9"/>
    <sheet name="A01_S105" sheetId="10" r:id="rId10"/>
    <sheet name="A01_S106" sheetId="11" r:id="rId11"/>
    <sheet name="A01_S236" sheetId="12" r:id="rId12"/>
    <sheet name="A01_S237" sheetId="13" r:id="rId13"/>
    <sheet name="A07_205ab" sheetId="14" r:id="rId14"/>
    <sheet name="A07_214" sheetId="15" r:id="rId15"/>
    <sheet name="A15_308" sheetId="16" r:id="rId16"/>
    <sheet name="A15_309" sheetId="17" r:id="rId17"/>
    <sheet name="A15_332" sheetId="18" r:id="rId18"/>
    <sheet name="A15_333" sheetId="19" r:id="rId19"/>
    <sheet name="A16_213" sheetId="20" r:id="rId20"/>
    <sheet name="A16_217" sheetId="22" r:id="rId21"/>
    <sheet name="A18_108" sheetId="23" r:id="rId22"/>
    <sheet name="A18_112" sheetId="24" r:id="rId23"/>
    <sheet name="A18_205" sheetId="25" r:id="rId24"/>
    <sheet name="A18_208" sheetId="26" r:id="rId25"/>
    <sheet name="A19_113" sheetId="27" r:id="rId26"/>
    <sheet name="A19_118" sheetId="28" r:id="rId27"/>
    <sheet name="A19_229" sheetId="29" r:id="rId28"/>
    <sheet name="A19_231" sheetId="30" r:id="rId29"/>
    <sheet name="A19_308" sheetId="31" r:id="rId30"/>
    <sheet name="A19_326" sheetId="32" r:id="rId31"/>
    <sheet name="A20_113" sheetId="33" r:id="rId32"/>
    <sheet name="A20_114" sheetId="34" r:id="rId33"/>
    <sheet name="A21_108" sheetId="35" r:id="rId34"/>
    <sheet name="A21_111" sheetId="36" r:id="rId35"/>
    <sheet name="A21_329" sheetId="37" r:id="rId36"/>
    <sheet name="A16_215" sheetId="21" r:id="rId37"/>
  </sheets>
  <externalReferences>
    <externalReference r:id="rId38"/>
    <externalReference r:id="rId39"/>
  </externalReferences>
  <definedNames>
    <definedName name="_Typy_misnosti">[1]typy!$A$1:$A$12</definedName>
    <definedName name="_xlnm.Print_Area" localSheetId="0">SOUHRN!$A$1:$I$89</definedName>
    <definedName name="Typy_mistnosti">[2]typy!$A$2:$A$12</definedName>
  </definedNames>
  <calcPr calcId="162913"/>
</workbook>
</file>

<file path=xl/calcChain.xml><?xml version="1.0" encoding="utf-8"?>
<calcChain xmlns="http://schemas.openxmlformats.org/spreadsheetml/2006/main">
  <c r="B23" i="37" l="1"/>
  <c r="B22" i="37"/>
  <c r="B21" i="37"/>
  <c r="B20" i="37"/>
  <c r="B19" i="37"/>
  <c r="F18" i="37"/>
  <c r="B18" i="37"/>
  <c r="F17" i="37"/>
  <c r="B17" i="37"/>
  <c r="F16" i="37"/>
  <c r="B16" i="37"/>
  <c r="F15" i="37"/>
  <c r="B15" i="37"/>
  <c r="F14" i="37"/>
  <c r="F25" i="37" s="1"/>
  <c r="B14" i="37"/>
  <c r="B8" i="37"/>
  <c r="AU7" i="1" s="1"/>
  <c r="B2" i="37"/>
  <c r="B1" i="37"/>
  <c r="B33" i="36"/>
  <c r="B32" i="36"/>
  <c r="B31" i="36"/>
  <c r="B30" i="36"/>
  <c r="B29" i="36"/>
  <c r="B28" i="36"/>
  <c r="B27" i="36"/>
  <c r="F26" i="36"/>
  <c r="B26" i="36"/>
  <c r="F25" i="36"/>
  <c r="B25" i="36"/>
  <c r="F24" i="36"/>
  <c r="B24" i="36"/>
  <c r="F23" i="36"/>
  <c r="B23" i="36"/>
  <c r="F22" i="36"/>
  <c r="B22" i="36"/>
  <c r="F21" i="36"/>
  <c r="B21" i="36"/>
  <c r="F20" i="36"/>
  <c r="B20" i="36"/>
  <c r="F19" i="36"/>
  <c r="B19" i="36"/>
  <c r="F18" i="36"/>
  <c r="B18" i="36"/>
  <c r="F17" i="36"/>
  <c r="B17" i="36"/>
  <c r="F16" i="36"/>
  <c r="B16" i="36"/>
  <c r="F15" i="36"/>
  <c r="B15" i="36"/>
  <c r="F14" i="36"/>
  <c r="F35" i="36" s="1"/>
  <c r="B14" i="36"/>
  <c r="B8" i="36"/>
  <c r="AT7" i="1" s="1"/>
  <c r="B2" i="36"/>
  <c r="B1" i="36"/>
  <c r="B33" i="35"/>
  <c r="B32" i="35"/>
  <c r="B31" i="35"/>
  <c r="B30" i="35"/>
  <c r="B29" i="35"/>
  <c r="B28" i="35"/>
  <c r="B27" i="35"/>
  <c r="F26" i="35"/>
  <c r="B26" i="35"/>
  <c r="F25" i="35"/>
  <c r="B25" i="35"/>
  <c r="F24" i="35"/>
  <c r="B24" i="35"/>
  <c r="F23" i="35"/>
  <c r="B23" i="35"/>
  <c r="F22" i="35"/>
  <c r="B22" i="35"/>
  <c r="F21" i="35"/>
  <c r="B21" i="35"/>
  <c r="F20" i="35"/>
  <c r="B20" i="35"/>
  <c r="F19" i="35"/>
  <c r="B19" i="35"/>
  <c r="F18" i="35"/>
  <c r="B18" i="35"/>
  <c r="F17" i="35"/>
  <c r="B17" i="35"/>
  <c r="F16" i="35"/>
  <c r="B16" i="35"/>
  <c r="F15" i="35"/>
  <c r="B15" i="35"/>
  <c r="F14" i="35"/>
  <c r="F35" i="35" s="1"/>
  <c r="B14" i="35"/>
  <c r="B8" i="35"/>
  <c r="B2" i="35"/>
  <c r="B1" i="35"/>
  <c r="B33" i="34"/>
  <c r="B32" i="34"/>
  <c r="B31" i="34"/>
  <c r="B30" i="34"/>
  <c r="B29" i="34"/>
  <c r="B28" i="34"/>
  <c r="B27" i="34"/>
  <c r="F26" i="34"/>
  <c r="B26" i="34"/>
  <c r="F25" i="34"/>
  <c r="B25" i="34"/>
  <c r="F24" i="34"/>
  <c r="B24" i="34"/>
  <c r="F23" i="34"/>
  <c r="B23" i="34"/>
  <c r="F22" i="34"/>
  <c r="B22" i="34"/>
  <c r="F21" i="34"/>
  <c r="B21" i="34"/>
  <c r="F20" i="34"/>
  <c r="B20" i="34"/>
  <c r="F19" i="34"/>
  <c r="B19" i="34"/>
  <c r="F18" i="34"/>
  <c r="B18" i="34"/>
  <c r="F17" i="34"/>
  <c r="B17" i="34"/>
  <c r="F16" i="34"/>
  <c r="B16" i="34"/>
  <c r="F15" i="34"/>
  <c r="B15" i="34"/>
  <c r="F14" i="34"/>
  <c r="F35" i="34" s="1"/>
  <c r="B14" i="34"/>
  <c r="B8" i="34"/>
  <c r="AR7" i="1" s="1"/>
  <c r="B2" i="34"/>
  <c r="B1" i="34"/>
  <c r="B33" i="33"/>
  <c r="B32" i="33"/>
  <c r="B31" i="33"/>
  <c r="B30" i="33"/>
  <c r="B29" i="33"/>
  <c r="B28" i="33"/>
  <c r="B27" i="33"/>
  <c r="F26" i="33"/>
  <c r="B26" i="33"/>
  <c r="F25" i="33"/>
  <c r="B25" i="33"/>
  <c r="F24" i="33"/>
  <c r="B24" i="33"/>
  <c r="F23" i="33"/>
  <c r="B23" i="33"/>
  <c r="F22" i="33"/>
  <c r="B22" i="33"/>
  <c r="F21" i="33"/>
  <c r="B21" i="33"/>
  <c r="F20" i="33"/>
  <c r="B20" i="33"/>
  <c r="F19" i="33"/>
  <c r="B19" i="33"/>
  <c r="F18" i="33"/>
  <c r="B18" i="33"/>
  <c r="F17" i="33"/>
  <c r="B17" i="33"/>
  <c r="F16" i="33"/>
  <c r="B16" i="33"/>
  <c r="F15" i="33"/>
  <c r="B15" i="33"/>
  <c r="F14" i="33"/>
  <c r="F35" i="33" s="1"/>
  <c r="B14" i="33"/>
  <c r="B8" i="33"/>
  <c r="AQ7" i="1" s="1"/>
  <c r="B2" i="33"/>
  <c r="B1" i="33"/>
  <c r="B33" i="32"/>
  <c r="B32" i="32"/>
  <c r="B31" i="32"/>
  <c r="B30" i="32"/>
  <c r="B29" i="32"/>
  <c r="B28" i="32"/>
  <c r="B27" i="32"/>
  <c r="F26" i="32"/>
  <c r="B26" i="32"/>
  <c r="F25" i="32"/>
  <c r="B25" i="32"/>
  <c r="F24" i="32"/>
  <c r="B24" i="32"/>
  <c r="F23" i="32"/>
  <c r="B23" i="32"/>
  <c r="F22" i="32"/>
  <c r="B22" i="32"/>
  <c r="F21" i="32"/>
  <c r="B21" i="32"/>
  <c r="F20" i="32"/>
  <c r="B20" i="32"/>
  <c r="F19" i="32"/>
  <c r="B19" i="32"/>
  <c r="F18" i="32"/>
  <c r="B18" i="32"/>
  <c r="F17" i="32"/>
  <c r="B17" i="32"/>
  <c r="F16" i="32"/>
  <c r="B16" i="32"/>
  <c r="F15" i="32"/>
  <c r="B15" i="32"/>
  <c r="F14" i="32"/>
  <c r="F35" i="32" s="1"/>
  <c r="B14" i="32"/>
  <c r="B8" i="32"/>
  <c r="AP7" i="1" s="1"/>
  <c r="B2" i="32"/>
  <c r="B1" i="32"/>
  <c r="B33" i="31"/>
  <c r="B32" i="31"/>
  <c r="B31" i="31"/>
  <c r="B30" i="31"/>
  <c r="B29" i="31"/>
  <c r="B28" i="31"/>
  <c r="B27" i="31"/>
  <c r="F26" i="31"/>
  <c r="B26" i="31"/>
  <c r="F25" i="31"/>
  <c r="B25" i="31"/>
  <c r="F24" i="31"/>
  <c r="B24" i="31"/>
  <c r="F23" i="31"/>
  <c r="B23" i="31"/>
  <c r="F22" i="31"/>
  <c r="B22" i="31"/>
  <c r="F21" i="31"/>
  <c r="B21" i="31"/>
  <c r="F20" i="31"/>
  <c r="B20" i="31"/>
  <c r="F19" i="31"/>
  <c r="B19" i="31"/>
  <c r="F18" i="31"/>
  <c r="B18" i="31"/>
  <c r="F17" i="31"/>
  <c r="B17" i="31"/>
  <c r="F16" i="31"/>
  <c r="B16" i="31"/>
  <c r="F15" i="31"/>
  <c r="B15" i="31"/>
  <c r="F14" i="31"/>
  <c r="F35" i="31" s="1"/>
  <c r="B14" i="31"/>
  <c r="B8" i="31"/>
  <c r="B2" i="31"/>
  <c r="B1" i="31"/>
  <c r="B33" i="30"/>
  <c r="B32" i="30"/>
  <c r="B31" i="30"/>
  <c r="B30" i="30"/>
  <c r="B29" i="30"/>
  <c r="B28" i="30"/>
  <c r="B27" i="30"/>
  <c r="F26" i="30"/>
  <c r="B26" i="30"/>
  <c r="F25" i="30"/>
  <c r="B25" i="30"/>
  <c r="F24" i="30"/>
  <c r="B24" i="30"/>
  <c r="F23" i="30"/>
  <c r="B23" i="30"/>
  <c r="F22" i="30"/>
  <c r="B22" i="30"/>
  <c r="F21" i="30"/>
  <c r="B21" i="30"/>
  <c r="F20" i="30"/>
  <c r="B20" i="30"/>
  <c r="F19" i="30"/>
  <c r="B19" i="30"/>
  <c r="F18" i="30"/>
  <c r="B18" i="30"/>
  <c r="F17" i="30"/>
  <c r="B17" i="30"/>
  <c r="F16" i="30"/>
  <c r="B16" i="30"/>
  <c r="F15" i="30"/>
  <c r="B15" i="30"/>
  <c r="F14" i="30"/>
  <c r="F35" i="30" s="1"/>
  <c r="B14" i="30"/>
  <c r="B8" i="30"/>
  <c r="AN7" i="1" s="1"/>
  <c r="B2" i="30"/>
  <c r="B1" i="30"/>
  <c r="B33" i="29"/>
  <c r="B32" i="29"/>
  <c r="B31" i="29"/>
  <c r="B30" i="29"/>
  <c r="B29" i="29"/>
  <c r="B28" i="29"/>
  <c r="B27" i="29"/>
  <c r="F26" i="29"/>
  <c r="B26" i="29"/>
  <c r="F25" i="29"/>
  <c r="B25" i="29"/>
  <c r="F24" i="29"/>
  <c r="B24" i="29"/>
  <c r="F23" i="29"/>
  <c r="B23" i="29"/>
  <c r="F22" i="29"/>
  <c r="B22" i="29"/>
  <c r="F21" i="29"/>
  <c r="B21" i="29"/>
  <c r="F20" i="29"/>
  <c r="B20" i="29"/>
  <c r="F19" i="29"/>
  <c r="B19" i="29"/>
  <c r="F18" i="29"/>
  <c r="B18" i="29"/>
  <c r="F17" i="29"/>
  <c r="B17" i="29"/>
  <c r="F16" i="29"/>
  <c r="B16" i="29"/>
  <c r="F15" i="29"/>
  <c r="B15" i="29"/>
  <c r="F14" i="29"/>
  <c r="F35" i="29" s="1"/>
  <c r="B14" i="29"/>
  <c r="B8" i="29"/>
  <c r="AM7" i="1" s="1"/>
  <c r="B2" i="29"/>
  <c r="B1" i="29"/>
  <c r="B33" i="28"/>
  <c r="B32" i="28"/>
  <c r="B31" i="28"/>
  <c r="B30" i="28"/>
  <c r="B29" i="28"/>
  <c r="B28" i="28"/>
  <c r="B27" i="28"/>
  <c r="F26" i="28"/>
  <c r="B26" i="28"/>
  <c r="F25" i="28"/>
  <c r="B25" i="28"/>
  <c r="F24" i="28"/>
  <c r="B24" i="28"/>
  <c r="F23" i="28"/>
  <c r="B23" i="28"/>
  <c r="F22" i="28"/>
  <c r="B22" i="28"/>
  <c r="F21" i="28"/>
  <c r="B21" i="28"/>
  <c r="F20" i="28"/>
  <c r="B20" i="28"/>
  <c r="F19" i="28"/>
  <c r="B19" i="28"/>
  <c r="F18" i="28"/>
  <c r="B18" i="28"/>
  <c r="F17" i="28"/>
  <c r="B17" i="28"/>
  <c r="F16" i="28"/>
  <c r="B16" i="28"/>
  <c r="F15" i="28"/>
  <c r="B15" i="28"/>
  <c r="F14" i="28"/>
  <c r="F35" i="28" s="1"/>
  <c r="B14" i="28"/>
  <c r="B8" i="28"/>
  <c r="AL7" i="1" s="1"/>
  <c r="B2" i="28"/>
  <c r="B1" i="28"/>
  <c r="B35" i="27"/>
  <c r="B34" i="27"/>
  <c r="B33" i="27"/>
  <c r="B32" i="27"/>
  <c r="B31" i="27"/>
  <c r="B30" i="27"/>
  <c r="B29" i="27"/>
  <c r="F28" i="27"/>
  <c r="B28" i="27"/>
  <c r="F27" i="27"/>
  <c r="B27" i="27"/>
  <c r="F26" i="27"/>
  <c r="B26" i="27"/>
  <c r="F25" i="27"/>
  <c r="B25" i="27"/>
  <c r="F24" i="27"/>
  <c r="B24" i="27"/>
  <c r="F23" i="27"/>
  <c r="B23" i="27"/>
  <c r="F22" i="27"/>
  <c r="B22" i="27"/>
  <c r="F21" i="27"/>
  <c r="B21" i="27"/>
  <c r="F20" i="27"/>
  <c r="B20" i="27"/>
  <c r="F19" i="27"/>
  <c r="B19" i="27"/>
  <c r="F18" i="27"/>
  <c r="B18" i="27"/>
  <c r="F17" i="27"/>
  <c r="B17" i="27"/>
  <c r="F16" i="27"/>
  <c r="B16" i="27"/>
  <c r="F15" i="27"/>
  <c r="B15" i="27"/>
  <c r="F14" i="27"/>
  <c r="F37" i="27" s="1"/>
  <c r="B14" i="27"/>
  <c r="B8" i="27"/>
  <c r="B2" i="27"/>
  <c r="B1" i="27"/>
  <c r="B37" i="26"/>
  <c r="B36" i="26"/>
  <c r="B35" i="26"/>
  <c r="B34" i="26"/>
  <c r="B33" i="26"/>
  <c r="B32" i="26"/>
  <c r="B31" i="26"/>
  <c r="B30" i="26"/>
  <c r="F29" i="26"/>
  <c r="B29" i="26"/>
  <c r="F28" i="26"/>
  <c r="B28" i="26"/>
  <c r="F27" i="26"/>
  <c r="B27" i="26"/>
  <c r="F26" i="26"/>
  <c r="B26" i="26"/>
  <c r="F25" i="26"/>
  <c r="B25" i="26"/>
  <c r="F24" i="26"/>
  <c r="B24" i="26"/>
  <c r="F23" i="26"/>
  <c r="B23" i="26"/>
  <c r="F22" i="26"/>
  <c r="B22" i="26"/>
  <c r="F21" i="26"/>
  <c r="B21" i="26"/>
  <c r="F20" i="26"/>
  <c r="B20" i="26"/>
  <c r="F19" i="26"/>
  <c r="B19" i="26"/>
  <c r="F18" i="26"/>
  <c r="B18" i="26"/>
  <c r="F17" i="26"/>
  <c r="B17" i="26"/>
  <c r="F16" i="26"/>
  <c r="B16" i="26"/>
  <c r="F15" i="26"/>
  <c r="B15" i="26"/>
  <c r="F14" i="26"/>
  <c r="F39" i="26" s="1"/>
  <c r="B14" i="26"/>
  <c r="B8" i="26"/>
  <c r="B2" i="26"/>
  <c r="B1" i="26"/>
  <c r="F40" i="25"/>
  <c r="B37" i="25"/>
  <c r="B36" i="25"/>
  <c r="B35" i="25"/>
  <c r="B34" i="25"/>
  <c r="B33" i="25"/>
  <c r="B32" i="25"/>
  <c r="B31" i="25"/>
  <c r="B30" i="25"/>
  <c r="F29" i="25"/>
  <c r="B29" i="25"/>
  <c r="F28" i="25"/>
  <c r="B28" i="25"/>
  <c r="F27" i="25"/>
  <c r="B27" i="25"/>
  <c r="F26" i="25"/>
  <c r="B26" i="25"/>
  <c r="F25" i="25"/>
  <c r="B25" i="25"/>
  <c r="F24" i="25"/>
  <c r="B24" i="25"/>
  <c r="F23" i="25"/>
  <c r="B23" i="25"/>
  <c r="F22" i="25"/>
  <c r="B22" i="25"/>
  <c r="F21" i="25"/>
  <c r="B21" i="25"/>
  <c r="F20" i="25"/>
  <c r="B20" i="25"/>
  <c r="F19" i="25"/>
  <c r="B19" i="25"/>
  <c r="F18" i="25"/>
  <c r="B18" i="25"/>
  <c r="F17" i="25"/>
  <c r="B17" i="25"/>
  <c r="F16" i="25"/>
  <c r="B16" i="25"/>
  <c r="F15" i="25"/>
  <c r="B15" i="25"/>
  <c r="F14" i="25"/>
  <c r="B14" i="25"/>
  <c r="B8" i="25"/>
  <c r="B2" i="25"/>
  <c r="B1" i="25"/>
  <c r="B35" i="24"/>
  <c r="B34" i="24"/>
  <c r="B33" i="24"/>
  <c r="B32" i="24"/>
  <c r="B31" i="24"/>
  <c r="B30" i="24"/>
  <c r="B29" i="24"/>
  <c r="F28" i="24"/>
  <c r="B28" i="24"/>
  <c r="F27" i="24"/>
  <c r="B27" i="24"/>
  <c r="F26" i="24"/>
  <c r="B26" i="24"/>
  <c r="F25" i="24"/>
  <c r="B25" i="24"/>
  <c r="F24" i="24"/>
  <c r="B24" i="24"/>
  <c r="F23" i="24"/>
  <c r="B23" i="24"/>
  <c r="F22" i="24"/>
  <c r="B22" i="24"/>
  <c r="F21" i="24"/>
  <c r="B21" i="24"/>
  <c r="F20" i="24"/>
  <c r="B20" i="24"/>
  <c r="F19" i="24"/>
  <c r="B19" i="24"/>
  <c r="F18" i="24"/>
  <c r="B18" i="24"/>
  <c r="F17" i="24"/>
  <c r="B17" i="24"/>
  <c r="F16" i="24"/>
  <c r="B16" i="24"/>
  <c r="F15" i="24"/>
  <c r="B15" i="24"/>
  <c r="F14" i="24"/>
  <c r="F37" i="24" s="1"/>
  <c r="B14" i="24"/>
  <c r="B8" i="24"/>
  <c r="B2" i="24"/>
  <c r="B1" i="24"/>
  <c r="B41" i="23"/>
  <c r="B40" i="23"/>
  <c r="B39" i="23"/>
  <c r="B38" i="23"/>
  <c r="B37" i="23"/>
  <c r="B36" i="23"/>
  <c r="B35" i="23"/>
  <c r="F34" i="23"/>
  <c r="B34" i="23"/>
  <c r="F33" i="23"/>
  <c r="B33" i="23"/>
  <c r="F32" i="23"/>
  <c r="B32" i="23"/>
  <c r="F31" i="23"/>
  <c r="B31" i="23"/>
  <c r="F30" i="23"/>
  <c r="B30" i="23"/>
  <c r="F29" i="23"/>
  <c r="B29" i="23"/>
  <c r="F28" i="23"/>
  <c r="B28" i="23"/>
  <c r="F27" i="23"/>
  <c r="B27" i="23"/>
  <c r="F26" i="23"/>
  <c r="B26" i="23"/>
  <c r="F25" i="23"/>
  <c r="B25" i="23"/>
  <c r="F24" i="23"/>
  <c r="B24" i="23"/>
  <c r="F23" i="23"/>
  <c r="B23" i="23"/>
  <c r="F22" i="23"/>
  <c r="B22" i="23"/>
  <c r="F21" i="23"/>
  <c r="B21" i="23"/>
  <c r="F20" i="23"/>
  <c r="B20" i="23"/>
  <c r="F19" i="23"/>
  <c r="B19" i="23"/>
  <c r="F18" i="23"/>
  <c r="B18" i="23"/>
  <c r="F17" i="23"/>
  <c r="B17" i="23"/>
  <c r="F16" i="23"/>
  <c r="B16" i="23"/>
  <c r="F15" i="23"/>
  <c r="B15" i="23"/>
  <c r="F14" i="23"/>
  <c r="F44" i="23" s="1"/>
  <c r="B14" i="23"/>
  <c r="B8" i="23"/>
  <c r="B2" i="23"/>
  <c r="B1" i="23"/>
  <c r="B31" i="22"/>
  <c r="B30" i="22"/>
  <c r="B29" i="22"/>
  <c r="B28" i="22"/>
  <c r="B27" i="22"/>
  <c r="B26" i="22"/>
  <c r="B25" i="22"/>
  <c r="F24" i="22"/>
  <c r="B24" i="22"/>
  <c r="F23" i="22"/>
  <c r="B23" i="22"/>
  <c r="F22" i="22"/>
  <c r="B22" i="22"/>
  <c r="F21" i="22"/>
  <c r="B21" i="22"/>
  <c r="F20" i="22"/>
  <c r="B20" i="22"/>
  <c r="F19" i="22"/>
  <c r="B19" i="22"/>
  <c r="F18" i="22"/>
  <c r="B18" i="22"/>
  <c r="F17" i="22"/>
  <c r="B17" i="22"/>
  <c r="F16" i="22"/>
  <c r="B16" i="22"/>
  <c r="F15" i="22"/>
  <c r="B15" i="22"/>
  <c r="F14" i="22"/>
  <c r="F34" i="22" s="1"/>
  <c r="B14" i="22"/>
  <c r="B8" i="22"/>
  <c r="AF7" i="1" s="1"/>
  <c r="B2" i="22"/>
  <c r="B1" i="22"/>
  <c r="B31" i="21"/>
  <c r="B30" i="21"/>
  <c r="B29" i="21"/>
  <c r="B28" i="21"/>
  <c r="B27" i="21"/>
  <c r="B26" i="21"/>
  <c r="B25" i="21"/>
  <c r="F24" i="21"/>
  <c r="B24" i="21"/>
  <c r="F23" i="21"/>
  <c r="B23" i="21"/>
  <c r="F22" i="21"/>
  <c r="B22" i="21"/>
  <c r="F21" i="21"/>
  <c r="B21" i="21"/>
  <c r="F20" i="21"/>
  <c r="B20" i="21"/>
  <c r="F19" i="21"/>
  <c r="B19" i="21"/>
  <c r="F18" i="21"/>
  <c r="B18" i="21"/>
  <c r="F17" i="21"/>
  <c r="B17" i="21"/>
  <c r="F16" i="21"/>
  <c r="B16" i="21"/>
  <c r="F15" i="21"/>
  <c r="B15" i="21"/>
  <c r="F14" i="21"/>
  <c r="F34" i="21" s="1"/>
  <c r="B14" i="21"/>
  <c r="B8" i="21"/>
  <c r="AE7" i="1" s="1"/>
  <c r="B2" i="21"/>
  <c r="B1" i="21"/>
  <c r="B32" i="20"/>
  <c r="B31" i="20"/>
  <c r="B30" i="20"/>
  <c r="B29" i="20"/>
  <c r="B28" i="20"/>
  <c r="B27" i="20"/>
  <c r="B26" i="20"/>
  <c r="F25" i="20"/>
  <c r="B25" i="20"/>
  <c r="F24" i="20"/>
  <c r="B24" i="20"/>
  <c r="F23" i="20"/>
  <c r="B23" i="20"/>
  <c r="F22" i="20"/>
  <c r="B22" i="20"/>
  <c r="F21" i="20"/>
  <c r="B21" i="20"/>
  <c r="F20" i="20"/>
  <c r="B20" i="20"/>
  <c r="F19" i="20"/>
  <c r="B19" i="20"/>
  <c r="F18" i="20"/>
  <c r="B18" i="20"/>
  <c r="F17" i="20"/>
  <c r="B17" i="20"/>
  <c r="F16" i="20"/>
  <c r="B16" i="20"/>
  <c r="F15" i="20"/>
  <c r="B15" i="20"/>
  <c r="F14" i="20"/>
  <c r="F35" i="20" s="1"/>
  <c r="B14" i="20"/>
  <c r="B8" i="20"/>
  <c r="B2" i="20"/>
  <c r="B1" i="20"/>
  <c r="B33" i="19"/>
  <c r="B32" i="19"/>
  <c r="B31" i="19"/>
  <c r="B30" i="19"/>
  <c r="B29" i="19"/>
  <c r="B28" i="19"/>
  <c r="B27" i="19"/>
  <c r="F26" i="19"/>
  <c r="B26" i="19"/>
  <c r="F25" i="19"/>
  <c r="B25" i="19"/>
  <c r="F24" i="19"/>
  <c r="B24" i="19"/>
  <c r="F23" i="19"/>
  <c r="B23" i="19"/>
  <c r="F22" i="19"/>
  <c r="B22" i="19"/>
  <c r="F21" i="19"/>
  <c r="B21" i="19"/>
  <c r="F20" i="19"/>
  <c r="B20" i="19"/>
  <c r="F19" i="19"/>
  <c r="B19" i="19"/>
  <c r="F18" i="19"/>
  <c r="B18" i="19"/>
  <c r="F17" i="19"/>
  <c r="B17" i="19"/>
  <c r="F16" i="19"/>
  <c r="B16" i="19"/>
  <c r="F15" i="19"/>
  <c r="B15" i="19"/>
  <c r="F14" i="19"/>
  <c r="F35" i="19" s="1"/>
  <c r="B14" i="19"/>
  <c r="B8" i="19"/>
  <c r="B2" i="19"/>
  <c r="B1" i="19"/>
  <c r="B30" i="18"/>
  <c r="B29" i="18"/>
  <c r="B28" i="18"/>
  <c r="B27" i="18"/>
  <c r="B26" i="18"/>
  <c r="B25" i="18"/>
  <c r="B24" i="18"/>
  <c r="F23" i="18"/>
  <c r="B23" i="18"/>
  <c r="F22" i="18"/>
  <c r="B22" i="18"/>
  <c r="F21" i="18"/>
  <c r="B21" i="18"/>
  <c r="F20" i="18"/>
  <c r="B20" i="18"/>
  <c r="F19" i="18"/>
  <c r="B19" i="18"/>
  <c r="F18" i="18"/>
  <c r="B18" i="18"/>
  <c r="F17" i="18"/>
  <c r="B17" i="18"/>
  <c r="F16" i="18"/>
  <c r="B16" i="18"/>
  <c r="F15" i="18"/>
  <c r="B15" i="18"/>
  <c r="F14" i="18"/>
  <c r="F33" i="18" s="1"/>
  <c r="B14" i="18"/>
  <c r="B8" i="18"/>
  <c r="B2" i="18"/>
  <c r="B1" i="18"/>
  <c r="B33" i="17"/>
  <c r="B32" i="17"/>
  <c r="B31" i="17"/>
  <c r="B30" i="17"/>
  <c r="B29" i="17"/>
  <c r="B28" i="17"/>
  <c r="B27" i="17"/>
  <c r="F26" i="17"/>
  <c r="B26" i="17"/>
  <c r="F25" i="17"/>
  <c r="B25" i="17"/>
  <c r="F24" i="17"/>
  <c r="B24" i="17"/>
  <c r="F23" i="17"/>
  <c r="B23" i="17"/>
  <c r="F22" i="17"/>
  <c r="B22" i="17"/>
  <c r="F21" i="17"/>
  <c r="B21" i="17"/>
  <c r="F20" i="17"/>
  <c r="B20" i="17"/>
  <c r="F19" i="17"/>
  <c r="B19" i="17"/>
  <c r="F18" i="17"/>
  <c r="B18" i="17"/>
  <c r="F17" i="17"/>
  <c r="B17" i="17"/>
  <c r="F16" i="17"/>
  <c r="B16" i="17"/>
  <c r="F15" i="17"/>
  <c r="B15" i="17"/>
  <c r="F14" i="17"/>
  <c r="F35" i="17" s="1"/>
  <c r="B14" i="17"/>
  <c r="B8" i="17"/>
  <c r="AA7" i="1" s="1"/>
  <c r="B2" i="17"/>
  <c r="B1" i="17"/>
  <c r="B33" i="16"/>
  <c r="B32" i="16"/>
  <c r="B31" i="16"/>
  <c r="B30" i="16"/>
  <c r="B29" i="16"/>
  <c r="B28" i="16"/>
  <c r="B27" i="16"/>
  <c r="F26" i="16"/>
  <c r="B26" i="16"/>
  <c r="F25" i="16"/>
  <c r="B25" i="16"/>
  <c r="F24" i="16"/>
  <c r="B24" i="16"/>
  <c r="F23" i="16"/>
  <c r="B23" i="16"/>
  <c r="F22" i="16"/>
  <c r="B22" i="16"/>
  <c r="F21" i="16"/>
  <c r="B21" i="16"/>
  <c r="F20" i="16"/>
  <c r="B20" i="16"/>
  <c r="F19" i="16"/>
  <c r="B19" i="16"/>
  <c r="F18" i="16"/>
  <c r="B18" i="16"/>
  <c r="F17" i="16"/>
  <c r="B17" i="16"/>
  <c r="F16" i="16"/>
  <c r="B16" i="16"/>
  <c r="F15" i="16"/>
  <c r="B15" i="16"/>
  <c r="F14" i="16"/>
  <c r="F35" i="16" s="1"/>
  <c r="B14" i="16"/>
  <c r="B8" i="16"/>
  <c r="Z7" i="1" s="1"/>
  <c r="B2" i="16"/>
  <c r="B1" i="16"/>
  <c r="B40" i="15"/>
  <c r="B39" i="15"/>
  <c r="B38" i="15"/>
  <c r="B37" i="15"/>
  <c r="B36" i="15"/>
  <c r="B35" i="15"/>
  <c r="B34" i="15"/>
  <c r="F33" i="15"/>
  <c r="B33" i="15"/>
  <c r="F32" i="15"/>
  <c r="B32" i="15"/>
  <c r="F31" i="15"/>
  <c r="B31" i="15"/>
  <c r="F30" i="15"/>
  <c r="B30" i="15"/>
  <c r="F29" i="15"/>
  <c r="B29" i="15"/>
  <c r="F28" i="15"/>
  <c r="B28" i="15"/>
  <c r="F27" i="15"/>
  <c r="B27" i="15"/>
  <c r="F26" i="15"/>
  <c r="B26" i="15"/>
  <c r="F25" i="15"/>
  <c r="B25" i="15"/>
  <c r="F24" i="15"/>
  <c r="B24" i="15"/>
  <c r="F23" i="15"/>
  <c r="B23" i="15"/>
  <c r="F22" i="15"/>
  <c r="B22" i="15"/>
  <c r="F21" i="15"/>
  <c r="B21" i="15"/>
  <c r="F20" i="15"/>
  <c r="B20" i="15"/>
  <c r="F19" i="15"/>
  <c r="B19" i="15"/>
  <c r="F18" i="15"/>
  <c r="B18" i="15"/>
  <c r="F17" i="15"/>
  <c r="B17" i="15"/>
  <c r="F16" i="15"/>
  <c r="B16" i="15"/>
  <c r="F15" i="15"/>
  <c r="F42" i="15" s="1"/>
  <c r="B15" i="15"/>
  <c r="F14" i="15"/>
  <c r="B14" i="15"/>
  <c r="B8" i="15"/>
  <c r="B2" i="15"/>
  <c r="B1" i="15"/>
  <c r="B43" i="14"/>
  <c r="B42" i="14"/>
  <c r="B41" i="14"/>
  <c r="B40" i="14"/>
  <c r="B39" i="14"/>
  <c r="B38" i="14"/>
  <c r="B37" i="14"/>
  <c r="F36" i="14"/>
  <c r="B36" i="14"/>
  <c r="F35" i="14"/>
  <c r="B35" i="14"/>
  <c r="F34" i="14"/>
  <c r="B34" i="14"/>
  <c r="F33" i="14"/>
  <c r="B33" i="14"/>
  <c r="F32" i="14"/>
  <c r="B32" i="14"/>
  <c r="F31" i="14"/>
  <c r="B31" i="14"/>
  <c r="F30" i="14"/>
  <c r="B30" i="14"/>
  <c r="F29" i="14"/>
  <c r="B29" i="14"/>
  <c r="F28" i="14"/>
  <c r="B28" i="14"/>
  <c r="F27" i="14"/>
  <c r="B27" i="14"/>
  <c r="F26" i="14"/>
  <c r="B26" i="14"/>
  <c r="F25" i="14"/>
  <c r="B25" i="14"/>
  <c r="F24" i="14"/>
  <c r="B24" i="14"/>
  <c r="F23" i="14"/>
  <c r="B23" i="14"/>
  <c r="F22" i="14"/>
  <c r="B22" i="14"/>
  <c r="F21" i="14"/>
  <c r="B21" i="14"/>
  <c r="F20" i="14"/>
  <c r="B20" i="14"/>
  <c r="F19" i="14"/>
  <c r="B19" i="14"/>
  <c r="F18" i="14"/>
  <c r="B18" i="14"/>
  <c r="F17" i="14"/>
  <c r="B17" i="14"/>
  <c r="F16" i="14"/>
  <c r="B16" i="14"/>
  <c r="F15" i="14"/>
  <c r="B15" i="14"/>
  <c r="F14" i="14"/>
  <c r="F46" i="14" s="1"/>
  <c r="B14" i="14"/>
  <c r="B8" i="14"/>
  <c r="B2" i="14"/>
  <c r="B1" i="14"/>
  <c r="B31" i="13"/>
  <c r="B30" i="13"/>
  <c r="B29" i="13"/>
  <c r="B28" i="13"/>
  <c r="B27" i="13"/>
  <c r="B26" i="13"/>
  <c r="B25" i="13"/>
  <c r="F24" i="13"/>
  <c r="B24" i="13"/>
  <c r="F23" i="13"/>
  <c r="B23" i="13"/>
  <c r="F22" i="13"/>
  <c r="B22" i="13"/>
  <c r="F21" i="13"/>
  <c r="B21" i="13"/>
  <c r="F20" i="13"/>
  <c r="B20" i="13"/>
  <c r="F19" i="13"/>
  <c r="B19" i="13"/>
  <c r="F18" i="13"/>
  <c r="B18" i="13"/>
  <c r="F17" i="13"/>
  <c r="B17" i="13"/>
  <c r="F16" i="13"/>
  <c r="B16" i="13"/>
  <c r="F15" i="13"/>
  <c r="B15" i="13"/>
  <c r="F14" i="13"/>
  <c r="F34" i="13" s="1"/>
  <c r="B14" i="13"/>
  <c r="B8" i="13"/>
  <c r="W7" i="1" s="1"/>
  <c r="B2" i="13"/>
  <c r="B1" i="13"/>
  <c r="B36" i="12"/>
  <c r="B35" i="12"/>
  <c r="B34" i="12"/>
  <c r="B33" i="12"/>
  <c r="B32" i="12"/>
  <c r="B31" i="12"/>
  <c r="B30" i="12"/>
  <c r="F29" i="12"/>
  <c r="B29" i="12"/>
  <c r="F28" i="12"/>
  <c r="B28" i="12"/>
  <c r="F27" i="12"/>
  <c r="B27" i="12"/>
  <c r="F26" i="12"/>
  <c r="B26" i="12"/>
  <c r="F25" i="12"/>
  <c r="B25" i="12"/>
  <c r="F24" i="12"/>
  <c r="B24" i="12"/>
  <c r="F23" i="12"/>
  <c r="B23" i="12"/>
  <c r="F22" i="12"/>
  <c r="B22" i="12"/>
  <c r="F21" i="12"/>
  <c r="B21" i="12"/>
  <c r="F20" i="12"/>
  <c r="B20" i="12"/>
  <c r="F19" i="12"/>
  <c r="B19" i="12"/>
  <c r="F18" i="12"/>
  <c r="B18" i="12"/>
  <c r="F17" i="12"/>
  <c r="B17" i="12"/>
  <c r="F16" i="12"/>
  <c r="B16" i="12"/>
  <c r="F15" i="12"/>
  <c r="F39" i="12" s="1"/>
  <c r="B15" i="12"/>
  <c r="F14" i="12"/>
  <c r="B14" i="12"/>
  <c r="B8" i="12"/>
  <c r="B2" i="12"/>
  <c r="B1" i="12"/>
  <c r="B44" i="11"/>
  <c r="B43" i="11"/>
  <c r="B42" i="11"/>
  <c r="B41" i="11"/>
  <c r="B40" i="11"/>
  <c r="B39" i="11"/>
  <c r="B38" i="11"/>
  <c r="F37" i="11"/>
  <c r="B37" i="11"/>
  <c r="F36" i="11"/>
  <c r="B36" i="11"/>
  <c r="F35" i="11"/>
  <c r="B35" i="11"/>
  <c r="F34" i="11"/>
  <c r="B34" i="11"/>
  <c r="F33" i="11"/>
  <c r="B33" i="11"/>
  <c r="F32" i="11"/>
  <c r="B32" i="11"/>
  <c r="F31" i="11"/>
  <c r="B31" i="11"/>
  <c r="F30" i="11"/>
  <c r="B30" i="11"/>
  <c r="F29" i="11"/>
  <c r="B29" i="11"/>
  <c r="F28" i="11"/>
  <c r="B28" i="11"/>
  <c r="F27" i="11"/>
  <c r="B27" i="11"/>
  <c r="F26" i="11"/>
  <c r="B26" i="11"/>
  <c r="F25" i="11"/>
  <c r="B25" i="11"/>
  <c r="F24" i="11"/>
  <c r="B24" i="11"/>
  <c r="F23" i="11"/>
  <c r="B23" i="11"/>
  <c r="F22" i="11"/>
  <c r="B22" i="11"/>
  <c r="F21" i="11"/>
  <c r="B21" i="11"/>
  <c r="F20" i="11"/>
  <c r="B20" i="11"/>
  <c r="F19" i="11"/>
  <c r="B19" i="11"/>
  <c r="F18" i="11"/>
  <c r="B18" i="11"/>
  <c r="F17" i="11"/>
  <c r="B17" i="11"/>
  <c r="F16" i="11"/>
  <c r="B16" i="11"/>
  <c r="F15" i="11"/>
  <c r="B15" i="11"/>
  <c r="F14" i="11"/>
  <c r="F47" i="11" s="1"/>
  <c r="B14" i="11"/>
  <c r="B8" i="11"/>
  <c r="B2" i="11"/>
  <c r="B1" i="11"/>
  <c r="F14" i="10"/>
  <c r="B14" i="10"/>
  <c r="B8" i="10"/>
  <c r="B2" i="10"/>
  <c r="B1" i="10"/>
  <c r="B32" i="9"/>
  <c r="B31" i="9"/>
  <c r="B30" i="9"/>
  <c r="B29" i="9"/>
  <c r="B28" i="9"/>
  <c r="B27" i="9"/>
  <c r="B26" i="9"/>
  <c r="B25" i="9"/>
  <c r="F24" i="9"/>
  <c r="B24" i="9"/>
  <c r="F23" i="9"/>
  <c r="B23" i="9"/>
  <c r="F22" i="9"/>
  <c r="B22" i="9"/>
  <c r="F21" i="9"/>
  <c r="B21" i="9"/>
  <c r="F20" i="9"/>
  <c r="B20" i="9"/>
  <c r="F19" i="9"/>
  <c r="B19" i="9"/>
  <c r="F18" i="9"/>
  <c r="B18" i="9"/>
  <c r="F17" i="9"/>
  <c r="B17" i="9"/>
  <c r="F16" i="9"/>
  <c r="B16" i="9"/>
  <c r="F15" i="9"/>
  <c r="B15" i="9"/>
  <c r="F14" i="9"/>
  <c r="F35" i="9" s="1"/>
  <c r="B14" i="9"/>
  <c r="B8" i="9"/>
  <c r="S7" i="1" s="1"/>
  <c r="B2" i="9"/>
  <c r="B1" i="9"/>
  <c r="B48" i="8"/>
  <c r="B47" i="8"/>
  <c r="B46" i="8"/>
  <c r="B45" i="8"/>
  <c r="B44" i="8"/>
  <c r="B43" i="8"/>
  <c r="B42" i="8"/>
  <c r="F41" i="8"/>
  <c r="B41" i="8"/>
  <c r="F40" i="8"/>
  <c r="B40" i="8"/>
  <c r="F39" i="8"/>
  <c r="B39" i="8"/>
  <c r="F38" i="8"/>
  <c r="B38" i="8"/>
  <c r="F37" i="8"/>
  <c r="B37" i="8"/>
  <c r="F36" i="8"/>
  <c r="B36" i="8"/>
  <c r="F35" i="8"/>
  <c r="B35" i="8"/>
  <c r="F34" i="8"/>
  <c r="B34" i="8"/>
  <c r="F33" i="8"/>
  <c r="B33" i="8"/>
  <c r="F32" i="8"/>
  <c r="B32" i="8"/>
  <c r="F31" i="8"/>
  <c r="B31" i="8"/>
  <c r="F30" i="8"/>
  <c r="B30" i="8"/>
  <c r="F29" i="8"/>
  <c r="B29" i="8"/>
  <c r="F28" i="8"/>
  <c r="B28" i="8"/>
  <c r="F27" i="8"/>
  <c r="B27" i="8"/>
  <c r="F26" i="8"/>
  <c r="B26" i="8"/>
  <c r="F25" i="8"/>
  <c r="B25" i="8"/>
  <c r="F24" i="8"/>
  <c r="B24" i="8"/>
  <c r="F23" i="8"/>
  <c r="B23" i="8"/>
  <c r="F22" i="8"/>
  <c r="B22" i="8"/>
  <c r="F21" i="8"/>
  <c r="B21" i="8"/>
  <c r="F20" i="8"/>
  <c r="B20" i="8"/>
  <c r="F19" i="8"/>
  <c r="B19" i="8"/>
  <c r="F18" i="8"/>
  <c r="B18" i="8"/>
  <c r="F17" i="8"/>
  <c r="B17" i="8"/>
  <c r="F16" i="8"/>
  <c r="B16" i="8"/>
  <c r="F15" i="8"/>
  <c r="B15" i="8"/>
  <c r="F14" i="8"/>
  <c r="F52" i="8" s="1"/>
  <c r="B14" i="8"/>
  <c r="B8" i="8"/>
  <c r="B2" i="8"/>
  <c r="B1" i="8"/>
  <c r="F15" i="7"/>
  <c r="B15" i="7"/>
  <c r="F14" i="7"/>
  <c r="B14" i="7"/>
  <c r="B8" i="7"/>
  <c r="Q7" i="1" s="1"/>
  <c r="B2" i="7"/>
  <c r="B1" i="7"/>
  <c r="B24" i="6"/>
  <c r="B23" i="6"/>
  <c r="B22" i="6"/>
  <c r="B21" i="6"/>
  <c r="B20" i="6"/>
  <c r="B19" i="6"/>
  <c r="F18" i="6"/>
  <c r="B18" i="6"/>
  <c r="F17" i="6"/>
  <c r="B17" i="6"/>
  <c r="F16" i="6"/>
  <c r="B16" i="6"/>
  <c r="F15" i="6"/>
  <c r="B15" i="6"/>
  <c r="F14" i="6"/>
  <c r="F27" i="6" s="1"/>
  <c r="B14" i="6"/>
  <c r="B8" i="6"/>
  <c r="P7" i="1" s="1"/>
  <c r="B2" i="6"/>
  <c r="B1" i="6"/>
  <c r="B31" i="5"/>
  <c r="B30" i="5"/>
  <c r="B29" i="5"/>
  <c r="B28" i="5"/>
  <c r="B27" i="5"/>
  <c r="B26" i="5"/>
  <c r="B25" i="5"/>
  <c r="F24" i="5"/>
  <c r="B24" i="5"/>
  <c r="F23" i="5"/>
  <c r="B23" i="5"/>
  <c r="F22" i="5"/>
  <c r="B22" i="5"/>
  <c r="F21" i="5"/>
  <c r="B21" i="5"/>
  <c r="F20" i="5"/>
  <c r="B20" i="5"/>
  <c r="F19" i="5"/>
  <c r="B19" i="5"/>
  <c r="F18" i="5"/>
  <c r="B18" i="5"/>
  <c r="F17" i="5"/>
  <c r="B17" i="5"/>
  <c r="F16" i="5"/>
  <c r="B16" i="5"/>
  <c r="F15" i="5"/>
  <c r="B15" i="5"/>
  <c r="F14" i="5"/>
  <c r="F34" i="5" s="1"/>
  <c r="B14" i="5"/>
  <c r="B8" i="5"/>
  <c r="O7" i="1" s="1"/>
  <c r="B2" i="5"/>
  <c r="B1" i="5"/>
  <c r="B33" i="4"/>
  <c r="B32" i="4"/>
  <c r="B31" i="4"/>
  <c r="B30" i="4"/>
  <c r="B29" i="4"/>
  <c r="B28" i="4"/>
  <c r="B27" i="4"/>
  <c r="F26" i="4"/>
  <c r="B26" i="4"/>
  <c r="F25" i="4"/>
  <c r="B25" i="4"/>
  <c r="F24" i="4"/>
  <c r="B24" i="4"/>
  <c r="F23" i="4"/>
  <c r="B23" i="4"/>
  <c r="F22" i="4"/>
  <c r="B22" i="4"/>
  <c r="F21" i="4"/>
  <c r="B21" i="4"/>
  <c r="F20" i="4"/>
  <c r="B20" i="4"/>
  <c r="F19" i="4"/>
  <c r="B19" i="4"/>
  <c r="F18" i="4"/>
  <c r="B18" i="4"/>
  <c r="F17" i="4"/>
  <c r="B17" i="4"/>
  <c r="F16" i="4"/>
  <c r="B16" i="4"/>
  <c r="F15" i="4"/>
  <c r="B15" i="4"/>
  <c r="F14" i="4"/>
  <c r="F36" i="4" s="1"/>
  <c r="B14" i="4"/>
  <c r="B8" i="4"/>
  <c r="N7" i="1" s="1"/>
  <c r="B2" i="4"/>
  <c r="B1" i="4"/>
  <c r="B27" i="3"/>
  <c r="B26" i="3"/>
  <c r="B25" i="3"/>
  <c r="B24" i="3"/>
  <c r="B23" i="3"/>
  <c r="B22" i="3"/>
  <c r="F21" i="3"/>
  <c r="B21" i="3"/>
  <c r="F20" i="3"/>
  <c r="B20" i="3"/>
  <c r="F19" i="3"/>
  <c r="B19" i="3"/>
  <c r="F18" i="3"/>
  <c r="B18" i="3"/>
  <c r="F17" i="3"/>
  <c r="B17" i="3"/>
  <c r="F16" i="3"/>
  <c r="B16" i="3"/>
  <c r="F15" i="3"/>
  <c r="B15" i="3"/>
  <c r="F14" i="3"/>
  <c r="F30" i="3" s="1"/>
  <c r="B14" i="3"/>
  <c r="B8" i="3"/>
  <c r="M7" i="1" s="1"/>
  <c r="B2" i="3"/>
  <c r="B1" i="3"/>
  <c r="B46" i="2"/>
  <c r="B45" i="2"/>
  <c r="B44" i="2"/>
  <c r="B43" i="2"/>
  <c r="B42" i="2"/>
  <c r="B41" i="2"/>
  <c r="B40" i="2"/>
  <c r="F39" i="2"/>
  <c r="B39" i="2"/>
  <c r="F38" i="2"/>
  <c r="B38" i="2"/>
  <c r="F37" i="2"/>
  <c r="B37" i="2"/>
  <c r="F36" i="2"/>
  <c r="B36" i="2"/>
  <c r="F35" i="2"/>
  <c r="B35" i="2"/>
  <c r="F34" i="2"/>
  <c r="B34" i="2"/>
  <c r="F33" i="2"/>
  <c r="B33" i="2"/>
  <c r="F32" i="2"/>
  <c r="B32" i="2"/>
  <c r="F31" i="2"/>
  <c r="B31" i="2"/>
  <c r="F30" i="2"/>
  <c r="B30" i="2"/>
  <c r="F29" i="2"/>
  <c r="B29" i="2"/>
  <c r="F28" i="2"/>
  <c r="B28" i="2"/>
  <c r="F27" i="2"/>
  <c r="B27" i="2"/>
  <c r="F26" i="2"/>
  <c r="B26" i="2"/>
  <c r="F25" i="2"/>
  <c r="B25" i="2"/>
  <c r="F24" i="2"/>
  <c r="B24" i="2"/>
  <c r="F23" i="2"/>
  <c r="B23" i="2"/>
  <c r="F22" i="2"/>
  <c r="B22" i="2"/>
  <c r="F21" i="2"/>
  <c r="B21" i="2"/>
  <c r="F20" i="2"/>
  <c r="B20" i="2"/>
  <c r="F19" i="2"/>
  <c r="B19" i="2"/>
  <c r="F18" i="2"/>
  <c r="B18" i="2"/>
  <c r="F17" i="2"/>
  <c r="B17" i="2"/>
  <c r="F16" i="2"/>
  <c r="B16" i="2"/>
  <c r="F15" i="2"/>
  <c r="B15" i="2"/>
  <c r="F14" i="2"/>
  <c r="F49" i="2" s="1"/>
  <c r="B14" i="2"/>
  <c r="B8" i="2"/>
  <c r="B2" i="2"/>
  <c r="B1" i="2"/>
  <c r="AQ87" i="1"/>
  <c r="AC87" i="1"/>
  <c r="AU86" i="1"/>
  <c r="AT86" i="1"/>
  <c r="AS86" i="1"/>
  <c r="AR86" i="1"/>
  <c r="AQ86" i="1"/>
  <c r="AP86" i="1"/>
  <c r="AO86" i="1"/>
  <c r="AN86" i="1"/>
  <c r="AM86" i="1"/>
  <c r="AL86" i="1"/>
  <c r="AK86" i="1"/>
  <c r="AJ86" i="1"/>
  <c r="AI86" i="1"/>
  <c r="AH86" i="1"/>
  <c r="AG86" i="1"/>
  <c r="AF86" i="1"/>
  <c r="AE86" i="1"/>
  <c r="AD86" i="1"/>
  <c r="AC86" i="1"/>
  <c r="AB86" i="1"/>
  <c r="AA86" i="1"/>
  <c r="Z86" i="1"/>
  <c r="Y86" i="1"/>
  <c r="X86" i="1"/>
  <c r="W86" i="1"/>
  <c r="V86" i="1"/>
  <c r="U86" i="1"/>
  <c r="T86" i="1"/>
  <c r="S86" i="1"/>
  <c r="R86" i="1"/>
  <c r="Q86" i="1"/>
  <c r="P86" i="1"/>
  <c r="O86" i="1"/>
  <c r="N86" i="1"/>
  <c r="M86" i="1"/>
  <c r="L86" i="1"/>
  <c r="K86" i="1" s="1"/>
  <c r="C86" i="1" s="1"/>
  <c r="F86" i="1" s="1"/>
  <c r="AU85" i="1"/>
  <c r="AT85" i="1"/>
  <c r="AS85" i="1"/>
  <c r="AR85" i="1"/>
  <c r="AQ85" i="1"/>
  <c r="AP85" i="1"/>
  <c r="AO85" i="1"/>
  <c r="AN85" i="1"/>
  <c r="AM85" i="1"/>
  <c r="AL85" i="1"/>
  <c r="AK85" i="1"/>
  <c r="AJ85" i="1"/>
  <c r="AI85" i="1"/>
  <c r="AH85" i="1"/>
  <c r="AG85" i="1"/>
  <c r="AF85" i="1"/>
  <c r="AE85" i="1"/>
  <c r="AD85" i="1"/>
  <c r="AC85" i="1"/>
  <c r="AB85" i="1"/>
  <c r="AA85" i="1"/>
  <c r="Z85" i="1"/>
  <c r="Y85" i="1"/>
  <c r="X85" i="1"/>
  <c r="W85" i="1"/>
  <c r="V85" i="1"/>
  <c r="U85" i="1"/>
  <c r="T85" i="1"/>
  <c r="S85" i="1"/>
  <c r="R85" i="1"/>
  <c r="Q85" i="1"/>
  <c r="P85" i="1"/>
  <c r="O85" i="1"/>
  <c r="N85" i="1"/>
  <c r="M85" i="1"/>
  <c r="L85" i="1"/>
  <c r="K85" i="1"/>
  <c r="C85" i="1" s="1"/>
  <c r="F85" i="1" s="1"/>
  <c r="AU84" i="1"/>
  <c r="AT84" i="1"/>
  <c r="AS84" i="1"/>
  <c r="AR84" i="1"/>
  <c r="AQ84" i="1"/>
  <c r="AP84" i="1"/>
  <c r="AO84" i="1"/>
  <c r="AN84" i="1"/>
  <c r="AM84" i="1"/>
  <c r="AL84" i="1"/>
  <c r="AK84" i="1"/>
  <c r="AJ84" i="1"/>
  <c r="AI84" i="1"/>
  <c r="AH84" i="1"/>
  <c r="AG84" i="1"/>
  <c r="AF84" i="1"/>
  <c r="AE84" i="1"/>
  <c r="AD84" i="1"/>
  <c r="AC84" i="1"/>
  <c r="AB84" i="1"/>
  <c r="AA84" i="1"/>
  <c r="Z84" i="1"/>
  <c r="Y84" i="1"/>
  <c r="X84" i="1"/>
  <c r="W84" i="1"/>
  <c r="V84" i="1"/>
  <c r="U84" i="1"/>
  <c r="T84" i="1"/>
  <c r="S84" i="1"/>
  <c r="R84" i="1"/>
  <c r="Q84" i="1"/>
  <c r="P84" i="1"/>
  <c r="O84" i="1"/>
  <c r="N84" i="1"/>
  <c r="M84" i="1"/>
  <c r="L84" i="1"/>
  <c r="K84" i="1" s="1"/>
  <c r="C84" i="1" s="1"/>
  <c r="F84" i="1" s="1"/>
  <c r="AU83" i="1"/>
  <c r="AT83" i="1"/>
  <c r="AS83" i="1"/>
  <c r="AR83" i="1"/>
  <c r="AQ83" i="1"/>
  <c r="AP83" i="1"/>
  <c r="AO83" i="1"/>
  <c r="AN83" i="1"/>
  <c r="AM83" i="1"/>
  <c r="AL83" i="1"/>
  <c r="AK83" i="1"/>
  <c r="AJ83" i="1"/>
  <c r="AI83" i="1"/>
  <c r="AH83" i="1"/>
  <c r="AG83" i="1"/>
  <c r="AF83" i="1"/>
  <c r="AE83" i="1"/>
  <c r="AD83" i="1"/>
  <c r="AC83" i="1"/>
  <c r="AB83" i="1"/>
  <c r="AA83" i="1"/>
  <c r="Z83" i="1"/>
  <c r="Y83" i="1"/>
  <c r="X83" i="1"/>
  <c r="W83" i="1"/>
  <c r="V83" i="1"/>
  <c r="U83" i="1"/>
  <c r="T83" i="1"/>
  <c r="S83" i="1"/>
  <c r="R83" i="1"/>
  <c r="Q83" i="1"/>
  <c r="P83" i="1"/>
  <c r="O83" i="1"/>
  <c r="N83" i="1"/>
  <c r="M83" i="1"/>
  <c r="L83" i="1"/>
  <c r="AU82" i="1"/>
  <c r="AT82" i="1"/>
  <c r="AS82" i="1"/>
  <c r="AR82" i="1"/>
  <c r="AQ82" i="1"/>
  <c r="AP82" i="1"/>
  <c r="AO82" i="1"/>
  <c r="AN82" i="1"/>
  <c r="AM82" i="1"/>
  <c r="AL82" i="1"/>
  <c r="AK82" i="1"/>
  <c r="AJ82" i="1"/>
  <c r="AI82" i="1"/>
  <c r="AH82" i="1"/>
  <c r="AG82" i="1"/>
  <c r="AF82" i="1"/>
  <c r="AE82" i="1"/>
  <c r="AD82" i="1"/>
  <c r="AC82" i="1"/>
  <c r="AB82" i="1"/>
  <c r="AA82" i="1"/>
  <c r="Z82" i="1"/>
  <c r="Y82" i="1"/>
  <c r="X82" i="1"/>
  <c r="W82" i="1"/>
  <c r="V82" i="1"/>
  <c r="U82" i="1"/>
  <c r="T82" i="1"/>
  <c r="S82" i="1"/>
  <c r="R82" i="1"/>
  <c r="Q82" i="1"/>
  <c r="P82" i="1"/>
  <c r="O82" i="1"/>
  <c r="N82" i="1"/>
  <c r="M82" i="1"/>
  <c r="L82" i="1"/>
  <c r="K82" i="1" s="1"/>
  <c r="C82" i="1" s="1"/>
  <c r="F82" i="1" s="1"/>
  <c r="AU81" i="1"/>
  <c r="AT81" i="1"/>
  <c r="AS81" i="1"/>
  <c r="AR81" i="1"/>
  <c r="AQ81" i="1"/>
  <c r="AP81" i="1"/>
  <c r="AO81" i="1"/>
  <c r="AN81" i="1"/>
  <c r="AM81" i="1"/>
  <c r="AL81" i="1"/>
  <c r="AK81" i="1"/>
  <c r="AJ81" i="1"/>
  <c r="AI81" i="1"/>
  <c r="AH81" i="1"/>
  <c r="AG81" i="1"/>
  <c r="AF81" i="1"/>
  <c r="AE81" i="1"/>
  <c r="AD81" i="1"/>
  <c r="AC81" i="1"/>
  <c r="AB81" i="1"/>
  <c r="AA81" i="1"/>
  <c r="Z81" i="1"/>
  <c r="Y81" i="1"/>
  <c r="X81" i="1"/>
  <c r="W81" i="1"/>
  <c r="V81" i="1"/>
  <c r="U81" i="1"/>
  <c r="T81" i="1"/>
  <c r="S81" i="1"/>
  <c r="R81" i="1"/>
  <c r="Q81" i="1"/>
  <c r="P81" i="1"/>
  <c r="O81" i="1"/>
  <c r="N81" i="1"/>
  <c r="M81" i="1"/>
  <c r="L81" i="1"/>
  <c r="K81" i="1"/>
  <c r="C81" i="1" s="1"/>
  <c r="F81" i="1" s="1"/>
  <c r="AU80" i="1"/>
  <c r="AT80" i="1"/>
  <c r="AS80" i="1"/>
  <c r="AR80" i="1"/>
  <c r="AQ80" i="1"/>
  <c r="AP80" i="1"/>
  <c r="AO80" i="1"/>
  <c r="AN80" i="1"/>
  <c r="AM80" i="1"/>
  <c r="AL80" i="1"/>
  <c r="AK80" i="1"/>
  <c r="AJ80" i="1"/>
  <c r="AI80" i="1"/>
  <c r="AH80" i="1"/>
  <c r="AG80" i="1"/>
  <c r="AF80" i="1"/>
  <c r="AE80" i="1"/>
  <c r="AD80" i="1"/>
  <c r="AC80" i="1"/>
  <c r="AB80" i="1"/>
  <c r="AA80" i="1"/>
  <c r="Z80" i="1"/>
  <c r="Y80" i="1"/>
  <c r="X80" i="1"/>
  <c r="W80" i="1"/>
  <c r="V80" i="1"/>
  <c r="U80" i="1"/>
  <c r="T80" i="1"/>
  <c r="S80" i="1"/>
  <c r="R80" i="1"/>
  <c r="Q80" i="1"/>
  <c r="P80" i="1"/>
  <c r="O80" i="1"/>
  <c r="N80" i="1"/>
  <c r="M80" i="1"/>
  <c r="L80" i="1"/>
  <c r="K80" i="1" s="1"/>
  <c r="C80" i="1" s="1"/>
  <c r="F80" i="1" s="1"/>
  <c r="AU79" i="1"/>
  <c r="AT79" i="1"/>
  <c r="AS79" i="1"/>
  <c r="AR79" i="1"/>
  <c r="AQ79" i="1"/>
  <c r="AP79" i="1"/>
  <c r="AO79" i="1"/>
  <c r="AN79" i="1"/>
  <c r="AM79" i="1"/>
  <c r="AL79" i="1"/>
  <c r="AK79" i="1"/>
  <c r="AJ79" i="1"/>
  <c r="AI79" i="1"/>
  <c r="AH79" i="1"/>
  <c r="AG79" i="1"/>
  <c r="AF79" i="1"/>
  <c r="AE79" i="1"/>
  <c r="AD79" i="1"/>
  <c r="AC79" i="1"/>
  <c r="AB79" i="1"/>
  <c r="AA79" i="1"/>
  <c r="Z79" i="1"/>
  <c r="Y79" i="1"/>
  <c r="X79" i="1"/>
  <c r="W79" i="1"/>
  <c r="V79" i="1"/>
  <c r="U79" i="1"/>
  <c r="T79" i="1"/>
  <c r="S79" i="1"/>
  <c r="R79" i="1"/>
  <c r="Q79" i="1"/>
  <c r="P79" i="1"/>
  <c r="O79" i="1"/>
  <c r="N79" i="1"/>
  <c r="M79" i="1"/>
  <c r="L79" i="1"/>
  <c r="AU78" i="1"/>
  <c r="AT78" i="1"/>
  <c r="AS78" i="1"/>
  <c r="AR78" i="1"/>
  <c r="AQ78" i="1"/>
  <c r="AP78" i="1"/>
  <c r="AO78" i="1"/>
  <c r="AN78" i="1"/>
  <c r="AM78" i="1"/>
  <c r="AL78" i="1"/>
  <c r="AK78" i="1"/>
  <c r="AJ78" i="1"/>
  <c r="AI78" i="1"/>
  <c r="AH78" i="1"/>
  <c r="AG78" i="1"/>
  <c r="AF78" i="1"/>
  <c r="AE78" i="1"/>
  <c r="AD78" i="1"/>
  <c r="AC78" i="1"/>
  <c r="AB78" i="1"/>
  <c r="AA78" i="1"/>
  <c r="Z78" i="1"/>
  <c r="Y78" i="1"/>
  <c r="X78" i="1"/>
  <c r="W78" i="1"/>
  <c r="V78" i="1"/>
  <c r="U78" i="1"/>
  <c r="T78" i="1"/>
  <c r="S78" i="1"/>
  <c r="R78" i="1"/>
  <c r="Q78" i="1"/>
  <c r="P78" i="1"/>
  <c r="O78" i="1"/>
  <c r="N78" i="1"/>
  <c r="M78" i="1"/>
  <c r="L78" i="1"/>
  <c r="K78" i="1" s="1"/>
  <c r="C78" i="1" s="1"/>
  <c r="F78" i="1" s="1"/>
  <c r="AU77" i="1"/>
  <c r="AT77" i="1"/>
  <c r="AS77" i="1"/>
  <c r="AR77" i="1"/>
  <c r="AQ77" i="1"/>
  <c r="AP77" i="1"/>
  <c r="AO77" i="1"/>
  <c r="AN77" i="1"/>
  <c r="AM77" i="1"/>
  <c r="AL77" i="1"/>
  <c r="AK77" i="1"/>
  <c r="AJ77" i="1"/>
  <c r="AI77" i="1"/>
  <c r="AH77" i="1"/>
  <c r="AG77" i="1"/>
  <c r="AF77" i="1"/>
  <c r="AE77" i="1"/>
  <c r="AD77" i="1"/>
  <c r="AC77" i="1"/>
  <c r="AB77" i="1"/>
  <c r="AA77" i="1"/>
  <c r="Z77" i="1"/>
  <c r="Y77" i="1"/>
  <c r="X77" i="1"/>
  <c r="W77" i="1"/>
  <c r="V77" i="1"/>
  <c r="U77" i="1"/>
  <c r="K77" i="1" s="1"/>
  <c r="C77" i="1" s="1"/>
  <c r="F77" i="1" s="1"/>
  <c r="T77" i="1"/>
  <c r="S77" i="1"/>
  <c r="R77" i="1"/>
  <c r="Q77" i="1"/>
  <c r="P77" i="1"/>
  <c r="O77" i="1"/>
  <c r="N77" i="1"/>
  <c r="M77" i="1"/>
  <c r="L77" i="1"/>
  <c r="AU76" i="1"/>
  <c r="AT76" i="1"/>
  <c r="AS76" i="1"/>
  <c r="AR76" i="1"/>
  <c r="AQ76" i="1"/>
  <c r="AP76" i="1"/>
  <c r="AO76" i="1"/>
  <c r="AN76" i="1"/>
  <c r="AM76" i="1"/>
  <c r="AL76" i="1"/>
  <c r="AK76" i="1"/>
  <c r="AJ76" i="1"/>
  <c r="AI76" i="1"/>
  <c r="AH76" i="1"/>
  <c r="AG76" i="1"/>
  <c r="AF76" i="1"/>
  <c r="AE76" i="1"/>
  <c r="AD76" i="1"/>
  <c r="AC76" i="1"/>
  <c r="AB76" i="1"/>
  <c r="AA76" i="1"/>
  <c r="Z76" i="1"/>
  <c r="Y76" i="1"/>
  <c r="X76" i="1"/>
  <c r="W76" i="1"/>
  <c r="V76" i="1"/>
  <c r="U76" i="1"/>
  <c r="T76" i="1"/>
  <c r="S76" i="1"/>
  <c r="R76" i="1"/>
  <c r="Q76" i="1"/>
  <c r="P76" i="1"/>
  <c r="O76" i="1"/>
  <c r="N76" i="1"/>
  <c r="M76" i="1"/>
  <c r="L76" i="1"/>
  <c r="AU75" i="1"/>
  <c r="AT75" i="1"/>
  <c r="AS75" i="1"/>
  <c r="AR75" i="1"/>
  <c r="AQ75" i="1"/>
  <c r="AP75" i="1"/>
  <c r="AO75" i="1"/>
  <c r="AN75" i="1"/>
  <c r="AM75" i="1"/>
  <c r="AL75" i="1"/>
  <c r="AK75" i="1"/>
  <c r="AJ75" i="1"/>
  <c r="AI75" i="1"/>
  <c r="AH75" i="1"/>
  <c r="AG75" i="1"/>
  <c r="AF75" i="1"/>
  <c r="AE75" i="1"/>
  <c r="AD75" i="1"/>
  <c r="AC75" i="1"/>
  <c r="AB75" i="1"/>
  <c r="AA75" i="1"/>
  <c r="Z75" i="1"/>
  <c r="Y75" i="1"/>
  <c r="X75" i="1"/>
  <c r="W75" i="1"/>
  <c r="V75" i="1"/>
  <c r="U75" i="1"/>
  <c r="T75" i="1"/>
  <c r="S75" i="1"/>
  <c r="R75" i="1"/>
  <c r="Q75" i="1"/>
  <c r="P75" i="1"/>
  <c r="O75" i="1"/>
  <c r="N75" i="1"/>
  <c r="M75" i="1"/>
  <c r="L75" i="1"/>
  <c r="AU74" i="1"/>
  <c r="AT74" i="1"/>
  <c r="AS74" i="1"/>
  <c r="AR74" i="1"/>
  <c r="AQ74" i="1"/>
  <c r="AP74" i="1"/>
  <c r="AO74" i="1"/>
  <c r="AN74" i="1"/>
  <c r="AM74" i="1"/>
  <c r="AL74" i="1"/>
  <c r="AK74" i="1"/>
  <c r="AJ74" i="1"/>
  <c r="AI74" i="1"/>
  <c r="AH74" i="1"/>
  <c r="AG74" i="1"/>
  <c r="AF74" i="1"/>
  <c r="AE74" i="1"/>
  <c r="AD74" i="1"/>
  <c r="AC74" i="1"/>
  <c r="AB74" i="1"/>
  <c r="AA74" i="1"/>
  <c r="Z74" i="1"/>
  <c r="Y74" i="1"/>
  <c r="X74" i="1"/>
  <c r="W74" i="1"/>
  <c r="V74" i="1"/>
  <c r="U74" i="1"/>
  <c r="T74" i="1"/>
  <c r="S74" i="1"/>
  <c r="R74" i="1"/>
  <c r="Q74" i="1"/>
  <c r="P74" i="1"/>
  <c r="O74" i="1"/>
  <c r="N74" i="1"/>
  <c r="M74" i="1"/>
  <c r="L74" i="1"/>
  <c r="AU73" i="1"/>
  <c r="AT73" i="1"/>
  <c r="AS73" i="1"/>
  <c r="AR73" i="1"/>
  <c r="AQ73" i="1"/>
  <c r="AP73" i="1"/>
  <c r="AO73" i="1"/>
  <c r="AN73" i="1"/>
  <c r="AM73" i="1"/>
  <c r="AL73" i="1"/>
  <c r="AK73" i="1"/>
  <c r="AJ73" i="1"/>
  <c r="AI73" i="1"/>
  <c r="AH73" i="1"/>
  <c r="AG73" i="1"/>
  <c r="AF73" i="1"/>
  <c r="AE73" i="1"/>
  <c r="AD73" i="1"/>
  <c r="AC73" i="1"/>
  <c r="AB73" i="1"/>
  <c r="AA73" i="1"/>
  <c r="Z73" i="1"/>
  <c r="Y73" i="1"/>
  <c r="X73" i="1"/>
  <c r="W73" i="1"/>
  <c r="V73" i="1"/>
  <c r="U73" i="1"/>
  <c r="K73" i="1" s="1"/>
  <c r="C73" i="1" s="1"/>
  <c r="F73" i="1" s="1"/>
  <c r="T73" i="1"/>
  <c r="S73" i="1"/>
  <c r="R73" i="1"/>
  <c r="Q73" i="1"/>
  <c r="P73" i="1"/>
  <c r="O73" i="1"/>
  <c r="N73" i="1"/>
  <c r="M73" i="1"/>
  <c r="L73" i="1"/>
  <c r="AU72" i="1"/>
  <c r="AT72" i="1"/>
  <c r="AS72" i="1"/>
  <c r="AR72" i="1"/>
  <c r="AQ72" i="1"/>
  <c r="AP72" i="1"/>
  <c r="AO72" i="1"/>
  <c r="AN72" i="1"/>
  <c r="AM72" i="1"/>
  <c r="AL72" i="1"/>
  <c r="AK72" i="1"/>
  <c r="AJ72" i="1"/>
  <c r="AI72" i="1"/>
  <c r="AH72" i="1"/>
  <c r="AG72" i="1"/>
  <c r="AF72" i="1"/>
  <c r="AE72" i="1"/>
  <c r="AD72" i="1"/>
  <c r="AC72" i="1"/>
  <c r="AB72" i="1"/>
  <c r="AA72" i="1"/>
  <c r="Z72" i="1"/>
  <c r="Y72" i="1"/>
  <c r="X72" i="1"/>
  <c r="W72" i="1"/>
  <c r="V72" i="1"/>
  <c r="U72" i="1"/>
  <c r="T72" i="1"/>
  <c r="S72" i="1"/>
  <c r="R72" i="1"/>
  <c r="Q72" i="1"/>
  <c r="P72" i="1"/>
  <c r="O72" i="1"/>
  <c r="N72" i="1"/>
  <c r="M72" i="1"/>
  <c r="L72" i="1"/>
  <c r="K72" i="1" s="1"/>
  <c r="C72" i="1" s="1"/>
  <c r="F72" i="1" s="1"/>
  <c r="AU71" i="1"/>
  <c r="AT71" i="1"/>
  <c r="AS71" i="1"/>
  <c r="AR71" i="1"/>
  <c r="AQ71" i="1"/>
  <c r="AP71" i="1"/>
  <c r="AO71" i="1"/>
  <c r="AN71" i="1"/>
  <c r="AM71" i="1"/>
  <c r="AL71" i="1"/>
  <c r="AK71" i="1"/>
  <c r="AJ71" i="1"/>
  <c r="AI71" i="1"/>
  <c r="AH71" i="1"/>
  <c r="AG71" i="1"/>
  <c r="AF71" i="1"/>
  <c r="AE71" i="1"/>
  <c r="AD71" i="1"/>
  <c r="AC71" i="1"/>
  <c r="AB71" i="1"/>
  <c r="AA71" i="1"/>
  <c r="Z71" i="1"/>
  <c r="Y71" i="1"/>
  <c r="X71" i="1"/>
  <c r="W71" i="1"/>
  <c r="V71" i="1"/>
  <c r="U71" i="1"/>
  <c r="T71" i="1"/>
  <c r="S71" i="1"/>
  <c r="R71" i="1"/>
  <c r="Q71" i="1"/>
  <c r="P71" i="1"/>
  <c r="O71" i="1"/>
  <c r="N71" i="1"/>
  <c r="M71" i="1"/>
  <c r="L71" i="1"/>
  <c r="AU70" i="1"/>
  <c r="AT70" i="1"/>
  <c r="AS70" i="1"/>
  <c r="AR70" i="1"/>
  <c r="AQ70" i="1"/>
  <c r="AP70" i="1"/>
  <c r="AO70" i="1"/>
  <c r="AN70" i="1"/>
  <c r="AM70" i="1"/>
  <c r="AL70" i="1"/>
  <c r="AK70" i="1"/>
  <c r="AJ70" i="1"/>
  <c r="AI70" i="1"/>
  <c r="AH70" i="1"/>
  <c r="AG70" i="1"/>
  <c r="AF70" i="1"/>
  <c r="AE70" i="1"/>
  <c r="AD70" i="1"/>
  <c r="AC70" i="1"/>
  <c r="AB70" i="1"/>
  <c r="AA70" i="1"/>
  <c r="Z70" i="1"/>
  <c r="Y70" i="1"/>
  <c r="X70" i="1"/>
  <c r="W70" i="1"/>
  <c r="V70" i="1"/>
  <c r="U70" i="1"/>
  <c r="T70" i="1"/>
  <c r="S70" i="1"/>
  <c r="R70" i="1"/>
  <c r="Q70" i="1"/>
  <c r="P70" i="1"/>
  <c r="O70" i="1"/>
  <c r="N70" i="1"/>
  <c r="M70" i="1"/>
  <c r="L70" i="1"/>
  <c r="K70" i="1" s="1"/>
  <c r="C70" i="1" s="1"/>
  <c r="F70" i="1" s="1"/>
  <c r="AU69" i="1"/>
  <c r="AT69" i="1"/>
  <c r="AS69" i="1"/>
  <c r="AR69" i="1"/>
  <c r="AQ69" i="1"/>
  <c r="AP69" i="1"/>
  <c r="AO69" i="1"/>
  <c r="AN69" i="1"/>
  <c r="AM69" i="1"/>
  <c r="AL69" i="1"/>
  <c r="AK69" i="1"/>
  <c r="AJ69" i="1"/>
  <c r="AI69" i="1"/>
  <c r="AH69" i="1"/>
  <c r="AG69" i="1"/>
  <c r="AF69" i="1"/>
  <c r="AE69" i="1"/>
  <c r="AD69" i="1"/>
  <c r="AC69" i="1"/>
  <c r="AB69" i="1"/>
  <c r="AA69" i="1"/>
  <c r="Z69" i="1"/>
  <c r="Y69" i="1"/>
  <c r="X69" i="1"/>
  <c r="W69" i="1"/>
  <c r="V69" i="1"/>
  <c r="U69" i="1"/>
  <c r="K69" i="1" s="1"/>
  <c r="C69" i="1" s="1"/>
  <c r="F69" i="1" s="1"/>
  <c r="T69" i="1"/>
  <c r="S69" i="1"/>
  <c r="R69" i="1"/>
  <c r="Q69" i="1"/>
  <c r="P69" i="1"/>
  <c r="O69" i="1"/>
  <c r="N69" i="1"/>
  <c r="M69" i="1"/>
  <c r="L69" i="1"/>
  <c r="AU68" i="1"/>
  <c r="AT68" i="1"/>
  <c r="AS68" i="1"/>
  <c r="AR68" i="1"/>
  <c r="AQ68" i="1"/>
  <c r="AP68" i="1"/>
  <c r="AO68" i="1"/>
  <c r="AN68" i="1"/>
  <c r="AM68" i="1"/>
  <c r="AL68" i="1"/>
  <c r="AK68" i="1"/>
  <c r="AJ68" i="1"/>
  <c r="AI68" i="1"/>
  <c r="AH68" i="1"/>
  <c r="AG68" i="1"/>
  <c r="AF68" i="1"/>
  <c r="AE68" i="1"/>
  <c r="AD68" i="1"/>
  <c r="AC68" i="1"/>
  <c r="AB68" i="1"/>
  <c r="AA68" i="1"/>
  <c r="Z68" i="1"/>
  <c r="Y68" i="1"/>
  <c r="X68" i="1"/>
  <c r="W68" i="1"/>
  <c r="V68" i="1"/>
  <c r="U68" i="1"/>
  <c r="T68" i="1"/>
  <c r="S68" i="1"/>
  <c r="R68" i="1"/>
  <c r="Q68" i="1"/>
  <c r="P68" i="1"/>
  <c r="O68" i="1"/>
  <c r="N68" i="1"/>
  <c r="M68" i="1"/>
  <c r="L68" i="1"/>
  <c r="AU67" i="1"/>
  <c r="AT67" i="1"/>
  <c r="AS67" i="1"/>
  <c r="AR67" i="1"/>
  <c r="AQ67" i="1"/>
  <c r="AP67" i="1"/>
  <c r="AO67" i="1"/>
  <c r="AN67" i="1"/>
  <c r="AM67" i="1"/>
  <c r="AL67" i="1"/>
  <c r="AK67" i="1"/>
  <c r="AJ67" i="1"/>
  <c r="AI67" i="1"/>
  <c r="AH67" i="1"/>
  <c r="AG67" i="1"/>
  <c r="AF67" i="1"/>
  <c r="AE67" i="1"/>
  <c r="AD67" i="1"/>
  <c r="AC67" i="1"/>
  <c r="AB67" i="1"/>
  <c r="AA67" i="1"/>
  <c r="Z67" i="1"/>
  <c r="Y67" i="1"/>
  <c r="X67" i="1"/>
  <c r="W67" i="1"/>
  <c r="V67" i="1"/>
  <c r="U67" i="1"/>
  <c r="T67" i="1"/>
  <c r="S67" i="1"/>
  <c r="R67" i="1"/>
  <c r="Q67" i="1"/>
  <c r="P67" i="1"/>
  <c r="O67" i="1"/>
  <c r="N67" i="1"/>
  <c r="M67" i="1"/>
  <c r="L67" i="1"/>
  <c r="AU66" i="1"/>
  <c r="AT66" i="1"/>
  <c r="AS66" i="1"/>
  <c r="AR66" i="1"/>
  <c r="AQ66" i="1"/>
  <c r="AP66" i="1"/>
  <c r="AO66" i="1"/>
  <c r="AN66" i="1"/>
  <c r="AM66" i="1"/>
  <c r="AL66" i="1"/>
  <c r="AK66" i="1"/>
  <c r="AJ66" i="1"/>
  <c r="AI66" i="1"/>
  <c r="AH66" i="1"/>
  <c r="AG66" i="1"/>
  <c r="AF66" i="1"/>
  <c r="AE66" i="1"/>
  <c r="AD66" i="1"/>
  <c r="AC66" i="1"/>
  <c r="AB66" i="1"/>
  <c r="AA66" i="1"/>
  <c r="Z66" i="1"/>
  <c r="Y66" i="1"/>
  <c r="X66" i="1"/>
  <c r="W66" i="1"/>
  <c r="V66" i="1"/>
  <c r="U66" i="1"/>
  <c r="T66" i="1"/>
  <c r="S66" i="1"/>
  <c r="R66" i="1"/>
  <c r="Q66" i="1"/>
  <c r="P66" i="1"/>
  <c r="O66" i="1"/>
  <c r="N66" i="1"/>
  <c r="M66" i="1"/>
  <c r="L66" i="1"/>
  <c r="AU65" i="1"/>
  <c r="AT65" i="1"/>
  <c r="AS65" i="1"/>
  <c r="AR65" i="1"/>
  <c r="AQ65" i="1"/>
  <c r="AP65" i="1"/>
  <c r="AO65" i="1"/>
  <c r="AN65" i="1"/>
  <c r="AM65" i="1"/>
  <c r="AL65" i="1"/>
  <c r="AK65" i="1"/>
  <c r="AJ65" i="1"/>
  <c r="AI65" i="1"/>
  <c r="AH65" i="1"/>
  <c r="AG65" i="1"/>
  <c r="AF65" i="1"/>
  <c r="AE65" i="1"/>
  <c r="AD65" i="1"/>
  <c r="AC65" i="1"/>
  <c r="AB65" i="1"/>
  <c r="AA65" i="1"/>
  <c r="Z65" i="1"/>
  <c r="Y65" i="1"/>
  <c r="X65" i="1"/>
  <c r="W65" i="1"/>
  <c r="V65" i="1"/>
  <c r="U65" i="1"/>
  <c r="K65" i="1" s="1"/>
  <c r="C65" i="1" s="1"/>
  <c r="F65" i="1" s="1"/>
  <c r="T65" i="1"/>
  <c r="S65" i="1"/>
  <c r="R65" i="1"/>
  <c r="Q65" i="1"/>
  <c r="P65" i="1"/>
  <c r="O65" i="1"/>
  <c r="N65" i="1"/>
  <c r="M65" i="1"/>
  <c r="L65" i="1"/>
  <c r="AU64" i="1"/>
  <c r="AT64" i="1"/>
  <c r="AS64" i="1"/>
  <c r="AR64" i="1"/>
  <c r="AQ64" i="1"/>
  <c r="AP64" i="1"/>
  <c r="AO64" i="1"/>
  <c r="AN64" i="1"/>
  <c r="AM64" i="1"/>
  <c r="AL64" i="1"/>
  <c r="AK64" i="1"/>
  <c r="AJ64" i="1"/>
  <c r="AI64" i="1"/>
  <c r="AH64" i="1"/>
  <c r="AG64" i="1"/>
  <c r="AF64" i="1"/>
  <c r="AE64" i="1"/>
  <c r="AD64" i="1"/>
  <c r="AC64" i="1"/>
  <c r="AB64" i="1"/>
  <c r="AA64" i="1"/>
  <c r="Z64" i="1"/>
  <c r="Y64" i="1"/>
  <c r="X64" i="1"/>
  <c r="W64" i="1"/>
  <c r="V64" i="1"/>
  <c r="U64" i="1"/>
  <c r="T64" i="1"/>
  <c r="S64" i="1"/>
  <c r="R64" i="1"/>
  <c r="Q64" i="1"/>
  <c r="P64" i="1"/>
  <c r="O64" i="1"/>
  <c r="N64" i="1"/>
  <c r="M64" i="1"/>
  <c r="L64" i="1"/>
  <c r="K64" i="1" s="1"/>
  <c r="C64" i="1" s="1"/>
  <c r="F64" i="1" s="1"/>
  <c r="AU63" i="1"/>
  <c r="AT63" i="1"/>
  <c r="AS63" i="1"/>
  <c r="AR63" i="1"/>
  <c r="AQ63" i="1"/>
  <c r="AP63" i="1"/>
  <c r="AO63" i="1"/>
  <c r="AN63" i="1"/>
  <c r="AM63" i="1"/>
  <c r="AL63" i="1"/>
  <c r="AK63" i="1"/>
  <c r="AJ63" i="1"/>
  <c r="AI63" i="1"/>
  <c r="AH63" i="1"/>
  <c r="AG63" i="1"/>
  <c r="AF63" i="1"/>
  <c r="AE63" i="1"/>
  <c r="AD63" i="1"/>
  <c r="AC63" i="1"/>
  <c r="AB63" i="1"/>
  <c r="AA63" i="1"/>
  <c r="Z63" i="1"/>
  <c r="Y63" i="1"/>
  <c r="X63" i="1"/>
  <c r="W63" i="1"/>
  <c r="V63" i="1"/>
  <c r="U63" i="1"/>
  <c r="T63" i="1"/>
  <c r="S63" i="1"/>
  <c r="R63" i="1"/>
  <c r="Q63" i="1"/>
  <c r="P63" i="1"/>
  <c r="O63" i="1"/>
  <c r="N63" i="1"/>
  <c r="M63" i="1"/>
  <c r="L63" i="1"/>
  <c r="AU62" i="1"/>
  <c r="AT62" i="1"/>
  <c r="AS62" i="1"/>
  <c r="AR62" i="1"/>
  <c r="AQ62" i="1"/>
  <c r="AP62" i="1"/>
  <c r="AO62" i="1"/>
  <c r="AN62" i="1"/>
  <c r="AM62" i="1"/>
  <c r="AL62" i="1"/>
  <c r="AK62" i="1"/>
  <c r="AJ62" i="1"/>
  <c r="AI62" i="1"/>
  <c r="AH62" i="1"/>
  <c r="AG62" i="1"/>
  <c r="AF62" i="1"/>
  <c r="AE62" i="1"/>
  <c r="AD62" i="1"/>
  <c r="AC62" i="1"/>
  <c r="AB62" i="1"/>
  <c r="AA62" i="1"/>
  <c r="Z62" i="1"/>
  <c r="Y62" i="1"/>
  <c r="X62" i="1"/>
  <c r="W62" i="1"/>
  <c r="V62" i="1"/>
  <c r="U62" i="1"/>
  <c r="T62" i="1"/>
  <c r="S62" i="1"/>
  <c r="R62" i="1"/>
  <c r="Q62" i="1"/>
  <c r="P62" i="1"/>
  <c r="O62" i="1"/>
  <c r="N62" i="1"/>
  <c r="M62" i="1"/>
  <c r="L62" i="1"/>
  <c r="K62" i="1" s="1"/>
  <c r="C62" i="1" s="1"/>
  <c r="F62" i="1" s="1"/>
  <c r="AU61" i="1"/>
  <c r="AT61" i="1"/>
  <c r="AS61" i="1"/>
  <c r="AR61" i="1"/>
  <c r="AQ61" i="1"/>
  <c r="AP61" i="1"/>
  <c r="AO61" i="1"/>
  <c r="AN61" i="1"/>
  <c r="AM61" i="1"/>
  <c r="AL61" i="1"/>
  <c r="AK61" i="1"/>
  <c r="AJ61" i="1"/>
  <c r="AI61" i="1"/>
  <c r="AH61" i="1"/>
  <c r="AG61" i="1"/>
  <c r="AF61" i="1"/>
  <c r="AE61" i="1"/>
  <c r="AD61" i="1"/>
  <c r="AC61" i="1"/>
  <c r="AB61" i="1"/>
  <c r="AA61" i="1"/>
  <c r="Z61" i="1"/>
  <c r="Y61" i="1"/>
  <c r="X61" i="1"/>
  <c r="W61" i="1"/>
  <c r="V61" i="1"/>
  <c r="U61" i="1"/>
  <c r="K61" i="1" s="1"/>
  <c r="C61" i="1" s="1"/>
  <c r="F61" i="1" s="1"/>
  <c r="T61" i="1"/>
  <c r="S61" i="1"/>
  <c r="R61" i="1"/>
  <c r="Q61" i="1"/>
  <c r="P61" i="1"/>
  <c r="O61" i="1"/>
  <c r="N61" i="1"/>
  <c r="M61" i="1"/>
  <c r="L61" i="1"/>
  <c r="AU60" i="1"/>
  <c r="AT60" i="1"/>
  <c r="AS60" i="1"/>
  <c r="AR60" i="1"/>
  <c r="AQ60" i="1"/>
  <c r="AP60" i="1"/>
  <c r="AO60" i="1"/>
  <c r="AN60" i="1"/>
  <c r="AM60" i="1"/>
  <c r="AL60" i="1"/>
  <c r="AK60" i="1"/>
  <c r="AJ60" i="1"/>
  <c r="AI60" i="1"/>
  <c r="AH60" i="1"/>
  <c r="AG60" i="1"/>
  <c r="AF60" i="1"/>
  <c r="AE60" i="1"/>
  <c r="AD60" i="1"/>
  <c r="AC60" i="1"/>
  <c r="AB60" i="1"/>
  <c r="AA60" i="1"/>
  <c r="Z60" i="1"/>
  <c r="Y60" i="1"/>
  <c r="X60" i="1"/>
  <c r="W60" i="1"/>
  <c r="V60" i="1"/>
  <c r="U60" i="1"/>
  <c r="T60" i="1"/>
  <c r="S60" i="1"/>
  <c r="R60" i="1"/>
  <c r="Q60" i="1"/>
  <c r="P60" i="1"/>
  <c r="O60" i="1"/>
  <c r="N60" i="1"/>
  <c r="M60" i="1"/>
  <c r="L60" i="1"/>
  <c r="AU59" i="1"/>
  <c r="AT59" i="1"/>
  <c r="AS59" i="1"/>
  <c r="AR59" i="1"/>
  <c r="AQ59" i="1"/>
  <c r="AP59" i="1"/>
  <c r="AO59" i="1"/>
  <c r="AN59" i="1"/>
  <c r="AM59" i="1"/>
  <c r="AL59" i="1"/>
  <c r="AK59" i="1"/>
  <c r="AJ59" i="1"/>
  <c r="AI59" i="1"/>
  <c r="AH59" i="1"/>
  <c r="AG59" i="1"/>
  <c r="AF59" i="1"/>
  <c r="AE59" i="1"/>
  <c r="AD59" i="1"/>
  <c r="AC59" i="1"/>
  <c r="AB59" i="1"/>
  <c r="AA59" i="1"/>
  <c r="Z59" i="1"/>
  <c r="Y59" i="1"/>
  <c r="X59" i="1"/>
  <c r="W59" i="1"/>
  <c r="V59" i="1"/>
  <c r="U59" i="1"/>
  <c r="T59" i="1"/>
  <c r="S59" i="1"/>
  <c r="R59" i="1"/>
  <c r="Q59" i="1"/>
  <c r="P59" i="1"/>
  <c r="O59" i="1"/>
  <c r="N59" i="1"/>
  <c r="M59" i="1"/>
  <c r="L59" i="1"/>
  <c r="AU58" i="1"/>
  <c r="AT58" i="1"/>
  <c r="AS58" i="1"/>
  <c r="AR58" i="1"/>
  <c r="AQ58" i="1"/>
  <c r="AP58" i="1"/>
  <c r="AO58" i="1"/>
  <c r="AN58" i="1"/>
  <c r="AM58" i="1"/>
  <c r="AL58" i="1"/>
  <c r="AK58" i="1"/>
  <c r="AJ58" i="1"/>
  <c r="AI58" i="1"/>
  <c r="AH58" i="1"/>
  <c r="AG58" i="1"/>
  <c r="AF58" i="1"/>
  <c r="AE58" i="1"/>
  <c r="AD58" i="1"/>
  <c r="AC58" i="1"/>
  <c r="AB58" i="1"/>
  <c r="AA58" i="1"/>
  <c r="Z58" i="1"/>
  <c r="Y58" i="1"/>
  <c r="X58" i="1"/>
  <c r="W58" i="1"/>
  <c r="V58" i="1"/>
  <c r="U58" i="1"/>
  <c r="T58" i="1"/>
  <c r="S58" i="1"/>
  <c r="R58" i="1"/>
  <c r="Q58" i="1"/>
  <c r="P58" i="1"/>
  <c r="O58" i="1"/>
  <c r="N58" i="1"/>
  <c r="M58" i="1"/>
  <c r="L58" i="1"/>
  <c r="AU57" i="1"/>
  <c r="AT57" i="1"/>
  <c r="AS57" i="1"/>
  <c r="AR57" i="1"/>
  <c r="AQ57" i="1"/>
  <c r="AP57" i="1"/>
  <c r="AO57" i="1"/>
  <c r="AN57" i="1"/>
  <c r="AM57" i="1"/>
  <c r="AL57" i="1"/>
  <c r="AK57" i="1"/>
  <c r="AJ57" i="1"/>
  <c r="AI57" i="1"/>
  <c r="AH57" i="1"/>
  <c r="AG57" i="1"/>
  <c r="AF57" i="1"/>
  <c r="AE57" i="1"/>
  <c r="AD57" i="1"/>
  <c r="AC57" i="1"/>
  <c r="AB57" i="1"/>
  <c r="AA57" i="1"/>
  <c r="Z57" i="1"/>
  <c r="Y57" i="1"/>
  <c r="X57" i="1"/>
  <c r="W57" i="1"/>
  <c r="V57" i="1"/>
  <c r="U57" i="1"/>
  <c r="K57" i="1" s="1"/>
  <c r="C57" i="1" s="1"/>
  <c r="F57" i="1" s="1"/>
  <c r="T57" i="1"/>
  <c r="S57" i="1"/>
  <c r="R57" i="1"/>
  <c r="Q57" i="1"/>
  <c r="P57" i="1"/>
  <c r="O57" i="1"/>
  <c r="N57" i="1"/>
  <c r="M57" i="1"/>
  <c r="L57" i="1"/>
  <c r="AU56" i="1"/>
  <c r="AT56" i="1"/>
  <c r="AS56" i="1"/>
  <c r="AR56" i="1"/>
  <c r="AQ56" i="1"/>
  <c r="AP56" i="1"/>
  <c r="AO56" i="1"/>
  <c r="AN56" i="1"/>
  <c r="AM56" i="1"/>
  <c r="AL56" i="1"/>
  <c r="AK56" i="1"/>
  <c r="AJ56" i="1"/>
  <c r="AI56" i="1"/>
  <c r="AH56" i="1"/>
  <c r="AG56" i="1"/>
  <c r="AF56" i="1"/>
  <c r="AE56" i="1"/>
  <c r="AD56" i="1"/>
  <c r="AC56" i="1"/>
  <c r="AB56" i="1"/>
  <c r="AA56" i="1"/>
  <c r="Z56" i="1"/>
  <c r="Y56" i="1"/>
  <c r="X56" i="1"/>
  <c r="W56" i="1"/>
  <c r="V56" i="1"/>
  <c r="U56" i="1"/>
  <c r="T56" i="1"/>
  <c r="S56" i="1"/>
  <c r="R56" i="1"/>
  <c r="Q56" i="1"/>
  <c r="P56" i="1"/>
  <c r="O56" i="1"/>
  <c r="N56" i="1"/>
  <c r="M56" i="1"/>
  <c r="L56" i="1"/>
  <c r="K56" i="1" s="1"/>
  <c r="C56" i="1" s="1"/>
  <c r="F56" i="1" s="1"/>
  <c r="AU55" i="1"/>
  <c r="AT55" i="1"/>
  <c r="AS55" i="1"/>
  <c r="AR55" i="1"/>
  <c r="AQ55" i="1"/>
  <c r="AP55" i="1"/>
  <c r="AO55" i="1"/>
  <c r="AN55" i="1"/>
  <c r="AM55" i="1"/>
  <c r="AL55" i="1"/>
  <c r="AK55" i="1"/>
  <c r="AJ55" i="1"/>
  <c r="AI55" i="1"/>
  <c r="AH55" i="1"/>
  <c r="AG55" i="1"/>
  <c r="AF55" i="1"/>
  <c r="AE55" i="1"/>
  <c r="AD55" i="1"/>
  <c r="AC55" i="1"/>
  <c r="AB55" i="1"/>
  <c r="AA55" i="1"/>
  <c r="Z55" i="1"/>
  <c r="Y55" i="1"/>
  <c r="X55" i="1"/>
  <c r="W55" i="1"/>
  <c r="V55" i="1"/>
  <c r="U55" i="1"/>
  <c r="T55" i="1"/>
  <c r="S55" i="1"/>
  <c r="R55" i="1"/>
  <c r="Q55" i="1"/>
  <c r="P55" i="1"/>
  <c r="O55" i="1"/>
  <c r="N55" i="1"/>
  <c r="M55" i="1"/>
  <c r="K55" i="1" s="1"/>
  <c r="C55" i="1" s="1"/>
  <c r="F55" i="1" s="1"/>
  <c r="L55" i="1"/>
  <c r="AU54" i="1"/>
  <c r="AT54" i="1"/>
  <c r="AS54" i="1"/>
  <c r="AR54" i="1"/>
  <c r="AQ54" i="1"/>
  <c r="AP54" i="1"/>
  <c r="AO54" i="1"/>
  <c r="AN54" i="1"/>
  <c r="AM54" i="1"/>
  <c r="AL54" i="1"/>
  <c r="AK54" i="1"/>
  <c r="AJ54" i="1"/>
  <c r="AI54" i="1"/>
  <c r="AH54" i="1"/>
  <c r="AG54" i="1"/>
  <c r="AF54" i="1"/>
  <c r="AE54" i="1"/>
  <c r="AD54" i="1"/>
  <c r="AC54" i="1"/>
  <c r="AB54" i="1"/>
  <c r="AA54" i="1"/>
  <c r="Z54" i="1"/>
  <c r="Y54" i="1"/>
  <c r="X54" i="1"/>
  <c r="W54" i="1"/>
  <c r="V54" i="1"/>
  <c r="U54" i="1"/>
  <c r="T54" i="1"/>
  <c r="S54" i="1"/>
  <c r="R54" i="1"/>
  <c r="Q54" i="1"/>
  <c r="P54" i="1"/>
  <c r="O54" i="1"/>
  <c r="N54" i="1"/>
  <c r="M54" i="1"/>
  <c r="L54" i="1"/>
  <c r="K54" i="1" s="1"/>
  <c r="C54" i="1" s="1"/>
  <c r="F54" i="1" s="1"/>
  <c r="AU53" i="1"/>
  <c r="AT53" i="1"/>
  <c r="AS53" i="1"/>
  <c r="AR53" i="1"/>
  <c r="AQ53" i="1"/>
  <c r="AP53" i="1"/>
  <c r="AO53" i="1"/>
  <c r="AN53" i="1"/>
  <c r="AM53" i="1"/>
  <c r="AL53" i="1"/>
  <c r="AK53" i="1"/>
  <c r="AJ53" i="1"/>
  <c r="AI53" i="1"/>
  <c r="AH53" i="1"/>
  <c r="AG53" i="1"/>
  <c r="AF53" i="1"/>
  <c r="AE53" i="1"/>
  <c r="AD53" i="1"/>
  <c r="AC53" i="1"/>
  <c r="AB53" i="1"/>
  <c r="AA53" i="1"/>
  <c r="Z53" i="1"/>
  <c r="Y53" i="1"/>
  <c r="X53" i="1"/>
  <c r="W53" i="1"/>
  <c r="V53" i="1"/>
  <c r="U53" i="1"/>
  <c r="T53" i="1"/>
  <c r="S53" i="1"/>
  <c r="R53" i="1"/>
  <c r="Q53" i="1"/>
  <c r="P53" i="1"/>
  <c r="O53" i="1"/>
  <c r="N53" i="1"/>
  <c r="M53" i="1"/>
  <c r="L53" i="1"/>
  <c r="K53" i="1"/>
  <c r="C53" i="1" s="1"/>
  <c r="F53" i="1" s="1"/>
  <c r="AU52" i="1"/>
  <c r="AT52" i="1"/>
  <c r="AS52" i="1"/>
  <c r="AR52" i="1"/>
  <c r="AQ52" i="1"/>
  <c r="AP52" i="1"/>
  <c r="AO52" i="1"/>
  <c r="AN52" i="1"/>
  <c r="AM52" i="1"/>
  <c r="AL52" i="1"/>
  <c r="AK52" i="1"/>
  <c r="AJ52" i="1"/>
  <c r="AI52" i="1"/>
  <c r="AH52" i="1"/>
  <c r="AG52" i="1"/>
  <c r="AF52" i="1"/>
  <c r="AE52" i="1"/>
  <c r="AD52" i="1"/>
  <c r="AC52" i="1"/>
  <c r="AB52" i="1"/>
  <c r="AA52" i="1"/>
  <c r="Z52" i="1"/>
  <c r="Y52" i="1"/>
  <c r="X52" i="1"/>
  <c r="W52" i="1"/>
  <c r="V52" i="1"/>
  <c r="U52" i="1"/>
  <c r="T52" i="1"/>
  <c r="S52" i="1"/>
  <c r="R52" i="1"/>
  <c r="Q52" i="1"/>
  <c r="P52" i="1"/>
  <c r="O52" i="1"/>
  <c r="N52" i="1"/>
  <c r="M52" i="1"/>
  <c r="L52" i="1"/>
  <c r="K52" i="1" s="1"/>
  <c r="C52" i="1" s="1"/>
  <c r="F52" i="1" s="1"/>
  <c r="AU51" i="1"/>
  <c r="AT51" i="1"/>
  <c r="AS51" i="1"/>
  <c r="AR51" i="1"/>
  <c r="AQ51" i="1"/>
  <c r="AP51" i="1"/>
  <c r="AO51" i="1"/>
  <c r="AN51" i="1"/>
  <c r="AM51" i="1"/>
  <c r="AL51" i="1"/>
  <c r="AK51" i="1"/>
  <c r="AJ51" i="1"/>
  <c r="AI51" i="1"/>
  <c r="AH51" i="1"/>
  <c r="AG51" i="1"/>
  <c r="AF51" i="1"/>
  <c r="AE51" i="1"/>
  <c r="AD51" i="1"/>
  <c r="AC51" i="1"/>
  <c r="AB51" i="1"/>
  <c r="AA51" i="1"/>
  <c r="Z51" i="1"/>
  <c r="Y51" i="1"/>
  <c r="X51" i="1"/>
  <c r="W51" i="1"/>
  <c r="V51" i="1"/>
  <c r="U51" i="1"/>
  <c r="T51" i="1"/>
  <c r="S51" i="1"/>
  <c r="R51" i="1"/>
  <c r="Q51" i="1"/>
  <c r="P51" i="1"/>
  <c r="O51" i="1"/>
  <c r="N51" i="1"/>
  <c r="M51" i="1"/>
  <c r="L51" i="1"/>
  <c r="AU50" i="1"/>
  <c r="AT50" i="1"/>
  <c r="AS50" i="1"/>
  <c r="AR50" i="1"/>
  <c r="AQ50" i="1"/>
  <c r="AP50" i="1"/>
  <c r="AO50" i="1"/>
  <c r="AN50" i="1"/>
  <c r="AM50" i="1"/>
  <c r="AL50" i="1"/>
  <c r="AK50" i="1"/>
  <c r="AJ50" i="1"/>
  <c r="AI50" i="1"/>
  <c r="AH50" i="1"/>
  <c r="AG50" i="1"/>
  <c r="AF50" i="1"/>
  <c r="AE50" i="1"/>
  <c r="AD50" i="1"/>
  <c r="AC50" i="1"/>
  <c r="AB50" i="1"/>
  <c r="AA50" i="1"/>
  <c r="Z50" i="1"/>
  <c r="Y50" i="1"/>
  <c r="X50" i="1"/>
  <c r="W50" i="1"/>
  <c r="V50" i="1"/>
  <c r="U50" i="1"/>
  <c r="T50" i="1"/>
  <c r="S50" i="1"/>
  <c r="R50" i="1"/>
  <c r="Q50" i="1"/>
  <c r="P50" i="1"/>
  <c r="O50" i="1"/>
  <c r="N50" i="1"/>
  <c r="M50" i="1"/>
  <c r="L50" i="1"/>
  <c r="K50" i="1" s="1"/>
  <c r="C50" i="1" s="1"/>
  <c r="F50" i="1" s="1"/>
  <c r="AU49" i="1"/>
  <c r="AT49" i="1"/>
  <c r="AS49" i="1"/>
  <c r="AR49" i="1"/>
  <c r="AQ49" i="1"/>
  <c r="AP49" i="1"/>
  <c r="AO49" i="1"/>
  <c r="AN49" i="1"/>
  <c r="AM49" i="1"/>
  <c r="AL49" i="1"/>
  <c r="AK49" i="1"/>
  <c r="AJ49" i="1"/>
  <c r="AI49" i="1"/>
  <c r="AH49" i="1"/>
  <c r="AG49" i="1"/>
  <c r="AF49" i="1"/>
  <c r="AE49" i="1"/>
  <c r="AD49" i="1"/>
  <c r="AC49" i="1"/>
  <c r="AB49" i="1"/>
  <c r="AA49" i="1"/>
  <c r="Z49" i="1"/>
  <c r="Y49" i="1"/>
  <c r="X49" i="1"/>
  <c r="W49" i="1"/>
  <c r="V49" i="1"/>
  <c r="U49" i="1"/>
  <c r="T49" i="1"/>
  <c r="S49" i="1"/>
  <c r="R49" i="1"/>
  <c r="Q49" i="1"/>
  <c r="P49" i="1"/>
  <c r="O49" i="1"/>
  <c r="N49" i="1"/>
  <c r="M49" i="1"/>
  <c r="L49" i="1"/>
  <c r="K49" i="1"/>
  <c r="C49" i="1" s="1"/>
  <c r="F49" i="1" s="1"/>
  <c r="AU48" i="1"/>
  <c r="AT48" i="1"/>
  <c r="AS48" i="1"/>
  <c r="AR48" i="1"/>
  <c r="AQ48" i="1"/>
  <c r="AP48" i="1"/>
  <c r="AO48" i="1"/>
  <c r="AN48" i="1"/>
  <c r="AM48" i="1"/>
  <c r="AL48" i="1"/>
  <c r="AK48" i="1"/>
  <c r="AJ48" i="1"/>
  <c r="AI48" i="1"/>
  <c r="AH48" i="1"/>
  <c r="AG48" i="1"/>
  <c r="AF48" i="1"/>
  <c r="AE48" i="1"/>
  <c r="AD48" i="1"/>
  <c r="AC48" i="1"/>
  <c r="AB48" i="1"/>
  <c r="AA48" i="1"/>
  <c r="Z48" i="1"/>
  <c r="Y48" i="1"/>
  <c r="X48" i="1"/>
  <c r="W48" i="1"/>
  <c r="V48" i="1"/>
  <c r="U48" i="1"/>
  <c r="T48" i="1"/>
  <c r="S48" i="1"/>
  <c r="R48" i="1"/>
  <c r="Q48" i="1"/>
  <c r="P48" i="1"/>
  <c r="O48" i="1"/>
  <c r="N48" i="1"/>
  <c r="M48" i="1"/>
  <c r="L48" i="1"/>
  <c r="K48" i="1" s="1"/>
  <c r="C48" i="1" s="1"/>
  <c r="F48" i="1" s="1"/>
  <c r="AU47" i="1"/>
  <c r="AT47" i="1"/>
  <c r="AS47" i="1"/>
  <c r="AR47" i="1"/>
  <c r="AQ47" i="1"/>
  <c r="AP47" i="1"/>
  <c r="AO47" i="1"/>
  <c r="AN47" i="1"/>
  <c r="AM47" i="1"/>
  <c r="AL47" i="1"/>
  <c r="AK47" i="1"/>
  <c r="AJ47" i="1"/>
  <c r="AI47" i="1"/>
  <c r="AH47" i="1"/>
  <c r="AG47" i="1"/>
  <c r="AF47" i="1"/>
  <c r="AE47" i="1"/>
  <c r="AD47" i="1"/>
  <c r="AC47" i="1"/>
  <c r="AB47" i="1"/>
  <c r="AA47" i="1"/>
  <c r="Z47" i="1"/>
  <c r="Y47" i="1"/>
  <c r="X47" i="1"/>
  <c r="W47" i="1"/>
  <c r="V47" i="1"/>
  <c r="U47" i="1"/>
  <c r="T47" i="1"/>
  <c r="S47" i="1"/>
  <c r="R47" i="1"/>
  <c r="Q47" i="1"/>
  <c r="P47" i="1"/>
  <c r="O47" i="1"/>
  <c r="N47" i="1"/>
  <c r="M47" i="1"/>
  <c r="L47" i="1"/>
  <c r="AU46" i="1"/>
  <c r="AT46" i="1"/>
  <c r="AS46" i="1"/>
  <c r="AR46" i="1"/>
  <c r="AQ46" i="1"/>
  <c r="AP46" i="1"/>
  <c r="AO46" i="1"/>
  <c r="AN46" i="1"/>
  <c r="AM46" i="1"/>
  <c r="AL46" i="1"/>
  <c r="AK46" i="1"/>
  <c r="AJ46" i="1"/>
  <c r="AI46" i="1"/>
  <c r="AH46" i="1"/>
  <c r="AG46" i="1"/>
  <c r="AF46" i="1"/>
  <c r="AE46" i="1"/>
  <c r="AD46" i="1"/>
  <c r="AC46" i="1"/>
  <c r="AB46" i="1"/>
  <c r="AA46" i="1"/>
  <c r="Z46" i="1"/>
  <c r="Y46" i="1"/>
  <c r="X46" i="1"/>
  <c r="W46" i="1"/>
  <c r="V46" i="1"/>
  <c r="U46" i="1"/>
  <c r="T46" i="1"/>
  <c r="S46" i="1"/>
  <c r="R46" i="1"/>
  <c r="Q46" i="1"/>
  <c r="P46" i="1"/>
  <c r="O46" i="1"/>
  <c r="N46" i="1"/>
  <c r="M46" i="1"/>
  <c r="L46" i="1"/>
  <c r="K46" i="1" s="1"/>
  <c r="C46" i="1" s="1"/>
  <c r="F46" i="1" s="1"/>
  <c r="AU45" i="1"/>
  <c r="AT45" i="1"/>
  <c r="AS45" i="1"/>
  <c r="AR45" i="1"/>
  <c r="AQ45" i="1"/>
  <c r="AP45" i="1"/>
  <c r="AO45" i="1"/>
  <c r="AN45" i="1"/>
  <c r="AM45" i="1"/>
  <c r="AL45" i="1"/>
  <c r="AK45" i="1"/>
  <c r="AJ45" i="1"/>
  <c r="AI45" i="1"/>
  <c r="AH45" i="1"/>
  <c r="AG45" i="1"/>
  <c r="AF45" i="1"/>
  <c r="AE45" i="1"/>
  <c r="AD45" i="1"/>
  <c r="AC45" i="1"/>
  <c r="AB45" i="1"/>
  <c r="AA45" i="1"/>
  <c r="Z45" i="1"/>
  <c r="Y45" i="1"/>
  <c r="X45" i="1"/>
  <c r="W45" i="1"/>
  <c r="V45" i="1"/>
  <c r="U45" i="1"/>
  <c r="K45" i="1" s="1"/>
  <c r="C45" i="1" s="1"/>
  <c r="F45" i="1" s="1"/>
  <c r="T45" i="1"/>
  <c r="S45" i="1"/>
  <c r="R45" i="1"/>
  <c r="Q45" i="1"/>
  <c r="P45" i="1"/>
  <c r="O45" i="1"/>
  <c r="N45" i="1"/>
  <c r="M45" i="1"/>
  <c r="L45" i="1"/>
  <c r="AU44" i="1"/>
  <c r="AT44" i="1"/>
  <c r="AS44" i="1"/>
  <c r="AR44" i="1"/>
  <c r="AQ44" i="1"/>
  <c r="AP44" i="1"/>
  <c r="AO44" i="1"/>
  <c r="AN44" i="1"/>
  <c r="AM44" i="1"/>
  <c r="AL44" i="1"/>
  <c r="AK44" i="1"/>
  <c r="AJ44" i="1"/>
  <c r="AI44" i="1"/>
  <c r="AH44" i="1"/>
  <c r="AG44" i="1"/>
  <c r="AF44" i="1"/>
  <c r="AE44" i="1"/>
  <c r="AD44" i="1"/>
  <c r="AC44" i="1"/>
  <c r="AB44" i="1"/>
  <c r="AA44" i="1"/>
  <c r="Z44" i="1"/>
  <c r="Y44" i="1"/>
  <c r="X44" i="1"/>
  <c r="W44" i="1"/>
  <c r="V44" i="1"/>
  <c r="U44" i="1"/>
  <c r="T44" i="1"/>
  <c r="S44" i="1"/>
  <c r="R44" i="1"/>
  <c r="Q44" i="1"/>
  <c r="P44" i="1"/>
  <c r="O44" i="1"/>
  <c r="N44" i="1"/>
  <c r="M44" i="1"/>
  <c r="L44" i="1"/>
  <c r="AU43" i="1"/>
  <c r="AT43" i="1"/>
  <c r="AS43" i="1"/>
  <c r="AR43" i="1"/>
  <c r="AQ43" i="1"/>
  <c r="AP43" i="1"/>
  <c r="AO43" i="1"/>
  <c r="AN43" i="1"/>
  <c r="AM43" i="1"/>
  <c r="AL43" i="1"/>
  <c r="AK43" i="1"/>
  <c r="AJ43" i="1"/>
  <c r="AI43" i="1"/>
  <c r="AH43" i="1"/>
  <c r="AG43" i="1"/>
  <c r="AF43" i="1"/>
  <c r="AE43" i="1"/>
  <c r="AD43" i="1"/>
  <c r="AC43" i="1"/>
  <c r="AB43" i="1"/>
  <c r="AA43" i="1"/>
  <c r="Z43" i="1"/>
  <c r="Y43" i="1"/>
  <c r="X43" i="1"/>
  <c r="W43" i="1"/>
  <c r="V43" i="1"/>
  <c r="U43" i="1"/>
  <c r="T43" i="1"/>
  <c r="S43" i="1"/>
  <c r="R43" i="1"/>
  <c r="Q43" i="1"/>
  <c r="P43" i="1"/>
  <c r="O43" i="1"/>
  <c r="N43" i="1"/>
  <c r="M43" i="1"/>
  <c r="L43" i="1"/>
  <c r="AU42" i="1"/>
  <c r="AT42" i="1"/>
  <c r="AS42" i="1"/>
  <c r="AR42" i="1"/>
  <c r="AQ42" i="1"/>
  <c r="AP42" i="1"/>
  <c r="AO42" i="1"/>
  <c r="AN42" i="1"/>
  <c r="AM42" i="1"/>
  <c r="AL42" i="1"/>
  <c r="AK42" i="1"/>
  <c r="AJ42" i="1"/>
  <c r="AI42" i="1"/>
  <c r="AH42" i="1"/>
  <c r="AG42" i="1"/>
  <c r="AF42" i="1"/>
  <c r="AE42" i="1"/>
  <c r="AD42" i="1"/>
  <c r="AC42" i="1"/>
  <c r="AB42" i="1"/>
  <c r="AA42" i="1"/>
  <c r="Z42" i="1"/>
  <c r="Y42" i="1"/>
  <c r="X42" i="1"/>
  <c r="W42" i="1"/>
  <c r="V42" i="1"/>
  <c r="U42" i="1"/>
  <c r="T42" i="1"/>
  <c r="S42" i="1"/>
  <c r="R42" i="1"/>
  <c r="Q42" i="1"/>
  <c r="P42" i="1"/>
  <c r="O42" i="1"/>
  <c r="N42" i="1"/>
  <c r="M42" i="1"/>
  <c r="L42" i="1"/>
  <c r="AU41" i="1"/>
  <c r="AT41" i="1"/>
  <c r="AS41" i="1"/>
  <c r="AR41" i="1"/>
  <c r="AQ41" i="1"/>
  <c r="AP41" i="1"/>
  <c r="AO41" i="1"/>
  <c r="AN41" i="1"/>
  <c r="AM41" i="1"/>
  <c r="AL41" i="1"/>
  <c r="AK41" i="1"/>
  <c r="AJ41" i="1"/>
  <c r="AI41" i="1"/>
  <c r="AH41" i="1"/>
  <c r="AG41" i="1"/>
  <c r="AF41" i="1"/>
  <c r="AE41" i="1"/>
  <c r="AD41" i="1"/>
  <c r="AC41" i="1"/>
  <c r="AB41" i="1"/>
  <c r="AA41" i="1"/>
  <c r="Z41" i="1"/>
  <c r="Y41" i="1"/>
  <c r="X41" i="1"/>
  <c r="W41" i="1"/>
  <c r="V41" i="1"/>
  <c r="U41" i="1"/>
  <c r="T41" i="1"/>
  <c r="S41" i="1"/>
  <c r="R41" i="1"/>
  <c r="Q41" i="1"/>
  <c r="P41" i="1"/>
  <c r="O41" i="1"/>
  <c r="N41" i="1"/>
  <c r="M41" i="1"/>
  <c r="L41" i="1"/>
  <c r="AU40" i="1"/>
  <c r="AT40" i="1"/>
  <c r="AS40" i="1"/>
  <c r="AR40" i="1"/>
  <c r="AQ40" i="1"/>
  <c r="AP40" i="1"/>
  <c r="AO40" i="1"/>
  <c r="AN40" i="1"/>
  <c r="AM40" i="1"/>
  <c r="AL40" i="1"/>
  <c r="AK40" i="1"/>
  <c r="AJ40" i="1"/>
  <c r="AI40" i="1"/>
  <c r="AH40" i="1"/>
  <c r="AG40" i="1"/>
  <c r="AF40" i="1"/>
  <c r="AE40" i="1"/>
  <c r="AD40" i="1"/>
  <c r="AC40" i="1"/>
  <c r="AB40" i="1"/>
  <c r="AA40" i="1"/>
  <c r="Z40" i="1"/>
  <c r="Y40" i="1"/>
  <c r="X40" i="1"/>
  <c r="W40" i="1"/>
  <c r="V40" i="1"/>
  <c r="U40" i="1"/>
  <c r="T40" i="1"/>
  <c r="S40" i="1"/>
  <c r="R40" i="1"/>
  <c r="Q40" i="1"/>
  <c r="P40" i="1"/>
  <c r="O40" i="1"/>
  <c r="N40" i="1"/>
  <c r="M40" i="1"/>
  <c r="L40" i="1"/>
  <c r="AU39" i="1"/>
  <c r="AT39" i="1"/>
  <c r="AS39" i="1"/>
  <c r="AR39" i="1"/>
  <c r="AQ39" i="1"/>
  <c r="AP39" i="1"/>
  <c r="AO39" i="1"/>
  <c r="AN39" i="1"/>
  <c r="AM39" i="1"/>
  <c r="AL39" i="1"/>
  <c r="AK39" i="1"/>
  <c r="AJ39" i="1"/>
  <c r="AI39" i="1"/>
  <c r="AH39" i="1"/>
  <c r="AG39" i="1"/>
  <c r="AF39" i="1"/>
  <c r="AE39" i="1"/>
  <c r="AD39" i="1"/>
  <c r="AC39" i="1"/>
  <c r="AB39" i="1"/>
  <c r="AA39" i="1"/>
  <c r="Z39" i="1"/>
  <c r="Y39" i="1"/>
  <c r="X39" i="1"/>
  <c r="W39" i="1"/>
  <c r="V39" i="1"/>
  <c r="U39" i="1"/>
  <c r="T39" i="1"/>
  <c r="S39" i="1"/>
  <c r="R39" i="1"/>
  <c r="Q39" i="1"/>
  <c r="P39" i="1"/>
  <c r="O39" i="1"/>
  <c r="N39" i="1"/>
  <c r="M39" i="1"/>
  <c r="L39" i="1"/>
  <c r="AU38" i="1"/>
  <c r="AT38" i="1"/>
  <c r="AS38" i="1"/>
  <c r="AR38" i="1"/>
  <c r="AQ38" i="1"/>
  <c r="AP38" i="1"/>
  <c r="AO38" i="1"/>
  <c r="AN38" i="1"/>
  <c r="AM38" i="1"/>
  <c r="AL38" i="1"/>
  <c r="AK38" i="1"/>
  <c r="AJ38" i="1"/>
  <c r="AI38" i="1"/>
  <c r="AH38" i="1"/>
  <c r="AG38" i="1"/>
  <c r="AF38" i="1"/>
  <c r="AE38" i="1"/>
  <c r="AD38" i="1"/>
  <c r="AC38" i="1"/>
  <c r="AB38" i="1"/>
  <c r="AA38" i="1"/>
  <c r="Z38" i="1"/>
  <c r="Y38" i="1"/>
  <c r="X38" i="1"/>
  <c r="W38" i="1"/>
  <c r="V38" i="1"/>
  <c r="U38" i="1"/>
  <c r="T38" i="1"/>
  <c r="S38" i="1"/>
  <c r="R38" i="1"/>
  <c r="Q38" i="1"/>
  <c r="P38" i="1"/>
  <c r="O38" i="1"/>
  <c r="N38" i="1"/>
  <c r="M38" i="1"/>
  <c r="L38" i="1"/>
  <c r="AU37" i="1"/>
  <c r="AT37" i="1"/>
  <c r="AS37" i="1"/>
  <c r="AR37" i="1"/>
  <c r="AQ37" i="1"/>
  <c r="AP37" i="1"/>
  <c r="AO37" i="1"/>
  <c r="AN37" i="1"/>
  <c r="AM37" i="1"/>
  <c r="AL37" i="1"/>
  <c r="AK37" i="1"/>
  <c r="AJ37" i="1"/>
  <c r="AI37" i="1"/>
  <c r="AH37" i="1"/>
  <c r="AG37" i="1"/>
  <c r="AF37" i="1"/>
  <c r="AE37" i="1"/>
  <c r="AD37" i="1"/>
  <c r="AC37" i="1"/>
  <c r="AB37" i="1"/>
  <c r="AA37" i="1"/>
  <c r="Z37" i="1"/>
  <c r="Y37" i="1"/>
  <c r="X37" i="1"/>
  <c r="W37" i="1"/>
  <c r="V37" i="1"/>
  <c r="U37" i="1"/>
  <c r="T37" i="1"/>
  <c r="S37" i="1"/>
  <c r="R37" i="1"/>
  <c r="Q37" i="1"/>
  <c r="P37" i="1"/>
  <c r="O37" i="1"/>
  <c r="N37" i="1"/>
  <c r="M37" i="1"/>
  <c r="L37" i="1"/>
  <c r="AU36" i="1"/>
  <c r="AT36" i="1"/>
  <c r="AS36" i="1"/>
  <c r="AR36" i="1"/>
  <c r="AQ36" i="1"/>
  <c r="AP36" i="1"/>
  <c r="AO36" i="1"/>
  <c r="AN36" i="1"/>
  <c r="AM36" i="1"/>
  <c r="AL36" i="1"/>
  <c r="AK36" i="1"/>
  <c r="AJ36" i="1"/>
  <c r="AI36" i="1"/>
  <c r="AH36" i="1"/>
  <c r="AG36" i="1"/>
  <c r="AF36" i="1"/>
  <c r="AE36" i="1"/>
  <c r="AD36" i="1"/>
  <c r="AC36" i="1"/>
  <c r="AB36" i="1"/>
  <c r="AA36" i="1"/>
  <c r="Z36" i="1"/>
  <c r="Y36" i="1"/>
  <c r="X36" i="1"/>
  <c r="W36" i="1"/>
  <c r="V36" i="1"/>
  <c r="U36" i="1"/>
  <c r="T36" i="1"/>
  <c r="S36" i="1"/>
  <c r="R36" i="1"/>
  <c r="Q36" i="1"/>
  <c r="P36" i="1"/>
  <c r="O36" i="1"/>
  <c r="N36" i="1"/>
  <c r="M36" i="1"/>
  <c r="L36" i="1"/>
  <c r="AU35" i="1"/>
  <c r="AT35" i="1"/>
  <c r="AS35" i="1"/>
  <c r="AR35" i="1"/>
  <c r="AQ35" i="1"/>
  <c r="AP35" i="1"/>
  <c r="AO35" i="1"/>
  <c r="AN35" i="1"/>
  <c r="AM35" i="1"/>
  <c r="AL35" i="1"/>
  <c r="AK35" i="1"/>
  <c r="AJ35" i="1"/>
  <c r="AI35" i="1"/>
  <c r="AH35" i="1"/>
  <c r="AG35" i="1"/>
  <c r="AF35" i="1"/>
  <c r="AE35" i="1"/>
  <c r="AD35" i="1"/>
  <c r="AC35" i="1"/>
  <c r="AB35" i="1"/>
  <c r="AA35" i="1"/>
  <c r="Z35" i="1"/>
  <c r="Y35" i="1"/>
  <c r="X35" i="1"/>
  <c r="W35" i="1"/>
  <c r="V35" i="1"/>
  <c r="U35" i="1"/>
  <c r="T35" i="1"/>
  <c r="S35" i="1"/>
  <c r="R35" i="1"/>
  <c r="Q35" i="1"/>
  <c r="P35" i="1"/>
  <c r="O35" i="1"/>
  <c r="N35" i="1"/>
  <c r="M35" i="1"/>
  <c r="L35" i="1"/>
  <c r="AU34" i="1"/>
  <c r="AT34" i="1"/>
  <c r="AS34" i="1"/>
  <c r="AR34" i="1"/>
  <c r="AQ34" i="1"/>
  <c r="AP34" i="1"/>
  <c r="AO34" i="1"/>
  <c r="AN34" i="1"/>
  <c r="AM34" i="1"/>
  <c r="AL34" i="1"/>
  <c r="AK34" i="1"/>
  <c r="AJ34" i="1"/>
  <c r="AI34" i="1"/>
  <c r="AH34" i="1"/>
  <c r="AG34" i="1"/>
  <c r="AF34" i="1"/>
  <c r="AE34" i="1"/>
  <c r="AD34" i="1"/>
  <c r="AC34" i="1"/>
  <c r="AB34" i="1"/>
  <c r="AA34" i="1"/>
  <c r="Z34" i="1"/>
  <c r="Y34" i="1"/>
  <c r="X34" i="1"/>
  <c r="W34" i="1"/>
  <c r="V34" i="1"/>
  <c r="U34" i="1"/>
  <c r="T34" i="1"/>
  <c r="S34" i="1"/>
  <c r="R34" i="1"/>
  <c r="Q34" i="1"/>
  <c r="P34" i="1"/>
  <c r="O34" i="1"/>
  <c r="N34" i="1"/>
  <c r="M34" i="1"/>
  <c r="L34" i="1"/>
  <c r="AU33" i="1"/>
  <c r="AT33" i="1"/>
  <c r="AS33" i="1"/>
  <c r="AR33" i="1"/>
  <c r="AQ33" i="1"/>
  <c r="AP33" i="1"/>
  <c r="AO33" i="1"/>
  <c r="AN33" i="1"/>
  <c r="AM33" i="1"/>
  <c r="AL33" i="1"/>
  <c r="AK33" i="1"/>
  <c r="AJ33" i="1"/>
  <c r="AI33" i="1"/>
  <c r="AH33" i="1"/>
  <c r="AG33" i="1"/>
  <c r="AF33" i="1"/>
  <c r="AE33" i="1"/>
  <c r="AD33" i="1"/>
  <c r="AC33" i="1"/>
  <c r="AB33" i="1"/>
  <c r="AA33" i="1"/>
  <c r="Z33" i="1"/>
  <c r="Y33" i="1"/>
  <c r="X33" i="1"/>
  <c r="W33" i="1"/>
  <c r="V33" i="1"/>
  <c r="U33" i="1"/>
  <c r="T33" i="1"/>
  <c r="S33" i="1"/>
  <c r="R33" i="1"/>
  <c r="Q33" i="1"/>
  <c r="P33" i="1"/>
  <c r="O33" i="1"/>
  <c r="N33" i="1"/>
  <c r="M33" i="1"/>
  <c r="L33" i="1"/>
  <c r="AU32" i="1"/>
  <c r="AT32" i="1"/>
  <c r="AS32" i="1"/>
  <c r="AR32" i="1"/>
  <c r="AQ32" i="1"/>
  <c r="AP32" i="1"/>
  <c r="AO32" i="1"/>
  <c r="AN32" i="1"/>
  <c r="AM32" i="1"/>
  <c r="AL32" i="1"/>
  <c r="AK32" i="1"/>
  <c r="AJ32" i="1"/>
  <c r="AI32" i="1"/>
  <c r="AH32" i="1"/>
  <c r="AG32" i="1"/>
  <c r="AF32" i="1"/>
  <c r="AE32" i="1"/>
  <c r="AD32" i="1"/>
  <c r="AC32" i="1"/>
  <c r="AB32" i="1"/>
  <c r="AA32" i="1"/>
  <c r="Z32" i="1"/>
  <c r="Y32" i="1"/>
  <c r="X32" i="1"/>
  <c r="W32" i="1"/>
  <c r="V32" i="1"/>
  <c r="U32" i="1"/>
  <c r="T32" i="1"/>
  <c r="S32" i="1"/>
  <c r="R32" i="1"/>
  <c r="Q32" i="1"/>
  <c r="P32" i="1"/>
  <c r="O32" i="1"/>
  <c r="N32" i="1"/>
  <c r="M32" i="1"/>
  <c r="L32" i="1"/>
  <c r="AU31" i="1"/>
  <c r="AT31" i="1"/>
  <c r="AS31" i="1"/>
  <c r="AR31" i="1"/>
  <c r="AQ31" i="1"/>
  <c r="AP31" i="1"/>
  <c r="AO31" i="1"/>
  <c r="AN31" i="1"/>
  <c r="AM31" i="1"/>
  <c r="AL31" i="1"/>
  <c r="AK31" i="1"/>
  <c r="AJ31" i="1"/>
  <c r="AI31" i="1"/>
  <c r="AH31" i="1"/>
  <c r="AG31" i="1"/>
  <c r="AF31" i="1"/>
  <c r="AE31" i="1"/>
  <c r="AD31" i="1"/>
  <c r="AC31" i="1"/>
  <c r="AB31" i="1"/>
  <c r="AA31" i="1"/>
  <c r="Z31" i="1"/>
  <c r="Y31" i="1"/>
  <c r="X31" i="1"/>
  <c r="W31" i="1"/>
  <c r="V31" i="1"/>
  <c r="U31" i="1"/>
  <c r="T31" i="1"/>
  <c r="S31" i="1"/>
  <c r="R31" i="1"/>
  <c r="Q31" i="1"/>
  <c r="P31" i="1"/>
  <c r="O31" i="1"/>
  <c r="N31" i="1"/>
  <c r="M31" i="1"/>
  <c r="L31" i="1"/>
  <c r="AU30" i="1"/>
  <c r="AT30" i="1"/>
  <c r="AS30" i="1"/>
  <c r="AR30" i="1"/>
  <c r="AQ30" i="1"/>
  <c r="AP30" i="1"/>
  <c r="AO30" i="1"/>
  <c r="AN30" i="1"/>
  <c r="AM30" i="1"/>
  <c r="AL30" i="1"/>
  <c r="AK30" i="1"/>
  <c r="AJ30" i="1"/>
  <c r="AI30" i="1"/>
  <c r="AH30" i="1"/>
  <c r="AG30" i="1"/>
  <c r="AF30" i="1"/>
  <c r="AE30" i="1"/>
  <c r="AD30" i="1"/>
  <c r="AC30" i="1"/>
  <c r="AB30" i="1"/>
  <c r="AA30" i="1"/>
  <c r="Z30" i="1"/>
  <c r="Y30" i="1"/>
  <c r="X30" i="1"/>
  <c r="W30" i="1"/>
  <c r="V30" i="1"/>
  <c r="U30" i="1"/>
  <c r="T30" i="1"/>
  <c r="S30" i="1"/>
  <c r="R30" i="1"/>
  <c r="Q30" i="1"/>
  <c r="P30" i="1"/>
  <c r="O30" i="1"/>
  <c r="N30" i="1"/>
  <c r="M30" i="1"/>
  <c r="L30" i="1"/>
  <c r="AU29" i="1"/>
  <c r="AT29" i="1"/>
  <c r="AS29" i="1"/>
  <c r="AR29" i="1"/>
  <c r="AQ29" i="1"/>
  <c r="AP29" i="1"/>
  <c r="AO29" i="1"/>
  <c r="AN29" i="1"/>
  <c r="AM29" i="1"/>
  <c r="AL29" i="1"/>
  <c r="AK29" i="1"/>
  <c r="AJ29" i="1"/>
  <c r="AI29" i="1"/>
  <c r="AH29" i="1"/>
  <c r="AG29" i="1"/>
  <c r="AF29" i="1"/>
  <c r="AE29" i="1"/>
  <c r="AD29" i="1"/>
  <c r="AC29" i="1"/>
  <c r="AB29" i="1"/>
  <c r="AA29" i="1"/>
  <c r="Z29" i="1"/>
  <c r="Y29" i="1"/>
  <c r="X29" i="1"/>
  <c r="W29" i="1"/>
  <c r="V29" i="1"/>
  <c r="U29" i="1"/>
  <c r="K29" i="1" s="1"/>
  <c r="C29" i="1" s="1"/>
  <c r="F29" i="1" s="1"/>
  <c r="T29" i="1"/>
  <c r="S29" i="1"/>
  <c r="R29" i="1"/>
  <c r="Q29" i="1"/>
  <c r="P29" i="1"/>
  <c r="O29" i="1"/>
  <c r="N29" i="1"/>
  <c r="M29" i="1"/>
  <c r="L29" i="1"/>
  <c r="AU28" i="1"/>
  <c r="AT28" i="1"/>
  <c r="AS28" i="1"/>
  <c r="AR28" i="1"/>
  <c r="AQ28" i="1"/>
  <c r="AP28" i="1"/>
  <c r="AO28" i="1"/>
  <c r="AN28" i="1"/>
  <c r="AM28" i="1"/>
  <c r="AL28" i="1"/>
  <c r="AK28" i="1"/>
  <c r="AJ28" i="1"/>
  <c r="AI28" i="1"/>
  <c r="AH28" i="1"/>
  <c r="AG28" i="1"/>
  <c r="AF28" i="1"/>
  <c r="AE28" i="1"/>
  <c r="AD28" i="1"/>
  <c r="AC28" i="1"/>
  <c r="AB28" i="1"/>
  <c r="AA28" i="1"/>
  <c r="Z28" i="1"/>
  <c r="Y28" i="1"/>
  <c r="X28" i="1"/>
  <c r="W28" i="1"/>
  <c r="V28" i="1"/>
  <c r="U28" i="1"/>
  <c r="T28" i="1"/>
  <c r="S28" i="1"/>
  <c r="R28" i="1"/>
  <c r="Q28" i="1"/>
  <c r="P28" i="1"/>
  <c r="O28" i="1"/>
  <c r="N28" i="1"/>
  <c r="M28" i="1"/>
  <c r="L28" i="1"/>
  <c r="K28" i="1" s="1"/>
  <c r="C28" i="1" s="1"/>
  <c r="F28" i="1" s="1"/>
  <c r="AU27" i="1"/>
  <c r="AT27" i="1"/>
  <c r="AS27" i="1"/>
  <c r="AR27" i="1"/>
  <c r="AQ27" i="1"/>
  <c r="AP27" i="1"/>
  <c r="AO27" i="1"/>
  <c r="AN27" i="1"/>
  <c r="AM27" i="1"/>
  <c r="AL27" i="1"/>
  <c r="AK27" i="1"/>
  <c r="AJ27" i="1"/>
  <c r="AI27" i="1"/>
  <c r="AH27" i="1"/>
  <c r="AG27" i="1"/>
  <c r="AF27" i="1"/>
  <c r="AE27" i="1"/>
  <c r="AD27" i="1"/>
  <c r="AC27" i="1"/>
  <c r="AB27" i="1"/>
  <c r="AA27" i="1"/>
  <c r="Z27" i="1"/>
  <c r="Y27" i="1"/>
  <c r="X27" i="1"/>
  <c r="W27" i="1"/>
  <c r="V27" i="1"/>
  <c r="U27" i="1"/>
  <c r="T27" i="1"/>
  <c r="S27" i="1"/>
  <c r="R27" i="1"/>
  <c r="Q27" i="1"/>
  <c r="P27" i="1"/>
  <c r="O27" i="1"/>
  <c r="N27" i="1"/>
  <c r="M27" i="1"/>
  <c r="L27" i="1"/>
  <c r="AU26" i="1"/>
  <c r="AT26" i="1"/>
  <c r="AS26" i="1"/>
  <c r="AR26" i="1"/>
  <c r="AQ26" i="1"/>
  <c r="AP26" i="1"/>
  <c r="AO26" i="1"/>
  <c r="AN26" i="1"/>
  <c r="AM26" i="1"/>
  <c r="AL26" i="1"/>
  <c r="AK26" i="1"/>
  <c r="AJ26" i="1"/>
  <c r="AI26" i="1"/>
  <c r="AH26" i="1"/>
  <c r="AG26" i="1"/>
  <c r="AF26" i="1"/>
  <c r="AE26" i="1"/>
  <c r="AD26" i="1"/>
  <c r="AC26" i="1"/>
  <c r="AB26" i="1"/>
  <c r="AA26" i="1"/>
  <c r="Z26" i="1"/>
  <c r="Y26" i="1"/>
  <c r="X26" i="1"/>
  <c r="W26" i="1"/>
  <c r="V26" i="1"/>
  <c r="U26" i="1"/>
  <c r="T26" i="1"/>
  <c r="S26" i="1"/>
  <c r="R26" i="1"/>
  <c r="Q26" i="1"/>
  <c r="P26" i="1"/>
  <c r="O26" i="1"/>
  <c r="N26" i="1"/>
  <c r="M26" i="1"/>
  <c r="L26" i="1"/>
  <c r="K26" i="1" s="1"/>
  <c r="C26" i="1" s="1"/>
  <c r="F26" i="1" s="1"/>
  <c r="AU25" i="1"/>
  <c r="AT25" i="1"/>
  <c r="AS25" i="1"/>
  <c r="AR25" i="1"/>
  <c r="AQ25" i="1"/>
  <c r="AP25" i="1"/>
  <c r="AO25" i="1"/>
  <c r="AN25" i="1"/>
  <c r="AM25" i="1"/>
  <c r="AL25" i="1"/>
  <c r="AK25" i="1"/>
  <c r="AJ25" i="1"/>
  <c r="AI25" i="1"/>
  <c r="AH25" i="1"/>
  <c r="AG25" i="1"/>
  <c r="AF25" i="1"/>
  <c r="AE25" i="1"/>
  <c r="AD25" i="1"/>
  <c r="AC25" i="1"/>
  <c r="AB25" i="1"/>
  <c r="AA25" i="1"/>
  <c r="Z25" i="1"/>
  <c r="Y25" i="1"/>
  <c r="X25" i="1"/>
  <c r="W25" i="1"/>
  <c r="V25" i="1"/>
  <c r="U25" i="1"/>
  <c r="K25" i="1" s="1"/>
  <c r="C25" i="1" s="1"/>
  <c r="F25" i="1" s="1"/>
  <c r="T25" i="1"/>
  <c r="S25" i="1"/>
  <c r="R25" i="1"/>
  <c r="Q25" i="1"/>
  <c r="P25" i="1"/>
  <c r="O25" i="1"/>
  <c r="N25" i="1"/>
  <c r="M25" i="1"/>
  <c r="L25" i="1"/>
  <c r="AU24" i="1"/>
  <c r="AT24" i="1"/>
  <c r="AS24" i="1"/>
  <c r="AR24" i="1"/>
  <c r="AQ24" i="1"/>
  <c r="AP24" i="1"/>
  <c r="AO24" i="1"/>
  <c r="AN24" i="1"/>
  <c r="AM24" i="1"/>
  <c r="AL24" i="1"/>
  <c r="AK24" i="1"/>
  <c r="AJ24" i="1"/>
  <c r="AI24" i="1"/>
  <c r="AH24" i="1"/>
  <c r="AG24" i="1"/>
  <c r="AF24" i="1"/>
  <c r="AE24" i="1"/>
  <c r="AD24" i="1"/>
  <c r="AC24" i="1"/>
  <c r="AB24" i="1"/>
  <c r="AA24" i="1"/>
  <c r="Z24" i="1"/>
  <c r="Y24" i="1"/>
  <c r="X24" i="1"/>
  <c r="W24" i="1"/>
  <c r="V24" i="1"/>
  <c r="U24" i="1"/>
  <c r="T24" i="1"/>
  <c r="S24" i="1"/>
  <c r="R24" i="1"/>
  <c r="Q24" i="1"/>
  <c r="P24" i="1"/>
  <c r="O24" i="1"/>
  <c r="N24" i="1"/>
  <c r="M24" i="1"/>
  <c r="L24" i="1"/>
  <c r="AU23" i="1"/>
  <c r="AT23" i="1"/>
  <c r="AS23" i="1"/>
  <c r="AR23" i="1"/>
  <c r="AQ23" i="1"/>
  <c r="AP23" i="1"/>
  <c r="AO23" i="1"/>
  <c r="AN23" i="1"/>
  <c r="AM23" i="1"/>
  <c r="AL23" i="1"/>
  <c r="AK23" i="1"/>
  <c r="AJ23" i="1"/>
  <c r="AI23" i="1"/>
  <c r="AH23" i="1"/>
  <c r="AG23" i="1"/>
  <c r="AF23" i="1"/>
  <c r="AE23" i="1"/>
  <c r="AD23" i="1"/>
  <c r="AC23" i="1"/>
  <c r="AB23" i="1"/>
  <c r="AA23" i="1"/>
  <c r="Z23" i="1"/>
  <c r="Y23" i="1"/>
  <c r="X23" i="1"/>
  <c r="W23" i="1"/>
  <c r="V23" i="1"/>
  <c r="U23" i="1"/>
  <c r="T23" i="1"/>
  <c r="S23" i="1"/>
  <c r="R23" i="1"/>
  <c r="Q23" i="1"/>
  <c r="P23" i="1"/>
  <c r="O23" i="1"/>
  <c r="N23" i="1"/>
  <c r="M23" i="1"/>
  <c r="L23" i="1"/>
  <c r="AU22" i="1"/>
  <c r="AT22" i="1"/>
  <c r="AS22" i="1"/>
  <c r="AR22" i="1"/>
  <c r="AQ22" i="1"/>
  <c r="AP22" i="1"/>
  <c r="AO22" i="1"/>
  <c r="AN22" i="1"/>
  <c r="AM22" i="1"/>
  <c r="AL22" i="1"/>
  <c r="AK22" i="1"/>
  <c r="AJ22" i="1"/>
  <c r="AI22" i="1"/>
  <c r="AH22" i="1"/>
  <c r="AG22" i="1"/>
  <c r="AF22" i="1"/>
  <c r="AE22" i="1"/>
  <c r="AD22" i="1"/>
  <c r="AC22" i="1"/>
  <c r="AB22" i="1"/>
  <c r="AA22" i="1"/>
  <c r="Z22" i="1"/>
  <c r="Y22" i="1"/>
  <c r="X22" i="1"/>
  <c r="W22" i="1"/>
  <c r="V22" i="1"/>
  <c r="U22" i="1"/>
  <c r="T22" i="1"/>
  <c r="S22" i="1"/>
  <c r="R22" i="1"/>
  <c r="Q22" i="1"/>
  <c r="P22" i="1"/>
  <c r="O22" i="1"/>
  <c r="N22" i="1"/>
  <c r="M22" i="1"/>
  <c r="L22" i="1"/>
  <c r="K22" i="1" s="1"/>
  <c r="C22" i="1" s="1"/>
  <c r="F22" i="1" s="1"/>
  <c r="AU21" i="1"/>
  <c r="AT21" i="1"/>
  <c r="AS21" i="1"/>
  <c r="AR21" i="1"/>
  <c r="AQ21" i="1"/>
  <c r="AP21" i="1"/>
  <c r="AO21" i="1"/>
  <c r="AN21" i="1"/>
  <c r="AM21" i="1"/>
  <c r="AL21" i="1"/>
  <c r="AK21" i="1"/>
  <c r="AJ21" i="1"/>
  <c r="AI21" i="1"/>
  <c r="AH21" i="1"/>
  <c r="AG21" i="1"/>
  <c r="AF21" i="1"/>
  <c r="AE21" i="1"/>
  <c r="AD21" i="1"/>
  <c r="AC21" i="1"/>
  <c r="AB21" i="1"/>
  <c r="AA21" i="1"/>
  <c r="Z21" i="1"/>
  <c r="Y21" i="1"/>
  <c r="X21" i="1"/>
  <c r="W21" i="1"/>
  <c r="V21" i="1"/>
  <c r="U21" i="1"/>
  <c r="K21" i="1" s="1"/>
  <c r="C21" i="1" s="1"/>
  <c r="F21" i="1" s="1"/>
  <c r="T21" i="1"/>
  <c r="S21" i="1"/>
  <c r="R21" i="1"/>
  <c r="Q21" i="1"/>
  <c r="P21" i="1"/>
  <c r="O21" i="1"/>
  <c r="N21" i="1"/>
  <c r="M21" i="1"/>
  <c r="L21" i="1"/>
  <c r="AU20" i="1"/>
  <c r="AT20" i="1"/>
  <c r="AS20" i="1"/>
  <c r="AR20" i="1"/>
  <c r="AQ20" i="1"/>
  <c r="AP20" i="1"/>
  <c r="AO20" i="1"/>
  <c r="AN20" i="1"/>
  <c r="AM20" i="1"/>
  <c r="AL20" i="1"/>
  <c r="AK20" i="1"/>
  <c r="AJ20" i="1"/>
  <c r="AI20" i="1"/>
  <c r="AH20" i="1"/>
  <c r="AG20" i="1"/>
  <c r="AF20" i="1"/>
  <c r="AE20" i="1"/>
  <c r="AD20" i="1"/>
  <c r="AC20" i="1"/>
  <c r="AB20" i="1"/>
  <c r="AA20" i="1"/>
  <c r="Z20" i="1"/>
  <c r="Y20" i="1"/>
  <c r="X20" i="1"/>
  <c r="W20" i="1"/>
  <c r="V20" i="1"/>
  <c r="U20" i="1"/>
  <c r="T20" i="1"/>
  <c r="S20" i="1"/>
  <c r="R20" i="1"/>
  <c r="Q20" i="1"/>
  <c r="P20" i="1"/>
  <c r="O20" i="1"/>
  <c r="N20" i="1"/>
  <c r="M20" i="1"/>
  <c r="L20" i="1"/>
  <c r="AU19" i="1"/>
  <c r="AT19" i="1"/>
  <c r="AS19" i="1"/>
  <c r="AR19" i="1"/>
  <c r="AQ19" i="1"/>
  <c r="AP19" i="1"/>
  <c r="AO19" i="1"/>
  <c r="AN19" i="1"/>
  <c r="AM19" i="1"/>
  <c r="AL19" i="1"/>
  <c r="AK19" i="1"/>
  <c r="AJ19" i="1"/>
  <c r="AI19" i="1"/>
  <c r="AH19" i="1"/>
  <c r="AG19" i="1"/>
  <c r="AF19" i="1"/>
  <c r="AE19" i="1"/>
  <c r="AD19" i="1"/>
  <c r="AC19" i="1"/>
  <c r="AB19" i="1"/>
  <c r="AA19" i="1"/>
  <c r="Z19" i="1"/>
  <c r="Y19" i="1"/>
  <c r="X19" i="1"/>
  <c r="W19" i="1"/>
  <c r="V19" i="1"/>
  <c r="U19" i="1"/>
  <c r="T19" i="1"/>
  <c r="S19" i="1"/>
  <c r="R19" i="1"/>
  <c r="Q19" i="1"/>
  <c r="P19" i="1"/>
  <c r="O19" i="1"/>
  <c r="N19" i="1"/>
  <c r="M19" i="1"/>
  <c r="L19" i="1"/>
  <c r="AU18" i="1"/>
  <c r="AT18" i="1"/>
  <c r="AS18" i="1"/>
  <c r="AR18" i="1"/>
  <c r="AQ18" i="1"/>
  <c r="AP18" i="1"/>
  <c r="AO18" i="1"/>
  <c r="AN18" i="1"/>
  <c r="AM18" i="1"/>
  <c r="AL18" i="1"/>
  <c r="AK18" i="1"/>
  <c r="AJ18" i="1"/>
  <c r="AI18" i="1"/>
  <c r="AH18" i="1"/>
  <c r="AG18" i="1"/>
  <c r="AF18" i="1"/>
  <c r="AE18" i="1"/>
  <c r="AD18" i="1"/>
  <c r="AC18" i="1"/>
  <c r="AB18" i="1"/>
  <c r="AA18" i="1"/>
  <c r="Z18" i="1"/>
  <c r="Y18" i="1"/>
  <c r="X18" i="1"/>
  <c r="W18" i="1"/>
  <c r="V18" i="1"/>
  <c r="U18" i="1"/>
  <c r="T18" i="1"/>
  <c r="S18" i="1"/>
  <c r="R18" i="1"/>
  <c r="Q18" i="1"/>
  <c r="P18" i="1"/>
  <c r="O18" i="1"/>
  <c r="N18" i="1"/>
  <c r="M18" i="1"/>
  <c r="L18" i="1"/>
  <c r="K18" i="1" s="1"/>
  <c r="C18" i="1" s="1"/>
  <c r="F18" i="1" s="1"/>
  <c r="AU17" i="1"/>
  <c r="AT17" i="1"/>
  <c r="AS17" i="1"/>
  <c r="AR17" i="1"/>
  <c r="AQ17" i="1"/>
  <c r="AP17" i="1"/>
  <c r="AO17" i="1"/>
  <c r="AN17" i="1"/>
  <c r="AM17" i="1"/>
  <c r="AL17" i="1"/>
  <c r="AK17" i="1"/>
  <c r="AJ17" i="1"/>
  <c r="AI17" i="1"/>
  <c r="AH17" i="1"/>
  <c r="AG17" i="1"/>
  <c r="AF17" i="1"/>
  <c r="AE17" i="1"/>
  <c r="AD17" i="1"/>
  <c r="AC17" i="1"/>
  <c r="AB17" i="1"/>
  <c r="AA17" i="1"/>
  <c r="Z17" i="1"/>
  <c r="Y17" i="1"/>
  <c r="X17" i="1"/>
  <c r="W17" i="1"/>
  <c r="V17" i="1"/>
  <c r="U17" i="1"/>
  <c r="T17" i="1"/>
  <c r="S17" i="1"/>
  <c r="R17" i="1"/>
  <c r="Q17" i="1"/>
  <c r="P17" i="1"/>
  <c r="O17" i="1"/>
  <c r="N17" i="1"/>
  <c r="M17" i="1"/>
  <c r="L17" i="1"/>
  <c r="K17" i="1"/>
  <c r="C17" i="1" s="1"/>
  <c r="F17" i="1" s="1"/>
  <c r="AU16" i="1"/>
  <c r="AT16" i="1"/>
  <c r="AS16" i="1"/>
  <c r="AR16" i="1"/>
  <c r="AQ16" i="1"/>
  <c r="AP16" i="1"/>
  <c r="AO16" i="1"/>
  <c r="AN16" i="1"/>
  <c r="AM16" i="1"/>
  <c r="AL16" i="1"/>
  <c r="AK16" i="1"/>
  <c r="AJ16" i="1"/>
  <c r="AI16" i="1"/>
  <c r="AH16" i="1"/>
  <c r="AG16" i="1"/>
  <c r="AF16" i="1"/>
  <c r="AE16" i="1"/>
  <c r="AD16" i="1"/>
  <c r="AC16" i="1"/>
  <c r="AB16" i="1"/>
  <c r="AA16" i="1"/>
  <c r="Z16" i="1"/>
  <c r="Y16" i="1"/>
  <c r="X16" i="1"/>
  <c r="W16" i="1"/>
  <c r="V16" i="1"/>
  <c r="U16" i="1"/>
  <c r="T16" i="1"/>
  <c r="S16" i="1"/>
  <c r="R16" i="1"/>
  <c r="Q16" i="1"/>
  <c r="P16" i="1"/>
  <c r="O16" i="1"/>
  <c r="N16" i="1"/>
  <c r="M16" i="1"/>
  <c r="L16" i="1"/>
  <c r="AU15" i="1"/>
  <c r="AT15" i="1"/>
  <c r="AS15" i="1"/>
  <c r="AR15" i="1"/>
  <c r="AQ15" i="1"/>
  <c r="AP15" i="1"/>
  <c r="AO15" i="1"/>
  <c r="AN15" i="1"/>
  <c r="AM15" i="1"/>
  <c r="AL15" i="1"/>
  <c r="AK15" i="1"/>
  <c r="AJ15" i="1"/>
  <c r="AI15" i="1"/>
  <c r="AH15" i="1"/>
  <c r="AG15" i="1"/>
  <c r="AF15" i="1"/>
  <c r="AE15" i="1"/>
  <c r="AD15" i="1"/>
  <c r="AC15" i="1"/>
  <c r="AB15" i="1"/>
  <c r="AA15" i="1"/>
  <c r="Z15" i="1"/>
  <c r="Y15" i="1"/>
  <c r="X15" i="1"/>
  <c r="W15" i="1"/>
  <c r="V15" i="1"/>
  <c r="U15" i="1"/>
  <c r="T15" i="1"/>
  <c r="S15" i="1"/>
  <c r="R15" i="1"/>
  <c r="Q15" i="1"/>
  <c r="P15" i="1"/>
  <c r="O15" i="1"/>
  <c r="N15" i="1"/>
  <c r="M15" i="1"/>
  <c r="L15" i="1"/>
  <c r="AU14" i="1"/>
  <c r="AT14" i="1"/>
  <c r="AS14" i="1"/>
  <c r="AR14" i="1"/>
  <c r="AQ14" i="1"/>
  <c r="AP14" i="1"/>
  <c r="AO14" i="1"/>
  <c r="AN14" i="1"/>
  <c r="AM14" i="1"/>
  <c r="AL14" i="1"/>
  <c r="AK14" i="1"/>
  <c r="AJ14" i="1"/>
  <c r="AI14" i="1"/>
  <c r="AH14" i="1"/>
  <c r="AG14" i="1"/>
  <c r="AF14" i="1"/>
  <c r="AE14" i="1"/>
  <c r="AD14" i="1"/>
  <c r="AC14" i="1"/>
  <c r="AB14" i="1"/>
  <c r="AA14" i="1"/>
  <c r="Z14" i="1"/>
  <c r="Y14" i="1"/>
  <c r="X14" i="1"/>
  <c r="W14" i="1"/>
  <c r="V14" i="1"/>
  <c r="U14" i="1"/>
  <c r="T14" i="1"/>
  <c r="S14" i="1"/>
  <c r="R14" i="1"/>
  <c r="Q14" i="1"/>
  <c r="P14" i="1"/>
  <c r="O14" i="1"/>
  <c r="N14" i="1"/>
  <c r="M14" i="1"/>
  <c r="L14" i="1"/>
  <c r="K14" i="1" s="1"/>
  <c r="C14" i="1" s="1"/>
  <c r="F14" i="1" s="1"/>
  <c r="AU13" i="1"/>
  <c r="AT13" i="1"/>
  <c r="AS13" i="1"/>
  <c r="AR13" i="1"/>
  <c r="AQ13" i="1"/>
  <c r="AP13" i="1"/>
  <c r="AO13" i="1"/>
  <c r="AN13" i="1"/>
  <c r="AM13" i="1"/>
  <c r="AL13" i="1"/>
  <c r="AK13" i="1"/>
  <c r="AJ13" i="1"/>
  <c r="AI13" i="1"/>
  <c r="AH13" i="1"/>
  <c r="AG13" i="1"/>
  <c r="AF13" i="1"/>
  <c r="AE13" i="1"/>
  <c r="AD13" i="1"/>
  <c r="AC13" i="1"/>
  <c r="AB13" i="1"/>
  <c r="AA13" i="1"/>
  <c r="Z13" i="1"/>
  <c r="Y13" i="1"/>
  <c r="X13" i="1"/>
  <c r="W13" i="1"/>
  <c r="V13" i="1"/>
  <c r="U13" i="1"/>
  <c r="T13" i="1"/>
  <c r="S13" i="1"/>
  <c r="R13" i="1"/>
  <c r="Q13" i="1"/>
  <c r="P13" i="1"/>
  <c r="O13" i="1"/>
  <c r="K13" i="1" s="1"/>
  <c r="C13" i="1" s="1"/>
  <c r="F13" i="1" s="1"/>
  <c r="N13" i="1"/>
  <c r="M13" i="1"/>
  <c r="L13" i="1"/>
  <c r="AU12" i="1"/>
  <c r="AT12" i="1"/>
  <c r="AS12" i="1"/>
  <c r="AR12" i="1"/>
  <c r="AQ12" i="1"/>
  <c r="AP12" i="1"/>
  <c r="AO12" i="1"/>
  <c r="AN12" i="1"/>
  <c r="AM12" i="1"/>
  <c r="AL12" i="1"/>
  <c r="AK12" i="1"/>
  <c r="AJ12" i="1"/>
  <c r="AI12" i="1"/>
  <c r="AH12" i="1"/>
  <c r="AG12" i="1"/>
  <c r="AF12" i="1"/>
  <c r="AE12" i="1"/>
  <c r="AD12" i="1"/>
  <c r="AC12" i="1"/>
  <c r="AB12" i="1"/>
  <c r="AA12" i="1"/>
  <c r="Z12" i="1"/>
  <c r="Y12" i="1"/>
  <c r="X12" i="1"/>
  <c r="W12" i="1"/>
  <c r="V12" i="1"/>
  <c r="U12" i="1"/>
  <c r="T12" i="1"/>
  <c r="S12" i="1"/>
  <c r="R12" i="1"/>
  <c r="Q12" i="1"/>
  <c r="P12" i="1"/>
  <c r="O12" i="1"/>
  <c r="N12" i="1"/>
  <c r="M12" i="1"/>
  <c r="L12" i="1"/>
  <c r="K12" i="1" s="1"/>
  <c r="C12" i="1" s="1"/>
  <c r="F12" i="1" s="1"/>
  <c r="AU11" i="1"/>
  <c r="AT11" i="1"/>
  <c r="AS11" i="1"/>
  <c r="AR11" i="1"/>
  <c r="AQ11" i="1"/>
  <c r="AP11" i="1"/>
  <c r="AO11" i="1"/>
  <c r="AN11" i="1"/>
  <c r="AM11" i="1"/>
  <c r="AL11" i="1"/>
  <c r="AK11" i="1"/>
  <c r="AJ11" i="1"/>
  <c r="AI11" i="1"/>
  <c r="AH11" i="1"/>
  <c r="AG11" i="1"/>
  <c r="AF11" i="1"/>
  <c r="AE11" i="1"/>
  <c r="AD11" i="1"/>
  <c r="AC11" i="1"/>
  <c r="AB11" i="1"/>
  <c r="AA11" i="1"/>
  <c r="Z11" i="1"/>
  <c r="Y11" i="1"/>
  <c r="X11" i="1"/>
  <c r="W11" i="1"/>
  <c r="V11" i="1"/>
  <c r="U11" i="1"/>
  <c r="T11" i="1"/>
  <c r="S11" i="1"/>
  <c r="R11" i="1"/>
  <c r="Q11" i="1"/>
  <c r="P11" i="1"/>
  <c r="O11" i="1"/>
  <c r="N11" i="1"/>
  <c r="M11" i="1"/>
  <c r="L11" i="1"/>
  <c r="AU10" i="1"/>
  <c r="AT10" i="1"/>
  <c r="AS10" i="1"/>
  <c r="AR10" i="1"/>
  <c r="AQ10" i="1"/>
  <c r="AP10" i="1"/>
  <c r="AO10" i="1"/>
  <c r="AN10" i="1"/>
  <c r="AM10" i="1"/>
  <c r="AL10" i="1"/>
  <c r="AK10" i="1"/>
  <c r="AJ10" i="1"/>
  <c r="AI10" i="1"/>
  <c r="AH10" i="1"/>
  <c r="AG10" i="1"/>
  <c r="AF10" i="1"/>
  <c r="AE10" i="1"/>
  <c r="AD10" i="1"/>
  <c r="AC10" i="1"/>
  <c r="AB10" i="1"/>
  <c r="AA10" i="1"/>
  <c r="Z10" i="1"/>
  <c r="Y10" i="1"/>
  <c r="X10" i="1"/>
  <c r="W10" i="1"/>
  <c r="V10" i="1"/>
  <c r="U10" i="1"/>
  <c r="T10" i="1"/>
  <c r="S10" i="1"/>
  <c r="R10" i="1"/>
  <c r="Q10" i="1"/>
  <c r="P10" i="1"/>
  <c r="O10" i="1"/>
  <c r="N10" i="1"/>
  <c r="M10" i="1"/>
  <c r="L10" i="1"/>
  <c r="K10" i="1" s="1"/>
  <c r="C10" i="1" s="1"/>
  <c r="F10" i="1"/>
  <c r="AU9" i="1"/>
  <c r="AT9" i="1"/>
  <c r="AS9" i="1"/>
  <c r="AR9" i="1"/>
  <c r="AR88" i="1" s="1"/>
  <c r="AQ9" i="1"/>
  <c r="AP9" i="1"/>
  <c r="AO9" i="1"/>
  <c r="AN9" i="1"/>
  <c r="AN88" i="1" s="1"/>
  <c r="AM9" i="1"/>
  <c r="AL9" i="1"/>
  <c r="AK9" i="1"/>
  <c r="AJ9" i="1"/>
  <c r="AJ88" i="1" s="1"/>
  <c r="AI9" i="1"/>
  <c r="AH9" i="1"/>
  <c r="AG9" i="1"/>
  <c r="AF9" i="1"/>
  <c r="AF88" i="1" s="1"/>
  <c r="AE9" i="1"/>
  <c r="AD9" i="1"/>
  <c r="AC9" i="1"/>
  <c r="AB9" i="1"/>
  <c r="AB88" i="1" s="1"/>
  <c r="AA9" i="1"/>
  <c r="Z9" i="1"/>
  <c r="Y9" i="1"/>
  <c r="X9" i="1"/>
  <c r="X88" i="1" s="1"/>
  <c r="W9" i="1"/>
  <c r="V9" i="1"/>
  <c r="U9" i="1"/>
  <c r="K9" i="1" s="1"/>
  <c r="C9" i="1" s="1"/>
  <c r="F9" i="1" s="1"/>
  <c r="T9" i="1"/>
  <c r="T88" i="1" s="1"/>
  <c r="S9" i="1"/>
  <c r="R9" i="1"/>
  <c r="Q9" i="1"/>
  <c r="P9" i="1"/>
  <c r="P88" i="1" s="1"/>
  <c r="O9" i="1"/>
  <c r="N9" i="1"/>
  <c r="M9" i="1"/>
  <c r="L9" i="1"/>
  <c r="L88" i="1" s="1"/>
  <c r="AS7" i="1"/>
  <c r="AO7" i="1"/>
  <c r="AK7" i="1"/>
  <c r="AJ7" i="1"/>
  <c r="AI7" i="1"/>
  <c r="AH7" i="1"/>
  <c r="AG7" i="1"/>
  <c r="AD7" i="1"/>
  <c r="AC7" i="1"/>
  <c r="AB7" i="1"/>
  <c r="Y7" i="1"/>
  <c r="X7" i="1"/>
  <c r="V7" i="1"/>
  <c r="U7" i="1"/>
  <c r="T7" i="1"/>
  <c r="R7" i="1"/>
  <c r="L7" i="1"/>
  <c r="K67" i="1" l="1"/>
  <c r="C67" i="1" s="1"/>
  <c r="F67" i="1" s="1"/>
  <c r="K27" i="1"/>
  <c r="C27" i="1" s="1"/>
  <c r="F27" i="1" s="1"/>
  <c r="K71" i="1"/>
  <c r="C71" i="1" s="1"/>
  <c r="F71" i="1" s="1"/>
  <c r="K51" i="1"/>
  <c r="C51" i="1" s="1"/>
  <c r="F51" i="1" s="1"/>
  <c r="K24" i="1"/>
  <c r="C24" i="1" s="1"/>
  <c r="F24" i="1" s="1"/>
  <c r="K66" i="1"/>
  <c r="C66" i="1" s="1"/>
  <c r="F66" i="1" s="1"/>
  <c r="K68" i="1"/>
  <c r="C68" i="1" s="1"/>
  <c r="F68" i="1" s="1"/>
  <c r="K19" i="1"/>
  <c r="C19" i="1" s="1"/>
  <c r="F19" i="1" s="1"/>
  <c r="K23" i="1"/>
  <c r="C23" i="1" s="1"/>
  <c r="F23" i="1" s="1"/>
  <c r="K43" i="1"/>
  <c r="C43" i="1" s="1"/>
  <c r="F43" i="1" s="1"/>
  <c r="K75" i="1"/>
  <c r="C75" i="1" s="1"/>
  <c r="F75" i="1" s="1"/>
  <c r="K63" i="1"/>
  <c r="C63" i="1" s="1"/>
  <c r="F63" i="1" s="1"/>
  <c r="K33" i="1"/>
  <c r="C33" i="1" s="1"/>
  <c r="F33" i="1" s="1"/>
  <c r="K41" i="1"/>
  <c r="C41" i="1" s="1"/>
  <c r="F41" i="1" s="1"/>
  <c r="K83" i="1"/>
  <c r="C83" i="1" s="1"/>
  <c r="F83" i="1" s="1"/>
  <c r="K31" i="1"/>
  <c r="C31" i="1" s="1"/>
  <c r="F31" i="1" s="1"/>
  <c r="K35" i="1"/>
  <c r="C35" i="1" s="1"/>
  <c r="F35" i="1" s="1"/>
  <c r="K39" i="1"/>
  <c r="C39" i="1" s="1"/>
  <c r="F39" i="1" s="1"/>
  <c r="K59" i="1"/>
  <c r="C59" i="1" s="1"/>
  <c r="F59" i="1" s="1"/>
  <c r="K47" i="1"/>
  <c r="C47" i="1" s="1"/>
  <c r="F47" i="1" s="1"/>
  <c r="K79" i="1"/>
  <c r="C79" i="1" s="1"/>
  <c r="F79" i="1" s="1"/>
  <c r="K11" i="1"/>
  <c r="C11" i="1" s="1"/>
  <c r="F11" i="1" s="1"/>
  <c r="K15" i="1"/>
  <c r="C15" i="1" s="1"/>
  <c r="F15" i="1" s="1"/>
  <c r="K37" i="1"/>
  <c r="C37" i="1" s="1"/>
  <c r="F37" i="1" s="1"/>
  <c r="K30" i="1"/>
  <c r="C30" i="1" s="1"/>
  <c r="F30" i="1" s="1"/>
  <c r="K32" i="1"/>
  <c r="C32" i="1" s="1"/>
  <c r="F32" i="1" s="1"/>
  <c r="K34" i="1"/>
  <c r="C34" i="1" s="1"/>
  <c r="F34" i="1" s="1"/>
  <c r="K36" i="1"/>
  <c r="C36" i="1" s="1"/>
  <c r="F36" i="1" s="1"/>
  <c r="K38" i="1"/>
  <c r="C38" i="1" s="1"/>
  <c r="F38" i="1" s="1"/>
  <c r="K40" i="1"/>
  <c r="C40" i="1" s="1"/>
  <c r="F40" i="1" s="1"/>
  <c r="K42" i="1"/>
  <c r="C42" i="1" s="1"/>
  <c r="F42" i="1" s="1"/>
  <c r="K44" i="1"/>
  <c r="C44" i="1" s="1"/>
  <c r="F44" i="1" s="1"/>
  <c r="K58" i="1"/>
  <c r="C58" i="1" s="1"/>
  <c r="F58" i="1" s="1"/>
  <c r="K60" i="1"/>
  <c r="C60" i="1" s="1"/>
  <c r="F60" i="1" s="1"/>
  <c r="K74" i="1"/>
  <c r="C74" i="1" s="1"/>
  <c r="F74" i="1" s="1"/>
  <c r="K76" i="1"/>
  <c r="C76" i="1" s="1"/>
  <c r="F76" i="1" s="1"/>
  <c r="M88" i="1"/>
  <c r="U88" i="1"/>
  <c r="AC88" i="1"/>
  <c r="AK88" i="1"/>
  <c r="AS88" i="1"/>
  <c r="Q88" i="1"/>
  <c r="Y88" i="1"/>
  <c r="AG88" i="1"/>
  <c r="AO88" i="1"/>
  <c r="N88" i="1"/>
  <c r="R88" i="1"/>
  <c r="V88" i="1"/>
  <c r="Z88" i="1"/>
  <c r="AD88" i="1"/>
  <c r="AH88" i="1"/>
  <c r="AL88" i="1"/>
  <c r="AP88" i="1"/>
  <c r="AT88" i="1"/>
  <c r="K20" i="1"/>
  <c r="C20" i="1" s="1"/>
  <c r="F20" i="1" s="1"/>
  <c r="O88" i="1"/>
  <c r="S88" i="1"/>
  <c r="W88" i="1"/>
  <c r="AA88" i="1"/>
  <c r="AE88" i="1"/>
  <c r="AI88" i="1"/>
  <c r="AM88" i="1"/>
  <c r="AQ88" i="1"/>
  <c r="AU88" i="1"/>
  <c r="K16" i="1"/>
  <c r="C16" i="1" s="1"/>
  <c r="F16" i="1" s="1"/>
  <c r="F89" i="1" s="1"/>
</calcChain>
</file>

<file path=xl/sharedStrings.xml><?xml version="1.0" encoding="utf-8"?>
<sst xmlns="http://schemas.openxmlformats.org/spreadsheetml/2006/main" count="2665" uniqueCount="340">
  <si>
    <t>Název projektu:</t>
  </si>
  <si>
    <t>MUNI AV Technologie</t>
  </si>
  <si>
    <t>Budova:</t>
  </si>
  <si>
    <t>UKB - pouze výběr učeben LF</t>
  </si>
  <si>
    <t>Fakulta:</t>
  </si>
  <si>
    <t>LF</t>
  </si>
  <si>
    <t>Adresa:</t>
  </si>
  <si>
    <t>Kamenice 5, Brno, Bohunice</t>
  </si>
  <si>
    <t>Dokument:</t>
  </si>
  <si>
    <t>Souhrnný výkaz</t>
  </si>
  <si>
    <t>ID</t>
  </si>
  <si>
    <t>Popis položky</t>
  </si>
  <si>
    <t>Počet měrných jednotek</t>
  </si>
  <si>
    <t>Měrná jednotka</t>
  </si>
  <si>
    <t>Jednotková cena [Kč]</t>
  </si>
  <si>
    <t>Celková cena [Kč]</t>
  </si>
  <si>
    <t>Technické specifikace, uživatelské standardy</t>
  </si>
  <si>
    <t>Výrobce</t>
  </si>
  <si>
    <t>Typ zařízení</t>
  </si>
  <si>
    <t>Suma</t>
  </si>
  <si>
    <t>A10</t>
  </si>
  <si>
    <t>Motorové promítací plátno 2,7 m</t>
  </si>
  <si>
    <t>ks</t>
  </si>
  <si>
    <t xml:space="preserve">Motoricky ovládané promítací plátno, povrch matně bílý, šíře 2,7m, poměr stran dle projektoru, nehlučný bezúdržbový motor, příslušenství pro montáž (strop/podhled/stěna), třípolohový otočný nástěnný ovladač.
</t>
  </si>
  <si>
    <t>A12</t>
  </si>
  <si>
    <t>Motorové promítací plátno, 3,5 m</t>
  </si>
  <si>
    <t xml:space="preserve">Motoricky ovládané promítací plátno, povrch matně bílý, šíře 3,5 m, poměr stran 16:10, nehlučný bezúdržbový motor, příslušenství pro montáž (strop/podhled/stěna), třípolohový otočný nástěnný ovladač.
</t>
  </si>
  <si>
    <t>A22</t>
  </si>
  <si>
    <t>Interaktivní LCD display vč. ozvučení</t>
  </si>
  <si>
    <t xml:space="preserve">Interaktivní tabule/panel s minimálními parametry: úhlopříčka 200 cm, rozlišení 4K. Konektivita HDMI, DP, VGA, USB, 3,5mm jack, RJ45. Integrované reprosoustavy. Ovládání dotykem prstu nebo popisovače (nezávislé na dodávaných popisovačích, automatická detekce barvy). Rozpoznání 10 současných dotyků. Detekce přítomnosti osob v místnosti a automatická aktivace displeje. Modul pro práci bez počítače (konektivita HDMI, USB, LAN, Wi-Fi, Bluetooth. Vč. SW vybavení pro autorské nástroje učitele, prostředí v českém jazyce.
</t>
  </si>
  <si>
    <t>A23</t>
  </si>
  <si>
    <t>Keramický panel pro projekci a psaní fixem, typ 1</t>
  </si>
  <si>
    <t xml:space="preserve">Keramický panel s hliníkovým rámem (černá barva, šířka do 50 mm) pro projekci a psaní fixem. Matný vysoce odolný keramický povrch vhodný pro promítaní a popis běžnými fixy na bílé tabule. Vhodné pro interaktivní systémy a projektory s ultra krátkou projekční vzdáleností. Vč. montážního materiálu pro instalaci na stěnu (skryté úchyty). Vnější rozměr min. 200 x 120 mm.
</t>
  </si>
  <si>
    <t>A24</t>
  </si>
  <si>
    <t>Keramický panel pro projekci a psaní fixem, typ 2</t>
  </si>
  <si>
    <t xml:space="preserve">Keramický panel s hliníkovým rámem (černá barva, šířka do 50 mm) pro projekci a psaní fixem. Matný vysoce odolný keramický povrch vhodný pro promítaní a popis běžnými fixy na bílé tabule. Vhodné pro interaktivní systémy a projektory s ultra krátkou projekční vzdáleností. Vč. montážního materiálu pro instalaci na stěnu (skryté úchyty). Vnější rozměr min. 240 x 150 mm.
</t>
  </si>
  <si>
    <t>A26</t>
  </si>
  <si>
    <t>Keramická tabule, šířka 1,8 m</t>
  </si>
  <si>
    <t xml:space="preserve">Magnetická bílá keramická tabule pro popis fixem. Tloušťka tabulové desky min. 22 mm. Sendvičová konstrukce pro vyloučení deformace tabulové desky. Dvouvrstvý keramický povrch vysoce odolný proti mechanickému poškození, vypalovaný při teplotě min. 800 °C. Tabulová deska a její povrch neobsahují těkavé organické sloučeniny. Záruka výrobce na povrch tabule min. 25 let., rozměr min. 180 x 120 cm, montáž na stěnu. 
</t>
  </si>
  <si>
    <t>A33</t>
  </si>
  <si>
    <t>LCD panel pro psaní, vč. pera</t>
  </si>
  <si>
    <t xml:space="preserve">Dotykový LCD panel (IPS, kapacitní) s detekcí min. 10 bodů, rozlišení min. 1920 x 1080, šířka 60 cm, min. kontrast 900:1, jas min. 210 cd/m2. Pero na rezonančním principu (bez napájení), detekce síly tlaku. Konektivita USB, DVI.
</t>
  </si>
  <si>
    <t>A38</t>
  </si>
  <si>
    <t>Keramická tabule atypická</t>
  </si>
  <si>
    <t xml:space="preserve">Keramická tabule pro popis fixem, bílá, magnetická. Předpokládané rozměry min. 400 x 150 cm, montáž na stěnu. Jedná se o atypický výrobek s šířkou dle dispozic místnosti (uvedený rozměr je pouze vzorový a technologicky maximální možný).
</t>
  </si>
  <si>
    <t>B2</t>
  </si>
  <si>
    <t>Projektor s pevným objektivem, 5000 lm</t>
  </si>
  <si>
    <t xml:space="preserve">Projektor s laserovým zdrojem, tříčipová technologie (3 LCD nebo 3 DLP), minimální parametry: výkon 5000 lumenů, rozlišení min. 1920 x 1200, kontrast 2 500 000:1, H/V posun objektivu - horizontálně nejméně ±0,2; vertikálně nejméně +0,6 (stropní instalace), obrazové vstupy digitální i analog., HDBaseT; řízení RS232, LAN, provozní hlučnost projektoru max. 39 dB. Životnost světelného zdroje 20 000 hodin.
</t>
  </si>
  <si>
    <t>B8</t>
  </si>
  <si>
    <t>Náhledový monitor 50''</t>
  </si>
  <si>
    <t xml:space="preserve">LCD monitor s provozem min. 12/7, min. parametry: úhlopříčka 50'', jas 350 cd/m², kontrast 3000:1, rozlišení  1920 x 1080. Vstupy VGA, HDMI, RS-232. Integrované reprosoustavy. Monitor nesmí mít TV tuner.
</t>
  </si>
  <si>
    <t>B9</t>
  </si>
  <si>
    <t>Náhledový monitor 65''</t>
  </si>
  <si>
    <t xml:space="preserve">LCD monitor s provozem min. 12/7, min. parametry: úhlopříčka 65'', jas 350 cd/m², kontrast 4000:1, rozlišení  1920 x 1080. Vstupy VGA, HDMI, RS-232. Integrované reprosoustavy. Monitor nesmí mít TV tuner.
</t>
  </si>
  <si>
    <t>B10</t>
  </si>
  <si>
    <t>Náhledový monitor 70'</t>
  </si>
  <si>
    <t xml:space="preserve">LCD monitor s provozem min. 12/7, min. parametry: úhlopříčka 70'', jas 400 cd/m², kontrast 4000:1, rozlišení  1920 x 1080. Vstupy VGA, HDMI, RS-232. Integrované reprosoustavy. Monitor nesmí mít TV tuner.
</t>
  </si>
  <si>
    <t>C1</t>
  </si>
  <si>
    <t>Prezentační AV centrála (přepínač 10/8, řízení, výkon. zes.)</t>
  </si>
  <si>
    <t xml:space="preserve">AV centrála - minimální konfigurace: 10 vstupů (4x TP, 6x HDMI), 8 výstupů (4x HDMI, 2xHDMI+TP, 2x TP), integrovaný audioprocesor (4x mic/line vstup - 48V fantom napájení, 6x stereo line vstup, 4x stereo line výstup, expanzní sběrnice pro externí audio matici a procesor) , integrovaný zesilovač s výkonem min. 2x50W/4ohm, integrovaný řídící procesor (3x RS232 port, 4x relé, 3x LAN port, 4x GPIO, 2x IR serial, expanzní sběrnice).
</t>
  </si>
  <si>
    <t>C2</t>
  </si>
  <si>
    <t>Prezentační AV centrála (přepínač 8/4, řízení, výkon. zes.)</t>
  </si>
  <si>
    <t xml:space="preserve">AV centrála - minimální konfigurace: 8 vstupů (2x TP, 6x HDMI), 4 výstupy (2x HDMI, 2x TP), integrovaný audioprocesor (4x mic/line vstup - 48V fantom napájení, 6x stereo line vstup, 4x stereo line výstup, expanzní sběrnice pro externí audio matici a procesor) , integrovaný zesilovač s výkonem min. 2x50W/4ohm, integrovaný řídící procesor (3x RS232 port, 4x relé, 3x LAN port, 4x GPIO, 2x IR serial, expanzní sběrnice).
</t>
  </si>
  <si>
    <t>C3</t>
  </si>
  <si>
    <t>Prezentační AV přepínač velký (6 vstupů, HDBaseT výstup, výkon. zes.)</t>
  </si>
  <si>
    <t xml:space="preserve">Prezentační přepínač/switcher s minimální konektivitou: Vstupy: 2xVGA, 4xHDMI, 5x stereo audio (sym.), mikrofonní (48V fantomové napájení). Výstup: 2x HDMI, 1x TP/HDBaseT, výkonový zesilovač min. 2x 50 W. Řízení: LAN, RS-232.
</t>
  </si>
  <si>
    <t>C5</t>
  </si>
  <si>
    <t>Kombinovaný převodník VGA+A, DP a HDMI na TP</t>
  </si>
  <si>
    <t xml:space="preserve">Multiformátový přepínač se třemi video vstupy s integrovaným výstupním TP převodníkem (do vzd. min. 70 m). Vstupy: DisplayPort, HDMI, VGA + audio, automatické přepínaní vstupů, podporované rozlišení až 4K, barevné rozlišení 8 bitů.
</t>
  </si>
  <si>
    <t>C7</t>
  </si>
  <si>
    <t>Převodník HDMI na TP</t>
  </si>
  <si>
    <t xml:space="preserve">Převodník HDMI na UTP, včetně samostatného audio vstupu. Pro kabeláž do 70 m, rozlišení do 4K. Přenos. rychlost 10,2 Gb/s, barev. hl. 12 bitů, 3D, bezeztrátové HD audio.
</t>
  </si>
  <si>
    <t>C8</t>
  </si>
  <si>
    <t>Převodník HDMI - TP/HDBaseT (s náhl. výstupem)</t>
  </si>
  <si>
    <t xml:space="preserve">Převodník HDMI na UTP s HDMI výstupem pro monitoring (separátní výstupní obvody). Pro kabeláž do 70 m, rozlišení do 4K, kompatibilní s HDBaseT standardem (pro přímé napojení na kompatibilní projektor).
</t>
  </si>
  <si>
    <t>C9</t>
  </si>
  <si>
    <t>Převodník TP na HDMI</t>
  </si>
  <si>
    <t xml:space="preserve">Převodník UTP na HDMI. Pro kabeláž do 70 m, rozlišení do 4K, přenos. rychlost až 10,2 Gb/s, barev. rozl. 12-bit, průchozí pro CEC.
</t>
  </si>
  <si>
    <t>C15</t>
  </si>
  <si>
    <t>Prezentační AV přepínač malý (6 vstupů, HDMI výstup)</t>
  </si>
  <si>
    <t xml:space="preserve">Prezentační přepínač/switcher s minimální konektivitou: Vstupy: 2xVGA, 4xHDMI, 5x stereo audio (sym.), mikrofonní (48V fantomové napájení). Výstup: 2x HDMI. Řízení: LAN, RS-232.
</t>
  </si>
  <si>
    <t>C16</t>
  </si>
  <si>
    <t>Prezentační AV přepínač s HDBaseT nebo HDMI výstupem (4 vstupy)</t>
  </si>
  <si>
    <t xml:space="preserve">Prezentační přepínač/switcher s minimální konektivitou: Vstupy: 1xVGA, 3xHDMI, 2x stereo audio (sym.). Výstup: 1x DTP/HDBaseT nebo HDMI dle vzdálenosti zobrazovače. Řízení: RS-232.
</t>
  </si>
  <si>
    <t>C19</t>
  </si>
  <si>
    <t>AV TP distribuční jednotka 1:8</t>
  </si>
  <si>
    <t xml:space="preserve">Distribuční jednotka s HDMI vstupem a 8x TP/HDBase-T výstupem, přenos signálů s rozlišením až 4K, současný přenos analogového audia a řídících signálů RS-232.
</t>
  </si>
  <si>
    <t>C24</t>
  </si>
  <si>
    <t>Rozbočovač HDMI 1:4</t>
  </si>
  <si>
    <t xml:space="preserve">HDMI distribuční zesilovač 1x vstup, 4x výstup. Management EDID komunikace, rozlišení do 4K, max. přenos rychl. 10,2 Gb/s. Automatická ekvalizace.
</t>
  </si>
  <si>
    <t>D1</t>
  </si>
  <si>
    <t>Ovládací panel/ŘS tlačítkový malý</t>
  </si>
  <si>
    <t xml:space="preserve">Řídící systém s tlačítkovým ovládacím panelem, minimální konektivita, 2x obousměrný port RS232, 1x IR, 1x digitální I/O port, 2x relé (spínací kontakt 24VDC/1A), Ethernet port s PoE, otočný ovladač pro změnu hlasitosti, min. 6x podsvícené tlačítko, tvorba maker, integrovaný WebServer.
</t>
  </si>
  <si>
    <t>D2</t>
  </si>
  <si>
    <t>Ovládací panel/ŘS tlačítkový velký</t>
  </si>
  <si>
    <t xml:space="preserve">Řídící systém s tlačítkovým ovládacím panelem, minimální konektivita, 2x obousměrný port RS232, 1x IR, 1x digitální I/O port, 2x relé (spínací kontakt 24VDC/1A), Ethernet port s PoE, otočný ovladač pro změnu hlasitosti, min. 10x podsvícené tlačítko, tvorba maker, integrovaný WebServer. 
</t>
  </si>
  <si>
    <t>D3</t>
  </si>
  <si>
    <t>Ovládací panel dotykový 7''</t>
  </si>
  <si>
    <t xml:space="preserve">7” LCD dotykový panel pro ovládání AV centrály, min. rozlišení 800x480, možnost Power over Ethernet, vestavěné repro, instalace do víka přípojného místa, drátové provedení.
</t>
  </si>
  <si>
    <t>D4</t>
  </si>
  <si>
    <t>Ovládací panel dotykový 10''</t>
  </si>
  <si>
    <t xml:space="preserve">10” LCD dotykový panel pro ovládání AV centrály, min. rozlišení 1280x800, možnost Power over Ethernet, vestavěné repro, instalace na stůl/katedru (stojan), drátové provedení.
</t>
  </si>
  <si>
    <t>D8</t>
  </si>
  <si>
    <t>Relé jednotka do rozvaděče</t>
  </si>
  <si>
    <t xml:space="preserve">Relé jednotka pro instalaci na DIN lištu, 6x přepínací relé 10A/230V, řízení po sběrnici PEXbus a externími tlačítky, programovatelné parametry pro každé relé, indikace napájení a stavu relé. Využití v prostorách, kde je kromě el. plátna předpokládáno i řízení osvětlení či žaluzií.
</t>
  </si>
  <si>
    <t>D9</t>
  </si>
  <si>
    <t>Jednotka pro potlačení EM rušení</t>
  </si>
  <si>
    <t xml:space="preserve">3 kanálová EMI odrušovací jednotka, montáž na DIN lištu, 3x RC odrušovací člen pro spínání motorů, maximální odrušovací proud 10A.
</t>
  </si>
  <si>
    <t>D10</t>
  </si>
  <si>
    <t>Řídící modul pro předřadníky DALI</t>
  </si>
  <si>
    <t xml:space="preserve">Jednotka pro řízení předřadníků zářivek DALI, až 15 nezávislých skupin, až 64 předřadníků, montáž DIN lišta, testovací tlačítka. Předpoklad instalace v prostorách s řízením osvětlení.
</t>
  </si>
  <si>
    <t>D11</t>
  </si>
  <si>
    <t>Převodník RS232 na RS 485</t>
  </si>
  <si>
    <t xml:space="preserve">Datový převodník z RS232 na RS485 (PEXbus), automatický poloduplexní provoz, indikace směru přenosu.
</t>
  </si>
  <si>
    <t>D12</t>
  </si>
  <si>
    <t>Dálkové/LAN řízení distribuce napájení, 4x 230V (nezávislé)</t>
  </si>
  <si>
    <t xml:space="preserve">Minimálně čtyřportový spínač 230V řízený po LAN, web server, detekce proudového zatížení, postupné spínání a možnost seskupování výstupů. Spínaný proud min. 10 A, výška 1U, kovové provedení. Včetně instalace a nastavení podle instrukcí uživatele.
</t>
  </si>
  <si>
    <t>D15</t>
  </si>
  <si>
    <t>Datový přepínač</t>
  </si>
  <si>
    <t xml:space="preserve">L2 switch s fixní konfigurací, výška zařízení 1RU, bezvětrákové provedení, s možností instalace do racku, min. 8x metalických portů 10/100/1000(RJ-45), podpora PoE a PoE+, min. výkon pro napájení PoE 120W, PoE napájení dostupné i při vypnutém/startujícím zařízení, min. 2x portů 1 Gbit/s SFP, min. 250 VLAN, IEEE 802.3-2005, IEEE 802.3ad, Podpora "jumbo rámců" (minimálně 9000 B), IEEE 802.1D, IEEE 802.1Q, IEEE 802.1X - Port Based Network Access Control, IEEE 802.1s - multiple spanning trees, IEEE 802.1w - Rapid Tree Spanning Protocol, IEEE 802.1p - min. 4x vnitřních front, Per VLAN rapid spanning tree (PVRST+) nebo ekvivalentní, LLDP, LLDP-MED, Protokol pro definici šířených VLAN (např. VTP), Detekce jednosměrnosti optické linky (např. UDLD), STP root guard, STP loop guard, Možnost autorecovery po chybovém stavu (UDLD, root guard, loop guard), Multicast/broadcast storm control -hardwarové omezení poměru unicast/multicast rámců na portu v procentech, Podpora IPv6 ACL, Podpora IPv6 services ( DNS, Telnet, SSH, Syslog, ICMP), Podpora IPv6 MLDv2 snooping, Podpora IPv6 Port ACL, Podpora IPv6 First Hop Security RA guard, Podpora IPv6 First Hop Security DHCPv6 guard, Podpora IPv6 First Hop Security IPv6 Binding Integrity Guard, IGMPv2 snooping, IGMPv3 snooping, IPv6 MLDv1 &amp; v2 snooping, ACL na fyzickém rozhraní IN/OUT , ACL pro IP, ACL pro ethernetové rámce, IPv6 ACL. Možnost definovat povolené MAC adresy na portu, Možnost definovat maximální počet MAC adres na portu, Možnost definovat různé chování při překročení počtu MAC adres na portu (zablokování portu, blokování nové MAC adresy), DHCP snooping, Dynamic ARP inspection (DAI), Verifikace mapování IP-MAC (např. IP source guard), IEEE 802.1x autentizace i autorizace více koncových zařízení na jednom portu, IEEE 802.1x autentizace přepínače vůči nadřazenému přepínači, sdílení ověření koncových stanic, Konfiguorvatelná kombinace pořadí postupného ověřování zařízení na portu (IEEE 802.1x, MAC adresou, Web autentizací), Ověřování dle IEEE 802.1x volitelně bez omezování přístupu (pro monitoring a snadné nasazení 802.1x), CLI rozhraní, SSHv2, SSHv2 over IPv6, Možnost omezení přístupu k managementu (SSH, SNMP) pomocí ACL, SNMPv2, SNMPv3, USB konzolová linka, Sériová konzolová linka, DNS klient, NTP klient s MD5 autentizací, RADIUS klient pro AAA (autentizace, autorizace, accounting), TACACS+ klient, Port mirroring (SPAN), Port mirroring 1 -&gt; 1, Port mirroring N -&gt; 1, Vzdálený port mirroring (RSPAN), Syslog, Automatické zazálohování a obnova firmware včetně konfigurace z nadřazeného směrovače, DHCP server.
</t>
  </si>
  <si>
    <t>D18</t>
  </si>
  <si>
    <t>Relé</t>
  </si>
  <si>
    <t xml:space="preserve">Pomocné relé, montáž na DIN lištu, 1x přepínací kontakt 230V/16A, spínací kontakt AC/DC 12-240V. Pro ovládání motorového plátna.
</t>
  </si>
  <si>
    <t>E4</t>
  </si>
  <si>
    <t>Jednotka pro bezdrátovou prezentaci, multiplatformní</t>
  </si>
  <si>
    <t xml:space="preserve">Multiplatformní brána pro bezdrátovou prezentaci a přepínání až čtyř uživatelů. HDMI a VGA výstup, USB (přehrávač multimédií vč. dokumentů MS Office). 
Podporované formáty  MP4, MPG, MPEG, AVI, MOV, MKV, WMV, MP3, WAV, WMA, AAC, JPG, BMP, PNG, GIF.
Podpora Windows, OS X, Android a iOS. Bez Wi-Fi (předpoklad napojení do místní sítě).
</t>
  </si>
  <si>
    <t>E9</t>
  </si>
  <si>
    <t>Stolní vizualizér</t>
  </si>
  <si>
    <t xml:space="preserve">Stolní vizualizér, snímač 1-CCD, nativní rozlišení min. 1280x960, DVI výstup, kovové provedení, min. 12x optický zoom, min. 2x digitální zoom. Montáž na katedru nebo do katedry.
</t>
  </si>
  <si>
    <t>E16</t>
  </si>
  <si>
    <t>USB kamera PTZ s ext. odposlechem a mikrofonem</t>
  </si>
  <si>
    <t xml:space="preserve">Sada pro videokonferenční komunikaci s minimálními parametry: 
Full HD USB kamera, rozl. 1920x1080p/30 fps, 10x bezeztrátový zoom, automatické ostření, zorný úhel min 90° (úhlopříčně). Hardwarový kodek H.264, motorizované otáčení a naklápění (260°/130°). Konektivita USB 2.0. Skype for Business certifikace, infračervené dálkové ovládání pro základní funkce.
Hlasitý odposlech s konektivitou USB 2.0, bluetooth 4.0, NFC. Frekvenční rozsah 120 Hz – 14 kHz, char. citlivost 83 dB, max SPL 91 dB. Integrované mikrofonní pole (4 mikrofony s formováním směr. char.) Frekvenční rozsah 100 Hz – 11 kHz, citl.-28 dB.
</t>
  </si>
  <si>
    <t>F3</t>
  </si>
  <si>
    <t>Bezdrátový mikrofon ruční - sada přijímače a vysílače</t>
  </si>
  <si>
    <t xml:space="preserve">Mikroportová sada - ruční s kondenzátorovým mikrofonem - superkardioida, vč. rackového adaptéru, 566-608 MHz. Min. parametry: NF frekvenční rozsah 80Hz až 18kHz, odstup signál/šum &gt; 115dBA, 1680 laditelných UHF frekvencí, odstup signál/šum &gt; 115dB(A),  harmonické zkreslení THD &lt; 0,9%. Ethernet rozhraní pro monitorování a řízení přijímače.
</t>
  </si>
  <si>
    <t>F5</t>
  </si>
  <si>
    <t>Bezdrátový mikrofon náhlavní - sada přijímače a vysílače</t>
  </si>
  <si>
    <t xml:space="preserve">Mikroportová sada náhlavní, vč. rackového adaptéru, 566-608 MHz. Min. parametry: NF frekvenční rozsah 80Hz až 18kHz, odstup signál/šum &gt; 115dBA, 1680 laditelných UHF frekvencí, odstup signál/šum &gt; 115dB(A),  harmonické zkreslení THD &lt; 0,9%.  Ethernet rozhraní pro monitorování a řízení přijímače.
</t>
  </si>
  <si>
    <t>F9</t>
  </si>
  <si>
    <t>Akumulátorový blok</t>
  </si>
  <si>
    <t xml:space="preserve">Akumulátorový Li-Ion blok přenosných vysílačů bezdrátových mikrofonů, min. kapacita  2000 mAh.
</t>
  </si>
  <si>
    <t>F10</t>
  </si>
  <si>
    <t>Nabíječka akumulátorových bloků</t>
  </si>
  <si>
    <t xml:space="preserve">Nabíječka pro mikrofonní sady, pro nabíjení dvojice mikrofonních vysílačů  (pro vysílače klopového/náhlavního a ručního mikrofonu zároveň) bez nutnosti vyndání akumulátorových bloků, nabíjecí proud min. 2 x 1000 mA.
</t>
  </si>
  <si>
    <t>F15</t>
  </si>
  <si>
    <t>Reproduktorové soustavy pasivní sloupové malé</t>
  </si>
  <si>
    <t xml:space="preserve">Sloupová reprosoustava, minimální konfigurace 8 × 2", příkon cca 150 W/8 ohm, max. SPL nejméně 115 dB/1m, frekvenční rozsah min. 80 Hz – 20 kHz (-10dB), včetně nástěnných polohovatelných úchytů. Vyzařovací charakteristika 15-25° vert. a 130-165° horiz.
</t>
  </si>
  <si>
    <t>F17</t>
  </si>
  <si>
    <t>Reprosoustava podhledová malá</t>
  </si>
  <si>
    <t xml:space="preserve">Dvoupásmové podhledové reprosoustavy, min. parametry: měniče 3/4" a 6", char. citlivost 86 dB, zatížitelnost 60W. Vstup nízkoimpedanční (8 ohm) nebo 100V, vyzařovací úhel 110°.
</t>
  </si>
  <si>
    <t>F18</t>
  </si>
  <si>
    <t>Reprosoustava podhledová velká</t>
  </si>
  <si>
    <t xml:space="preserve">Dvoupásmové podhledové reprosoustavy s uzavřeným objemem, min. parametry: měniče min. 1" a 8", char. citlivost 90 dB, napájení 8 ohmů nebo 100V, zatížitelnost 90W, vyzařovací úhel 100°. 
</t>
  </si>
  <si>
    <t>F21</t>
  </si>
  <si>
    <t>Výkonový zesilovač (100V nebo nízkoimpedanční)</t>
  </si>
  <si>
    <t xml:space="preserve">Dvoukanálový zesilovač, výška 1U - poloviční šířka, výkon nejméně 60W/kanál, provedení bez ventilátoru, klidová spotřeba &lt;1W (automatické přepnutí do úsporného režimu). Nízkoimpedanční nebo 100V varianta dle použití/vzdálenosti a typu reprosoustav. Min. výstupní výkon 2x 60 W /8 ohm nebo 100V, vstupní impedance 10 kOhm. Kmitočtový rozsah 20 Hz - 20 kHz (±1 dB), THD+N 0,05%, odstup S/Š 105 dB, činitel tlumení &gt;100 (8 ohm).
</t>
  </si>
  <si>
    <t>F25</t>
  </si>
  <si>
    <t>DSP audioprocesor s pevnou konfigurací malý</t>
  </si>
  <si>
    <t xml:space="preserve">Audio procesor/maticový přepínač se šesti vstupy a čtyřmi výstupy, symetrické linkové a mic. vstupy, vzorkování 24-bit/48 kHz, konstantní latence nejvýše 6 ms. Kmit. rozsah 20 Hz - 20 kHz (±0,2 dB), THD+N &lt;0,01% (1 kHz), S/N &gt;105 dB, přeslechy mezi kanály &lt;-90 dB/1 kHz. Řízení RS-232.
</t>
  </si>
  <si>
    <t>F49</t>
  </si>
  <si>
    <t>Bezdrátový mikrofon ruční 1,9 GHz - sada přijímače a vysílače</t>
  </si>
  <si>
    <t xml:space="preserve">Digitální ruční sada bezdrátového mikrofonního vysílače s přijímačem. Min. parametry: citlivost 1,6 mV/Pa, doba provozu na baterie až 15 h, dyn. rozsah &gt;120 dB(A), THD &lt;  0,1% (1 kHz), modulace GFSK se zpětným kanálem, výstupní konektory XLR / 2 x RCA. Možnost instalace do racku.
</t>
  </si>
  <si>
    <t>F50</t>
  </si>
  <si>
    <t>Bezdrátový mikrofon klopový 1,9 GHz - sada přijímače a vysílače</t>
  </si>
  <si>
    <t xml:space="preserve">Digitální mikroportová sada bezdrátového mikrofonního vysílače s přijímačem, klopový  bezdrátový mikrofon  (všesměrový) s kapesním vysílačem. Citlivost min. 5 mV/Pa, dynamický rozsah  &gt;120 dB(A), harmonické zkreslení (THD):  &lt; 0,1% (1 kHz). Modulace:  GFSK se zpětným kanálem. Provozní doba alespoň 15 hodin, dobíjení přes USB rozhraní nebo v originálním nabíječi. 19" rack montáž.
</t>
  </si>
  <si>
    <t>F51</t>
  </si>
  <si>
    <t>Bezdrátový mikrofon náhlavní 1,9 GHz - sada přijímače a vysílače</t>
  </si>
  <si>
    <t xml:space="preserve">Digitální sada bezdrátového mikrofonního vysílače s náhlavním kondenzátorovým mikrofonem s přijímačem a rack. držákem. Min. parametry: citlivost 5 mV/Pa, doba provozu na baterie až 15 h, dyn. rozsah &gt;120 dB(A), THD &lt;  0,1% (1 kHz), modulace GFSK se zpětným kanálem, výstupní konektory XLR / 2 x RCA.
</t>
  </si>
  <si>
    <t>F52</t>
  </si>
  <si>
    <t>Samostatný náhlavní mikrofon k sadě</t>
  </si>
  <si>
    <t xml:space="preserve">Náhlavní sada s kondenzátorovou všesměrovou mikrofonní hlavou, citlivost: &gt; 5 mV/Pa, úroveň šumu &lt; 27 dB(A). Maximální hmotnost 7 g. 
</t>
  </si>
  <si>
    <t>G2</t>
  </si>
  <si>
    <t>SFTP Cat 6a</t>
  </si>
  <si>
    <t>m</t>
  </si>
  <si>
    <t xml:space="preserve">Instalační kabel pro strukturovanou kabeláž, třída 10GBase-T, stíněné provedení s konstrukcí F/FTP, 4 kroucené páry AWG 23/1, šířka pásma 500 MHz.
</t>
  </si>
  <si>
    <t>G4</t>
  </si>
  <si>
    <t>HDMI pasivní 1 m</t>
  </si>
  <si>
    <t xml:space="preserve">Propojovací HDMI kabel třídy 2.0, min. parametry: vodiče OFC, AWG 24, dvojité stínění, přenosová rychlost 10 Gb/s.
</t>
  </si>
  <si>
    <t>G5</t>
  </si>
  <si>
    <t>HDMI pasivní 2 m</t>
  </si>
  <si>
    <t>G6</t>
  </si>
  <si>
    <t>HDMI pasivní 3 m</t>
  </si>
  <si>
    <t>G7</t>
  </si>
  <si>
    <t>HDMI pasivní 5 m</t>
  </si>
  <si>
    <t>G10</t>
  </si>
  <si>
    <t>HDMI pasivní 15 m</t>
  </si>
  <si>
    <t>G14</t>
  </si>
  <si>
    <t>Repro kabel 2x2,5 mm2</t>
  </si>
  <si>
    <t>G18</t>
  </si>
  <si>
    <t>Repro kabel 100V, CYKY 2x1,5 mm2</t>
  </si>
  <si>
    <t>H1</t>
  </si>
  <si>
    <t>Držák projektoru univerzální</t>
  </si>
  <si>
    <t xml:space="preserve">Kompatibilní s typem projektoru.
</t>
  </si>
  <si>
    <t>H2</t>
  </si>
  <si>
    <t>Držák monitoru univerzální</t>
  </si>
  <si>
    <t xml:space="preserve">Kompatibilní s typem monitoru.
</t>
  </si>
  <si>
    <t>H3</t>
  </si>
  <si>
    <t>Držák monitoru stěnový nastavitelný</t>
  </si>
  <si>
    <t xml:space="preserve">Kompatibilní s typem LCD monitoru, horizontální i vertikální náklon +/- 15°.
</t>
  </si>
  <si>
    <t>H11</t>
  </si>
  <si>
    <t>AV rack v katedře - instalační vybavení pro vestavbu AV techniky</t>
  </si>
  <si>
    <t xml:space="preserve">Kompletní výbava pro instalaci AV techniky v katedře včetně napájecího managementu a aktivního větrání s důrazem na nízký hluk. Výška 12RU, bez bočnic. Min. výbava: potřebné rozvody elektro, aktivní chlazení (hlučnost do 30 dB, MTFB  min. 75 000 hodin). Vázání kabeláže s ohledem na proudění vzduchu. Značení kabelů štítky/bužírkou s potiskem termotransferovou technologií.
</t>
  </si>
  <si>
    <t>H12</t>
  </si>
  <si>
    <t>Přípojné místo pro prezentaci v katedře</t>
  </si>
  <si>
    <t xml:space="preserve">Přípojné místo zápustné. Materiál kov, barva černá. Integrovaná výsuvná AV kabeláž s konektivitou HDMI, DP, VGA a audio. Vč. 230VAC. 
</t>
  </si>
  <si>
    <t>H32</t>
  </si>
  <si>
    <t>Montážní a spotřební materiál</t>
  </si>
  <si>
    <t>kpl</t>
  </si>
  <si>
    <t xml:space="preserve">Montážní a spotřební materiál pro instalaci AV techniky.
</t>
  </si>
  <si>
    <t>J1</t>
  </si>
  <si>
    <t>Prováděcí dokumentace</t>
  </si>
  <si>
    <t>h</t>
  </si>
  <si>
    <t>J2</t>
  </si>
  <si>
    <t>Štítkování zařízení - identifikační systém</t>
  </si>
  <si>
    <t>J3</t>
  </si>
  <si>
    <t>Demontážní práce původního vybavení</t>
  </si>
  <si>
    <t>J4</t>
  </si>
  <si>
    <t>Příprava kabelových tras</t>
  </si>
  <si>
    <t>J5</t>
  </si>
  <si>
    <t>Montážní a instalační práce</t>
  </si>
  <si>
    <t>J7</t>
  </si>
  <si>
    <t>Programování řídícího systému</t>
  </si>
  <si>
    <t>J8</t>
  </si>
  <si>
    <t xml:space="preserve">Programování řízení osvětlení a žaluzií </t>
  </si>
  <si>
    <t>J9</t>
  </si>
  <si>
    <t>Zprovoznění a zaškolení obsluhy</t>
  </si>
  <si>
    <t>K2</t>
  </si>
  <si>
    <t>Katedra</t>
  </si>
  <si>
    <t xml:space="preserve">Katedra pro vyučujícího s prostorem pro technologický stojan s AV technikou. Rozměry a provedení dle dílenské dokumentace, ventilační otvory pro větrání ve spodní i horní části. Do horní desky budou instalována přípojná místa, popř. ovládací panely.
</t>
  </si>
  <si>
    <t>Z5</t>
  </si>
  <si>
    <t>Náhledový monitor 24"</t>
  </si>
  <si>
    <t xml:space="preserve">Stolní monitor 24", HD rozlišení, vstupní konektivita: DP,HDMI. Jas 250 cd/m2.
</t>
  </si>
  <si>
    <t>Z11</t>
  </si>
  <si>
    <t>Doplňkové rameno pro vizualizér</t>
  </si>
  <si>
    <t xml:space="preserve">Doplňkové rameno pro vizualizér umožňující pohyb snímacího prvku. </t>
  </si>
  <si>
    <t>Z12</t>
  </si>
  <si>
    <t>Převodník TP na DVI</t>
  </si>
  <si>
    <t xml:space="preserve">Převodník UTP na DVI. Pro kabeláž do 70 m, rozlišení do 4K, přenos. rychlost až 10,2 Gb/s, barev. rozl. 12-bit, průchozí pro CEC.
</t>
  </si>
  <si>
    <t>Z13</t>
  </si>
  <si>
    <t>AV TP distribuční jednotka 1:4</t>
  </si>
  <si>
    <t xml:space="preserve">Distribuční jednotka s HDMI vstupem a 4x TP - HDBase-T výstupem, přenos signálů s rozlišením až 4K, současný přenos analogového audia a řídících signálů RS-232.
</t>
  </si>
  <si>
    <t>Z14</t>
  </si>
  <si>
    <t xml:space="preserve">Konzole pro uchycení LCD 4xVESA </t>
  </si>
  <si>
    <t xml:space="preserve">Konzole pro uchycení LCD 3xVESA - atyp. Konstrukce do laboratorních stolů.
</t>
  </si>
  <si>
    <t>CELKEM</t>
  </si>
  <si>
    <t>Základní vlastnosti prostoru:</t>
  </si>
  <si>
    <t>TYPIZACE:
10_Místnost velká 1
VOLITELNÉ POLOŽKY:
- keramická projekční plocha šířky 300 cm
- projekce 3500 ANSI
- vizualizér
SOUHRN: 
interaktivní  tabule, infosystem</t>
  </si>
  <si>
    <t>Kamenice 3, Brno, Bohunice</t>
  </si>
  <si>
    <t>Soupis zařízení</t>
  </si>
  <si>
    <t>Název místnosti:</t>
  </si>
  <si>
    <t>velká posluchárna</t>
  </si>
  <si>
    <t>Typ místnosti:</t>
  </si>
  <si>
    <t>10_Místnost velká 1</t>
  </si>
  <si>
    <t>Číslo místnosti provozní:</t>
  </si>
  <si>
    <t>Kód místnosti:</t>
  </si>
  <si>
    <t>BHA02N03009</t>
  </si>
  <si>
    <t>Kapacita:</t>
  </si>
  <si>
    <t>Frekvenční pásmo:</t>
  </si>
  <si>
    <t>Název položky</t>
  </si>
  <si>
    <t>Jednotková cena bez DPH [Kč]</t>
  </si>
  <si>
    <t>Celková cena bez DPH [Kč]</t>
  </si>
  <si>
    <t>Celkem</t>
  </si>
  <si>
    <t>TYPIZACE:
6_Učebna malá bez ozvučení
VOLITELNÉ POLOŽKY:
- keramická projekční plocha
SOUHRN: 
projektor se std. projekční vzdáleností, náhled LCD</t>
  </si>
  <si>
    <t>výpočetní technika</t>
  </si>
  <si>
    <t>6_Učebna malá bez ozvučení</t>
  </si>
  <si>
    <t>BHA02N03010</t>
  </si>
  <si>
    <t>TYPIZACE:
8_Místnost malá - interaktivní
VOLITELNÉ POLOŽKY:
- ker. tabule
SOUHRN: 
interaktivní tabule s ozvučením, nová katedra</t>
  </si>
  <si>
    <t>odborná učebna velká</t>
  </si>
  <si>
    <t>8_Místnost malá - Interaktivní</t>
  </si>
  <si>
    <t>BHA02N03013</t>
  </si>
  <si>
    <t>TYPIZACE:
8_Místnost malá - interaktivní
VOLITELNÉ POLOŽKY:
- neuvedeno
SOUHRN: 
interaktivní tabule s ozvučením, nová katedra</t>
  </si>
  <si>
    <t>odborná učebna malá</t>
  </si>
  <si>
    <t>BHA02N03016a</t>
  </si>
  <si>
    <t>TYPIZACE:
1_Projekce 3500
VOLITELNÉ POLOŽKY:
- neuvedeny
SOUHRN: 
projektor s krátkou projekční vzdáleností</t>
  </si>
  <si>
    <t>seminární místnost</t>
  </si>
  <si>
    <t>1_Projekce 3500</t>
  </si>
  <si>
    <t>BHA02N03027</t>
  </si>
  <si>
    <t>TYPIZACE:
1_Projekce 3500
Bez instalace, pouze dodávka
VOLITELNÉ POLOŽKY:
- neuvedeny
SOUHRN: 
projektor s krátkou projekční vzdáleností</t>
  </si>
  <si>
    <t>BHA02N04009</t>
  </si>
  <si>
    <t xml:space="preserve">TYPIZACE:
10_Místnost velká 1
VOLITELNÉ POLOŽKY:
- neuvedeny
SOUHRN: 
projektor se std. projekční vzdáleností,  motor. plátno, ozvučení, nová katedra </t>
  </si>
  <si>
    <t>posluchárna</t>
  </si>
  <si>
    <t>BHA02N05009</t>
  </si>
  <si>
    <t>BHA02N05028</t>
  </si>
  <si>
    <t>spojení s místností A01_S106 
- NEBUDE SAMOSTATNÝ PROSTOR
- pouze ozvučení v podhledu</t>
  </si>
  <si>
    <t>BHA01P01005</t>
  </si>
  <si>
    <t>TYPIZACE:
7_Učebna malá.
VOLITELNÉ POLOŽKY:
- bezdrátová prezentace
- vizualizér
SOUHRN: 
projektor s kr .projekční vzdáleností, tabule pro projekci, ozvučení dvouzónové.</t>
  </si>
  <si>
    <t>Seminární místnost 2</t>
  </si>
  <si>
    <t>7_Učebna malá</t>
  </si>
  <si>
    <t>BHA01P01006</t>
  </si>
  <si>
    <t xml:space="preserve">TYPIZACE:
neurčena
VOLITELNÉ POLOŽKY:
SOUHRN: 
</t>
  </si>
  <si>
    <t>Pitevna 1</t>
  </si>
  <si>
    <t>neurčeno</t>
  </si>
  <si>
    <t>BHA01P02036</t>
  </si>
  <si>
    <t xml:space="preserve">TYPIZACE:
neurčena
VOLITELNÉ POLOŽKY:
SOUHRN: 
</t>
  </si>
  <si>
    <t>Pitevna 2</t>
  </si>
  <si>
    <t>BHA01P02037</t>
  </si>
  <si>
    <t>TYPIZACE:
7_Učebna malá.
VOLITELNÉ POLOŽKY:
- vizualizér - ano, stávající držák monitoru
SOUHRN: 
projektor se std .projekční vzdáleností, el. plátno,  2x náhled. monitor, ozvučení dvouzónové.</t>
  </si>
  <si>
    <t>učebna laboratoř</t>
  </si>
  <si>
    <t>BHA08N02015/BHA08N2016</t>
  </si>
  <si>
    <t>TYPIZACE:
7_Učebna malá.
VOLITELNÉ POLOŽKY:
- vizualizér - ano, Smart Sympodium stávající
SOUHRN: 
projektor se std .projekční vzdáleností, el. plátno, ozvučení.</t>
  </si>
  <si>
    <t>BHA08N02006</t>
  </si>
  <si>
    <t>TYPIZACE:
7_Učebna malá.
VOLITELNÉ POLOŽKY:
- neuvedeny
SOUHRN: 
projektor se std. projekční vzdáleností, el. plátno, ozvučení - pouze zesilovač</t>
  </si>
  <si>
    <t>BHA16N03008</t>
  </si>
  <si>
    <t>hod</t>
  </si>
  <si>
    <t>BHA16N03009</t>
  </si>
  <si>
    <t>TYPIZACE:
5_Seminární místnost malá TV
VOLITELNÉ POLOŽKY:
- neuvedeny
SOUHRN: 
velkoplošný LCD monitor, bezdrátová prezentační jednotka</t>
  </si>
  <si>
    <t>5_Seminární místnost malá TV</t>
  </si>
  <si>
    <t>BHA16N03032</t>
  </si>
  <si>
    <t>BHA16N03033</t>
  </si>
  <si>
    <t>TYPIZACE:
8_Místnost malá - interaktivní
VOLITELNÉ POLOŽKY:
- vizualizér
SOUHRN: 
interaktivní tabule s ozvučením, nová katedra</t>
  </si>
  <si>
    <t>BHA17N02013</t>
  </si>
  <si>
    <t>BHA17N02015</t>
  </si>
  <si>
    <t>BHA17N02017</t>
  </si>
  <si>
    <t xml:space="preserve">TYPIZACE:
7_Učebna malá.
VOLITELNÉ POLOŽKY:
SOUHRN: 
</t>
  </si>
  <si>
    <t>BHA19N01010</t>
  </si>
  <si>
    <t>TYPIZACE:
7_Učebna malá.
VOLITELNÉ POLOŽKY:
- vizualizér
SOUHRN: 
projektor se std .projekční vzdáleností, el. plátno, ozvučení.</t>
  </si>
  <si>
    <t>BHA19N01011</t>
  </si>
  <si>
    <t>TYPIZACE:
7_Učebna malá.
VOLITELNÉ POLOŽKY:
- neuvedeny
SOUHRN: 
projektor se std .projekční vzdáleností, el. plátno, ozvučení.</t>
  </si>
  <si>
    <t>zkušebna přijímací místnost</t>
  </si>
  <si>
    <t>BHA19N02007</t>
  </si>
  <si>
    <t>BHA19N02012</t>
  </si>
  <si>
    <t>TYPIZACE:
7_Učebna malá.
VOLITELNÉ POLOŽKY:
- vizualizér
SOUHRN: 
projektor se std. projekční vzdáleností, el. plátno, ozvučení - pouze zesilovač</t>
  </si>
  <si>
    <t>BHA20N01013</t>
  </si>
  <si>
    <t>TYPIZACE:
7_Učebna malá.
VOLITELNÉ POLOŽKY:
- neuvedeny
SOUHRN: 
projektor s krátkou projekční vzdáleností, el. plátno, ozvučení - pouze zesilovač</t>
  </si>
  <si>
    <t>knihovna zasedačka</t>
  </si>
  <si>
    <t>BHA20N01018</t>
  </si>
  <si>
    <t>BHA20N02029</t>
  </si>
  <si>
    <t>BHA20N02031</t>
  </si>
  <si>
    <t>knihovna zasedací místnost</t>
  </si>
  <si>
    <t>BHA20N03008</t>
  </si>
  <si>
    <t>BHA20N03026</t>
  </si>
  <si>
    <t>laboratoř pro praktickou výuku</t>
  </si>
  <si>
    <t>BHA21N01013</t>
  </si>
  <si>
    <t>TYPIZACE:
7_Učebna malá.
VOLITELNÉ POLOŽKY:
- neuvedeny
SOUHRN: 
projektor se std. projekční vzdáleností, el. plátno, ozvučení - pouze zesilovač</t>
  </si>
  <si>
    <t>BHA21N01014</t>
  </si>
  <si>
    <t>BHA22N01008</t>
  </si>
  <si>
    <t>BHA22N01011</t>
  </si>
  <si>
    <t>TYPIZACE:
5_Seminární místnost malá TV
VOLITELNÉ POLOŽKY:
- neuvedeny
SOUHRN: 
velkoplošný LCD monitor, bezdrátová prezentační jednotka</t>
  </si>
  <si>
    <t>učebna teorie vaření Bc.</t>
  </si>
  <si>
    <t>BHA22N03029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</si>
</sst>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
    <numFmt numFmtId="165" formatCode="_-* #,##0\ [$Kč-405]_-;\-* #,##0\ [$Kč-405]_-;_-* &quot;-&quot;??\ [$Kč-405]_-;_-@_-"/>
  </numFmts>
  <fonts count="23" x14ac:knownFonts="1">
    <font>
      <sz val="11"/>
      <color theme="1"/>
      <name val="Calibri"/>
      <family val="2"/>
      <charset val="238"/>
      <scheme val="minor"/>
    </font>
    <font>
      <sz val="11"/>
      <color theme="1"/>
      <name val="Times New Roman"/>
      <family val="1"/>
      <charset val="238"/>
    </font>
    <font>
      <sz val="8"/>
      <color theme="1"/>
      <name val="Tahoma"/>
      <family val="2"/>
      <charset val="238"/>
    </font>
    <font>
      <sz val="11"/>
      <color theme="1"/>
      <name val="Tahoma"/>
      <family val="2"/>
      <charset val="238"/>
    </font>
    <font>
      <sz val="12"/>
      <color theme="1"/>
      <name val="Tahoma"/>
      <family val="2"/>
      <charset val="238"/>
    </font>
    <font>
      <sz val="10"/>
      <color theme="1"/>
      <name val="Tahoma"/>
      <family val="2"/>
      <charset val="238"/>
    </font>
    <font>
      <u/>
      <sz val="11"/>
      <color theme="10"/>
      <name val="Calibri"/>
      <family val="2"/>
      <charset val="238"/>
      <scheme val="minor"/>
    </font>
    <font>
      <sz val="8"/>
      <color theme="1"/>
      <name val="Calibri"/>
      <family val="2"/>
      <charset val="238"/>
      <scheme val="minor"/>
    </font>
    <font>
      <sz val="10"/>
      <name val="Arial"/>
      <family val="2"/>
      <charset val="238"/>
    </font>
    <font>
      <sz val="12"/>
      <name val="Tahoma"/>
      <family val="2"/>
      <charset val="238"/>
    </font>
    <font>
      <sz val="11"/>
      <color theme="1"/>
      <name val="Trebuchet MS"/>
      <family val="2"/>
      <charset val="238"/>
    </font>
    <font>
      <b/>
      <sz val="11"/>
      <color theme="1"/>
      <name val="Calibri"/>
      <family val="2"/>
      <charset val="238"/>
      <scheme val="minor"/>
    </font>
    <font>
      <sz val="11"/>
      <color theme="1"/>
      <name val="Calibri Light"/>
      <family val="2"/>
      <charset val="238"/>
    </font>
    <font>
      <sz val="11"/>
      <color rgb="FFFF0000"/>
      <name val="Calibri"/>
      <family val="2"/>
      <charset val="238"/>
      <scheme val="minor"/>
    </font>
    <font>
      <i/>
      <sz val="12"/>
      <color theme="1"/>
      <name val="Tahoma"/>
      <family val="2"/>
      <charset val="238"/>
    </font>
    <font>
      <i/>
      <sz val="11"/>
      <color theme="1"/>
      <name val="Calibri"/>
      <family val="2"/>
      <charset val="238"/>
      <scheme val="minor"/>
    </font>
    <font>
      <sz val="11"/>
      <name val="Calibri"/>
      <family val="2"/>
      <charset val="238"/>
      <scheme val="minor"/>
    </font>
    <font>
      <sz val="9"/>
      <name val="Calibri"/>
      <family val="2"/>
      <charset val="238"/>
      <scheme val="minor"/>
    </font>
    <font>
      <sz val="10"/>
      <color theme="1"/>
      <name val="Calibri"/>
      <family val="2"/>
      <charset val="238"/>
      <scheme val="minor"/>
    </font>
    <font>
      <i/>
      <sz val="10"/>
      <color theme="1"/>
      <name val="Calibri"/>
      <family val="2"/>
      <charset val="238"/>
      <scheme val="minor"/>
    </font>
    <font>
      <b/>
      <sz val="11"/>
      <color indexed="8"/>
      <name val="Calibri"/>
      <family val="2"/>
      <charset val="238"/>
      <scheme val="minor"/>
    </font>
    <font>
      <b/>
      <sz val="14"/>
      <color rgb="FFFF0000"/>
      <name val="Calibri"/>
      <family val="2"/>
      <charset val="238"/>
      <scheme val="minor"/>
    </font>
    <font>
      <sz val="14"/>
      <color rgb="FFFF0000"/>
      <name val="Calibri"/>
      <family val="2"/>
      <charset val="238"/>
      <scheme val="minor"/>
    </font>
  </fonts>
  <fills count="3">
    <fill>
      <patternFill patternType="none"/>
    </fill>
    <fill>
      <patternFill patternType="gray125"/>
    </fill>
    <fill>
      <patternFill patternType="solid">
        <fgColor rgb="FFC4C4C4"/>
      </patternFill>
    </fill>
  </fills>
  <borders count="45">
    <border>
      <left/>
      <right/>
      <top/>
      <bottom/>
      <diagonal/>
    </border>
    <border>
      <left style="thin">
        <color auto="1"/>
      </left>
      <right style="thin">
        <color auto="1"/>
      </right>
      <top style="thin">
        <color auto="1"/>
      </top>
      <bottom style="thin">
        <color auto="1"/>
      </bottom>
      <diagonal/>
    </border>
    <border>
      <left/>
      <right/>
      <top style="double">
        <color auto="1"/>
      </top>
      <bottom/>
      <diagonal/>
    </border>
    <border>
      <left/>
      <right style="double">
        <color auto="1"/>
      </right>
      <top style="double">
        <color auto="1"/>
      </top>
      <bottom/>
      <diagonal/>
    </border>
    <border>
      <left/>
      <right style="double">
        <color auto="1"/>
      </right>
      <top/>
      <bottom/>
      <diagonal/>
    </border>
    <border>
      <left style="thin">
        <color auto="1"/>
      </left>
      <right style="double">
        <color auto="1"/>
      </right>
      <top style="thin">
        <color auto="1"/>
      </top>
      <bottom style="thin">
        <color auto="1"/>
      </bottom>
      <diagonal/>
    </border>
    <border>
      <left style="thin">
        <color auto="1"/>
      </left>
      <right style="thin">
        <color auto="1"/>
      </right>
      <top style="hair">
        <color auto="1"/>
      </top>
      <bottom style="hair">
        <color auto="1"/>
      </bottom>
      <diagonal/>
    </border>
    <border>
      <left style="thin">
        <color auto="1"/>
      </left>
      <right style="double">
        <color auto="1"/>
      </right>
      <top style="hair">
        <color auto="1"/>
      </top>
      <bottom style="hair">
        <color auto="1"/>
      </bottom>
      <diagonal/>
    </border>
    <border>
      <left style="double">
        <color auto="1"/>
      </left>
      <right style="thin">
        <color auto="1"/>
      </right>
      <top/>
      <bottom style="hair">
        <color auto="1"/>
      </bottom>
      <diagonal/>
    </border>
    <border>
      <left style="thin">
        <color auto="1"/>
      </left>
      <right style="thin">
        <color auto="1"/>
      </right>
      <top/>
      <bottom style="hair">
        <color auto="1"/>
      </bottom>
      <diagonal/>
    </border>
    <border>
      <left style="double">
        <color auto="1"/>
      </left>
      <right style="thin">
        <color auto="1"/>
      </right>
      <top style="thin">
        <color auto="1"/>
      </top>
      <bottom style="thin">
        <color auto="1"/>
      </bottom>
      <diagonal/>
    </border>
    <border>
      <left style="thin">
        <color auto="1"/>
      </left>
      <right style="thin">
        <color auto="1"/>
      </right>
      <top/>
      <bottom style="double">
        <color auto="1"/>
      </bottom>
      <diagonal/>
    </border>
    <border>
      <left style="double">
        <color auto="1"/>
      </left>
      <right/>
      <top/>
      <bottom style="thin">
        <color auto="1"/>
      </bottom>
      <diagonal/>
    </border>
    <border>
      <left style="double">
        <color auto="1"/>
      </left>
      <right style="thin">
        <color auto="1"/>
      </right>
      <top/>
      <bottom style="double">
        <color auto="1"/>
      </bottom>
      <diagonal/>
    </border>
    <border>
      <left style="thin">
        <color auto="1"/>
      </left>
      <right style="double">
        <color auto="1"/>
      </right>
      <top/>
      <bottom style="double">
        <color auto="1"/>
      </bottom>
      <diagonal/>
    </border>
    <border>
      <left style="thin">
        <color auto="1"/>
      </left>
      <right style="double">
        <color auto="1"/>
      </right>
      <top/>
      <bottom style="hair">
        <color auto="1"/>
      </bottom>
      <diagonal/>
    </border>
    <border>
      <left/>
      <right/>
      <top/>
      <bottom style="thin">
        <color auto="1"/>
      </bottom>
      <diagonal/>
    </border>
    <border>
      <left/>
      <right style="double">
        <color auto="1"/>
      </right>
      <top/>
      <bottom style="thin">
        <color auto="1"/>
      </bottom>
      <diagonal/>
    </border>
    <border>
      <left/>
      <right style="medium">
        <color auto="1"/>
      </right>
      <top style="hair">
        <color auto="1"/>
      </top>
      <bottom style="hair">
        <color auto="1"/>
      </bottom>
      <diagonal/>
    </border>
    <border>
      <left/>
      <right style="medium">
        <color auto="1"/>
      </right>
      <top style="hair">
        <color auto="1"/>
      </top>
      <bottom style="medium">
        <color auto="1"/>
      </bottom>
      <diagonal/>
    </border>
    <border>
      <left style="double">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double">
        <color auto="1"/>
      </left>
      <right style="thin">
        <color auto="1"/>
      </right>
      <top style="hair">
        <color auto="1"/>
      </top>
      <bottom style="hair">
        <color auto="1"/>
      </bottom>
      <diagonal/>
    </border>
    <border>
      <left style="double">
        <color auto="1"/>
      </left>
      <right style="thin">
        <color auto="1"/>
      </right>
      <top style="hair">
        <color auto="1"/>
      </top>
      <bottom style="double">
        <color auto="1"/>
      </bottom>
      <diagonal/>
    </border>
    <border>
      <left style="thin">
        <color auto="1"/>
      </left>
      <right style="thin">
        <color auto="1"/>
      </right>
      <top style="hair">
        <color auto="1"/>
      </top>
      <bottom style="double">
        <color auto="1"/>
      </bottom>
      <diagonal/>
    </border>
    <border>
      <left style="thin">
        <color auto="1"/>
      </left>
      <right style="double">
        <color auto="1"/>
      </right>
      <top style="hair">
        <color auto="1"/>
      </top>
      <bottom style="double">
        <color auto="1"/>
      </bottom>
      <diagonal/>
    </border>
    <border>
      <left style="double">
        <color auto="1"/>
      </left>
      <right style="thin">
        <color auto="1"/>
      </right>
      <top style="thin">
        <color auto="1"/>
      </top>
      <bottom style="hair">
        <color auto="1"/>
      </bottom>
      <diagonal/>
    </border>
    <border>
      <left style="thin">
        <color auto="1"/>
      </left>
      <right style="thin">
        <color auto="1"/>
      </right>
      <top style="thin">
        <color auto="1"/>
      </top>
      <bottom style="hair">
        <color auto="1"/>
      </bottom>
      <diagonal/>
    </border>
    <border>
      <left style="thin">
        <color auto="1"/>
      </left>
      <right style="double">
        <color auto="1"/>
      </right>
      <top style="thin">
        <color auto="1"/>
      </top>
      <bottom style="hair">
        <color auto="1"/>
      </bottom>
      <diagonal/>
    </border>
    <border>
      <left style="thin">
        <color auto="1"/>
      </left>
      <right/>
      <top/>
      <bottom style="hair">
        <color auto="1"/>
      </bottom>
      <diagonal/>
    </border>
    <border>
      <left style="thin">
        <color auto="1"/>
      </left>
      <right/>
      <top/>
      <bottom style="double">
        <color auto="1"/>
      </bottom>
      <diagonal/>
    </border>
    <border>
      <left style="thin">
        <color auto="1"/>
      </left>
      <right style="double">
        <color auto="1"/>
      </right>
      <top style="thin">
        <color auto="1"/>
      </top>
      <bottom style="double">
        <color auto="1"/>
      </bottom>
      <diagonal/>
    </border>
    <border>
      <left style="thin">
        <color auto="1"/>
      </left>
      <right style="thin">
        <color auto="1"/>
      </right>
      <top style="thin">
        <color auto="1"/>
      </top>
      <bottom style="double">
        <color auto="1"/>
      </bottom>
      <diagonal/>
    </border>
    <border>
      <left style="medium">
        <color indexed="64"/>
      </left>
      <right/>
      <top style="medium">
        <color indexed="64"/>
      </top>
      <bottom style="hair">
        <color auto="1"/>
      </bottom>
      <diagonal/>
    </border>
    <border>
      <left/>
      <right style="medium">
        <color indexed="64"/>
      </right>
      <top style="medium">
        <color indexed="64"/>
      </top>
      <bottom style="hair">
        <color auto="1"/>
      </bottom>
      <diagonal/>
    </border>
    <border>
      <left style="medium">
        <color indexed="64"/>
      </left>
      <right/>
      <top style="hair">
        <color auto="1"/>
      </top>
      <bottom style="hair">
        <color auto="1"/>
      </bottom>
      <diagonal/>
    </border>
    <border>
      <left style="medium">
        <color indexed="64"/>
      </left>
      <right/>
      <top style="hair">
        <color auto="1"/>
      </top>
      <bottom style="medium">
        <color indexed="64"/>
      </bottom>
      <diagonal/>
    </border>
  </borders>
  <cellStyleXfs count="4">
    <xf numFmtId="0" fontId="0" fillId="0" borderId="0"/>
    <xf numFmtId="0" fontId="6" fillId="0" borderId="0"/>
    <xf numFmtId="0" fontId="8" fillId="0" borderId="0"/>
    <xf numFmtId="0" fontId="8" fillId="0" borderId="0"/>
  </cellStyleXfs>
  <cellXfs count="129">
    <xf numFmtId="0" fontId="0" fillId="0" borderId="0" xfId="0"/>
    <xf numFmtId="0" fontId="0" fillId="0" borderId="3" xfId="0" applyBorder="1"/>
    <xf numFmtId="0" fontId="2" fillId="0" borderId="1" xfId="0" applyFont="1" applyBorder="1" applyAlignment="1">
      <alignment horizontal="center" vertical="center" wrapText="1"/>
    </xf>
    <xf numFmtId="0" fontId="4" fillId="0" borderId="0" xfId="0" applyFont="1" applyAlignment="1">
      <alignment horizontal="left" vertical="top" wrapText="1"/>
    </xf>
    <xf numFmtId="0" fontId="4" fillId="0" borderId="0" xfId="0" applyFont="1" applyAlignment="1">
      <alignment horizontal="center" vertical="top"/>
    </xf>
    <xf numFmtId="0" fontId="6" fillId="0" borderId="0" xfId="1"/>
    <xf numFmtId="0" fontId="1" fillId="0" borderId="12" xfId="0" applyFont="1" applyBorder="1"/>
    <xf numFmtId="0" fontId="0" fillId="0" borderId="2" xfId="0" applyBorder="1" applyAlignment="1">
      <alignment horizontal="left"/>
    </xf>
    <xf numFmtId="0" fontId="0" fillId="0" borderId="16" xfId="0" applyBorder="1"/>
    <xf numFmtId="0" fontId="0" fillId="0" borderId="17" xfId="0" applyBorder="1"/>
    <xf numFmtId="0" fontId="2" fillId="0" borderId="5" xfId="0" applyFont="1" applyBorder="1" applyAlignment="1">
      <alignment horizontal="center" vertical="center" wrapText="1"/>
    </xf>
    <xf numFmtId="0" fontId="5" fillId="0" borderId="18" xfId="0" applyFont="1" applyBorder="1"/>
    <xf numFmtId="0" fontId="4" fillId="0" borderId="1" xfId="0" applyFont="1" applyBorder="1" applyAlignment="1">
      <alignment horizontal="center" vertical="top"/>
    </xf>
    <xf numFmtId="0" fontId="3" fillId="0" borderId="21" xfId="0" applyFont="1" applyBorder="1" applyAlignment="1">
      <alignment horizontal="center" vertical="center" wrapText="1"/>
    </xf>
    <xf numFmtId="0" fontId="2" fillId="0" borderId="21" xfId="0" applyFont="1" applyBorder="1" applyAlignment="1">
      <alignment horizontal="center" vertical="center" wrapText="1"/>
    </xf>
    <xf numFmtId="164" fontId="9" fillId="0" borderId="1" xfId="2" applyNumberFormat="1" applyFont="1" applyBorder="1" applyAlignment="1">
      <alignment horizontal="right" vertical="top"/>
    </xf>
    <xf numFmtId="0" fontId="5" fillId="0" borderId="1" xfId="0" applyFont="1" applyBorder="1" applyAlignment="1">
      <alignment horizontal="left" vertical="top" wrapText="1"/>
    </xf>
    <xf numFmtId="0" fontId="4" fillId="0" borderId="1" xfId="0" applyFont="1" applyBorder="1" applyAlignment="1">
      <alignment horizontal="left" vertical="top" wrapText="1"/>
    </xf>
    <xf numFmtId="0" fontId="0" fillId="0" borderId="23" xfId="0" applyBorder="1"/>
    <xf numFmtId="0" fontId="0" fillId="0" borderId="24" xfId="0" applyBorder="1"/>
    <xf numFmtId="0" fontId="0" fillId="0" borderId="26" xfId="0" applyBorder="1"/>
    <xf numFmtId="0" fontId="3" fillId="0" borderId="0" xfId="0" applyFont="1"/>
    <xf numFmtId="0" fontId="3" fillId="0" borderId="26" xfId="0" applyFont="1" applyBorder="1"/>
    <xf numFmtId="0" fontId="3" fillId="0" borderId="28" xfId="0" applyFont="1" applyBorder="1"/>
    <xf numFmtId="0" fontId="3" fillId="0" borderId="28" xfId="0" applyFont="1" applyBorder="1" applyAlignment="1">
      <alignment horizontal="left"/>
    </xf>
    <xf numFmtId="0" fontId="3" fillId="0" borderId="29" xfId="0" applyFont="1" applyBorder="1" applyAlignment="1">
      <alignment horizontal="left"/>
    </xf>
    <xf numFmtId="0" fontId="7" fillId="0" borderId="0" xfId="0" applyFont="1" applyAlignment="1">
      <alignment horizontal="right"/>
    </xf>
    <xf numFmtId="0" fontId="5" fillId="0" borderId="18" xfId="0" applyFont="1" applyBorder="1" applyAlignment="1">
      <alignment wrapText="1"/>
    </xf>
    <xf numFmtId="0" fontId="5" fillId="0" borderId="19" xfId="0" applyFont="1" applyBorder="1"/>
    <xf numFmtId="49" fontId="4" fillId="0" borderId="13" xfId="0" applyNumberFormat="1" applyFont="1" applyBorder="1" applyAlignment="1">
      <alignment horizontal="center" vertical="top"/>
    </xf>
    <xf numFmtId="49" fontId="0" fillId="0" borderId="22" xfId="0" applyNumberFormat="1" applyBorder="1"/>
    <xf numFmtId="49" fontId="0" fillId="0" borderId="25" xfId="0" applyNumberFormat="1" applyBorder="1"/>
    <xf numFmtId="49" fontId="3" fillId="0" borderId="25" xfId="0" applyNumberFormat="1" applyFont="1" applyBorder="1"/>
    <xf numFmtId="49" fontId="3" fillId="0" borderId="27" xfId="0" applyNumberFormat="1" applyFont="1" applyBorder="1"/>
    <xf numFmtId="49" fontId="1" fillId="0" borderId="12" xfId="0" applyNumberFormat="1" applyFont="1" applyBorder="1"/>
    <xf numFmtId="49" fontId="2" fillId="0" borderId="20" xfId="0" applyNumberFormat="1" applyFont="1" applyBorder="1" applyAlignment="1">
      <alignment horizontal="left" vertical="center" wrapText="1"/>
    </xf>
    <xf numFmtId="49" fontId="3" fillId="0" borderId="10" xfId="0" applyNumberFormat="1" applyFont="1" applyBorder="1" applyAlignment="1">
      <alignment horizontal="left" vertical="top"/>
    </xf>
    <xf numFmtId="49" fontId="0" fillId="0" borderId="0" xfId="0" applyNumberFormat="1"/>
    <xf numFmtId="49" fontId="4" fillId="0" borderId="10"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0" fillId="0" borderId="16" xfId="0" applyBorder="1" applyAlignment="1">
      <alignment horizontal="center"/>
    </xf>
    <xf numFmtId="0" fontId="0" fillId="0" borderId="0" xfId="0" applyAlignment="1">
      <alignment horizontal="center"/>
    </xf>
    <xf numFmtId="0" fontId="7" fillId="0" borderId="0" xfId="0" applyFont="1"/>
    <xf numFmtId="49" fontId="10" fillId="0" borderId="0" xfId="0" applyNumberFormat="1" applyFont="1" applyAlignment="1">
      <alignment horizontal="left"/>
    </xf>
    <xf numFmtId="0" fontId="5" fillId="0" borderId="18" xfId="0" applyFont="1" applyBorder="1" applyAlignment="1">
      <alignment horizontal="left"/>
    </xf>
    <xf numFmtId="164" fontId="11" fillId="0" borderId="0" xfId="0" applyNumberFormat="1" applyFont="1"/>
    <xf numFmtId="0" fontId="11" fillId="0" borderId="0" xfId="0" applyFont="1" applyAlignment="1">
      <alignment horizontal="right"/>
    </xf>
    <xf numFmtId="164" fontId="9" fillId="0" borderId="0" xfId="2" applyNumberFormat="1" applyFont="1" applyAlignment="1">
      <alignment horizontal="right" vertical="top"/>
    </xf>
    <xf numFmtId="0" fontId="5" fillId="0" borderId="0" xfId="0" applyFont="1" applyAlignment="1">
      <alignment horizontal="left" vertical="top" wrapText="1"/>
    </xf>
    <xf numFmtId="49" fontId="12" fillId="0" borderId="0" xfId="0" applyNumberFormat="1" applyFont="1" applyAlignment="1">
      <alignment vertical="top"/>
    </xf>
    <xf numFmtId="49" fontId="14" fillId="0" borderId="8" xfId="0" applyNumberFormat="1" applyFont="1" applyBorder="1" applyAlignment="1">
      <alignment horizontal="center" vertical="top"/>
    </xf>
    <xf numFmtId="0" fontId="13" fillId="0" borderId="0" xfId="0" applyFont="1"/>
    <xf numFmtId="3" fontId="0" fillId="0" borderId="0" xfId="0" applyNumberFormat="1"/>
    <xf numFmtId="0" fontId="17" fillId="0" borderId="0" xfId="0" applyFont="1"/>
    <xf numFmtId="0" fontId="0" fillId="0" borderId="0" xfId="0"/>
    <xf numFmtId="0" fontId="4" fillId="0" borderId="9" xfId="0" applyFont="1" applyBorder="1" applyAlignment="1">
      <alignment horizontal="center" vertical="top"/>
    </xf>
    <xf numFmtId="49" fontId="4" fillId="0" borderId="8" xfId="0" applyNumberFormat="1" applyFont="1" applyBorder="1" applyAlignment="1">
      <alignment horizontal="center" vertical="top"/>
    </xf>
    <xf numFmtId="0" fontId="4" fillId="0" borderId="6" xfId="0" applyFont="1" applyBorder="1" applyAlignment="1">
      <alignment horizontal="center" vertical="top"/>
    </xf>
    <xf numFmtId="0" fontId="4" fillId="0" borderId="15" xfId="0" applyFont="1" applyBorder="1" applyAlignment="1">
      <alignment horizontal="center" vertical="top"/>
    </xf>
    <xf numFmtId="0" fontId="4" fillId="0" borderId="9" xfId="0" applyFont="1" applyBorder="1" applyAlignment="1">
      <alignment vertical="top"/>
    </xf>
    <xf numFmtId="0" fontId="4" fillId="0" borderId="35" xfId="0" applyFont="1" applyBorder="1" applyAlignment="1">
      <alignment vertical="top"/>
    </xf>
    <xf numFmtId="0" fontId="4" fillId="0" borderId="35" xfId="0" applyFont="1" applyBorder="1" applyAlignment="1">
      <alignment horizontal="center" vertical="top"/>
    </xf>
    <xf numFmtId="0" fontId="4" fillId="0" borderId="36" xfId="0" applyFont="1" applyBorder="1" applyAlignment="1">
      <alignment horizontal="center" vertical="top"/>
    </xf>
    <xf numFmtId="0" fontId="4" fillId="0" borderId="6" xfId="0" applyFont="1" applyBorder="1" applyAlignment="1">
      <alignment vertical="top"/>
    </xf>
    <xf numFmtId="0" fontId="4" fillId="0" borderId="7" xfId="0" applyFont="1" applyBorder="1" applyAlignment="1">
      <alignment horizontal="center" vertical="top"/>
    </xf>
    <xf numFmtId="49" fontId="4" fillId="0" borderId="30" xfId="0" applyNumberFormat="1" applyFont="1" applyBorder="1" applyAlignment="1">
      <alignment horizontal="center" vertical="top"/>
    </xf>
    <xf numFmtId="0" fontId="16" fillId="0" borderId="0" xfId="0" applyFont="1"/>
    <xf numFmtId="0" fontId="4" fillId="0" borderId="37" xfId="0" applyFont="1" applyBorder="1" applyAlignment="1">
      <alignment horizontal="center" vertical="top"/>
    </xf>
    <xf numFmtId="0" fontId="4" fillId="0" borderId="38" xfId="0" applyFont="1" applyBorder="1" applyAlignment="1">
      <alignment horizontal="center" vertical="top"/>
    </xf>
    <xf numFmtId="165" fontId="5" fillId="0" borderId="15" xfId="0" applyNumberFormat="1" applyFont="1" applyBorder="1" applyAlignment="1">
      <alignment horizontal="center" vertical="top"/>
    </xf>
    <xf numFmtId="165" fontId="18" fillId="0" borderId="5" xfId="0" applyNumberFormat="1" applyFont="1" applyBorder="1"/>
    <xf numFmtId="165" fontId="18" fillId="0" borderId="40" xfId="0" applyNumberFormat="1" applyFont="1" applyBorder="1"/>
    <xf numFmtId="165" fontId="18" fillId="0" borderId="39" xfId="0" applyNumberFormat="1" applyFont="1" applyBorder="1"/>
    <xf numFmtId="0" fontId="4" fillId="0" borderId="16" xfId="0" applyFont="1" applyBorder="1" applyAlignment="1">
      <alignment horizontal="center" vertical="top"/>
    </xf>
    <xf numFmtId="165" fontId="15" fillId="0" borderId="16" xfId="0" applyNumberFormat="1" applyFont="1" applyBorder="1"/>
    <xf numFmtId="165" fontId="0" fillId="0" borderId="16" xfId="0" applyNumberFormat="1" applyBorder="1"/>
    <xf numFmtId="165" fontId="5" fillId="0" borderId="31" xfId="0" applyNumberFormat="1" applyFont="1" applyBorder="1" applyAlignment="1">
      <alignment horizontal="center" vertical="top"/>
    </xf>
    <xf numFmtId="165" fontId="5" fillId="0" borderId="33" xfId="0" applyNumberFormat="1" applyFont="1" applyBorder="1" applyAlignment="1">
      <alignment horizontal="center" vertical="top"/>
    </xf>
    <xf numFmtId="0" fontId="4" fillId="0" borderId="11" xfId="0" applyFont="1" applyBorder="1" applyAlignment="1">
      <alignment vertical="top" wrapText="1"/>
    </xf>
    <xf numFmtId="0" fontId="4" fillId="0" borderId="11" xfId="0" applyFont="1" applyBorder="1" applyAlignment="1">
      <alignment horizontal="center" vertical="top"/>
    </xf>
    <xf numFmtId="0" fontId="4" fillId="0" borderId="14" xfId="0" applyFont="1" applyBorder="1" applyAlignment="1">
      <alignment horizontal="center" vertical="top"/>
    </xf>
    <xf numFmtId="165" fontId="5" fillId="0" borderId="11" xfId="0" applyNumberFormat="1" applyFont="1" applyBorder="1" applyAlignment="1">
      <alignment horizontal="center" vertical="top"/>
    </xf>
    <xf numFmtId="165" fontId="5" fillId="0" borderId="32" xfId="0" applyNumberFormat="1" applyFont="1" applyBorder="1" applyAlignment="1">
      <alignment horizontal="center" vertical="top"/>
    </xf>
    <xf numFmtId="0" fontId="3" fillId="0" borderId="0" xfId="0" applyFont="1" applyAlignment="1">
      <alignment horizontal="center"/>
    </xf>
    <xf numFmtId="165" fontId="5" fillId="0" borderId="7" xfId="0" applyNumberFormat="1" applyFont="1" applyBorder="1" applyAlignment="1">
      <alignment horizontal="center" vertical="top"/>
    </xf>
    <xf numFmtId="165" fontId="5" fillId="0" borderId="13" xfId="0" applyNumberFormat="1" applyFont="1" applyBorder="1" applyAlignment="1">
      <alignment horizontal="center" vertical="top"/>
    </xf>
    <xf numFmtId="165" fontId="5" fillId="0" borderId="14" xfId="0" applyNumberFormat="1" applyFont="1" applyBorder="1" applyAlignment="1">
      <alignment horizontal="center" vertical="top"/>
    </xf>
    <xf numFmtId="49" fontId="4" fillId="0" borderId="31" xfId="0" applyNumberFormat="1" applyFont="1" applyBorder="1" applyAlignment="1">
      <alignment horizontal="center" vertical="top"/>
    </xf>
    <xf numFmtId="0" fontId="4" fillId="0" borderId="11" xfId="0" applyFont="1" applyBorder="1" applyAlignment="1">
      <alignment vertical="top"/>
    </xf>
    <xf numFmtId="0" fontId="4" fillId="0" borderId="32" xfId="0" applyFont="1" applyBorder="1" applyAlignment="1">
      <alignment horizontal="center" vertical="top"/>
    </xf>
    <xf numFmtId="0" fontId="4" fillId="0" borderId="33" xfId="0" applyFont="1" applyBorder="1" applyAlignment="1">
      <alignment horizontal="center" vertical="top"/>
    </xf>
    <xf numFmtId="0" fontId="9" fillId="0" borderId="9" xfId="0" applyFont="1" applyBorder="1" applyAlignment="1">
      <alignment horizontal="center" vertical="top"/>
    </xf>
    <xf numFmtId="0" fontId="4" fillId="0" borderId="32" xfId="0" applyFont="1" applyBorder="1" applyAlignment="1">
      <alignment vertical="top"/>
    </xf>
    <xf numFmtId="3" fontId="20" fillId="0" borderId="0" xfId="0" applyNumberFormat="1" applyFont="1"/>
    <xf numFmtId="49" fontId="4" fillId="0" borderId="34" xfId="0" applyNumberFormat="1" applyFont="1" applyBorder="1" applyAlignment="1">
      <alignment horizontal="center" vertical="top"/>
    </xf>
    <xf numFmtId="165" fontId="15" fillId="0" borderId="0" xfId="0" applyNumberFormat="1" applyFont="1"/>
    <xf numFmtId="165" fontId="0" fillId="0" borderId="0" xfId="0" applyNumberFormat="1"/>
    <xf numFmtId="165" fontId="19" fillId="0" borderId="0" xfId="0" applyNumberFormat="1" applyFont="1"/>
    <xf numFmtId="165" fontId="18" fillId="0" borderId="0" xfId="0" applyNumberFormat="1" applyFont="1"/>
    <xf numFmtId="49" fontId="5" fillId="0" borderId="41" xfId="0" applyNumberFormat="1" applyFont="1" applyBorder="1"/>
    <xf numFmtId="0" fontId="5" fillId="0" borderId="42" xfId="0" applyFont="1" applyBorder="1" applyAlignment="1">
      <alignment wrapText="1"/>
    </xf>
    <xf numFmtId="49" fontId="5" fillId="0" borderId="43" xfId="0" applyNumberFormat="1" applyFont="1" applyBorder="1"/>
    <xf numFmtId="49" fontId="5" fillId="0" borderId="44" xfId="0" applyNumberFormat="1" applyFont="1" applyBorder="1"/>
    <xf numFmtId="0" fontId="21" fillId="0" borderId="0" xfId="0" applyFont="1" applyAlignment="1">
      <alignment horizontal="center"/>
    </xf>
    <xf numFmtId="0" fontId="22" fillId="0" borderId="0" xfId="0" applyFont="1" applyAlignment="1">
      <alignment horizontal="center"/>
    </xf>
    <xf numFmtId="0" fontId="3" fillId="0" borderId="0" xfId="0" applyFont="1" applyAlignment="1">
      <alignment horizontal="left"/>
    </xf>
    <xf numFmtId="165" fontId="5" fillId="0" borderId="9" xfId="0" applyNumberFormat="1" applyFont="1" applyBorder="1" applyAlignment="1" applyProtection="1">
      <alignment horizontal="center" vertical="top"/>
      <protection locked="0"/>
    </xf>
    <xf numFmtId="165" fontId="5" fillId="2" borderId="9" xfId="0" applyNumberFormat="1" applyFont="1" applyFill="1" applyBorder="1" applyAlignment="1">
      <alignment horizontal="center" vertical="top"/>
    </xf>
    <xf numFmtId="165" fontId="5" fillId="2" borderId="15" xfId="0" applyNumberFormat="1" applyFont="1" applyFill="1" applyBorder="1" applyAlignment="1">
      <alignment horizontal="center" vertical="top"/>
    </xf>
    <xf numFmtId="165" fontId="18" fillId="0" borderId="0" xfId="0" applyNumberFormat="1" applyFont="1" applyProtection="1">
      <protection locked="0"/>
    </xf>
    <xf numFmtId="165" fontId="18" fillId="2" borderId="0" xfId="0" applyNumberFormat="1" applyFont="1" applyFill="1"/>
    <xf numFmtId="165" fontId="0" fillId="2" borderId="0" xfId="0" applyNumberFormat="1" applyFill="1"/>
    <xf numFmtId="165" fontId="18" fillId="0" borderId="1" xfId="0" applyNumberFormat="1" applyFont="1" applyBorder="1" applyProtection="1">
      <protection locked="0"/>
    </xf>
    <xf numFmtId="165" fontId="5" fillId="0" borderId="6" xfId="0" applyNumberFormat="1" applyFont="1" applyBorder="1" applyAlignment="1" applyProtection="1">
      <alignment horizontal="center" vertical="top"/>
      <protection locked="0"/>
    </xf>
    <xf numFmtId="165" fontId="5" fillId="2" borderId="6" xfId="0" applyNumberFormat="1" applyFont="1" applyFill="1" applyBorder="1" applyAlignment="1">
      <alignment horizontal="center" vertical="top"/>
    </xf>
    <xf numFmtId="165" fontId="5" fillId="2" borderId="7" xfId="0" applyNumberFormat="1" applyFont="1" applyFill="1" applyBorder="1" applyAlignment="1">
      <alignment horizontal="center" vertical="top"/>
    </xf>
    <xf numFmtId="165" fontId="5" fillId="0" borderId="30" xfId="0" applyNumberFormat="1" applyFont="1" applyBorder="1" applyAlignment="1" applyProtection="1">
      <alignment horizontal="center" vertical="top"/>
      <protection locked="0"/>
    </xf>
    <xf numFmtId="165" fontId="5" fillId="0" borderId="8" xfId="0" applyNumberFormat="1" applyFont="1" applyBorder="1" applyAlignment="1" applyProtection="1">
      <alignment horizontal="center" vertical="top"/>
      <protection locked="0"/>
    </xf>
    <xf numFmtId="165" fontId="5" fillId="2" borderId="8" xfId="0" applyNumberFormat="1" applyFont="1" applyFill="1" applyBorder="1" applyAlignment="1">
      <alignment horizontal="center" vertical="top"/>
    </xf>
    <xf numFmtId="165" fontId="5" fillId="2" borderId="31" xfId="0" applyNumberFormat="1" applyFont="1" applyFill="1" applyBorder="1" applyAlignment="1">
      <alignment horizontal="center" vertical="top"/>
    </xf>
    <xf numFmtId="165" fontId="5" fillId="2" borderId="33" xfId="0" applyNumberFormat="1" applyFont="1" applyFill="1" applyBorder="1" applyAlignment="1">
      <alignment horizontal="center" vertical="top"/>
    </xf>
    <xf numFmtId="165" fontId="5" fillId="2" borderId="30" xfId="0" applyNumberFormat="1" applyFont="1" applyFill="1" applyBorder="1" applyAlignment="1">
      <alignment horizontal="center" vertical="top"/>
    </xf>
    <xf numFmtId="165" fontId="5" fillId="2" borderId="13" xfId="0" applyNumberFormat="1" applyFont="1" applyFill="1" applyBorder="1" applyAlignment="1">
      <alignment horizontal="center" vertical="top"/>
    </xf>
    <xf numFmtId="165" fontId="5" fillId="2" borderId="14" xfId="0" applyNumberFormat="1" applyFont="1" applyFill="1" applyBorder="1" applyAlignment="1">
      <alignment horizontal="center" vertical="top"/>
    </xf>
    <xf numFmtId="165" fontId="5" fillId="2" borderId="32" xfId="0" applyNumberFormat="1" applyFont="1" applyFill="1" applyBorder="1" applyAlignment="1">
      <alignment horizontal="center" vertical="top"/>
    </xf>
    <xf numFmtId="165" fontId="5" fillId="2" borderId="11" xfId="0" applyNumberFormat="1" applyFont="1" applyFill="1" applyBorder="1" applyAlignment="1">
      <alignment horizontal="center" vertical="top"/>
    </xf>
    <xf numFmtId="0" fontId="0" fillId="0" borderId="4" xfId="0" applyBorder="1" applyAlignment="1">
      <alignment wrapText="1"/>
    </xf>
    <xf numFmtId="0" fontId="0" fillId="0" borderId="0" xfId="0"/>
    <xf numFmtId="0" fontId="0" fillId="0" borderId="4" xfId="0" applyBorder="1" applyAlignment="1">
      <alignment horizontal="left" vertical="center" wrapText="1"/>
    </xf>
  </cellXfs>
  <cellStyles count="4">
    <cellStyle name="Hypertextový odkaz" xfId="1" builtinId="8"/>
    <cellStyle name="Normální" xfId="0" builtinId="0"/>
    <cellStyle name="Normální 36" xfId="3"/>
    <cellStyle name="normální_Zadávací podklad pro profese"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externalLink" Target="externalLinks/externalLink1.xml"/><Relationship Id="rId46"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theme" Target="theme/theme1.xml"/><Relationship Id="rId45"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AVTG\Dropbox%20(AVTG)\AVTG%20PROJEKTY%20SHARE\1700782,%20Projekt%20n&#225;bytek-AVT%202017,%20MUNI,%20AVT\INPUTS\01_Specifikace_mistnosti_2017-12-08_8.4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oem\Dropbox%20(AVTG)\AVTG%20PROJEKTY%20SHARE\1700782,%20Projekt%20n&#225;bytek-AVT%202017,%20MUNI,%20AVT\INPUTS\01_Specifikace_mistnosti_2017-12-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kce"/>
      <sheetName val="FAKULTA (mustr)"/>
      <sheetName val="LF"/>
      <sheetName val="FSpS"/>
      <sheetName val="UKB"/>
      <sheetName val="FF"/>
      <sheetName val="FF-video"/>
      <sheetName val="FSS"/>
      <sheetName val="LAW"/>
      <sheetName val="typy"/>
      <sheetName val="FI"/>
      <sheetName val="PedF"/>
      <sheetName val="PřF"/>
      <sheetName val="ESF"/>
      <sheetName val="CJV"/>
      <sheetName val="Tělocvičny"/>
      <sheetName val="Infopanely"/>
    </sheetNames>
    <sheetDataSet>
      <sheetData sheetId="0"/>
      <sheetData sheetId="1"/>
      <sheetData sheetId="2"/>
      <sheetData sheetId="3"/>
      <sheetData sheetId="4"/>
      <sheetData sheetId="5"/>
      <sheetData sheetId="6"/>
      <sheetData sheetId="7"/>
      <sheetData sheetId="8"/>
      <sheetData sheetId="9">
        <row r="1">
          <cell r="A1" t="str">
            <v>0_Nevím</v>
          </cell>
        </row>
        <row r="2">
          <cell r="A2" t="str">
            <v>1_Projekce 3500</v>
          </cell>
        </row>
        <row r="3">
          <cell r="A3" t="str">
            <v>2_Projekce 6000</v>
          </cell>
        </row>
        <row r="4">
          <cell r="A4" t="str">
            <v>3_Učebna short</v>
          </cell>
        </row>
        <row r="5">
          <cell r="A5" t="str">
            <v>4_Pouze mic</v>
          </cell>
        </row>
        <row r="6">
          <cell r="A6" t="str">
            <v>5_Seminární místnost malá TV</v>
          </cell>
        </row>
        <row r="7">
          <cell r="A7" t="str">
            <v>6_Učebna malá bez ozvučení</v>
          </cell>
        </row>
        <row r="8">
          <cell r="A8" t="str">
            <v>7_Učebna malá</v>
          </cell>
        </row>
        <row r="9">
          <cell r="A9" t="str">
            <v>8_Místnost malá - Interaktivní</v>
          </cell>
        </row>
        <row r="10">
          <cell r="A10" t="str">
            <v>9_Místnost střední</v>
          </cell>
        </row>
        <row r="11">
          <cell r="A11" t="str">
            <v>10_Místnost velká 1</v>
          </cell>
        </row>
        <row r="12">
          <cell r="A12" t="str">
            <v>11_Místnost velká 2</v>
          </cell>
        </row>
      </sheetData>
      <sheetData sheetId="10"/>
      <sheetData sheetId="11"/>
      <sheetData sheetId="12"/>
      <sheetData sheetId="13"/>
      <sheetData sheetId="14"/>
      <sheetData sheetId="15"/>
      <sheetData sheetId="1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kce"/>
      <sheetName val="FAKULTA (mustr)"/>
      <sheetName val="UKB"/>
      <sheetName val="LF"/>
      <sheetName val="FSpS"/>
      <sheetName val="FF"/>
      <sheetName val="FF-video"/>
      <sheetName val="FSS"/>
      <sheetName val="LAW"/>
      <sheetName val="typy"/>
      <sheetName val="FI"/>
      <sheetName val="PedF"/>
      <sheetName val="PřF"/>
      <sheetName val="ESF"/>
      <sheetName val="CJV"/>
      <sheetName val="CJV-extra"/>
      <sheetName val="Tělocvičny"/>
      <sheetName val="Infopanely"/>
      <sheetName val="RMU-učebny Kom2"/>
      <sheetName val="Teiresiás"/>
    </sheetNames>
    <sheetDataSet>
      <sheetData sheetId="0"/>
      <sheetData sheetId="1"/>
      <sheetData sheetId="2"/>
      <sheetData sheetId="3"/>
      <sheetData sheetId="4"/>
      <sheetData sheetId="5"/>
      <sheetData sheetId="6"/>
      <sheetData sheetId="7"/>
      <sheetData sheetId="8"/>
      <sheetData sheetId="9">
        <row r="2">
          <cell r="A2" t="str">
            <v>1_Projekce 3500</v>
          </cell>
        </row>
        <row r="3">
          <cell r="A3" t="str">
            <v>2_Projekce 6000</v>
          </cell>
        </row>
        <row r="4">
          <cell r="A4" t="str">
            <v>3_Učebna short</v>
          </cell>
        </row>
        <row r="5">
          <cell r="A5" t="str">
            <v>4_Pouze mic</v>
          </cell>
        </row>
        <row r="6">
          <cell r="A6" t="str">
            <v>5_Seminární místnost malá TV</v>
          </cell>
        </row>
        <row r="7">
          <cell r="A7" t="str">
            <v>6_Učebna malá bez ozvučení</v>
          </cell>
        </row>
        <row r="8">
          <cell r="A8" t="str">
            <v>7_Učebna malá</v>
          </cell>
        </row>
        <row r="9">
          <cell r="A9" t="str">
            <v>8_Místnost malá - Interaktivní</v>
          </cell>
        </row>
        <row r="10">
          <cell r="A10" t="str">
            <v>9_Místnost střední</v>
          </cell>
        </row>
        <row r="11">
          <cell r="A11" t="str">
            <v>10_Místnost velká 1</v>
          </cell>
        </row>
        <row r="12">
          <cell r="A12" t="str">
            <v>11_Místnost velká 2</v>
          </cell>
        </row>
      </sheetData>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89"/>
  <sheetViews>
    <sheetView zoomScale="85" zoomScaleNormal="85" workbookViewId="0">
      <pane ySplit="8" topLeftCell="A9" activePane="bottomLeft" state="frozen"/>
      <selection activeCell="B16" sqref="B16"/>
      <selection pane="bottomLeft" activeCell="B16" sqref="B16"/>
    </sheetView>
  </sheetViews>
  <sheetFormatPr defaultRowHeight="15" x14ac:dyDescent="0.25"/>
  <cols>
    <col min="1" max="1" width="5.7109375" style="37" customWidth="1"/>
    <col min="2" max="2" width="56.5703125" style="54" bestFit="1" customWidth="1"/>
    <col min="3" max="3" width="7" style="54" customWidth="1"/>
    <col min="5" max="6" width="23.7109375" style="54" bestFit="1" customWidth="1"/>
    <col min="7" max="7" width="71" style="54" customWidth="1"/>
    <col min="8" max="9" width="13.85546875" style="54" customWidth="1"/>
    <col min="10" max="10" width="6" style="54" customWidth="1"/>
    <col min="11" max="11" width="5.85546875" style="54" bestFit="1" customWidth="1"/>
    <col min="12" max="12" width="9.42578125" style="54" bestFit="1" customWidth="1"/>
    <col min="13" max="17" width="8.140625" style="54" bestFit="1" customWidth="1"/>
    <col min="18" max="18" width="9.42578125" style="54" bestFit="1" customWidth="1"/>
    <col min="19" max="19" width="8.140625" style="54" bestFit="1" customWidth="1"/>
    <col min="20" max="20" width="9" style="54" bestFit="1" customWidth="1"/>
    <col min="21" max="21" width="9.42578125" style="54" bestFit="1" customWidth="1"/>
    <col min="22" max="23" width="9" style="54" bestFit="1" customWidth="1"/>
    <col min="24" max="24" width="8.140625" style="54" bestFit="1" customWidth="1"/>
    <col min="25" max="25" width="10" style="54" bestFit="1" customWidth="1"/>
    <col min="26" max="32" width="8.140625" style="54" bestFit="1" customWidth="1"/>
    <col min="33" max="33" width="9.42578125" style="54" bestFit="1" customWidth="1"/>
    <col min="34" max="47" width="8.140625" style="54" bestFit="1" customWidth="1"/>
  </cols>
  <sheetData>
    <row r="1" spans="1:47" x14ac:dyDescent="0.25">
      <c r="A1" s="30" t="s">
        <v>0</v>
      </c>
      <c r="B1" s="18"/>
      <c r="C1" s="18" t="s">
        <v>1</v>
      </c>
      <c r="D1" s="18"/>
      <c r="E1" s="18"/>
      <c r="F1" s="19"/>
    </row>
    <row r="2" spans="1:47" x14ac:dyDescent="0.25">
      <c r="A2" s="31" t="s">
        <v>2</v>
      </c>
      <c r="C2" t="s">
        <v>3</v>
      </c>
      <c r="F2" s="20"/>
    </row>
    <row r="3" spans="1:47" ht="18.75" customHeight="1" x14ac:dyDescent="0.3">
      <c r="A3" s="31" t="s">
        <v>4</v>
      </c>
      <c r="C3" t="s">
        <v>5</v>
      </c>
      <c r="F3" s="20"/>
      <c r="H3" s="103"/>
      <c r="I3" s="103"/>
      <c r="Z3" s="49"/>
    </row>
    <row r="4" spans="1:47" ht="18.75" customHeight="1" x14ac:dyDescent="0.3">
      <c r="A4" s="32" t="s">
        <v>6</v>
      </c>
      <c r="B4" s="21"/>
      <c r="C4" s="21" t="s">
        <v>7</v>
      </c>
      <c r="D4" s="21"/>
      <c r="E4" s="21"/>
      <c r="F4" s="22"/>
      <c r="H4" s="104"/>
      <c r="I4" s="104"/>
    </row>
    <row r="5" spans="1:47" ht="18.75" customHeight="1" x14ac:dyDescent="0.3">
      <c r="A5" s="32" t="s">
        <v>8</v>
      </c>
      <c r="B5" s="21"/>
      <c r="C5" s="21" t="s">
        <v>9</v>
      </c>
      <c r="D5" s="21"/>
      <c r="E5" s="21"/>
      <c r="F5" s="22"/>
      <c r="H5" s="104"/>
      <c r="I5" s="104"/>
      <c r="L5" s="66"/>
      <c r="M5" s="66"/>
      <c r="N5" s="66"/>
      <c r="O5" s="66"/>
      <c r="P5" s="66"/>
      <c r="Q5" s="66"/>
      <c r="R5" s="66"/>
      <c r="S5" s="66"/>
      <c r="T5" s="66"/>
      <c r="U5" s="66"/>
      <c r="V5" s="66"/>
      <c r="W5" s="66"/>
      <c r="X5" s="66"/>
      <c r="Y5" s="66"/>
      <c r="Z5" s="66"/>
      <c r="AA5" s="66"/>
      <c r="AB5" s="66"/>
      <c r="AC5" s="66"/>
      <c r="AD5" s="66"/>
      <c r="AE5" s="66"/>
      <c r="AF5" s="66"/>
      <c r="AG5" s="66"/>
      <c r="AH5" s="66"/>
      <c r="AI5" s="66"/>
      <c r="AJ5" s="66"/>
      <c r="AK5" s="66"/>
      <c r="AL5" s="66"/>
      <c r="AM5" s="66"/>
      <c r="AN5" s="66"/>
      <c r="AO5" s="66"/>
      <c r="AP5" s="66"/>
      <c r="AQ5" s="66"/>
      <c r="AR5" s="66"/>
      <c r="AS5" s="66"/>
      <c r="AT5" s="66"/>
      <c r="AU5" s="66"/>
    </row>
    <row r="6" spans="1:47" ht="15.75" customHeight="1" thickBot="1" x14ac:dyDescent="0.3">
      <c r="A6" s="33"/>
      <c r="B6" s="23"/>
      <c r="C6" s="24"/>
      <c r="D6" s="24"/>
      <c r="E6" s="24"/>
      <c r="F6" s="25"/>
      <c r="G6" s="105"/>
      <c r="H6" s="105"/>
      <c r="I6" s="105"/>
      <c r="L6" s="66"/>
      <c r="M6" s="66"/>
      <c r="N6" s="66"/>
      <c r="O6" s="66"/>
      <c r="P6" s="66"/>
      <c r="Q6" s="66"/>
      <c r="R6" s="66"/>
      <c r="S6" s="66"/>
      <c r="T6" s="66"/>
      <c r="U6" s="66"/>
      <c r="V6" s="66"/>
      <c r="W6" s="66"/>
      <c r="X6" s="66"/>
      <c r="Y6" s="66"/>
      <c r="Z6" s="66"/>
      <c r="AA6" s="66"/>
      <c r="AB6" s="66"/>
      <c r="AC6" s="66"/>
      <c r="AD6" s="66"/>
      <c r="AE6" s="66"/>
      <c r="AF6" s="66"/>
      <c r="AG6" s="66"/>
      <c r="AH6" s="66"/>
      <c r="AI6" s="66"/>
      <c r="AJ6" s="66"/>
      <c r="AK6" s="66"/>
      <c r="AL6" s="66"/>
      <c r="AM6" s="66"/>
      <c r="AN6" s="66"/>
      <c r="AO6" s="66"/>
      <c r="AP6" s="66"/>
      <c r="AQ6" s="66"/>
      <c r="AR6" s="66"/>
      <c r="AS6" s="66"/>
      <c r="AT6" s="66"/>
      <c r="AU6" s="66"/>
    </row>
    <row r="7" spans="1:47" ht="15.75" customHeight="1" thickBot="1" x14ac:dyDescent="0.3">
      <c r="A7" s="34"/>
      <c r="B7" s="8"/>
      <c r="C7" s="8"/>
      <c r="D7" s="8"/>
      <c r="E7" s="40"/>
      <c r="F7" s="8"/>
      <c r="G7" s="8"/>
      <c r="L7" s="53" t="str">
        <f ca="1">A01_209!$B$8</f>
        <v>A01_209</v>
      </c>
      <c r="M7" s="53" t="str">
        <f ca="1">A01_210!$B$8</f>
        <v>A01_210</v>
      </c>
      <c r="N7" s="53" t="str">
        <f ca="1">A01_213!$B$8</f>
        <v>A01_213</v>
      </c>
      <c r="O7" s="53" t="str">
        <f ca="1">A01_216!$B$8</f>
        <v>A01_216</v>
      </c>
      <c r="P7" s="53" t="str">
        <f ca="1">A01_227!$B$8</f>
        <v>A01_227</v>
      </c>
      <c r="Q7" s="53" t="str">
        <f ca="1">A01_309!$B$8</f>
        <v>A01_309</v>
      </c>
      <c r="R7" s="53" t="str">
        <f ca="1">A01_409!$B$8</f>
        <v>A01_409</v>
      </c>
      <c r="S7" s="53" t="str">
        <f ca="1">A01_428!$B$8</f>
        <v>A01_428</v>
      </c>
      <c r="T7" s="53" t="str">
        <f ca="1">A01_S105!$B$8</f>
        <v>A01_S105</v>
      </c>
      <c r="U7" s="53" t="str">
        <f ca="1">A01_S106!$B$8</f>
        <v>A01_S106</v>
      </c>
      <c r="V7" s="53" t="str">
        <f ca="1">A01_S236!$B$8</f>
        <v>A01_S236</v>
      </c>
      <c r="W7" s="53" t="str">
        <f ca="1">A01_S237!$B$8</f>
        <v>A01_S237</v>
      </c>
      <c r="X7" s="53" t="str">
        <f ca="1">A07_214!$B$8</f>
        <v>A07_214</v>
      </c>
      <c r="Y7" s="53" t="str">
        <f ca="1">A07_205ab!$B$8</f>
        <v>A07_205ab</v>
      </c>
      <c r="Z7" s="53" t="str">
        <f ca="1">A15_308!$B$8</f>
        <v>A15_308</v>
      </c>
      <c r="AA7" s="53" t="str">
        <f ca="1">A15_309!$B$8</f>
        <v>A15_309</v>
      </c>
      <c r="AB7" s="53" t="str">
        <f ca="1">A15_332!$B$8</f>
        <v>A15_332</v>
      </c>
      <c r="AC7" s="53" t="str">
        <f ca="1">A15_333!$B$8</f>
        <v>A15_333</v>
      </c>
      <c r="AD7" s="53" t="str">
        <f ca="1">A16_213!$B$8</f>
        <v>A16_213</v>
      </c>
      <c r="AE7" s="53" t="str">
        <f ca="1">A16_215!$B$8</f>
        <v>A16_215</v>
      </c>
      <c r="AF7" s="53" t="str">
        <f ca="1">A16_217!$B$8</f>
        <v>A16_217</v>
      </c>
      <c r="AG7" s="53" t="str">
        <f ca="1">A18_108!$B$8</f>
        <v>A18_108</v>
      </c>
      <c r="AH7" s="53" t="str">
        <f ca="1">A18_112!$B$8</f>
        <v>A18_112</v>
      </c>
      <c r="AI7" s="53" t="str">
        <f ca="1">A18_205!$B$8</f>
        <v>A18_205</v>
      </c>
      <c r="AJ7" s="53" t="str">
        <f ca="1">A18_208!$B$8</f>
        <v>A18_208</v>
      </c>
      <c r="AK7" s="53" t="str">
        <f ca="1">A19_113!$B$8</f>
        <v>A19_113</v>
      </c>
      <c r="AL7" s="53" t="str">
        <f ca="1">A19_118!$B$8</f>
        <v>A19_118</v>
      </c>
      <c r="AM7" s="53" t="str">
        <f ca="1">A19_229!$B$8</f>
        <v>A19_229</v>
      </c>
      <c r="AN7" s="53" t="str">
        <f ca="1">A19_231!$B$8</f>
        <v>A19_231</v>
      </c>
      <c r="AO7" s="53" t="str">
        <f ca="1">A19_308!$B$8</f>
        <v>A19_308</v>
      </c>
      <c r="AP7" s="53" t="str">
        <f ca="1">A19_326!$B$8</f>
        <v>A19_326</v>
      </c>
      <c r="AQ7" s="53" t="str">
        <f ca="1">A20_113!$B$8</f>
        <v>A20_113</v>
      </c>
      <c r="AR7" s="53" t="str">
        <f ca="1">A20_114!$B$8</f>
        <v>A20_114</v>
      </c>
      <c r="AS7" s="53" t="str">
        <f ca="1">A21_108!$B$8</f>
        <v>A21_108</v>
      </c>
      <c r="AT7" s="53" t="str">
        <f ca="1">A21_111!$B$8</f>
        <v>A21_111</v>
      </c>
      <c r="AU7" s="53" t="str">
        <f ca="1">A21_329!$B$8</f>
        <v>A21_329</v>
      </c>
    </row>
    <row r="8" spans="1:47" ht="32.25" customHeight="1" thickTop="1" x14ac:dyDescent="0.25">
      <c r="A8" s="35" t="s">
        <v>10</v>
      </c>
      <c r="B8" s="13" t="s">
        <v>11</v>
      </c>
      <c r="C8" s="14" t="s">
        <v>12</v>
      </c>
      <c r="D8" s="14" t="s">
        <v>13</v>
      </c>
      <c r="E8" s="14" t="s">
        <v>14</v>
      </c>
      <c r="F8" s="14" t="s">
        <v>15</v>
      </c>
      <c r="G8" s="13" t="s">
        <v>16</v>
      </c>
      <c r="H8" s="13" t="s">
        <v>17</v>
      </c>
      <c r="I8" s="13" t="s">
        <v>18</v>
      </c>
      <c r="K8" t="s">
        <v>19</v>
      </c>
      <c r="L8" s="26"/>
      <c r="M8" s="26"/>
      <c r="N8" s="26"/>
      <c r="O8" s="26"/>
      <c r="P8" s="26"/>
      <c r="Q8" s="26"/>
      <c r="R8" s="26"/>
      <c r="S8" s="26"/>
      <c r="T8" s="42"/>
      <c r="U8" s="26"/>
      <c r="V8" s="26"/>
      <c r="W8" s="26"/>
    </row>
    <row r="9" spans="1:47" ht="51" customHeight="1" x14ac:dyDescent="0.25">
      <c r="A9" s="36" t="s">
        <v>20</v>
      </c>
      <c r="B9" s="17" t="s">
        <v>21</v>
      </c>
      <c r="C9" s="12">
        <f t="shared" ref="C9:C40" si="0">K9</f>
        <v>14</v>
      </c>
      <c r="D9" s="12" t="s">
        <v>22</v>
      </c>
      <c r="E9" s="15"/>
      <c r="F9" s="15">
        <f t="shared" ref="F9:F40" si="1">C9*E9</f>
        <v>0</v>
      </c>
      <c r="G9" s="16" t="s">
        <v>23</v>
      </c>
      <c r="H9" s="12"/>
      <c r="I9" s="12"/>
      <c r="K9">
        <f t="shared" ref="K9:K40" si="2">SUM(L9:AU9)</f>
        <v>14</v>
      </c>
      <c r="L9" s="42">
        <f>SUMIF(A01_209!$A$14:$A$75,$A9,A01_209!$C$14:$C$75)</f>
        <v>0</v>
      </c>
      <c r="M9" s="42">
        <f>SUMIF(A01_210!$A$14:$A$88,$A9,A01_210!$C$14:$C$88)</f>
        <v>0</v>
      </c>
      <c r="N9" s="42">
        <f>SUMIF(A01_213!$A$14:$A$70,$A9,A01_213!$C$14:$C$70)</f>
        <v>0</v>
      </c>
      <c r="O9" s="42">
        <f>SUMIF(A01_216!$A$14:$A$73,$A9,A01_216!$C$14:$C$73)</f>
        <v>0</v>
      </c>
      <c r="P9" s="42">
        <f>SUMIF(A01_227!$A$14:$A$63,$A9,A01_227!$C$14:$C$63)</f>
        <v>0</v>
      </c>
      <c r="Q9" s="42">
        <f>SUMIF(A01_309!$A$14:$A$75,$A9,A01_309!$C$14:$C$75)</f>
        <v>0</v>
      </c>
      <c r="R9" s="42">
        <f>SUMIF(A01_409!$A$14:$A$68,$A9,A01_409!$C$14:$C$68)</f>
        <v>0</v>
      </c>
      <c r="S9" s="42">
        <f>SUMIF(A01_428!$A$14:$A$76,$A9,A01_428!$C$14:$C$76)</f>
        <v>0</v>
      </c>
      <c r="T9" s="42">
        <f>SUMIF(A01_S105!$A$14:$A$56,$A9,A01_S105!$C$14:$C$56)</f>
        <v>0</v>
      </c>
      <c r="U9" s="42">
        <f>SUMIF(A01_S106!$A$14:$A$69,$A9,A01_S106!$C$14:$C$69)</f>
        <v>0</v>
      </c>
      <c r="V9" s="42">
        <f>SUMIF(A01_S236!$A$14:$A$74,$A9,A01_S236!$C$14:$C$74)</f>
        <v>0</v>
      </c>
      <c r="W9" s="42">
        <f>SUMIF(A01_S237!$A$14:$A$47,$A9,A01_S237!$C$14:$C$47)</f>
        <v>0</v>
      </c>
      <c r="X9" s="42">
        <f>SUMIF(A07_214!$A$14:$A$70,$A9,A07_214!$C$14:$C$70)</f>
        <v>0</v>
      </c>
      <c r="Y9" s="42">
        <f>SUMIF(A07_205ab!$A$14:$A$72,$A9,A07_205ab!$C$14:$C$72)</f>
        <v>0</v>
      </c>
      <c r="Z9" s="42">
        <f>SUMIF(A15_308!$A$14:$A$69,$A9,A15_308!$C$14:$C$69)</f>
        <v>1</v>
      </c>
      <c r="AA9" s="42">
        <f>SUMIF(A15_309!$A$14:$A$73,$A9,A15_309!$C$14:$C$73)</f>
        <v>1</v>
      </c>
      <c r="AB9" s="42">
        <f>SUMIF(A15_332!$A$14:$A$62,$A9,A15_332!$C$14:$C$62)</f>
        <v>0</v>
      </c>
      <c r="AC9" s="42">
        <f>SUMIF(A15_333!$A$14:$A$72,$A9,A15_333!$C$14:$C$72)</f>
        <v>1</v>
      </c>
      <c r="AD9" s="42">
        <f>SUMIF(A16_213!$A$14:$A$75,$A9,A16_213!$C$14:$C$75)</f>
        <v>0</v>
      </c>
      <c r="AE9" s="42">
        <f>SUMIF(A16_215!$A$14:$A$72,$A9,A16_215!$C$14:$C$72)</f>
        <v>0</v>
      </c>
      <c r="AF9" s="42">
        <f>SUMIF(A16_217!$A$14:$A$72,$A9,A16_217!$C$14:$C$72)</f>
        <v>0</v>
      </c>
      <c r="AG9" s="42">
        <f>SUMIF(A18_108!$A$14:$A$70,$A9,A18_108!$C$14:$C$70)</f>
        <v>0</v>
      </c>
      <c r="AH9" s="42">
        <f>SUMIF(A18_112!$A$14:$A$57,$A9,A18_112!$C$14:$C$57)</f>
        <v>1</v>
      </c>
      <c r="AI9" s="42">
        <f>SUMIF(A18_205!$A$14:$A$59,$A9,A18_205!$C$14:$C$59)</f>
        <v>0</v>
      </c>
      <c r="AJ9" s="42">
        <f>SUMIF(A18_208!$A$14:$A$64,$A9,A18_208!$C$14:$C$64)</f>
        <v>0</v>
      </c>
      <c r="AK9" s="42">
        <f>SUMIF(A19_113!$A$14:$A$75,$A9,A19_113!$C$14:$C$75)</f>
        <v>1</v>
      </c>
      <c r="AL9" s="42">
        <f>SUMIF(A19_118!$A$14:$A$72,$A9,A19_118!$C$14:$C$72)</f>
        <v>1</v>
      </c>
      <c r="AM9" s="42">
        <f>SUMIF(A19_229!$A$14:$A$72,$A9,A19_229!$C$14:$C$72)</f>
        <v>1</v>
      </c>
      <c r="AN9" s="42">
        <f>SUMIF(A19_231!$A$14:$A$72,$A9,A19_231!$C$14:$C$72)</f>
        <v>1</v>
      </c>
      <c r="AO9" s="42">
        <f>SUMIF(A19_308!$A$14:$A$70,$A9,A19_308!$C$14:$C$70)</f>
        <v>1</v>
      </c>
      <c r="AP9" s="42">
        <f>SUMIF(A19_326!$A$14:$A$70,$A9,A19_326!$C$14:$C$70)</f>
        <v>1</v>
      </c>
      <c r="AQ9" s="42">
        <f>SUMIF(A20_113!$A$14:$A$73,$A9,A20_113!$C$14:$C$73)</f>
        <v>1</v>
      </c>
      <c r="AR9" s="42">
        <f>SUMIF(A20_114!$A$14:$A$71,$A9,A20_114!$C$14:$C$71)</f>
        <v>1</v>
      </c>
      <c r="AS9" s="42">
        <f>SUMIF(A21_108!$A$14:$A$70,$A9,A21_108!$C$14:$C$70)</f>
        <v>1</v>
      </c>
      <c r="AT9" s="42">
        <f>SUMIF(A21_111!$A$14:$A$71,$A9,A21_111!$C$14:$C$71)</f>
        <v>1</v>
      </c>
      <c r="AU9" s="42">
        <f>SUMIF(A21_329!$A$14:$A$80,$A9,A21_329!$C$14:$C$80)</f>
        <v>0</v>
      </c>
    </row>
    <row r="10" spans="1:47" ht="51" customHeight="1" x14ac:dyDescent="0.25">
      <c r="A10" s="36" t="s">
        <v>24</v>
      </c>
      <c r="B10" s="17" t="s">
        <v>25</v>
      </c>
      <c r="C10" s="12">
        <f t="shared" si="0"/>
        <v>3</v>
      </c>
      <c r="D10" s="12" t="s">
        <v>22</v>
      </c>
      <c r="E10" s="15"/>
      <c r="F10" s="15">
        <f t="shared" si="1"/>
        <v>0</v>
      </c>
      <c r="G10" s="16" t="s">
        <v>26</v>
      </c>
      <c r="H10" s="12"/>
      <c r="I10" s="12"/>
      <c r="K10">
        <f t="shared" si="2"/>
        <v>3</v>
      </c>
      <c r="L10" s="42">
        <f>SUMIF(A01_209!$A$14:$A$75,$A10,A01_209!$C$14:$C$75)</f>
        <v>0</v>
      </c>
      <c r="M10" s="42">
        <f>SUMIF(A01_210!$A$14:$A$88,$A10,A01_210!$C$14:$C$88)</f>
        <v>0</v>
      </c>
      <c r="N10" s="42">
        <f>SUMIF(A01_213!$A$14:$A$70,$A10,A01_213!$C$14:$C$70)</f>
        <v>0</v>
      </c>
      <c r="O10" s="42">
        <f>SUMIF(A01_216!$A$14:$A$73,$A10,A01_216!$C$14:$C$73)</f>
        <v>0</v>
      </c>
      <c r="P10" s="42">
        <f>SUMIF(A01_227!$A$14:$A$63,$A10,A01_227!$C$14:$C$63)</f>
        <v>0</v>
      </c>
      <c r="Q10" s="42">
        <f>SUMIF(A01_309!$A$14:$A$75,$A10,A01_309!$C$14:$C$75)</f>
        <v>0</v>
      </c>
      <c r="R10" s="42">
        <f>SUMIF(A01_409!$A$14:$A$68,$A10,A01_409!$C$14:$C$68)</f>
        <v>1</v>
      </c>
      <c r="S10" s="42">
        <f>SUMIF(A01_428!$A$14:$A$76,$A10,A01_428!$C$14:$C$76)</f>
        <v>0</v>
      </c>
      <c r="T10" s="42">
        <f>SUMIF(A01_S105!$A$14:$A$56,$A10,A01_S105!$C$14:$C$56)</f>
        <v>0</v>
      </c>
      <c r="U10" s="42">
        <f>SUMIF(A01_S106!$A$14:$A$69,$A10,A01_S106!$C$14:$C$69)</f>
        <v>0</v>
      </c>
      <c r="V10" s="42">
        <f>SUMIF(A01_S236!$A$14:$A$74,$A10,A01_S236!$C$14:$C$74)</f>
        <v>0</v>
      </c>
      <c r="W10" s="42">
        <f>SUMIF(A01_S237!$A$14:$A$47,$A10,A01_S237!$C$14:$C$47)</f>
        <v>0</v>
      </c>
      <c r="X10" s="42">
        <f>SUMIF(A07_214!$A$14:$A$70,$A10,A07_214!$C$14:$C$70)</f>
        <v>1</v>
      </c>
      <c r="Y10" s="42">
        <f>SUMIF(A07_205ab!$A$14:$A$72,$A10,A07_205ab!$C$14:$C$72)</f>
        <v>1</v>
      </c>
      <c r="Z10" s="42">
        <f>SUMIF(A15_308!$A$14:$A$69,$A10,A15_308!$C$14:$C$69)</f>
        <v>0</v>
      </c>
      <c r="AA10" s="42">
        <f>SUMIF(A15_309!$A$14:$A$73,$A10,A15_309!$C$14:$C$73)</f>
        <v>0</v>
      </c>
      <c r="AB10" s="42">
        <f>SUMIF(A15_332!$A$14:$A$62,$A10,A15_332!$C$14:$C$62)</f>
        <v>0</v>
      </c>
      <c r="AC10" s="42">
        <f>SUMIF(A15_333!$A$14:$A$72,$A10,A15_333!$C$14:$C$72)</f>
        <v>0</v>
      </c>
      <c r="AD10" s="42">
        <f>SUMIF(A16_213!$A$14:$A$75,$A10,A16_213!$C$14:$C$75)</f>
        <v>0</v>
      </c>
      <c r="AE10" s="42">
        <f>SUMIF(A16_215!$A$14:$A$72,$A10,A16_215!$C$14:$C$72)</f>
        <v>0</v>
      </c>
      <c r="AF10" s="42">
        <f>SUMIF(A16_217!$A$14:$A$72,$A10,A16_217!$C$14:$C$72)</f>
        <v>0</v>
      </c>
      <c r="AG10" s="42">
        <f>SUMIF(A18_108!$A$14:$A$70,$A10,A18_108!$C$14:$C$70)</f>
        <v>0</v>
      </c>
      <c r="AH10" s="42">
        <f>SUMIF(A18_112!$A$14:$A$57,$A10,A18_112!$C$14:$C$57)</f>
        <v>0</v>
      </c>
      <c r="AI10" s="42">
        <f>SUMIF(A18_205!$A$14:$A$59,$A10,A18_205!$C$14:$C$59)</f>
        <v>0</v>
      </c>
      <c r="AJ10" s="42">
        <f>SUMIF(A18_208!$A$14:$A$64,$A10,A18_208!$C$14:$C$64)</f>
        <v>0</v>
      </c>
      <c r="AK10" s="42">
        <f>SUMIF(A19_113!$A$14:$A$75,$A10,A19_113!$C$14:$C$75)</f>
        <v>0</v>
      </c>
      <c r="AL10" s="42">
        <f>SUMIF(A19_118!$A$14:$A$72,$A10,A19_118!$C$14:$C$72)</f>
        <v>0</v>
      </c>
      <c r="AM10" s="42">
        <f>SUMIF(A19_229!$A$14:$A$72,$A10,A19_229!$C$14:$C$72)</f>
        <v>0</v>
      </c>
      <c r="AN10" s="42">
        <f>SUMIF(A19_231!$A$14:$A$72,$A10,A19_231!$C$14:$C$72)</f>
        <v>0</v>
      </c>
      <c r="AO10" s="42">
        <f>SUMIF(A19_308!$A$14:$A$70,$A10,A19_308!$C$14:$C$70)</f>
        <v>0</v>
      </c>
      <c r="AP10" s="42">
        <f>SUMIF(A19_326!$A$14:$A$70,$A10,A19_326!$C$14:$C$70)</f>
        <v>0</v>
      </c>
      <c r="AQ10" s="42">
        <f>SUMIF(A20_113!$A$14:$A$73,$A10,A20_113!$C$14:$C$73)</f>
        <v>0</v>
      </c>
      <c r="AR10" s="42">
        <f>SUMIF(A20_114!$A$14:$A$71,$A10,A20_114!$C$14:$C$71)</f>
        <v>0</v>
      </c>
      <c r="AS10" s="42">
        <f>SUMIF(A21_108!$A$14:$A$70,$A10,A21_108!$C$14:$C$70)</f>
        <v>0</v>
      </c>
      <c r="AT10" s="42">
        <f>SUMIF(A21_111!$A$14:$A$71,$A10,A21_111!$C$14:$C$71)</f>
        <v>0</v>
      </c>
      <c r="AU10" s="42">
        <f>SUMIF(A21_329!$A$14:$A$80,$A10,A21_329!$C$14:$C$80)</f>
        <v>0</v>
      </c>
    </row>
    <row r="11" spans="1:47" ht="102" customHeight="1" x14ac:dyDescent="0.25">
      <c r="A11" s="36" t="s">
        <v>27</v>
      </c>
      <c r="B11" s="17" t="s">
        <v>28</v>
      </c>
      <c r="C11" s="12">
        <f t="shared" si="0"/>
        <v>9</v>
      </c>
      <c r="D11" s="12" t="s">
        <v>22</v>
      </c>
      <c r="E11" s="15"/>
      <c r="F11" s="15">
        <f t="shared" si="1"/>
        <v>0</v>
      </c>
      <c r="G11" s="16" t="s">
        <v>29</v>
      </c>
      <c r="H11" s="12"/>
      <c r="I11" s="12"/>
      <c r="K11">
        <f t="shared" si="2"/>
        <v>9</v>
      </c>
      <c r="L11" s="42">
        <f>SUMIF(A01_209!$A$14:$A$75,$A11,A01_209!$C$14:$C$75)</f>
        <v>1</v>
      </c>
      <c r="M11" s="42">
        <f>SUMIF(A01_210!$A$14:$A$88,$A11,A01_210!$C$14:$C$88)</f>
        <v>0</v>
      </c>
      <c r="N11" s="42">
        <f>SUMIF(A01_213!$A$14:$A$70,$A11,A01_213!$C$14:$C$70)</f>
        <v>1</v>
      </c>
      <c r="O11" s="42">
        <f>SUMIF(A01_216!$A$14:$A$73,$A11,A01_216!$C$14:$C$73)</f>
        <v>1</v>
      </c>
      <c r="P11" s="42">
        <f>SUMIF(A01_227!$A$14:$A$63,$A11,A01_227!$C$14:$C$63)</f>
        <v>0</v>
      </c>
      <c r="Q11" s="42">
        <f>SUMIF(A01_309!$A$14:$A$75,$A11,A01_309!$C$14:$C$75)</f>
        <v>0</v>
      </c>
      <c r="R11" s="42">
        <f>SUMIF(A01_409!$A$14:$A$68,$A11,A01_409!$C$14:$C$68)</f>
        <v>0</v>
      </c>
      <c r="S11" s="42">
        <f>SUMIF(A01_428!$A$14:$A$76,$A11,A01_428!$C$14:$C$76)</f>
        <v>1</v>
      </c>
      <c r="T11" s="42">
        <f>SUMIF(A01_S105!$A$14:$A$56,$A11,A01_S105!$C$14:$C$56)</f>
        <v>0</v>
      </c>
      <c r="U11" s="42">
        <f>SUMIF(A01_S106!$A$14:$A$69,$A11,A01_S106!$C$14:$C$69)</f>
        <v>0</v>
      </c>
      <c r="V11" s="42">
        <f>SUMIF(A01_S236!$A$14:$A$74,$A11,A01_S236!$C$14:$C$74)</f>
        <v>1</v>
      </c>
      <c r="W11" s="42">
        <f>SUMIF(A01_S237!$A$14:$A$47,$A11,A01_S237!$C$14:$C$47)</f>
        <v>1</v>
      </c>
      <c r="X11" s="42">
        <f>SUMIF(A07_214!$A$14:$A$70,$A11,A07_214!$C$14:$C$70)</f>
        <v>0</v>
      </c>
      <c r="Y11" s="42">
        <f>SUMIF(A07_205ab!$A$14:$A$72,$A11,A07_205ab!$C$14:$C$72)</f>
        <v>0</v>
      </c>
      <c r="Z11" s="42">
        <f>SUMIF(A15_308!$A$14:$A$69,$A11,A15_308!$C$14:$C$69)</f>
        <v>0</v>
      </c>
      <c r="AA11" s="42">
        <f>SUMIF(A15_309!$A$14:$A$73,$A11,A15_309!$C$14:$C$73)</f>
        <v>0</v>
      </c>
      <c r="AB11" s="42">
        <f>SUMIF(A15_332!$A$14:$A$62,$A11,A15_332!$C$14:$C$62)</f>
        <v>0</v>
      </c>
      <c r="AC11" s="42">
        <f>SUMIF(A15_333!$A$14:$A$72,$A11,A15_333!$C$14:$C$72)</f>
        <v>0</v>
      </c>
      <c r="AD11" s="42">
        <f>SUMIF(A16_213!$A$14:$A$75,$A11,A16_213!$C$14:$C$75)</f>
        <v>1</v>
      </c>
      <c r="AE11" s="42">
        <f>SUMIF(A16_215!$A$14:$A$72,$A11,A16_215!$C$14:$C$72)</f>
        <v>1</v>
      </c>
      <c r="AF11" s="42">
        <f>SUMIF(A16_217!$A$14:$A$72,$A11,A16_217!$C$14:$C$72)</f>
        <v>1</v>
      </c>
      <c r="AG11" s="42">
        <f>SUMIF(A18_108!$A$14:$A$70,$A11,A18_108!$C$14:$C$70)</f>
        <v>0</v>
      </c>
      <c r="AH11" s="42">
        <f>SUMIF(A18_112!$A$14:$A$57,$A11,A18_112!$C$14:$C$57)</f>
        <v>0</v>
      </c>
      <c r="AI11" s="42">
        <f>SUMIF(A18_205!$A$14:$A$59,$A11,A18_205!$C$14:$C$59)</f>
        <v>0</v>
      </c>
      <c r="AJ11" s="42">
        <f>SUMIF(A18_208!$A$14:$A$64,$A11,A18_208!$C$14:$C$64)</f>
        <v>0</v>
      </c>
      <c r="AK11" s="42">
        <f>SUMIF(A19_113!$A$14:$A$75,$A11,A19_113!$C$14:$C$75)</f>
        <v>0</v>
      </c>
      <c r="AL11" s="42">
        <f>SUMIF(A19_118!$A$14:$A$72,$A11,A19_118!$C$14:$C$72)</f>
        <v>0</v>
      </c>
      <c r="AM11" s="42">
        <f>SUMIF(A19_229!$A$14:$A$72,$A11,A19_229!$C$14:$C$72)</f>
        <v>0</v>
      </c>
      <c r="AN11" s="42">
        <f>SUMIF(A19_231!$A$14:$A$72,$A11,A19_231!$C$14:$C$72)</f>
        <v>0</v>
      </c>
      <c r="AO11" s="42">
        <f>SUMIF(A19_308!$A$14:$A$70,$A11,A19_308!$C$14:$C$70)</f>
        <v>0</v>
      </c>
      <c r="AP11" s="42">
        <f>SUMIF(A19_326!$A$14:$A$70,$A11,A19_326!$C$14:$C$70)</f>
        <v>0</v>
      </c>
      <c r="AQ11" s="42">
        <f>SUMIF(A20_113!$A$14:$A$73,$A11,A20_113!$C$14:$C$73)</f>
        <v>0</v>
      </c>
      <c r="AR11" s="42">
        <f>SUMIF(A20_114!$A$14:$A$71,$A11,A20_114!$C$14:$C$71)</f>
        <v>0</v>
      </c>
      <c r="AS11" s="42">
        <f>SUMIF(A21_108!$A$14:$A$70,$A11,A21_108!$C$14:$C$70)</f>
        <v>0</v>
      </c>
      <c r="AT11" s="42">
        <f>SUMIF(A21_111!$A$14:$A$71,$A11,A21_111!$C$14:$C$71)</f>
        <v>0</v>
      </c>
      <c r="AU11" s="42">
        <f>SUMIF(A21_329!$A$14:$A$80,$A11,A21_329!$C$14:$C$80)</f>
        <v>0</v>
      </c>
    </row>
    <row r="12" spans="1:47" ht="76.5" customHeight="1" x14ac:dyDescent="0.25">
      <c r="A12" s="36" t="s">
        <v>30</v>
      </c>
      <c r="B12" s="17" t="s">
        <v>31</v>
      </c>
      <c r="C12" s="12">
        <f t="shared" si="0"/>
        <v>1</v>
      </c>
      <c r="D12" s="12" t="s">
        <v>22</v>
      </c>
      <c r="E12" s="15"/>
      <c r="F12" s="15">
        <f t="shared" si="1"/>
        <v>0</v>
      </c>
      <c r="G12" s="16" t="s">
        <v>32</v>
      </c>
      <c r="H12" s="12"/>
      <c r="I12" s="12"/>
      <c r="K12">
        <f t="shared" si="2"/>
        <v>1</v>
      </c>
      <c r="L12" s="42">
        <f>SUMIF(A01_209!$A$14:$A$75,$A12,A01_209!$C$14:$C$75)</f>
        <v>0</v>
      </c>
      <c r="M12" s="42">
        <f>SUMIF(A01_210!$A$14:$A$88,$A12,A01_210!$C$14:$C$88)</f>
        <v>1</v>
      </c>
      <c r="N12" s="42">
        <f>SUMIF(A01_213!$A$14:$A$70,$A12,A01_213!$C$14:$C$70)</f>
        <v>0</v>
      </c>
      <c r="O12" s="42">
        <f>SUMIF(A01_216!$A$14:$A$73,$A12,A01_216!$C$14:$C$73)</f>
        <v>0</v>
      </c>
      <c r="P12" s="42">
        <f>SUMIF(A01_227!$A$14:$A$63,$A12,A01_227!$C$14:$C$63)</f>
        <v>0</v>
      </c>
      <c r="Q12" s="42">
        <f>SUMIF(A01_309!$A$14:$A$75,$A12,A01_309!$C$14:$C$75)</f>
        <v>0</v>
      </c>
      <c r="R12" s="42">
        <f>SUMIF(A01_409!$A$14:$A$68,$A12,A01_409!$C$14:$C$68)</f>
        <v>0</v>
      </c>
      <c r="S12" s="42">
        <f>SUMIF(A01_428!$A$14:$A$76,$A12,A01_428!$C$14:$C$76)</f>
        <v>0</v>
      </c>
      <c r="T12" s="42">
        <f>SUMIF(A01_S105!$A$14:$A$56,$A12,A01_S105!$C$14:$C$56)</f>
        <v>0</v>
      </c>
      <c r="U12" s="42">
        <f>SUMIF(A01_S106!$A$14:$A$69,$A12,A01_S106!$C$14:$C$69)</f>
        <v>0</v>
      </c>
      <c r="V12" s="42">
        <f>SUMIF(A01_S236!$A$14:$A$74,$A12,A01_S236!$C$14:$C$74)</f>
        <v>0</v>
      </c>
      <c r="W12" s="42">
        <f>SUMIF(A01_S237!$A$14:$A$47,$A12,A01_S237!$C$14:$C$47)</f>
        <v>0</v>
      </c>
      <c r="X12" s="42">
        <f>SUMIF(A07_214!$A$14:$A$70,$A12,A07_214!$C$14:$C$70)</f>
        <v>0</v>
      </c>
      <c r="Y12" s="42">
        <f>SUMIF(A07_205ab!$A$14:$A$72,$A12,A07_205ab!$C$14:$C$72)</f>
        <v>0</v>
      </c>
      <c r="Z12" s="42">
        <f>SUMIF(A15_308!$A$14:$A$69,$A12,A15_308!$C$14:$C$69)</f>
        <v>0</v>
      </c>
      <c r="AA12" s="42">
        <f>SUMIF(A15_309!$A$14:$A$73,$A12,A15_309!$C$14:$C$73)</f>
        <v>0</v>
      </c>
      <c r="AB12" s="42">
        <f>SUMIF(A15_332!$A$14:$A$62,$A12,A15_332!$C$14:$C$62)</f>
        <v>0</v>
      </c>
      <c r="AC12" s="42">
        <f>SUMIF(A15_333!$A$14:$A$72,$A12,A15_333!$C$14:$C$72)</f>
        <v>0</v>
      </c>
      <c r="AD12" s="42">
        <f>SUMIF(A16_213!$A$14:$A$75,$A12,A16_213!$C$14:$C$75)</f>
        <v>0</v>
      </c>
      <c r="AE12" s="42">
        <f>SUMIF(A16_215!$A$14:$A$72,$A12,A16_215!$C$14:$C$72)</f>
        <v>0</v>
      </c>
      <c r="AF12" s="42">
        <f>SUMIF(A16_217!$A$14:$A$72,$A12,A16_217!$C$14:$C$72)</f>
        <v>0</v>
      </c>
      <c r="AG12" s="42">
        <f>SUMIF(A18_108!$A$14:$A$70,$A12,A18_108!$C$14:$C$70)</f>
        <v>0</v>
      </c>
      <c r="AH12" s="42">
        <f>SUMIF(A18_112!$A$14:$A$57,$A12,A18_112!$C$14:$C$57)</f>
        <v>0</v>
      </c>
      <c r="AI12" s="42">
        <f>SUMIF(A18_205!$A$14:$A$59,$A12,A18_205!$C$14:$C$59)</f>
        <v>0</v>
      </c>
      <c r="AJ12" s="42">
        <f>SUMIF(A18_208!$A$14:$A$64,$A12,A18_208!$C$14:$C$64)</f>
        <v>0</v>
      </c>
      <c r="AK12" s="42">
        <f>SUMIF(A19_113!$A$14:$A$75,$A12,A19_113!$C$14:$C$75)</f>
        <v>0</v>
      </c>
      <c r="AL12" s="42">
        <f>SUMIF(A19_118!$A$14:$A$72,$A12,A19_118!$C$14:$C$72)</f>
        <v>0</v>
      </c>
      <c r="AM12" s="42">
        <f>SUMIF(A19_229!$A$14:$A$72,$A12,A19_229!$C$14:$C$72)</f>
        <v>0</v>
      </c>
      <c r="AN12" s="42">
        <f>SUMIF(A19_231!$A$14:$A$72,$A12,A19_231!$C$14:$C$72)</f>
        <v>0</v>
      </c>
      <c r="AO12" s="42">
        <f>SUMIF(A19_308!$A$14:$A$70,$A12,A19_308!$C$14:$C$70)</f>
        <v>0</v>
      </c>
      <c r="AP12" s="42">
        <f>SUMIF(A19_326!$A$14:$A$70,$A12,A19_326!$C$14:$C$70)</f>
        <v>0</v>
      </c>
      <c r="AQ12" s="42">
        <f>SUMIF(A20_113!$A$14:$A$73,$A12,A20_113!$C$14:$C$73)</f>
        <v>0</v>
      </c>
      <c r="AR12" s="42">
        <f>SUMIF(A20_114!$A$14:$A$71,$A12,A20_114!$C$14:$C$71)</f>
        <v>0</v>
      </c>
      <c r="AS12" s="42">
        <f>SUMIF(A21_108!$A$14:$A$70,$A12,A21_108!$C$14:$C$70)</f>
        <v>0</v>
      </c>
      <c r="AT12" s="42">
        <f>SUMIF(A21_111!$A$14:$A$71,$A12,A21_111!$C$14:$C$71)</f>
        <v>0</v>
      </c>
      <c r="AU12" s="42">
        <f>SUMIF(A21_329!$A$14:$A$80,$A12,A21_329!$C$14:$C$80)</f>
        <v>0</v>
      </c>
    </row>
    <row r="13" spans="1:47" ht="76.5" customHeight="1" x14ac:dyDescent="0.25">
      <c r="A13" s="36" t="s">
        <v>33</v>
      </c>
      <c r="B13" s="17" t="s">
        <v>34</v>
      </c>
      <c r="C13" s="12">
        <f t="shared" si="0"/>
        <v>4</v>
      </c>
      <c r="D13" s="12" t="s">
        <v>22</v>
      </c>
      <c r="E13" s="15"/>
      <c r="F13" s="15">
        <f t="shared" si="1"/>
        <v>0</v>
      </c>
      <c r="G13" s="16" t="s">
        <v>35</v>
      </c>
      <c r="H13" s="12"/>
      <c r="I13" s="12"/>
      <c r="K13">
        <f t="shared" si="2"/>
        <v>4</v>
      </c>
      <c r="L13" s="42">
        <f>SUMIF(A01_209!$A$14:$A$75,$A13,A01_209!$C$14:$C$75)</f>
        <v>1</v>
      </c>
      <c r="M13" s="42">
        <f>SUMIF(A01_210!$A$14:$A$88,$A13,A01_210!$C$14:$C$88)</f>
        <v>0</v>
      </c>
      <c r="N13" s="42">
        <f>SUMIF(A01_213!$A$14:$A$70,$A13,A01_213!$C$14:$C$70)</f>
        <v>0</v>
      </c>
      <c r="O13" s="42">
        <f>SUMIF(A01_216!$A$14:$A$73,$A13,A01_216!$C$14:$C$73)</f>
        <v>0</v>
      </c>
      <c r="P13" s="42">
        <f>SUMIF(A01_227!$A$14:$A$63,$A13,A01_227!$C$14:$C$63)</f>
        <v>0</v>
      </c>
      <c r="Q13" s="42">
        <f>SUMIF(A01_309!$A$14:$A$75,$A13,A01_309!$C$14:$C$75)</f>
        <v>0</v>
      </c>
      <c r="R13" s="42">
        <f>SUMIF(A01_409!$A$14:$A$68,$A13,A01_409!$C$14:$C$68)</f>
        <v>0</v>
      </c>
      <c r="S13" s="42">
        <f>SUMIF(A01_428!$A$14:$A$76,$A13,A01_428!$C$14:$C$76)</f>
        <v>0</v>
      </c>
      <c r="T13" s="42">
        <f>SUMIF(A01_S105!$A$14:$A$56,$A13,A01_S105!$C$14:$C$56)</f>
        <v>0</v>
      </c>
      <c r="U13" s="42">
        <f>SUMIF(A01_S106!$A$14:$A$69,$A13,A01_S106!$C$14:$C$69)</f>
        <v>1</v>
      </c>
      <c r="V13" s="42">
        <f>SUMIF(A01_S236!$A$14:$A$74,$A13,A01_S236!$C$14:$C$74)</f>
        <v>0</v>
      </c>
      <c r="W13" s="42">
        <f>SUMIF(A01_S237!$A$14:$A$47,$A13,A01_S237!$C$14:$C$47)</f>
        <v>0</v>
      </c>
      <c r="X13" s="42">
        <f>SUMIF(A07_214!$A$14:$A$70,$A13,A07_214!$C$14:$C$70)</f>
        <v>0</v>
      </c>
      <c r="Y13" s="42">
        <f>SUMIF(A07_205ab!$A$14:$A$72,$A13,A07_205ab!$C$14:$C$72)</f>
        <v>0</v>
      </c>
      <c r="Z13" s="42">
        <f>SUMIF(A15_308!$A$14:$A$69,$A13,A15_308!$C$14:$C$69)</f>
        <v>0</v>
      </c>
      <c r="AA13" s="42">
        <f>SUMIF(A15_309!$A$14:$A$73,$A13,A15_309!$C$14:$C$73)</f>
        <v>0</v>
      </c>
      <c r="AB13" s="42">
        <f>SUMIF(A15_332!$A$14:$A$62,$A13,A15_332!$C$14:$C$62)</f>
        <v>0</v>
      </c>
      <c r="AC13" s="42">
        <f>SUMIF(A15_333!$A$14:$A$72,$A13,A15_333!$C$14:$C$72)</f>
        <v>0</v>
      </c>
      <c r="AD13" s="42">
        <f>SUMIF(A16_213!$A$14:$A$75,$A13,A16_213!$C$14:$C$75)</f>
        <v>0</v>
      </c>
      <c r="AE13" s="42">
        <f>SUMIF(A16_215!$A$14:$A$72,$A13,A16_215!$C$14:$C$72)</f>
        <v>0</v>
      </c>
      <c r="AF13" s="42">
        <f>SUMIF(A16_217!$A$14:$A$72,$A13,A16_217!$C$14:$C$72)</f>
        <v>0</v>
      </c>
      <c r="AG13" s="42">
        <f>SUMIF(A18_108!$A$14:$A$70,$A13,A18_108!$C$14:$C$70)</f>
        <v>0</v>
      </c>
      <c r="AH13" s="42">
        <f>SUMIF(A18_112!$A$14:$A$57,$A13,A18_112!$C$14:$C$57)</f>
        <v>0</v>
      </c>
      <c r="AI13" s="42">
        <f>SUMIF(A18_205!$A$14:$A$59,$A13,A18_205!$C$14:$C$59)</f>
        <v>1</v>
      </c>
      <c r="AJ13" s="42">
        <f>SUMIF(A18_208!$A$14:$A$64,$A13,A18_208!$C$14:$C$64)</f>
        <v>1</v>
      </c>
      <c r="AK13" s="42">
        <f>SUMIF(A19_113!$A$14:$A$75,$A13,A19_113!$C$14:$C$75)</f>
        <v>0</v>
      </c>
      <c r="AL13" s="42">
        <f>SUMIF(A19_118!$A$14:$A$72,$A13,A19_118!$C$14:$C$72)</f>
        <v>0</v>
      </c>
      <c r="AM13" s="42">
        <f>SUMIF(A19_229!$A$14:$A$72,$A13,A19_229!$C$14:$C$72)</f>
        <v>0</v>
      </c>
      <c r="AN13" s="42">
        <f>SUMIF(A19_231!$A$14:$A$72,$A13,A19_231!$C$14:$C$72)</f>
        <v>0</v>
      </c>
      <c r="AO13" s="42">
        <f>SUMIF(A19_308!$A$14:$A$70,$A13,A19_308!$C$14:$C$70)</f>
        <v>0</v>
      </c>
      <c r="AP13" s="42">
        <f>SUMIF(A19_326!$A$14:$A$70,$A13,A19_326!$C$14:$C$70)</f>
        <v>0</v>
      </c>
      <c r="AQ13" s="42">
        <f>SUMIF(A20_113!$A$14:$A$73,$A13,A20_113!$C$14:$C$73)</f>
        <v>0</v>
      </c>
      <c r="AR13" s="42">
        <f>SUMIF(A20_114!$A$14:$A$71,$A13,A20_114!$C$14:$C$71)</f>
        <v>0</v>
      </c>
      <c r="AS13" s="42">
        <f>SUMIF(A21_108!$A$14:$A$70,$A13,A21_108!$C$14:$C$70)</f>
        <v>0</v>
      </c>
      <c r="AT13" s="42">
        <f>SUMIF(A21_111!$A$14:$A$71,$A13,A21_111!$C$14:$C$71)</f>
        <v>0</v>
      </c>
      <c r="AU13" s="42">
        <f>SUMIF(A21_329!$A$14:$A$80,$A13,A21_329!$C$14:$C$80)</f>
        <v>0</v>
      </c>
    </row>
    <row r="14" spans="1:47" ht="89.25" customHeight="1" x14ac:dyDescent="0.25">
      <c r="A14" s="36" t="s">
        <v>36</v>
      </c>
      <c r="B14" s="17" t="s">
        <v>37</v>
      </c>
      <c r="C14" s="12">
        <f t="shared" si="0"/>
        <v>6</v>
      </c>
      <c r="D14" s="12" t="s">
        <v>22</v>
      </c>
      <c r="E14" s="15"/>
      <c r="F14" s="15">
        <f t="shared" si="1"/>
        <v>0</v>
      </c>
      <c r="G14" s="16" t="s">
        <v>38</v>
      </c>
      <c r="H14" s="12"/>
      <c r="I14" s="12"/>
      <c r="K14">
        <f t="shared" si="2"/>
        <v>6</v>
      </c>
      <c r="L14" s="42">
        <f>SUMIF(A01_209!$A$14:$A$75,$A14,A01_209!$C$14:$C$75)</f>
        <v>0</v>
      </c>
      <c r="M14" s="42">
        <f>SUMIF(A01_210!$A$14:$A$88,$A14,A01_210!$C$14:$C$88)</f>
        <v>0</v>
      </c>
      <c r="N14" s="42">
        <f>SUMIF(A01_213!$A$14:$A$70,$A14,A01_213!$C$14:$C$70)</f>
        <v>0</v>
      </c>
      <c r="O14" s="42">
        <f>SUMIF(A01_216!$A$14:$A$73,$A14,A01_216!$C$14:$C$73)</f>
        <v>0</v>
      </c>
      <c r="P14" s="42">
        <f>SUMIF(A01_227!$A$14:$A$63,$A14,A01_227!$C$14:$C$63)</f>
        <v>0</v>
      </c>
      <c r="Q14" s="42">
        <f>SUMIF(A01_309!$A$14:$A$75,$A14,A01_309!$C$14:$C$75)</f>
        <v>0</v>
      </c>
      <c r="R14" s="42">
        <f>SUMIF(A01_409!$A$14:$A$68,$A14,A01_409!$C$14:$C$68)</f>
        <v>0</v>
      </c>
      <c r="S14" s="42">
        <f>SUMIF(A01_428!$A$14:$A$76,$A14,A01_428!$C$14:$C$76)</f>
        <v>0</v>
      </c>
      <c r="T14" s="42">
        <f>SUMIF(A01_S105!$A$14:$A$56,$A14,A01_S105!$C$14:$C$56)</f>
        <v>0</v>
      </c>
      <c r="U14" s="42">
        <f>SUMIF(A01_S106!$A$14:$A$69,$A14,A01_S106!$C$14:$C$69)</f>
        <v>0</v>
      </c>
      <c r="V14" s="42">
        <f>SUMIF(A01_S236!$A$14:$A$74,$A14,A01_S236!$C$14:$C$74)</f>
        <v>0</v>
      </c>
      <c r="W14" s="42">
        <f>SUMIF(A01_S237!$A$14:$A$47,$A14,A01_S237!$C$14:$C$47)</f>
        <v>0</v>
      </c>
      <c r="X14" s="42">
        <f>SUMIF(A07_214!$A$14:$A$70,$A14,A07_214!$C$14:$C$70)</f>
        <v>0</v>
      </c>
      <c r="Y14" s="42">
        <f>SUMIF(A07_205ab!$A$14:$A$72,$A14,A07_205ab!$C$14:$C$72)</f>
        <v>0</v>
      </c>
      <c r="Z14" s="42">
        <f>SUMIF(A15_308!$A$14:$A$69,$A14,A15_308!$C$14:$C$69)</f>
        <v>0</v>
      </c>
      <c r="AA14" s="42">
        <f>SUMIF(A15_309!$A$14:$A$73,$A14,A15_309!$C$14:$C$73)</f>
        <v>0</v>
      </c>
      <c r="AB14" s="42">
        <f>SUMIF(A15_332!$A$14:$A$62,$A14,A15_332!$C$14:$C$62)</f>
        <v>0</v>
      </c>
      <c r="AC14" s="42">
        <f>SUMIF(A15_333!$A$14:$A$72,$A14,A15_333!$C$14:$C$72)</f>
        <v>0</v>
      </c>
      <c r="AD14" s="42">
        <f>SUMIF(A16_213!$A$14:$A$75,$A14,A16_213!$C$14:$C$75)</f>
        <v>2</v>
      </c>
      <c r="AE14" s="42">
        <f>SUMIF(A16_215!$A$14:$A$72,$A14,A16_215!$C$14:$C$72)</f>
        <v>2</v>
      </c>
      <c r="AF14" s="42">
        <f>SUMIF(A16_217!$A$14:$A$72,$A14,A16_217!$C$14:$C$72)</f>
        <v>2</v>
      </c>
      <c r="AG14" s="42">
        <f>SUMIF(A18_108!$A$14:$A$70,$A14,A18_108!$C$14:$C$70)</f>
        <v>0</v>
      </c>
      <c r="AH14" s="42">
        <f>SUMIF(A18_112!$A$14:$A$57,$A14,A18_112!$C$14:$C$57)</f>
        <v>0</v>
      </c>
      <c r="AI14" s="42">
        <f>SUMIF(A18_205!$A$14:$A$59,$A14,A18_205!$C$14:$C$59)</f>
        <v>0</v>
      </c>
      <c r="AJ14" s="42">
        <f>SUMIF(A18_208!$A$14:$A$64,$A14,A18_208!$C$14:$C$64)</f>
        <v>0</v>
      </c>
      <c r="AK14" s="42">
        <f>SUMIF(A19_113!$A$14:$A$75,$A14,A19_113!$C$14:$C$75)</f>
        <v>0</v>
      </c>
      <c r="AL14" s="42">
        <f>SUMIF(A19_118!$A$14:$A$72,$A14,A19_118!$C$14:$C$72)</f>
        <v>0</v>
      </c>
      <c r="AM14" s="42">
        <f>SUMIF(A19_229!$A$14:$A$72,$A14,A19_229!$C$14:$C$72)</f>
        <v>0</v>
      </c>
      <c r="AN14" s="42">
        <f>SUMIF(A19_231!$A$14:$A$72,$A14,A19_231!$C$14:$C$72)</f>
        <v>0</v>
      </c>
      <c r="AO14" s="42">
        <f>SUMIF(A19_308!$A$14:$A$70,$A14,A19_308!$C$14:$C$70)</f>
        <v>0</v>
      </c>
      <c r="AP14" s="42">
        <f>SUMIF(A19_326!$A$14:$A$70,$A14,A19_326!$C$14:$C$70)</f>
        <v>0</v>
      </c>
      <c r="AQ14" s="42">
        <f>SUMIF(A20_113!$A$14:$A$73,$A14,A20_113!$C$14:$C$73)</f>
        <v>0</v>
      </c>
      <c r="AR14" s="42">
        <f>SUMIF(A20_114!$A$14:$A$71,$A14,A20_114!$C$14:$C$71)</f>
        <v>0</v>
      </c>
      <c r="AS14" s="42">
        <f>SUMIF(A21_108!$A$14:$A$70,$A14,A21_108!$C$14:$C$70)</f>
        <v>0</v>
      </c>
      <c r="AT14" s="42">
        <f>SUMIF(A21_111!$A$14:$A$71,$A14,A21_111!$C$14:$C$71)</f>
        <v>0</v>
      </c>
      <c r="AU14" s="42">
        <f>SUMIF(A21_329!$A$14:$A$80,$A14,A21_329!$C$14:$C$80)</f>
        <v>0</v>
      </c>
    </row>
    <row r="15" spans="1:47" ht="51" customHeight="1" x14ac:dyDescent="0.25">
      <c r="A15" s="36" t="s">
        <v>39</v>
      </c>
      <c r="B15" s="17" t="s">
        <v>40</v>
      </c>
      <c r="C15" s="12">
        <f t="shared" si="0"/>
        <v>1</v>
      </c>
      <c r="D15" s="12" t="s">
        <v>22</v>
      </c>
      <c r="E15" s="15"/>
      <c r="F15" s="15">
        <f t="shared" si="1"/>
        <v>0</v>
      </c>
      <c r="G15" s="16" t="s">
        <v>41</v>
      </c>
      <c r="H15" s="12"/>
      <c r="I15" s="12"/>
      <c r="K15">
        <f t="shared" si="2"/>
        <v>1</v>
      </c>
      <c r="L15" s="42">
        <f>SUMIF(A01_209!$A$14:$A$75,$A15,A01_209!$C$14:$C$75)</f>
        <v>0</v>
      </c>
      <c r="M15" s="42">
        <f>SUMIF(A01_210!$A$14:$A$88,$A15,A01_210!$C$14:$C$88)</f>
        <v>0</v>
      </c>
      <c r="N15" s="42">
        <f>SUMIF(A01_213!$A$14:$A$70,$A15,A01_213!$C$14:$C$70)</f>
        <v>0</v>
      </c>
      <c r="O15" s="42">
        <f>SUMIF(A01_216!$A$14:$A$73,$A15,A01_216!$C$14:$C$73)</f>
        <v>0</v>
      </c>
      <c r="P15" s="42">
        <f>SUMIF(A01_227!$A$14:$A$63,$A15,A01_227!$C$14:$C$63)</f>
        <v>0</v>
      </c>
      <c r="Q15" s="42">
        <f>SUMIF(A01_309!$A$14:$A$75,$A15,A01_309!$C$14:$C$75)</f>
        <v>0</v>
      </c>
      <c r="R15" s="42">
        <f>SUMIF(A01_409!$A$14:$A$68,$A15,A01_409!$C$14:$C$68)</f>
        <v>0</v>
      </c>
      <c r="S15" s="42">
        <f>SUMIF(A01_428!$A$14:$A$76,$A15,A01_428!$C$14:$C$76)</f>
        <v>0</v>
      </c>
      <c r="T15" s="42">
        <f>SUMIF(A01_S105!$A$14:$A$56,$A15,A01_S105!$C$14:$C$56)</f>
        <v>0</v>
      </c>
      <c r="U15" s="42">
        <f>SUMIF(A01_S106!$A$14:$A$69,$A15,A01_S106!$C$14:$C$69)</f>
        <v>1</v>
      </c>
      <c r="V15" s="42">
        <f>SUMIF(A01_S236!$A$14:$A$74,$A15,A01_S236!$C$14:$C$74)</f>
        <v>0</v>
      </c>
      <c r="W15" s="42">
        <f>SUMIF(A01_S237!$A$14:$A$47,$A15,A01_S237!$C$14:$C$47)</f>
        <v>0</v>
      </c>
      <c r="X15" s="42">
        <f>SUMIF(A07_214!$A$14:$A$70,$A15,A07_214!$C$14:$C$70)</f>
        <v>0</v>
      </c>
      <c r="Y15" s="42">
        <f>SUMIF(A07_205ab!$A$14:$A$72,$A15,A07_205ab!$C$14:$C$72)</f>
        <v>0</v>
      </c>
      <c r="Z15" s="42">
        <f>SUMIF(A15_308!$A$14:$A$69,$A15,A15_308!$C$14:$C$69)</f>
        <v>0</v>
      </c>
      <c r="AA15" s="42">
        <f>SUMIF(A15_309!$A$14:$A$73,$A15,A15_309!$C$14:$C$73)</f>
        <v>0</v>
      </c>
      <c r="AB15" s="42">
        <f>SUMIF(A15_332!$A$14:$A$62,$A15,A15_332!$C$14:$C$62)</f>
        <v>0</v>
      </c>
      <c r="AC15" s="42">
        <f>SUMIF(A15_333!$A$14:$A$72,$A15,A15_333!$C$14:$C$72)</f>
        <v>0</v>
      </c>
      <c r="AD15" s="42">
        <f>SUMIF(A16_213!$A$14:$A$75,$A15,A16_213!$C$14:$C$75)</f>
        <v>0</v>
      </c>
      <c r="AE15" s="42">
        <f>SUMIF(A16_215!$A$14:$A$72,$A15,A16_215!$C$14:$C$72)</f>
        <v>0</v>
      </c>
      <c r="AF15" s="42">
        <f>SUMIF(A16_217!$A$14:$A$72,$A15,A16_217!$C$14:$C$72)</f>
        <v>0</v>
      </c>
      <c r="AG15" s="42">
        <f>SUMIF(A18_108!$A$14:$A$70,$A15,A18_108!$C$14:$C$70)</f>
        <v>0</v>
      </c>
      <c r="AH15" s="42">
        <f>SUMIF(A18_112!$A$14:$A$57,$A15,A18_112!$C$14:$C$57)</f>
        <v>0</v>
      </c>
      <c r="AI15" s="42">
        <f>SUMIF(A18_205!$A$14:$A$59,$A15,A18_205!$C$14:$C$59)</f>
        <v>0</v>
      </c>
      <c r="AJ15" s="42">
        <f>SUMIF(A18_208!$A$14:$A$64,$A15,A18_208!$C$14:$C$64)</f>
        <v>0</v>
      </c>
      <c r="AK15" s="42">
        <f>SUMIF(A19_113!$A$14:$A$75,$A15,A19_113!$C$14:$C$75)</f>
        <v>0</v>
      </c>
      <c r="AL15" s="42">
        <f>SUMIF(A19_118!$A$14:$A$72,$A15,A19_118!$C$14:$C$72)</f>
        <v>0</v>
      </c>
      <c r="AM15" s="42">
        <f>SUMIF(A19_229!$A$14:$A$72,$A15,A19_229!$C$14:$C$72)</f>
        <v>0</v>
      </c>
      <c r="AN15" s="42">
        <f>SUMIF(A19_231!$A$14:$A$72,$A15,A19_231!$C$14:$C$72)</f>
        <v>0</v>
      </c>
      <c r="AO15" s="42">
        <f>SUMIF(A19_308!$A$14:$A$70,$A15,A19_308!$C$14:$C$70)</f>
        <v>0</v>
      </c>
      <c r="AP15" s="42">
        <f>SUMIF(A19_326!$A$14:$A$70,$A15,A19_326!$C$14:$C$70)</f>
        <v>0</v>
      </c>
      <c r="AQ15" s="42">
        <f>SUMIF(A20_113!$A$14:$A$73,$A15,A20_113!$C$14:$C$73)</f>
        <v>0</v>
      </c>
      <c r="AR15" s="42">
        <f>SUMIF(A20_114!$A$14:$A$71,$A15,A20_114!$C$14:$C$71)</f>
        <v>0</v>
      </c>
      <c r="AS15" s="42">
        <f>SUMIF(A21_108!$A$14:$A$70,$A15,A21_108!$C$14:$C$70)</f>
        <v>0</v>
      </c>
      <c r="AT15" s="42">
        <f>SUMIF(A21_111!$A$14:$A$71,$A15,A21_111!$C$14:$C$71)</f>
        <v>0</v>
      </c>
      <c r="AU15" s="42">
        <f>SUMIF(A21_329!$A$14:$A$80,$A15,A21_329!$C$14:$C$80)</f>
        <v>0</v>
      </c>
    </row>
    <row r="16" spans="1:47" ht="51" customHeight="1" x14ac:dyDescent="0.25">
      <c r="A16" s="36" t="s">
        <v>42</v>
      </c>
      <c r="B16" s="17" t="s">
        <v>43</v>
      </c>
      <c r="C16" s="12">
        <f t="shared" si="0"/>
        <v>14</v>
      </c>
      <c r="D16" s="12" t="s">
        <v>22</v>
      </c>
      <c r="E16" s="15"/>
      <c r="F16" s="15">
        <f t="shared" si="1"/>
        <v>0</v>
      </c>
      <c r="G16" s="16" t="s">
        <v>44</v>
      </c>
      <c r="H16" s="12"/>
      <c r="I16" s="12"/>
      <c r="K16">
        <f t="shared" si="2"/>
        <v>14</v>
      </c>
      <c r="L16" s="42">
        <f>SUMIF(A01_209!$A$14:$A$75,$A16,A01_209!$C$14:$C$75)</f>
        <v>0</v>
      </c>
      <c r="M16" s="42">
        <f>SUMIF(A01_210!$A$14:$A$88,$A16,A01_210!$C$14:$C$88)</f>
        <v>0</v>
      </c>
      <c r="N16" s="42">
        <f>SUMIF(A01_213!$A$14:$A$70,$A16,A01_213!$C$14:$C$70)</f>
        <v>0</v>
      </c>
      <c r="O16" s="42">
        <f>SUMIF(A01_216!$A$14:$A$73,$A16,A01_216!$C$14:$C$73)</f>
        <v>0</v>
      </c>
      <c r="P16" s="42">
        <f>SUMIF(A01_227!$A$14:$A$63,$A16,A01_227!$C$14:$C$63)</f>
        <v>0</v>
      </c>
      <c r="Q16" s="42">
        <f>SUMIF(A01_309!$A$14:$A$75,$A16,A01_309!$C$14:$C$75)</f>
        <v>0</v>
      </c>
      <c r="R16" s="42">
        <f>SUMIF(A01_409!$A$14:$A$68,$A16,A01_409!$C$14:$C$68)</f>
        <v>0</v>
      </c>
      <c r="S16" s="42">
        <f>SUMIF(A01_428!$A$14:$A$76,$A16,A01_428!$C$14:$C$76)</f>
        <v>0</v>
      </c>
      <c r="T16" s="42">
        <f>SUMIF(A01_S105!$A$14:$A$56,$A16,A01_S105!$C$14:$C$56)</f>
        <v>0</v>
      </c>
      <c r="U16" s="42">
        <f>SUMIF(A01_S106!$A$14:$A$69,$A16,A01_S106!$C$14:$C$69)</f>
        <v>0</v>
      </c>
      <c r="V16" s="42">
        <f>SUMIF(A01_S236!$A$14:$A$74,$A16,A01_S236!$C$14:$C$74)</f>
        <v>0</v>
      </c>
      <c r="W16" s="42">
        <f>SUMIF(A01_S237!$A$14:$A$47,$A16,A01_S237!$C$14:$C$47)</f>
        <v>0</v>
      </c>
      <c r="X16" s="42">
        <f>SUMIF(A07_214!$A$14:$A$70,$A16,A07_214!$C$14:$C$70)</f>
        <v>0</v>
      </c>
      <c r="Y16" s="42">
        <f>SUMIF(A07_205ab!$A$14:$A$72,$A16,A07_205ab!$C$14:$C$72)</f>
        <v>0</v>
      </c>
      <c r="Z16" s="42">
        <f>SUMIF(A15_308!$A$14:$A$69,$A16,A15_308!$C$14:$C$69)</f>
        <v>1</v>
      </c>
      <c r="AA16" s="42">
        <f>SUMIF(A15_309!$A$14:$A$73,$A16,A15_309!$C$14:$C$73)</f>
        <v>1</v>
      </c>
      <c r="AB16" s="42">
        <f>SUMIF(A15_332!$A$14:$A$62,$A16,A15_332!$C$14:$C$62)</f>
        <v>0</v>
      </c>
      <c r="AC16" s="42">
        <f>SUMIF(A15_333!$A$14:$A$72,$A16,A15_333!$C$14:$C$72)</f>
        <v>1</v>
      </c>
      <c r="AD16" s="42">
        <f>SUMIF(A16_213!$A$14:$A$75,$A16,A16_213!$C$14:$C$75)</f>
        <v>0</v>
      </c>
      <c r="AE16" s="42">
        <f>SUMIF(A16_215!$A$14:$A$72,$A16,A16_215!$C$14:$C$72)</f>
        <v>0</v>
      </c>
      <c r="AF16" s="42">
        <f>SUMIF(A16_217!$A$14:$A$72,$A16,A16_217!$C$14:$C$72)</f>
        <v>0</v>
      </c>
      <c r="AG16" s="42">
        <f>SUMIF(A18_108!$A$14:$A$70,$A16,A18_108!$C$14:$C$70)</f>
        <v>0</v>
      </c>
      <c r="AH16" s="42">
        <f>SUMIF(A18_112!$A$14:$A$57,$A16,A18_112!$C$14:$C$57)</f>
        <v>1</v>
      </c>
      <c r="AI16" s="42">
        <f>SUMIF(A18_205!$A$14:$A$59,$A16,A18_205!$C$14:$C$59)</f>
        <v>0</v>
      </c>
      <c r="AJ16" s="42">
        <f>SUMIF(A18_208!$A$14:$A$64,$A16,A18_208!$C$14:$C$64)</f>
        <v>0</v>
      </c>
      <c r="AK16" s="42">
        <f>SUMIF(A19_113!$A$14:$A$75,$A16,A19_113!$C$14:$C$75)</f>
        <v>1</v>
      </c>
      <c r="AL16" s="42">
        <f>SUMIF(A19_118!$A$14:$A$72,$A16,A19_118!$C$14:$C$72)</f>
        <v>1</v>
      </c>
      <c r="AM16" s="42">
        <f>SUMIF(A19_229!$A$14:$A$72,$A16,A19_229!$C$14:$C$72)</f>
        <v>1</v>
      </c>
      <c r="AN16" s="42">
        <f>SUMIF(A19_231!$A$14:$A$72,$A16,A19_231!$C$14:$C$72)</f>
        <v>1</v>
      </c>
      <c r="AO16" s="42">
        <f>SUMIF(A19_308!$A$14:$A$70,$A16,A19_308!$C$14:$C$70)</f>
        <v>1</v>
      </c>
      <c r="AP16" s="42">
        <f>SUMIF(A19_326!$A$14:$A$70,$A16,A19_326!$C$14:$C$70)</f>
        <v>1</v>
      </c>
      <c r="AQ16" s="42">
        <f>SUMIF(A20_113!$A$14:$A$73,$A16,A20_113!$C$14:$C$73)</f>
        <v>1</v>
      </c>
      <c r="AR16" s="42">
        <f>SUMIF(A20_114!$A$14:$A$71,$A16,A20_114!$C$14:$C$71)</f>
        <v>1</v>
      </c>
      <c r="AS16" s="42">
        <f>SUMIF(A21_108!$A$14:$A$70,$A16,A21_108!$C$14:$C$70)</f>
        <v>1</v>
      </c>
      <c r="AT16" s="42">
        <f>SUMIF(A21_111!$A$14:$A$71,$A16,A21_111!$C$14:$C$71)</f>
        <v>1</v>
      </c>
      <c r="AU16" s="42">
        <f>SUMIF(A21_329!$A$14:$A$80,$A16,A21_329!$C$14:$C$80)</f>
        <v>0</v>
      </c>
    </row>
    <row r="17" spans="1:47" ht="89.25" customHeight="1" x14ac:dyDescent="0.25">
      <c r="A17" s="36" t="s">
        <v>45</v>
      </c>
      <c r="B17" s="17" t="s">
        <v>46</v>
      </c>
      <c r="C17" s="12">
        <f t="shared" si="0"/>
        <v>24</v>
      </c>
      <c r="D17" s="12" t="s">
        <v>22</v>
      </c>
      <c r="E17" s="15"/>
      <c r="F17" s="15">
        <f t="shared" si="1"/>
        <v>0</v>
      </c>
      <c r="G17" s="16" t="s">
        <v>47</v>
      </c>
      <c r="H17" s="12"/>
      <c r="I17" s="12"/>
      <c r="K17">
        <f t="shared" si="2"/>
        <v>24</v>
      </c>
      <c r="L17" s="42">
        <f>SUMIF(A01_209!$A$14:$A$75,$A17,A01_209!$C$14:$C$75)</f>
        <v>1</v>
      </c>
      <c r="M17" s="42">
        <f>SUMIF(A01_210!$A$14:$A$88,$A17,A01_210!$C$14:$C$88)</f>
        <v>1</v>
      </c>
      <c r="N17" s="42">
        <f>SUMIF(A01_213!$A$14:$A$70,$A17,A01_213!$C$14:$C$70)</f>
        <v>0</v>
      </c>
      <c r="O17" s="42">
        <f>SUMIF(A01_216!$A$14:$A$73,$A17,A01_216!$C$14:$C$73)</f>
        <v>0</v>
      </c>
      <c r="P17" s="42">
        <f>SUMIF(A01_227!$A$14:$A$63,$A17,A01_227!$C$14:$C$63)</f>
        <v>1</v>
      </c>
      <c r="Q17" s="42">
        <f>SUMIF(A01_309!$A$14:$A$75,$A17,A01_309!$C$14:$C$75)</f>
        <v>1</v>
      </c>
      <c r="R17" s="42">
        <f>SUMIF(A01_409!$A$14:$A$68,$A17,A01_409!$C$14:$C$68)</f>
        <v>1</v>
      </c>
      <c r="S17" s="42">
        <f>SUMIF(A01_428!$A$14:$A$76,$A17,A01_428!$C$14:$C$76)</f>
        <v>0</v>
      </c>
      <c r="T17" s="42">
        <f>SUMIF(A01_S105!$A$14:$A$56,$A17,A01_S105!$C$14:$C$56)</f>
        <v>0</v>
      </c>
      <c r="U17" s="42">
        <f>SUMIF(A01_S106!$A$14:$A$69,$A17,A01_S106!$C$14:$C$69)</f>
        <v>1</v>
      </c>
      <c r="V17" s="42">
        <f>SUMIF(A01_S236!$A$14:$A$74,$A17,A01_S236!$C$14:$C$74)</f>
        <v>0</v>
      </c>
      <c r="W17" s="42">
        <f>SUMIF(A01_S237!$A$14:$A$47,$A17,A01_S237!$C$14:$C$47)</f>
        <v>0</v>
      </c>
      <c r="X17" s="42">
        <f>SUMIF(A07_214!$A$14:$A$70,$A17,A07_214!$C$14:$C$70)</f>
        <v>1</v>
      </c>
      <c r="Y17" s="42">
        <f>SUMIF(A07_205ab!$A$14:$A$72,$A17,A07_205ab!$C$14:$C$72)</f>
        <v>1</v>
      </c>
      <c r="Z17" s="42">
        <f>SUMIF(A15_308!$A$14:$A$69,$A17,A15_308!$C$14:$C$69)</f>
        <v>1</v>
      </c>
      <c r="AA17" s="42">
        <f>SUMIF(A15_309!$A$14:$A$73,$A17,A15_309!$C$14:$C$73)</f>
        <v>1</v>
      </c>
      <c r="AB17" s="42">
        <f>SUMIF(A15_332!$A$14:$A$62,$A17,A15_332!$C$14:$C$62)</f>
        <v>0</v>
      </c>
      <c r="AC17" s="42">
        <f>SUMIF(A15_333!$A$14:$A$72,$A17,A15_333!$C$14:$C$72)</f>
        <v>1</v>
      </c>
      <c r="AD17" s="42">
        <f>SUMIF(A16_213!$A$14:$A$75,$A17,A16_213!$C$14:$C$75)</f>
        <v>0</v>
      </c>
      <c r="AE17" s="42">
        <f>SUMIF(A16_215!$A$14:$A$72,$A17,A16_215!$C$14:$C$72)</f>
        <v>0</v>
      </c>
      <c r="AF17" s="42">
        <f>SUMIF(A16_217!$A$14:$A$72,$A17,A16_217!$C$14:$C$72)</f>
        <v>0</v>
      </c>
      <c r="AG17" s="42">
        <f>SUMIF(A18_108!$A$14:$A$70,$A17,A18_108!$C$14:$C$70)</f>
        <v>0</v>
      </c>
      <c r="AH17" s="42">
        <f>SUMIF(A18_112!$A$14:$A$57,$A17,A18_112!$C$14:$C$57)</f>
        <v>1</v>
      </c>
      <c r="AI17" s="42">
        <f>SUMIF(A18_205!$A$14:$A$59,$A17,A18_205!$C$14:$C$59)</f>
        <v>1</v>
      </c>
      <c r="AJ17" s="42">
        <f>SUMIF(A18_208!$A$14:$A$64,$A17,A18_208!$C$14:$C$64)</f>
        <v>1</v>
      </c>
      <c r="AK17" s="42">
        <f>SUMIF(A19_113!$A$14:$A$75,$A17,A19_113!$C$14:$C$75)</f>
        <v>1</v>
      </c>
      <c r="AL17" s="42">
        <f>SUMIF(A19_118!$A$14:$A$72,$A17,A19_118!$C$14:$C$72)</f>
        <v>1</v>
      </c>
      <c r="AM17" s="42">
        <f>SUMIF(A19_229!$A$14:$A$72,$A17,A19_229!$C$14:$C$72)</f>
        <v>1</v>
      </c>
      <c r="AN17" s="42">
        <f>SUMIF(A19_231!$A$14:$A$72,$A17,A19_231!$C$14:$C$72)</f>
        <v>1</v>
      </c>
      <c r="AO17" s="42">
        <f>SUMIF(A19_308!$A$14:$A$70,$A17,A19_308!$C$14:$C$70)</f>
        <v>1</v>
      </c>
      <c r="AP17" s="42">
        <f>SUMIF(A19_326!$A$14:$A$70,$A17,A19_326!$C$14:$C$70)</f>
        <v>1</v>
      </c>
      <c r="AQ17" s="42">
        <f>SUMIF(A20_113!$A$14:$A$73,$A17,A20_113!$C$14:$C$73)</f>
        <v>1</v>
      </c>
      <c r="AR17" s="42">
        <f>SUMIF(A20_114!$A$14:$A$71,$A17,A20_114!$C$14:$C$71)</f>
        <v>1</v>
      </c>
      <c r="AS17" s="42">
        <f>SUMIF(A21_108!$A$14:$A$70,$A17,A21_108!$C$14:$C$70)</f>
        <v>1</v>
      </c>
      <c r="AT17" s="42">
        <f>SUMIF(A21_111!$A$14:$A$71,$A17,A21_111!$C$14:$C$71)</f>
        <v>1</v>
      </c>
      <c r="AU17" s="42">
        <f>SUMIF(A21_329!$A$14:$A$80,$A17,A21_329!$C$14:$C$80)</f>
        <v>0</v>
      </c>
    </row>
    <row r="18" spans="1:47" ht="51" customHeight="1" x14ac:dyDescent="0.25">
      <c r="A18" s="36" t="s">
        <v>48</v>
      </c>
      <c r="B18" s="17" t="s">
        <v>49</v>
      </c>
      <c r="C18" s="12">
        <f t="shared" si="0"/>
        <v>1</v>
      </c>
      <c r="D18" s="12" t="s">
        <v>22</v>
      </c>
      <c r="E18" s="15"/>
      <c r="F18" s="15">
        <f t="shared" si="1"/>
        <v>0</v>
      </c>
      <c r="G18" s="16" t="s">
        <v>50</v>
      </c>
      <c r="H18" s="12"/>
      <c r="I18" s="12"/>
      <c r="K18">
        <f t="shared" si="2"/>
        <v>1</v>
      </c>
      <c r="L18" s="42">
        <f>SUMIF(A01_209!$A$14:$A$75,$A18,A01_209!$C$14:$C$75)</f>
        <v>0</v>
      </c>
      <c r="M18" s="42">
        <f>SUMIF(A01_210!$A$14:$A$88,$A18,A01_210!$C$14:$C$88)</f>
        <v>0</v>
      </c>
      <c r="N18" s="42">
        <f>SUMIF(A01_213!$A$14:$A$70,$A18,A01_213!$C$14:$C$70)</f>
        <v>0</v>
      </c>
      <c r="O18" s="42">
        <f>SUMIF(A01_216!$A$14:$A$73,$A18,A01_216!$C$14:$C$73)</f>
        <v>0</v>
      </c>
      <c r="P18" s="42">
        <f>SUMIF(A01_227!$A$14:$A$63,$A18,A01_227!$C$14:$C$63)</f>
        <v>0</v>
      </c>
      <c r="Q18" s="42">
        <f>SUMIF(A01_309!$A$14:$A$75,$A18,A01_309!$C$14:$C$75)</f>
        <v>0</v>
      </c>
      <c r="R18" s="42">
        <f>SUMIF(A01_409!$A$14:$A$68,$A18,A01_409!$C$14:$C$68)</f>
        <v>0</v>
      </c>
      <c r="S18" s="42">
        <f>SUMIF(A01_428!$A$14:$A$76,$A18,A01_428!$C$14:$C$76)</f>
        <v>0</v>
      </c>
      <c r="T18" s="42">
        <f>SUMIF(A01_S105!$A$14:$A$56,$A18,A01_S105!$C$14:$C$56)</f>
        <v>0</v>
      </c>
      <c r="U18" s="42">
        <f>SUMIF(A01_S106!$A$14:$A$69,$A18,A01_S106!$C$14:$C$69)</f>
        <v>0</v>
      </c>
      <c r="V18" s="42">
        <f>SUMIF(A01_S236!$A$14:$A$74,$A18,A01_S236!$C$14:$C$74)</f>
        <v>0</v>
      </c>
      <c r="W18" s="42">
        <f>SUMIF(A01_S237!$A$14:$A$47,$A18,A01_S237!$C$14:$C$47)</f>
        <v>0</v>
      </c>
      <c r="X18" s="42">
        <f>SUMIF(A07_214!$A$14:$A$70,$A18,A07_214!$C$14:$C$70)</f>
        <v>0</v>
      </c>
      <c r="Y18" s="42">
        <f>SUMIF(A07_205ab!$A$14:$A$72,$A18,A07_205ab!$C$14:$C$72)</f>
        <v>0</v>
      </c>
      <c r="Z18" s="42">
        <f>SUMIF(A15_308!$A$14:$A$69,$A18,A15_308!$C$14:$C$69)</f>
        <v>0</v>
      </c>
      <c r="AA18" s="42">
        <f>SUMIF(A15_309!$A$14:$A$73,$A18,A15_309!$C$14:$C$73)</f>
        <v>0</v>
      </c>
      <c r="AB18" s="42">
        <f>SUMIF(A15_332!$A$14:$A$62,$A18,A15_332!$C$14:$C$62)</f>
        <v>0</v>
      </c>
      <c r="AC18" s="42">
        <f>SUMIF(A15_333!$A$14:$A$72,$A18,A15_333!$C$14:$C$72)</f>
        <v>0</v>
      </c>
      <c r="AD18" s="42">
        <f>SUMIF(A16_213!$A$14:$A$75,$A18,A16_213!$C$14:$C$75)</f>
        <v>0</v>
      </c>
      <c r="AE18" s="42">
        <f>SUMIF(A16_215!$A$14:$A$72,$A18,A16_215!$C$14:$C$72)</f>
        <v>0</v>
      </c>
      <c r="AF18" s="42">
        <f>SUMIF(A16_217!$A$14:$A$72,$A18,A16_217!$C$14:$C$72)</f>
        <v>0</v>
      </c>
      <c r="AG18" s="42">
        <f>SUMIF(A18_108!$A$14:$A$70,$A18,A18_108!$C$14:$C$70)</f>
        <v>0</v>
      </c>
      <c r="AH18" s="42">
        <f>SUMIF(A18_112!$A$14:$A$57,$A18,A18_112!$C$14:$C$57)</f>
        <v>0</v>
      </c>
      <c r="AI18" s="42">
        <f>SUMIF(A18_205!$A$14:$A$59,$A18,A18_205!$C$14:$C$59)</f>
        <v>0</v>
      </c>
      <c r="AJ18" s="42">
        <f>SUMIF(A18_208!$A$14:$A$64,$A18,A18_208!$C$14:$C$64)</f>
        <v>0</v>
      </c>
      <c r="AK18" s="42">
        <f>SUMIF(A19_113!$A$14:$A$75,$A18,A19_113!$C$14:$C$75)</f>
        <v>1</v>
      </c>
      <c r="AL18" s="42">
        <f>SUMIF(A19_118!$A$14:$A$72,$A18,A19_118!$C$14:$C$72)</f>
        <v>0</v>
      </c>
      <c r="AM18" s="42">
        <f>SUMIF(A19_229!$A$14:$A$72,$A18,A19_229!$C$14:$C$72)</f>
        <v>0</v>
      </c>
      <c r="AN18" s="42">
        <f>SUMIF(A19_231!$A$14:$A$72,$A18,A19_231!$C$14:$C$72)</f>
        <v>0</v>
      </c>
      <c r="AO18" s="42">
        <f>SUMIF(A19_308!$A$14:$A$70,$A18,A19_308!$C$14:$C$70)</f>
        <v>0</v>
      </c>
      <c r="AP18" s="42">
        <f>SUMIF(A19_326!$A$14:$A$70,$A18,A19_326!$C$14:$C$70)</f>
        <v>0</v>
      </c>
      <c r="AQ18" s="42">
        <f>SUMIF(A20_113!$A$14:$A$73,$A18,A20_113!$C$14:$C$73)</f>
        <v>0</v>
      </c>
      <c r="AR18" s="42">
        <f>SUMIF(A20_114!$A$14:$A$71,$A18,A20_114!$C$14:$C$71)</f>
        <v>0</v>
      </c>
      <c r="AS18" s="42">
        <f>SUMIF(A21_108!$A$14:$A$70,$A18,A21_108!$C$14:$C$70)</f>
        <v>0</v>
      </c>
      <c r="AT18" s="42">
        <f>SUMIF(A21_111!$A$14:$A$71,$A18,A21_111!$C$14:$C$71)</f>
        <v>0</v>
      </c>
      <c r="AU18" s="42">
        <f>SUMIF(A21_329!$A$14:$A$80,$A18,A21_329!$C$14:$C$80)</f>
        <v>0</v>
      </c>
    </row>
    <row r="19" spans="1:47" ht="51" customHeight="1" x14ac:dyDescent="0.25">
      <c r="A19" s="36" t="s">
        <v>51</v>
      </c>
      <c r="B19" s="17" t="s">
        <v>52</v>
      </c>
      <c r="C19" s="12">
        <f t="shared" si="0"/>
        <v>9</v>
      </c>
      <c r="D19" s="12" t="s">
        <v>22</v>
      </c>
      <c r="E19" s="15"/>
      <c r="F19" s="15">
        <f t="shared" si="1"/>
        <v>0</v>
      </c>
      <c r="G19" s="16" t="s">
        <v>53</v>
      </c>
      <c r="H19" s="12"/>
      <c r="I19" s="12"/>
      <c r="K19">
        <f t="shared" si="2"/>
        <v>9</v>
      </c>
      <c r="L19" s="42">
        <f>SUMIF(A01_209!$A$14:$A$75,$A19,A01_209!$C$14:$C$75)</f>
        <v>1</v>
      </c>
      <c r="M19" s="42">
        <f>SUMIF(A01_210!$A$14:$A$88,$A19,A01_210!$C$14:$C$88)</f>
        <v>1</v>
      </c>
      <c r="N19" s="42">
        <f>SUMIF(A01_213!$A$14:$A$70,$A19,A01_213!$C$14:$C$70)</f>
        <v>1</v>
      </c>
      <c r="O19" s="42">
        <f>SUMIF(A01_216!$A$14:$A$73,$A19,A01_216!$C$14:$C$73)</f>
        <v>0</v>
      </c>
      <c r="P19" s="42">
        <f>SUMIF(A01_227!$A$14:$A$63,$A19,A01_227!$C$14:$C$63)</f>
        <v>0</v>
      </c>
      <c r="Q19" s="42">
        <f>SUMIF(A01_309!$A$14:$A$75,$A19,A01_309!$C$14:$C$75)</f>
        <v>0</v>
      </c>
      <c r="R19" s="42">
        <f>SUMIF(A01_409!$A$14:$A$68,$A19,A01_409!$C$14:$C$68)</f>
        <v>1</v>
      </c>
      <c r="S19" s="42">
        <f>SUMIF(A01_428!$A$14:$A$76,$A19,A01_428!$C$14:$C$76)</f>
        <v>0</v>
      </c>
      <c r="T19" s="42">
        <f>SUMIF(A01_S105!$A$14:$A$56,$A19,A01_S105!$C$14:$C$56)</f>
        <v>0</v>
      </c>
      <c r="U19" s="42">
        <f>SUMIF(A01_S106!$A$14:$A$69,$A19,A01_S106!$C$14:$C$69)</f>
        <v>2</v>
      </c>
      <c r="V19" s="42">
        <f>SUMIF(A01_S236!$A$14:$A$74,$A19,A01_S236!$C$14:$C$74)</f>
        <v>0</v>
      </c>
      <c r="W19" s="42">
        <f>SUMIF(A01_S237!$A$14:$A$47,$A19,A01_S237!$C$14:$C$47)</f>
        <v>0</v>
      </c>
      <c r="X19" s="42">
        <f>SUMIF(A07_214!$A$14:$A$70,$A19,A07_214!$C$14:$C$70)</f>
        <v>0</v>
      </c>
      <c r="Y19" s="42">
        <f>SUMIF(A07_205ab!$A$14:$A$72,$A19,A07_205ab!$C$14:$C$72)</f>
        <v>2</v>
      </c>
      <c r="Z19" s="42">
        <f>SUMIF(A15_308!$A$14:$A$69,$A19,A15_308!$C$14:$C$69)</f>
        <v>0</v>
      </c>
      <c r="AA19" s="42">
        <f>SUMIF(A15_309!$A$14:$A$73,$A19,A15_309!$C$14:$C$73)</f>
        <v>0</v>
      </c>
      <c r="AB19" s="42">
        <f>SUMIF(A15_332!$A$14:$A$62,$A19,A15_332!$C$14:$C$62)</f>
        <v>1</v>
      </c>
      <c r="AC19" s="42">
        <f>SUMIF(A15_333!$A$14:$A$72,$A19,A15_333!$C$14:$C$72)</f>
        <v>0</v>
      </c>
      <c r="AD19" s="42">
        <f>SUMIF(A16_213!$A$14:$A$75,$A19,A16_213!$C$14:$C$75)</f>
        <v>0</v>
      </c>
      <c r="AE19" s="42">
        <f>SUMIF(A16_215!$A$14:$A$72,$A19,A16_215!$C$14:$C$72)</f>
        <v>0</v>
      </c>
      <c r="AF19" s="42">
        <f>SUMIF(A16_217!$A$14:$A$72,$A19,A16_217!$C$14:$C$72)</f>
        <v>0</v>
      </c>
      <c r="AG19" s="42">
        <f>SUMIF(A18_108!$A$14:$A$70,$A19,A18_108!$C$14:$C$70)</f>
        <v>0</v>
      </c>
      <c r="AH19" s="42">
        <f>SUMIF(A18_112!$A$14:$A$57,$A19,A18_112!$C$14:$C$57)</f>
        <v>0</v>
      </c>
      <c r="AI19" s="42">
        <f>SUMIF(A18_205!$A$14:$A$59,$A19,A18_205!$C$14:$C$59)</f>
        <v>0</v>
      </c>
      <c r="AJ19" s="42">
        <f>SUMIF(A18_208!$A$14:$A$64,$A19,A18_208!$C$14:$C$64)</f>
        <v>0</v>
      </c>
      <c r="AK19" s="42">
        <f>SUMIF(A19_113!$A$14:$A$75,$A19,A19_113!$C$14:$C$75)</f>
        <v>0</v>
      </c>
      <c r="AL19" s="42">
        <f>SUMIF(A19_118!$A$14:$A$72,$A19,A19_118!$C$14:$C$72)</f>
        <v>0</v>
      </c>
      <c r="AM19" s="42">
        <f>SUMIF(A19_229!$A$14:$A$72,$A19,A19_229!$C$14:$C$72)</f>
        <v>0</v>
      </c>
      <c r="AN19" s="42">
        <f>SUMIF(A19_231!$A$14:$A$72,$A19,A19_231!$C$14:$C$72)</f>
        <v>0</v>
      </c>
      <c r="AO19" s="42">
        <f>SUMIF(A19_308!$A$14:$A$70,$A19,A19_308!$C$14:$C$70)</f>
        <v>0</v>
      </c>
      <c r="AP19" s="42">
        <f>SUMIF(A19_326!$A$14:$A$70,$A19,A19_326!$C$14:$C$70)</f>
        <v>0</v>
      </c>
      <c r="AQ19" s="42">
        <f>SUMIF(A20_113!$A$14:$A$73,$A19,A20_113!$C$14:$C$73)</f>
        <v>0</v>
      </c>
      <c r="AR19" s="42">
        <f>SUMIF(A20_114!$A$14:$A$71,$A19,A20_114!$C$14:$C$71)</f>
        <v>0</v>
      </c>
      <c r="AS19" s="42">
        <f>SUMIF(A21_108!$A$14:$A$70,$A19,A21_108!$C$14:$C$70)</f>
        <v>0</v>
      </c>
      <c r="AT19" s="42">
        <f>SUMIF(A21_111!$A$14:$A$71,$A19,A21_111!$C$14:$C$71)</f>
        <v>0</v>
      </c>
      <c r="AU19" s="42">
        <f>SUMIF(A21_329!$A$14:$A$80,$A19,A21_329!$C$14:$C$80)</f>
        <v>0</v>
      </c>
    </row>
    <row r="20" spans="1:47" ht="51" customHeight="1" x14ac:dyDescent="0.25">
      <c r="A20" s="36" t="s">
        <v>54</v>
      </c>
      <c r="B20" s="17" t="s">
        <v>55</v>
      </c>
      <c r="C20" s="12">
        <f t="shared" si="0"/>
        <v>1</v>
      </c>
      <c r="D20" s="12" t="s">
        <v>22</v>
      </c>
      <c r="E20" s="15"/>
      <c r="F20" s="15">
        <f t="shared" si="1"/>
        <v>0</v>
      </c>
      <c r="G20" s="16" t="s">
        <v>56</v>
      </c>
      <c r="H20" s="12"/>
      <c r="I20" s="12"/>
      <c r="K20">
        <f t="shared" si="2"/>
        <v>1</v>
      </c>
      <c r="L20" s="42">
        <f>SUMIF(A01_209!$A$14:$A$75,$A20,A01_209!$C$14:$C$75)</f>
        <v>0</v>
      </c>
      <c r="M20" s="42">
        <f>SUMIF(A01_210!$A$14:$A$88,$A20,A01_210!$C$14:$C$88)</f>
        <v>0</v>
      </c>
      <c r="N20" s="42">
        <f>SUMIF(A01_213!$A$14:$A$70,$A20,A01_213!$C$14:$C$70)</f>
        <v>0</v>
      </c>
      <c r="O20" s="42">
        <f>SUMIF(A01_216!$A$14:$A$73,$A20,A01_216!$C$14:$C$73)</f>
        <v>0</v>
      </c>
      <c r="P20" s="42">
        <f>SUMIF(A01_227!$A$14:$A$63,$A20,A01_227!$C$14:$C$63)</f>
        <v>0</v>
      </c>
      <c r="Q20" s="42">
        <f>SUMIF(A01_309!$A$14:$A$75,$A20,A01_309!$C$14:$C$75)</f>
        <v>0</v>
      </c>
      <c r="R20" s="42">
        <f>SUMIF(A01_409!$A$14:$A$68,$A20,A01_409!$C$14:$C$68)</f>
        <v>0</v>
      </c>
      <c r="S20" s="42">
        <f>SUMIF(A01_428!$A$14:$A$76,$A20,A01_428!$C$14:$C$76)</f>
        <v>0</v>
      </c>
      <c r="T20" s="42">
        <f>SUMIF(A01_S105!$A$14:$A$56,$A20,A01_S105!$C$14:$C$56)</f>
        <v>0</v>
      </c>
      <c r="U20" s="42">
        <f>SUMIF(A01_S106!$A$14:$A$69,$A20,A01_S106!$C$14:$C$69)</f>
        <v>0</v>
      </c>
      <c r="V20" s="42">
        <f>SUMIF(A01_S236!$A$14:$A$74,$A20,A01_S236!$C$14:$C$74)</f>
        <v>0</v>
      </c>
      <c r="W20" s="42">
        <f>SUMIF(A01_S237!$A$14:$A$47,$A20,A01_S237!$C$14:$C$47)</f>
        <v>0</v>
      </c>
      <c r="X20" s="42">
        <f>SUMIF(A07_214!$A$14:$A$70,$A20,A07_214!$C$14:$C$70)</f>
        <v>0</v>
      </c>
      <c r="Y20" s="42">
        <f>SUMIF(A07_205ab!$A$14:$A$72,$A20,A07_205ab!$C$14:$C$72)</f>
        <v>0</v>
      </c>
      <c r="Z20" s="42">
        <f>SUMIF(A15_308!$A$14:$A$69,$A20,A15_308!$C$14:$C$69)</f>
        <v>0</v>
      </c>
      <c r="AA20" s="42">
        <f>SUMIF(A15_309!$A$14:$A$73,$A20,A15_309!$C$14:$C$73)</f>
        <v>0</v>
      </c>
      <c r="AB20" s="42">
        <f>SUMIF(A15_332!$A$14:$A$62,$A20,A15_332!$C$14:$C$62)</f>
        <v>0</v>
      </c>
      <c r="AC20" s="42">
        <f>SUMIF(A15_333!$A$14:$A$72,$A20,A15_333!$C$14:$C$72)</f>
        <v>0</v>
      </c>
      <c r="AD20" s="42">
        <f>SUMIF(A16_213!$A$14:$A$75,$A20,A16_213!$C$14:$C$75)</f>
        <v>0</v>
      </c>
      <c r="AE20" s="42">
        <f>SUMIF(A16_215!$A$14:$A$72,$A20,A16_215!$C$14:$C$72)</f>
        <v>0</v>
      </c>
      <c r="AF20" s="42">
        <f>SUMIF(A16_217!$A$14:$A$72,$A20,A16_217!$C$14:$C$72)</f>
        <v>0</v>
      </c>
      <c r="AG20" s="42">
        <f>SUMIF(A18_108!$A$14:$A$70,$A20,A18_108!$C$14:$C$70)</f>
        <v>0</v>
      </c>
      <c r="AH20" s="42">
        <f>SUMIF(A18_112!$A$14:$A$57,$A20,A18_112!$C$14:$C$57)</f>
        <v>0</v>
      </c>
      <c r="AI20" s="42">
        <f>SUMIF(A18_205!$A$14:$A$59,$A20,A18_205!$C$14:$C$59)</f>
        <v>0</v>
      </c>
      <c r="AJ20" s="42">
        <f>SUMIF(A18_208!$A$14:$A$64,$A20,A18_208!$C$14:$C$64)</f>
        <v>0</v>
      </c>
      <c r="AK20" s="42">
        <f>SUMIF(A19_113!$A$14:$A$75,$A20,A19_113!$C$14:$C$75)</f>
        <v>0</v>
      </c>
      <c r="AL20" s="42">
        <f>SUMIF(A19_118!$A$14:$A$72,$A20,A19_118!$C$14:$C$72)</f>
        <v>0</v>
      </c>
      <c r="AM20" s="42">
        <f>SUMIF(A19_229!$A$14:$A$72,$A20,A19_229!$C$14:$C$72)</f>
        <v>0</v>
      </c>
      <c r="AN20" s="42">
        <f>SUMIF(A19_231!$A$14:$A$72,$A20,A19_231!$C$14:$C$72)</f>
        <v>0</v>
      </c>
      <c r="AO20" s="42">
        <f>SUMIF(A19_308!$A$14:$A$70,$A20,A19_308!$C$14:$C$70)</f>
        <v>0</v>
      </c>
      <c r="AP20" s="42">
        <f>SUMIF(A19_326!$A$14:$A$70,$A20,A19_326!$C$14:$C$70)</f>
        <v>0</v>
      </c>
      <c r="AQ20" s="42">
        <f>SUMIF(A20_113!$A$14:$A$73,$A20,A20_113!$C$14:$C$73)</f>
        <v>0</v>
      </c>
      <c r="AR20" s="42">
        <f>SUMIF(A20_114!$A$14:$A$71,$A20,A20_114!$C$14:$C$71)</f>
        <v>0</v>
      </c>
      <c r="AS20" s="42">
        <f>SUMIF(A21_108!$A$14:$A$70,$A20,A21_108!$C$14:$C$70)</f>
        <v>0</v>
      </c>
      <c r="AT20" s="42">
        <f>SUMIF(A21_111!$A$14:$A$71,$A20,A21_111!$C$14:$C$71)</f>
        <v>0</v>
      </c>
      <c r="AU20" s="42">
        <f>SUMIF(A21_329!$A$14:$A$80,$A20,A21_329!$C$14:$C$80)</f>
        <v>1</v>
      </c>
    </row>
    <row r="21" spans="1:47" ht="89.25" customHeight="1" x14ac:dyDescent="0.3">
      <c r="A21" s="43" t="s">
        <v>57</v>
      </c>
      <c r="B21" s="17" t="s">
        <v>58</v>
      </c>
      <c r="C21" s="12">
        <f t="shared" si="0"/>
        <v>1</v>
      </c>
      <c r="D21" s="12" t="s">
        <v>22</v>
      </c>
      <c r="E21" s="15"/>
      <c r="F21" s="15">
        <f t="shared" si="1"/>
        <v>0</v>
      </c>
      <c r="G21" s="16" t="s">
        <v>59</v>
      </c>
      <c r="H21" s="12"/>
      <c r="I21" s="12"/>
      <c r="K21">
        <f t="shared" si="2"/>
        <v>1</v>
      </c>
      <c r="L21" s="42">
        <f>SUMIF(A01_209!$A$14:$A$75,$A21,A01_209!$C$14:$C$75)</f>
        <v>0</v>
      </c>
      <c r="M21" s="42">
        <f>SUMIF(A01_210!$A$14:$A$88,$A21,A01_210!$C$14:$C$88)</f>
        <v>0</v>
      </c>
      <c r="N21" s="42">
        <f>SUMIF(A01_213!$A$14:$A$70,$A21,A01_213!$C$14:$C$70)</f>
        <v>0</v>
      </c>
      <c r="O21" s="42">
        <f>SUMIF(A01_216!$A$14:$A$73,$A21,A01_216!$C$14:$C$73)</f>
        <v>0</v>
      </c>
      <c r="P21" s="42">
        <f>SUMIF(A01_227!$A$14:$A$63,$A21,A01_227!$C$14:$C$63)</f>
        <v>0</v>
      </c>
      <c r="Q21" s="42">
        <f>SUMIF(A01_309!$A$14:$A$75,$A21,A01_309!$C$14:$C$75)</f>
        <v>0</v>
      </c>
      <c r="R21" s="42">
        <f>SUMIF(A01_409!$A$14:$A$68,$A21,A01_409!$C$14:$C$68)</f>
        <v>0</v>
      </c>
      <c r="S21" s="42">
        <f>SUMIF(A01_428!$A$14:$A$76,$A21,A01_428!$C$14:$C$76)</f>
        <v>0</v>
      </c>
      <c r="T21" s="42">
        <f>SUMIF(A01_S105!$A$14:$A$56,$A21,A01_S105!$C$14:$C$56)</f>
        <v>0</v>
      </c>
      <c r="U21" s="42">
        <f>SUMIF(A01_S106!$A$14:$A$69,$A21,A01_S106!$C$14:$C$69)</f>
        <v>0</v>
      </c>
      <c r="V21" s="42">
        <f>SUMIF(A01_S236!$A$14:$A$74,$A21,A01_S236!$C$14:$C$74)</f>
        <v>1</v>
      </c>
      <c r="W21" s="42">
        <f>SUMIF(A01_S237!$A$14:$A$47,$A21,A01_S237!$C$14:$C$47)</f>
        <v>0</v>
      </c>
      <c r="X21" s="42">
        <f>SUMIF(A07_214!$A$14:$A$70,$A21,A07_214!$C$14:$C$70)</f>
        <v>0</v>
      </c>
      <c r="Y21" s="42">
        <f>SUMIF(A07_205ab!$A$14:$A$72,$A21,A07_205ab!$C$14:$C$72)</f>
        <v>0</v>
      </c>
      <c r="Z21" s="42">
        <f>SUMIF(A15_308!$A$14:$A$69,$A21,A15_308!$C$14:$C$69)</f>
        <v>0</v>
      </c>
      <c r="AA21" s="42">
        <f>SUMIF(A15_309!$A$14:$A$73,$A21,A15_309!$C$14:$C$73)</f>
        <v>0</v>
      </c>
      <c r="AB21" s="42">
        <f>SUMIF(A15_332!$A$14:$A$62,$A21,A15_332!$C$14:$C$62)</f>
        <v>0</v>
      </c>
      <c r="AC21" s="42">
        <f>SUMIF(A15_333!$A$14:$A$72,$A21,A15_333!$C$14:$C$72)</f>
        <v>0</v>
      </c>
      <c r="AD21" s="42">
        <f>SUMIF(A16_213!$A$14:$A$75,$A21,A16_213!$C$14:$C$75)</f>
        <v>0</v>
      </c>
      <c r="AE21" s="42">
        <f>SUMIF(A16_215!$A$14:$A$72,$A21,A16_215!$C$14:$C$72)</f>
        <v>0</v>
      </c>
      <c r="AF21" s="42">
        <f>SUMIF(A16_217!$A$14:$A$72,$A21,A16_217!$C$14:$C$72)</f>
        <v>0</v>
      </c>
      <c r="AG21" s="42">
        <f>SUMIF(A18_108!$A$14:$A$70,$A21,A18_108!$C$14:$C$70)</f>
        <v>0</v>
      </c>
      <c r="AH21" s="42">
        <f>SUMIF(A18_112!$A$14:$A$57,$A21,A18_112!$C$14:$C$57)</f>
        <v>0</v>
      </c>
      <c r="AI21" s="42">
        <f>SUMIF(A18_205!$A$14:$A$59,$A21,A18_205!$C$14:$C$59)</f>
        <v>0</v>
      </c>
      <c r="AJ21" s="42">
        <f>SUMIF(A18_208!$A$14:$A$64,$A21,A18_208!$C$14:$C$64)</f>
        <v>0</v>
      </c>
      <c r="AK21" s="42">
        <f>SUMIF(A19_113!$A$14:$A$75,$A21,A19_113!$C$14:$C$75)</f>
        <v>0</v>
      </c>
      <c r="AL21" s="42">
        <f>SUMIF(A19_118!$A$14:$A$72,$A21,A19_118!$C$14:$C$72)</f>
        <v>0</v>
      </c>
      <c r="AM21" s="42">
        <f>SUMIF(A19_229!$A$14:$A$72,$A21,A19_229!$C$14:$C$72)</f>
        <v>0</v>
      </c>
      <c r="AN21" s="42">
        <f>SUMIF(A19_231!$A$14:$A$72,$A21,A19_231!$C$14:$C$72)</f>
        <v>0</v>
      </c>
      <c r="AO21" s="42">
        <f>SUMIF(A19_308!$A$14:$A$70,$A21,A19_308!$C$14:$C$70)</f>
        <v>0</v>
      </c>
      <c r="AP21" s="42">
        <f>SUMIF(A19_326!$A$14:$A$70,$A21,A19_326!$C$14:$C$70)</f>
        <v>0</v>
      </c>
      <c r="AQ21" s="42">
        <f>SUMIF(A20_113!$A$14:$A$73,$A21,A20_113!$C$14:$C$73)</f>
        <v>0</v>
      </c>
      <c r="AR21" s="42">
        <f>SUMIF(A20_114!$A$14:$A$71,$A21,A20_114!$C$14:$C$71)</f>
        <v>0</v>
      </c>
      <c r="AS21" s="42">
        <f>SUMIF(A21_108!$A$14:$A$70,$A21,A21_108!$C$14:$C$70)</f>
        <v>0</v>
      </c>
      <c r="AT21" s="42">
        <f>SUMIF(A21_111!$A$14:$A$71,$A21,A21_111!$C$14:$C$71)</f>
        <v>0</v>
      </c>
      <c r="AU21" s="42">
        <f>SUMIF(A21_329!$A$14:$A$80,$A21,A21_329!$C$14:$C$80)</f>
        <v>0</v>
      </c>
    </row>
    <row r="22" spans="1:47" ht="89.25" customHeight="1" x14ac:dyDescent="0.3">
      <c r="A22" s="43" t="s">
        <v>60</v>
      </c>
      <c r="B22" s="17" t="s">
        <v>61</v>
      </c>
      <c r="C22" s="12">
        <f t="shared" si="0"/>
        <v>1</v>
      </c>
      <c r="D22" s="12" t="s">
        <v>22</v>
      </c>
      <c r="E22" s="15"/>
      <c r="F22" s="15">
        <f t="shared" si="1"/>
        <v>0</v>
      </c>
      <c r="G22" s="16" t="s">
        <v>62</v>
      </c>
      <c r="H22" s="12"/>
      <c r="I22" s="12"/>
      <c r="K22">
        <f t="shared" si="2"/>
        <v>1</v>
      </c>
      <c r="L22" s="42">
        <f>SUMIF(A01_209!$A$14:$A$75,$A22,A01_209!$C$14:$C$75)</f>
        <v>1</v>
      </c>
      <c r="M22" s="42">
        <f>SUMIF(A01_210!$A$14:$A$88,$A22,A01_210!$C$14:$C$88)</f>
        <v>0</v>
      </c>
      <c r="N22" s="42">
        <f>SUMIF(A01_213!$A$14:$A$70,$A22,A01_213!$C$14:$C$70)</f>
        <v>0</v>
      </c>
      <c r="O22" s="42">
        <f>SUMIF(A01_216!$A$14:$A$73,$A22,A01_216!$C$14:$C$73)</f>
        <v>0</v>
      </c>
      <c r="P22" s="42">
        <f>SUMIF(A01_227!$A$14:$A$63,$A22,A01_227!$C$14:$C$63)</f>
        <v>0</v>
      </c>
      <c r="Q22" s="42">
        <f>SUMIF(A01_309!$A$14:$A$75,$A22,A01_309!$C$14:$C$75)</f>
        <v>0</v>
      </c>
      <c r="R22" s="42">
        <f>SUMIF(A01_409!$A$14:$A$68,$A22,A01_409!$C$14:$C$68)</f>
        <v>0</v>
      </c>
      <c r="S22" s="42">
        <f>SUMIF(A01_428!$A$14:$A$76,$A22,A01_428!$C$14:$C$76)</f>
        <v>0</v>
      </c>
      <c r="T22" s="42">
        <f>SUMIF(A01_S105!$A$14:$A$56,$A22,A01_S105!$C$14:$C$56)</f>
        <v>0</v>
      </c>
      <c r="U22" s="42">
        <f>SUMIF(A01_S106!$A$14:$A$69,$A22,A01_S106!$C$14:$C$69)</f>
        <v>0</v>
      </c>
      <c r="V22" s="42">
        <f>SUMIF(A01_S236!$A$14:$A$74,$A22,A01_S236!$C$14:$C$74)</f>
        <v>0</v>
      </c>
      <c r="W22" s="42">
        <f>SUMIF(A01_S237!$A$14:$A$47,$A22,A01_S237!$C$14:$C$47)</f>
        <v>0</v>
      </c>
      <c r="X22" s="42">
        <f>SUMIF(A07_214!$A$14:$A$70,$A22,A07_214!$C$14:$C$70)</f>
        <v>0</v>
      </c>
      <c r="Y22" s="42">
        <f>SUMIF(A07_205ab!$A$14:$A$72,$A22,A07_205ab!$C$14:$C$72)</f>
        <v>0</v>
      </c>
      <c r="Z22" s="42">
        <f>SUMIF(A15_308!$A$14:$A$69,$A22,A15_308!$C$14:$C$69)</f>
        <v>0</v>
      </c>
      <c r="AA22" s="42">
        <f>SUMIF(A15_309!$A$14:$A$73,$A22,A15_309!$C$14:$C$73)</f>
        <v>0</v>
      </c>
      <c r="AB22" s="42">
        <f>SUMIF(A15_332!$A$14:$A$62,$A22,A15_332!$C$14:$C$62)</f>
        <v>0</v>
      </c>
      <c r="AC22" s="42">
        <f>SUMIF(A15_333!$A$14:$A$72,$A22,A15_333!$C$14:$C$72)</f>
        <v>0</v>
      </c>
      <c r="AD22" s="42">
        <f>SUMIF(A16_213!$A$14:$A$75,$A22,A16_213!$C$14:$C$75)</f>
        <v>0</v>
      </c>
      <c r="AE22" s="42">
        <f>SUMIF(A16_215!$A$14:$A$72,$A22,A16_215!$C$14:$C$72)</f>
        <v>0</v>
      </c>
      <c r="AF22" s="42">
        <f>SUMIF(A16_217!$A$14:$A$72,$A22,A16_217!$C$14:$C$72)</f>
        <v>0</v>
      </c>
      <c r="AG22" s="42">
        <f>SUMIF(A18_108!$A$14:$A$70,$A22,A18_108!$C$14:$C$70)</f>
        <v>0</v>
      </c>
      <c r="AH22" s="42">
        <f>SUMIF(A18_112!$A$14:$A$57,$A22,A18_112!$C$14:$C$57)</f>
        <v>0</v>
      </c>
      <c r="AI22" s="42">
        <f>SUMIF(A18_205!$A$14:$A$59,$A22,A18_205!$C$14:$C$59)</f>
        <v>0</v>
      </c>
      <c r="AJ22" s="42">
        <f>SUMIF(A18_208!$A$14:$A$64,$A22,A18_208!$C$14:$C$64)</f>
        <v>0</v>
      </c>
      <c r="AK22" s="42">
        <f>SUMIF(A19_113!$A$14:$A$75,$A22,A19_113!$C$14:$C$75)</f>
        <v>0</v>
      </c>
      <c r="AL22" s="42">
        <f>SUMIF(A19_118!$A$14:$A$72,$A22,A19_118!$C$14:$C$72)</f>
        <v>0</v>
      </c>
      <c r="AM22" s="42">
        <f>SUMIF(A19_229!$A$14:$A$72,$A22,A19_229!$C$14:$C$72)</f>
        <v>0</v>
      </c>
      <c r="AN22" s="42">
        <f>SUMIF(A19_231!$A$14:$A$72,$A22,A19_231!$C$14:$C$72)</f>
        <v>0</v>
      </c>
      <c r="AO22" s="42">
        <f>SUMIF(A19_308!$A$14:$A$70,$A22,A19_308!$C$14:$C$70)</f>
        <v>0</v>
      </c>
      <c r="AP22" s="42">
        <f>SUMIF(A19_326!$A$14:$A$70,$A22,A19_326!$C$14:$C$70)</f>
        <v>0</v>
      </c>
      <c r="AQ22" s="42">
        <f>SUMIF(A20_113!$A$14:$A$73,$A22,A20_113!$C$14:$C$73)</f>
        <v>0</v>
      </c>
      <c r="AR22" s="42">
        <f>SUMIF(A20_114!$A$14:$A$71,$A22,A20_114!$C$14:$C$71)</f>
        <v>0</v>
      </c>
      <c r="AS22" s="42">
        <f>SUMIF(A21_108!$A$14:$A$70,$A22,A21_108!$C$14:$C$70)</f>
        <v>0</v>
      </c>
      <c r="AT22" s="42">
        <f>SUMIF(A21_111!$A$14:$A$71,$A22,A21_111!$C$14:$C$71)</f>
        <v>0</v>
      </c>
      <c r="AU22" s="42">
        <f>SUMIF(A21_329!$A$14:$A$80,$A22,A21_329!$C$14:$C$80)</f>
        <v>0</v>
      </c>
    </row>
    <row r="23" spans="1:47" ht="51" customHeight="1" x14ac:dyDescent="0.3">
      <c r="A23" s="43" t="s">
        <v>63</v>
      </c>
      <c r="B23" s="17" t="s">
        <v>64</v>
      </c>
      <c r="C23" s="12">
        <f t="shared" si="0"/>
        <v>3</v>
      </c>
      <c r="D23" s="12" t="s">
        <v>22</v>
      </c>
      <c r="E23" s="15"/>
      <c r="F23" s="15">
        <f t="shared" si="1"/>
        <v>0</v>
      </c>
      <c r="G23" s="16" t="s">
        <v>65</v>
      </c>
      <c r="H23" s="12"/>
      <c r="I23" s="12"/>
      <c r="K23">
        <f t="shared" si="2"/>
        <v>3</v>
      </c>
      <c r="L23" s="42">
        <f>SUMIF(A01_209!$A$14:$A$75,$A23,A01_209!$C$14:$C$75)</f>
        <v>0</v>
      </c>
      <c r="M23" s="42">
        <f>SUMIF(A01_210!$A$14:$A$88,$A23,A01_210!$C$14:$C$88)</f>
        <v>0</v>
      </c>
      <c r="N23" s="42">
        <f>SUMIF(A01_213!$A$14:$A$70,$A23,A01_213!$C$14:$C$70)</f>
        <v>0</v>
      </c>
      <c r="O23" s="42">
        <f>SUMIF(A01_216!$A$14:$A$73,$A23,A01_216!$C$14:$C$73)</f>
        <v>0</v>
      </c>
      <c r="P23" s="42">
        <f>SUMIF(A01_227!$A$14:$A$63,$A23,A01_227!$C$14:$C$63)</f>
        <v>0</v>
      </c>
      <c r="Q23" s="42">
        <f>SUMIF(A01_309!$A$14:$A$75,$A23,A01_309!$C$14:$C$75)</f>
        <v>0</v>
      </c>
      <c r="R23" s="42">
        <f>SUMIF(A01_409!$A$14:$A$68,$A23,A01_409!$C$14:$C$68)</f>
        <v>1</v>
      </c>
      <c r="S23" s="42">
        <f>SUMIF(A01_428!$A$14:$A$76,$A23,A01_428!$C$14:$C$76)</f>
        <v>0</v>
      </c>
      <c r="T23" s="42">
        <f>SUMIF(A01_S105!$A$14:$A$56,$A23,A01_S105!$C$14:$C$56)</f>
        <v>0</v>
      </c>
      <c r="U23" s="42">
        <f>SUMIF(A01_S106!$A$14:$A$69,$A23,A01_S106!$C$14:$C$69)</f>
        <v>1</v>
      </c>
      <c r="V23" s="42">
        <f>SUMIF(A01_S236!$A$14:$A$74,$A23,A01_S236!$C$14:$C$74)</f>
        <v>0</v>
      </c>
      <c r="W23" s="42">
        <f>SUMIF(A01_S237!$A$14:$A$47,$A23,A01_S237!$C$14:$C$47)</f>
        <v>0</v>
      </c>
      <c r="X23" s="42">
        <f>SUMIF(A07_214!$A$14:$A$70,$A23,A07_214!$C$14:$C$70)</f>
        <v>0</v>
      </c>
      <c r="Y23" s="42">
        <f>SUMIF(A07_205ab!$A$14:$A$72,$A23,A07_205ab!$C$14:$C$72)</f>
        <v>1</v>
      </c>
      <c r="Z23" s="42">
        <f>SUMIF(A15_308!$A$14:$A$69,$A23,A15_308!$C$14:$C$69)</f>
        <v>0</v>
      </c>
      <c r="AA23" s="42">
        <f>SUMIF(A15_309!$A$14:$A$73,$A23,A15_309!$C$14:$C$73)</f>
        <v>0</v>
      </c>
      <c r="AB23" s="42">
        <f>SUMIF(A15_332!$A$14:$A$62,$A23,A15_332!$C$14:$C$62)</f>
        <v>0</v>
      </c>
      <c r="AC23" s="42">
        <f>SUMIF(A15_333!$A$14:$A$72,$A23,A15_333!$C$14:$C$72)</f>
        <v>0</v>
      </c>
      <c r="AD23" s="42">
        <f>SUMIF(A16_213!$A$14:$A$75,$A23,A16_213!$C$14:$C$75)</f>
        <v>0</v>
      </c>
      <c r="AE23" s="42">
        <f>SUMIF(A16_215!$A$14:$A$72,$A23,A16_215!$C$14:$C$72)</f>
        <v>0</v>
      </c>
      <c r="AF23" s="42">
        <f>SUMIF(A16_217!$A$14:$A$72,$A23,A16_217!$C$14:$C$72)</f>
        <v>0</v>
      </c>
      <c r="AG23" s="42">
        <f>SUMIF(A18_108!$A$14:$A$70,$A23,A18_108!$C$14:$C$70)</f>
        <v>0</v>
      </c>
      <c r="AH23" s="42">
        <f>SUMIF(A18_112!$A$14:$A$57,$A23,A18_112!$C$14:$C$57)</f>
        <v>0</v>
      </c>
      <c r="AI23" s="42">
        <f>SUMIF(A18_205!$A$14:$A$59,$A23,A18_205!$C$14:$C$59)</f>
        <v>0</v>
      </c>
      <c r="AJ23" s="42">
        <f>SUMIF(A18_208!$A$14:$A$64,$A23,A18_208!$C$14:$C$64)</f>
        <v>0</v>
      </c>
      <c r="AK23" s="42">
        <f>SUMIF(A19_113!$A$14:$A$75,$A23,A19_113!$C$14:$C$75)</f>
        <v>0</v>
      </c>
      <c r="AL23" s="42">
        <f>SUMIF(A19_118!$A$14:$A$72,$A23,A19_118!$C$14:$C$72)</f>
        <v>0</v>
      </c>
      <c r="AM23" s="42">
        <f>SUMIF(A19_229!$A$14:$A$72,$A23,A19_229!$C$14:$C$72)</f>
        <v>0</v>
      </c>
      <c r="AN23" s="42">
        <f>SUMIF(A19_231!$A$14:$A$72,$A23,A19_231!$C$14:$C$72)</f>
        <v>0</v>
      </c>
      <c r="AO23" s="42">
        <f>SUMIF(A19_308!$A$14:$A$70,$A23,A19_308!$C$14:$C$70)</f>
        <v>0</v>
      </c>
      <c r="AP23" s="42">
        <f>SUMIF(A19_326!$A$14:$A$70,$A23,A19_326!$C$14:$C$70)</f>
        <v>0</v>
      </c>
      <c r="AQ23" s="42">
        <f>SUMIF(A20_113!$A$14:$A$73,$A23,A20_113!$C$14:$C$73)</f>
        <v>0</v>
      </c>
      <c r="AR23" s="42">
        <f>SUMIF(A20_114!$A$14:$A$71,$A23,A20_114!$C$14:$C$71)</f>
        <v>0</v>
      </c>
      <c r="AS23" s="42">
        <f>SUMIF(A21_108!$A$14:$A$70,$A23,A21_108!$C$14:$C$70)</f>
        <v>0</v>
      </c>
      <c r="AT23" s="42">
        <f>SUMIF(A21_111!$A$14:$A$71,$A23,A21_111!$C$14:$C$71)</f>
        <v>0</v>
      </c>
      <c r="AU23" s="42">
        <f>SUMIF(A21_329!$A$14:$A$80,$A23,A21_329!$C$14:$C$80)</f>
        <v>0</v>
      </c>
    </row>
    <row r="24" spans="1:47" ht="63.75" customHeight="1" x14ac:dyDescent="0.3">
      <c r="A24" s="43" t="s">
        <v>66</v>
      </c>
      <c r="B24" s="17" t="s">
        <v>67</v>
      </c>
      <c r="C24" s="12">
        <f t="shared" si="0"/>
        <v>4</v>
      </c>
      <c r="D24" s="12" t="s">
        <v>22</v>
      </c>
      <c r="E24" s="15"/>
      <c r="F24" s="15">
        <f t="shared" si="1"/>
        <v>0</v>
      </c>
      <c r="G24" s="16" t="s">
        <v>68</v>
      </c>
      <c r="H24" s="12"/>
      <c r="I24" s="12"/>
      <c r="K24">
        <f t="shared" si="2"/>
        <v>4</v>
      </c>
      <c r="L24" s="42">
        <f>SUMIF(A01_209!$A$14:$A$75,$A24,A01_209!$C$14:$C$75)</f>
        <v>0</v>
      </c>
      <c r="M24" s="42">
        <f>SUMIF(A01_210!$A$14:$A$88,$A24,A01_210!$C$14:$C$88)</f>
        <v>0</v>
      </c>
      <c r="N24" s="42">
        <f>SUMIF(A01_213!$A$14:$A$70,$A24,A01_213!$C$14:$C$70)</f>
        <v>0</v>
      </c>
      <c r="O24" s="42">
        <f>SUMIF(A01_216!$A$14:$A$73,$A24,A01_216!$C$14:$C$73)</f>
        <v>0</v>
      </c>
      <c r="P24" s="42">
        <f>SUMIF(A01_227!$A$14:$A$63,$A24,A01_227!$C$14:$C$63)</f>
        <v>0</v>
      </c>
      <c r="Q24" s="42">
        <f>SUMIF(A01_309!$A$14:$A$75,$A24,A01_309!$C$14:$C$75)</f>
        <v>0</v>
      </c>
      <c r="R24" s="42">
        <f>SUMIF(A01_409!$A$14:$A$68,$A24,A01_409!$C$14:$C$68)</f>
        <v>0</v>
      </c>
      <c r="S24" s="42">
        <f>SUMIF(A01_428!$A$14:$A$76,$A24,A01_428!$C$14:$C$76)</f>
        <v>0</v>
      </c>
      <c r="T24" s="42">
        <f>SUMIF(A01_S105!$A$14:$A$56,$A24,A01_S105!$C$14:$C$56)</f>
        <v>0</v>
      </c>
      <c r="U24" s="42">
        <f>SUMIF(A01_S106!$A$14:$A$69,$A24,A01_S106!$C$14:$C$69)</f>
        <v>0</v>
      </c>
      <c r="V24" s="42">
        <f>SUMIF(A01_S236!$A$14:$A$74,$A24,A01_S236!$C$14:$C$74)</f>
        <v>2</v>
      </c>
      <c r="W24" s="42">
        <f>SUMIF(A01_S237!$A$14:$A$47,$A24,A01_S237!$C$14:$C$47)</f>
        <v>2</v>
      </c>
      <c r="X24" s="42">
        <f>SUMIF(A07_214!$A$14:$A$70,$A24,A07_214!$C$14:$C$70)</f>
        <v>0</v>
      </c>
      <c r="Y24" s="42">
        <f>SUMIF(A07_205ab!$A$14:$A$72,$A24,A07_205ab!$C$14:$C$72)</f>
        <v>0</v>
      </c>
      <c r="Z24" s="42">
        <f>SUMIF(A15_308!$A$14:$A$69,$A24,A15_308!$C$14:$C$69)</f>
        <v>0</v>
      </c>
      <c r="AA24" s="42">
        <f>SUMIF(A15_309!$A$14:$A$73,$A24,A15_309!$C$14:$C$73)</f>
        <v>0</v>
      </c>
      <c r="AB24" s="42">
        <f>SUMIF(A15_332!$A$14:$A$62,$A24,A15_332!$C$14:$C$62)</f>
        <v>0</v>
      </c>
      <c r="AC24" s="42">
        <f>SUMIF(A15_333!$A$14:$A$72,$A24,A15_333!$C$14:$C$72)</f>
        <v>0</v>
      </c>
      <c r="AD24" s="42">
        <f>SUMIF(A16_213!$A$14:$A$75,$A24,A16_213!$C$14:$C$75)</f>
        <v>0</v>
      </c>
      <c r="AE24" s="42">
        <f>SUMIF(A16_215!$A$14:$A$72,$A24,A16_215!$C$14:$C$72)</f>
        <v>0</v>
      </c>
      <c r="AF24" s="42">
        <f>SUMIF(A16_217!$A$14:$A$72,$A24,A16_217!$C$14:$C$72)</f>
        <v>0</v>
      </c>
      <c r="AG24" s="42">
        <f>SUMIF(A18_108!$A$14:$A$70,$A24,A18_108!$C$14:$C$70)</f>
        <v>0</v>
      </c>
      <c r="AH24" s="42">
        <f>SUMIF(A18_112!$A$14:$A$57,$A24,A18_112!$C$14:$C$57)</f>
        <v>0</v>
      </c>
      <c r="AI24" s="42">
        <f>SUMIF(A18_205!$A$14:$A$59,$A24,A18_205!$C$14:$C$59)</f>
        <v>0</v>
      </c>
      <c r="AJ24" s="42">
        <f>SUMIF(A18_208!$A$14:$A$64,$A24,A18_208!$C$14:$C$64)</f>
        <v>0</v>
      </c>
      <c r="AK24" s="42">
        <f>SUMIF(A19_113!$A$14:$A$75,$A24,A19_113!$C$14:$C$75)</f>
        <v>0</v>
      </c>
      <c r="AL24" s="42">
        <f>SUMIF(A19_118!$A$14:$A$72,$A24,A19_118!$C$14:$C$72)</f>
        <v>0</v>
      </c>
      <c r="AM24" s="42">
        <f>SUMIF(A19_229!$A$14:$A$72,$A24,A19_229!$C$14:$C$72)</f>
        <v>0</v>
      </c>
      <c r="AN24" s="42">
        <f>SUMIF(A19_231!$A$14:$A$72,$A24,A19_231!$C$14:$C$72)</f>
        <v>0</v>
      </c>
      <c r="AO24" s="42">
        <f>SUMIF(A19_308!$A$14:$A$70,$A24,A19_308!$C$14:$C$70)</f>
        <v>0</v>
      </c>
      <c r="AP24" s="42">
        <f>SUMIF(A19_326!$A$14:$A$70,$A24,A19_326!$C$14:$C$70)</f>
        <v>0</v>
      </c>
      <c r="AQ24" s="42">
        <f>SUMIF(A20_113!$A$14:$A$73,$A24,A20_113!$C$14:$C$73)</f>
        <v>0</v>
      </c>
      <c r="AR24" s="42">
        <f>SUMIF(A20_114!$A$14:$A$71,$A24,A20_114!$C$14:$C$71)</f>
        <v>0</v>
      </c>
      <c r="AS24" s="42">
        <f>SUMIF(A21_108!$A$14:$A$70,$A24,A21_108!$C$14:$C$70)</f>
        <v>0</v>
      </c>
      <c r="AT24" s="42">
        <f>SUMIF(A21_111!$A$14:$A$71,$A24,A21_111!$C$14:$C$71)</f>
        <v>0</v>
      </c>
      <c r="AU24" s="42">
        <f>SUMIF(A21_329!$A$14:$A$80,$A24,A21_329!$C$14:$C$80)</f>
        <v>0</v>
      </c>
    </row>
    <row r="25" spans="1:47" ht="51" customHeight="1" x14ac:dyDescent="0.3">
      <c r="A25" s="43" t="s">
        <v>69</v>
      </c>
      <c r="B25" s="17" t="s">
        <v>70</v>
      </c>
      <c r="C25" s="12">
        <f t="shared" si="0"/>
        <v>2</v>
      </c>
      <c r="D25" s="12" t="s">
        <v>22</v>
      </c>
      <c r="E25" s="15"/>
      <c r="F25" s="15">
        <f t="shared" si="1"/>
        <v>0</v>
      </c>
      <c r="G25" s="16" t="s">
        <v>71</v>
      </c>
      <c r="H25" s="12"/>
      <c r="I25" s="12"/>
      <c r="K25">
        <f t="shared" si="2"/>
        <v>2</v>
      </c>
      <c r="L25" s="42">
        <f>SUMIF(A01_209!$A$14:$A$75,$A25,A01_209!$C$14:$C$75)</f>
        <v>0</v>
      </c>
      <c r="M25" s="42">
        <f>SUMIF(A01_210!$A$14:$A$88,$A25,A01_210!$C$14:$C$88)</f>
        <v>0</v>
      </c>
      <c r="N25" s="42">
        <f>SUMIF(A01_213!$A$14:$A$70,$A25,A01_213!$C$14:$C$70)</f>
        <v>0</v>
      </c>
      <c r="O25" s="42">
        <f>SUMIF(A01_216!$A$14:$A$73,$A25,A01_216!$C$14:$C$73)</f>
        <v>0</v>
      </c>
      <c r="P25" s="42">
        <f>SUMIF(A01_227!$A$14:$A$63,$A25,A01_227!$C$14:$C$63)</f>
        <v>0</v>
      </c>
      <c r="Q25" s="42">
        <f>SUMIF(A01_309!$A$14:$A$75,$A25,A01_309!$C$14:$C$75)</f>
        <v>0</v>
      </c>
      <c r="R25" s="42">
        <f>SUMIF(A01_409!$A$14:$A$68,$A25,A01_409!$C$14:$C$68)</f>
        <v>0</v>
      </c>
      <c r="S25" s="42">
        <f>SUMIF(A01_428!$A$14:$A$76,$A25,A01_428!$C$14:$C$76)</f>
        <v>0</v>
      </c>
      <c r="T25" s="42">
        <f>SUMIF(A01_S105!$A$14:$A$56,$A25,A01_S105!$C$14:$C$56)</f>
        <v>0</v>
      </c>
      <c r="U25" s="42">
        <f>SUMIF(A01_S106!$A$14:$A$69,$A25,A01_S106!$C$14:$C$69)</f>
        <v>0</v>
      </c>
      <c r="V25" s="42">
        <f>SUMIF(A01_S236!$A$14:$A$74,$A25,A01_S236!$C$14:$C$74)</f>
        <v>0</v>
      </c>
      <c r="W25" s="42">
        <f>SUMIF(A01_S237!$A$14:$A$47,$A25,A01_S237!$C$14:$C$47)</f>
        <v>0</v>
      </c>
      <c r="X25" s="42">
        <f>SUMIF(A07_214!$A$14:$A$70,$A25,A07_214!$C$14:$C$70)</f>
        <v>0</v>
      </c>
      <c r="Y25" s="42">
        <f>SUMIF(A07_205ab!$A$14:$A$72,$A25,A07_205ab!$C$14:$C$72)</f>
        <v>0</v>
      </c>
      <c r="Z25" s="42">
        <f>SUMIF(A15_308!$A$14:$A$69,$A25,A15_308!$C$14:$C$69)</f>
        <v>0</v>
      </c>
      <c r="AA25" s="42">
        <f>SUMIF(A15_309!$A$14:$A$73,$A25,A15_309!$C$14:$C$73)</f>
        <v>0</v>
      </c>
      <c r="AB25" s="42">
        <f>SUMIF(A15_332!$A$14:$A$62,$A25,A15_332!$C$14:$C$62)</f>
        <v>1</v>
      </c>
      <c r="AC25" s="42">
        <f>SUMIF(A15_333!$A$14:$A$72,$A25,A15_333!$C$14:$C$72)</f>
        <v>0</v>
      </c>
      <c r="AD25" s="42">
        <f>SUMIF(A16_213!$A$14:$A$75,$A25,A16_213!$C$14:$C$75)</f>
        <v>0</v>
      </c>
      <c r="AE25" s="42">
        <f>SUMIF(A16_215!$A$14:$A$72,$A25,A16_215!$C$14:$C$72)</f>
        <v>0</v>
      </c>
      <c r="AF25" s="42">
        <f>SUMIF(A16_217!$A$14:$A$72,$A25,A16_217!$C$14:$C$72)</f>
        <v>0</v>
      </c>
      <c r="AG25" s="42">
        <f>SUMIF(A18_108!$A$14:$A$70,$A25,A18_108!$C$14:$C$70)</f>
        <v>0</v>
      </c>
      <c r="AH25" s="42">
        <f>SUMIF(A18_112!$A$14:$A$57,$A25,A18_112!$C$14:$C$57)</f>
        <v>1</v>
      </c>
      <c r="AI25" s="42">
        <f>SUMIF(A18_205!$A$14:$A$59,$A25,A18_205!$C$14:$C$59)</f>
        <v>0</v>
      </c>
      <c r="AJ25" s="42">
        <f>SUMIF(A18_208!$A$14:$A$64,$A25,A18_208!$C$14:$C$64)</f>
        <v>0</v>
      </c>
      <c r="AK25" s="42">
        <f>SUMIF(A19_113!$A$14:$A$75,$A25,A19_113!$C$14:$C$75)</f>
        <v>0</v>
      </c>
      <c r="AL25" s="42">
        <f>SUMIF(A19_118!$A$14:$A$72,$A25,A19_118!$C$14:$C$72)</f>
        <v>0</v>
      </c>
      <c r="AM25" s="42">
        <f>SUMIF(A19_229!$A$14:$A$72,$A25,A19_229!$C$14:$C$72)</f>
        <v>0</v>
      </c>
      <c r="AN25" s="42">
        <f>SUMIF(A19_231!$A$14:$A$72,$A25,A19_231!$C$14:$C$72)</f>
        <v>0</v>
      </c>
      <c r="AO25" s="42">
        <f>SUMIF(A19_308!$A$14:$A$70,$A25,A19_308!$C$14:$C$70)</f>
        <v>0</v>
      </c>
      <c r="AP25" s="42">
        <f>SUMIF(A19_326!$A$14:$A$70,$A25,A19_326!$C$14:$C$70)</f>
        <v>0</v>
      </c>
      <c r="AQ25" s="42">
        <f>SUMIF(A20_113!$A$14:$A$73,$A25,A20_113!$C$14:$C$73)</f>
        <v>0</v>
      </c>
      <c r="AR25" s="42">
        <f>SUMIF(A20_114!$A$14:$A$71,$A25,A20_114!$C$14:$C$71)</f>
        <v>0</v>
      </c>
      <c r="AS25" s="42">
        <f>SUMIF(A21_108!$A$14:$A$70,$A25,A21_108!$C$14:$C$70)</f>
        <v>0</v>
      </c>
      <c r="AT25" s="42">
        <f>SUMIF(A21_111!$A$14:$A$71,$A25,A21_111!$C$14:$C$71)</f>
        <v>0</v>
      </c>
      <c r="AU25" s="42">
        <f>SUMIF(A21_329!$A$14:$A$80,$A25,A21_329!$C$14:$C$80)</f>
        <v>0</v>
      </c>
    </row>
    <row r="26" spans="1:47" ht="51" customHeight="1" x14ac:dyDescent="0.3">
      <c r="A26" s="43" t="s">
        <v>72</v>
      </c>
      <c r="B26" s="17" t="s">
        <v>73</v>
      </c>
      <c r="C26" s="12">
        <f t="shared" si="0"/>
        <v>21</v>
      </c>
      <c r="D26" s="12" t="s">
        <v>22</v>
      </c>
      <c r="E26" s="15"/>
      <c r="F26" s="15">
        <f t="shared" si="1"/>
        <v>0</v>
      </c>
      <c r="G26" s="16" t="s">
        <v>74</v>
      </c>
      <c r="H26" s="12"/>
      <c r="I26" s="12"/>
      <c r="K26">
        <f t="shared" si="2"/>
        <v>21</v>
      </c>
      <c r="L26" s="42">
        <f>SUMIF(A01_209!$A$14:$A$75,$A26,A01_209!$C$14:$C$75)</f>
        <v>2</v>
      </c>
      <c r="M26" s="42">
        <f>SUMIF(A01_210!$A$14:$A$88,$A26,A01_210!$C$14:$C$88)</f>
        <v>0</v>
      </c>
      <c r="N26" s="42">
        <f>SUMIF(A01_213!$A$14:$A$70,$A26,A01_213!$C$14:$C$70)</f>
        <v>0</v>
      </c>
      <c r="O26" s="42">
        <f>SUMIF(A01_216!$A$14:$A$73,$A26,A01_216!$C$14:$C$73)</f>
        <v>0</v>
      </c>
      <c r="P26" s="42">
        <f>SUMIF(A01_227!$A$14:$A$63,$A26,A01_227!$C$14:$C$63)</f>
        <v>0</v>
      </c>
      <c r="Q26" s="42">
        <f>SUMIF(A01_309!$A$14:$A$75,$A26,A01_309!$C$14:$C$75)</f>
        <v>0</v>
      </c>
      <c r="R26" s="42">
        <f>SUMIF(A01_409!$A$14:$A$68,$A26,A01_409!$C$14:$C$68)</f>
        <v>1</v>
      </c>
      <c r="S26" s="42">
        <f>SUMIF(A01_428!$A$14:$A$76,$A26,A01_428!$C$14:$C$76)</f>
        <v>0</v>
      </c>
      <c r="T26" s="42">
        <f>SUMIF(A01_S105!$A$14:$A$56,$A26,A01_S105!$C$14:$C$56)</f>
        <v>0</v>
      </c>
      <c r="U26" s="42">
        <f>SUMIF(A01_S106!$A$14:$A$69,$A26,A01_S106!$C$14:$C$69)</f>
        <v>1</v>
      </c>
      <c r="V26" s="42">
        <f>SUMIF(A01_S236!$A$14:$A$74,$A26,A01_S236!$C$14:$C$74)</f>
        <v>0</v>
      </c>
      <c r="W26" s="42">
        <f>SUMIF(A01_S237!$A$14:$A$47,$A26,A01_S237!$C$14:$C$47)</f>
        <v>0</v>
      </c>
      <c r="X26" s="42">
        <f>SUMIF(A07_214!$A$14:$A$70,$A26,A07_214!$C$14:$C$70)</f>
        <v>1</v>
      </c>
      <c r="Y26" s="42">
        <f>SUMIF(A07_205ab!$A$14:$A$72,$A26,A07_205ab!$C$14:$C$72)</f>
        <v>1</v>
      </c>
      <c r="Z26" s="42">
        <f>SUMIF(A15_308!$A$14:$A$69,$A26,A15_308!$C$14:$C$69)</f>
        <v>1</v>
      </c>
      <c r="AA26" s="42">
        <f>SUMIF(A15_309!$A$14:$A$73,$A26,A15_309!$C$14:$C$73)</f>
        <v>1</v>
      </c>
      <c r="AB26" s="42">
        <f>SUMIF(A15_332!$A$14:$A$62,$A26,A15_332!$C$14:$C$62)</f>
        <v>0</v>
      </c>
      <c r="AC26" s="42">
        <f>SUMIF(A15_333!$A$14:$A$72,$A26,A15_333!$C$14:$C$72)</f>
        <v>1</v>
      </c>
      <c r="AD26" s="42">
        <f>SUMIF(A16_213!$A$14:$A$75,$A26,A16_213!$C$14:$C$75)</f>
        <v>0</v>
      </c>
      <c r="AE26" s="42">
        <f>SUMIF(A16_215!$A$14:$A$72,$A26,A16_215!$C$14:$C$72)</f>
        <v>0</v>
      </c>
      <c r="AF26" s="42">
        <f>SUMIF(A16_217!$A$14:$A$72,$A26,A16_217!$C$14:$C$72)</f>
        <v>0</v>
      </c>
      <c r="AG26" s="42">
        <f>SUMIF(A18_108!$A$14:$A$70,$A26,A18_108!$C$14:$C$70)</f>
        <v>0</v>
      </c>
      <c r="AH26" s="42">
        <f>SUMIF(A18_112!$A$14:$A$57,$A26,A18_112!$C$14:$C$57)</f>
        <v>0</v>
      </c>
      <c r="AI26" s="42">
        <f>SUMIF(A18_205!$A$14:$A$59,$A26,A18_205!$C$14:$C$59)</f>
        <v>1</v>
      </c>
      <c r="AJ26" s="42">
        <f>SUMIF(A18_208!$A$14:$A$64,$A26,A18_208!$C$14:$C$64)</f>
        <v>1</v>
      </c>
      <c r="AK26" s="42">
        <f>SUMIF(A19_113!$A$14:$A$75,$A26,A19_113!$C$14:$C$75)</f>
        <v>1</v>
      </c>
      <c r="AL26" s="42">
        <f>SUMIF(A19_118!$A$14:$A$72,$A26,A19_118!$C$14:$C$72)</f>
        <v>1</v>
      </c>
      <c r="AM26" s="42">
        <f>SUMIF(A19_229!$A$14:$A$72,$A26,A19_229!$C$14:$C$72)</f>
        <v>1</v>
      </c>
      <c r="AN26" s="42">
        <f>SUMIF(A19_231!$A$14:$A$72,$A26,A19_231!$C$14:$C$72)</f>
        <v>1</v>
      </c>
      <c r="AO26" s="42">
        <f>SUMIF(A19_308!$A$14:$A$70,$A26,A19_308!$C$14:$C$70)</f>
        <v>1</v>
      </c>
      <c r="AP26" s="42">
        <f>SUMIF(A19_326!$A$14:$A$70,$A26,A19_326!$C$14:$C$70)</f>
        <v>1</v>
      </c>
      <c r="AQ26" s="42">
        <f>SUMIF(A20_113!$A$14:$A$73,$A26,A20_113!$C$14:$C$73)</f>
        <v>1</v>
      </c>
      <c r="AR26" s="42">
        <f>SUMIF(A20_114!$A$14:$A$71,$A26,A20_114!$C$14:$C$71)</f>
        <v>1</v>
      </c>
      <c r="AS26" s="42">
        <f>SUMIF(A21_108!$A$14:$A$70,$A26,A21_108!$C$14:$C$70)</f>
        <v>1</v>
      </c>
      <c r="AT26" s="42">
        <f>SUMIF(A21_111!$A$14:$A$71,$A26,A21_111!$C$14:$C$71)</f>
        <v>1</v>
      </c>
      <c r="AU26" s="42">
        <f>SUMIF(A21_329!$A$14:$A$80,$A26,A21_329!$C$14:$C$80)</f>
        <v>0</v>
      </c>
    </row>
    <row r="27" spans="1:47" ht="38.25" customHeight="1" x14ac:dyDescent="0.3">
      <c r="A27" s="43" t="s">
        <v>75</v>
      </c>
      <c r="B27" s="17" t="s">
        <v>76</v>
      </c>
      <c r="C27" s="12">
        <f t="shared" si="0"/>
        <v>9</v>
      </c>
      <c r="D27" s="12" t="s">
        <v>22</v>
      </c>
      <c r="E27" s="15"/>
      <c r="F27" s="15">
        <f t="shared" si="1"/>
        <v>0</v>
      </c>
      <c r="G27" s="16" t="s">
        <v>77</v>
      </c>
      <c r="H27" s="12"/>
      <c r="I27" s="12"/>
      <c r="K27">
        <f t="shared" si="2"/>
        <v>9</v>
      </c>
      <c r="L27" s="42">
        <f>SUMIF(A01_209!$A$14:$A$75,$A27,A01_209!$C$14:$C$75)</f>
        <v>0</v>
      </c>
      <c r="M27" s="42">
        <f>SUMIF(A01_210!$A$14:$A$88,$A27,A01_210!$C$14:$C$88)</f>
        <v>0</v>
      </c>
      <c r="N27" s="42">
        <f>SUMIF(A01_213!$A$14:$A$70,$A27,A01_213!$C$14:$C$70)</f>
        <v>0</v>
      </c>
      <c r="O27" s="42">
        <f>SUMIF(A01_216!$A$14:$A$73,$A27,A01_216!$C$14:$C$73)</f>
        <v>0</v>
      </c>
      <c r="P27" s="42">
        <f>SUMIF(A01_227!$A$14:$A$63,$A27,A01_227!$C$14:$C$63)</f>
        <v>0</v>
      </c>
      <c r="Q27" s="42">
        <f>SUMIF(A01_309!$A$14:$A$75,$A27,A01_309!$C$14:$C$75)</f>
        <v>0</v>
      </c>
      <c r="R27" s="42">
        <f>SUMIF(A01_409!$A$14:$A$68,$A27,A01_409!$C$14:$C$68)</f>
        <v>0</v>
      </c>
      <c r="S27" s="42">
        <f>SUMIF(A01_428!$A$14:$A$76,$A27,A01_428!$C$14:$C$76)</f>
        <v>0</v>
      </c>
      <c r="T27" s="42">
        <f>SUMIF(A01_S105!$A$14:$A$56,$A27,A01_S105!$C$14:$C$56)</f>
        <v>0</v>
      </c>
      <c r="U27" s="42">
        <f>SUMIF(A01_S106!$A$14:$A$69,$A27,A01_S106!$C$14:$C$69)</f>
        <v>0</v>
      </c>
      <c r="V27" s="42">
        <f>SUMIF(A01_S236!$A$14:$A$74,$A27,A01_S236!$C$14:$C$74)</f>
        <v>0</v>
      </c>
      <c r="W27" s="42">
        <f>SUMIF(A01_S237!$A$14:$A$47,$A27,A01_S237!$C$14:$C$47)</f>
        <v>6</v>
      </c>
      <c r="X27" s="42">
        <f>SUMIF(A07_214!$A$14:$A$70,$A27,A07_214!$C$14:$C$70)</f>
        <v>0</v>
      </c>
      <c r="Y27" s="42">
        <f>SUMIF(A07_205ab!$A$14:$A$72,$A27,A07_205ab!$C$14:$C$72)</f>
        <v>0</v>
      </c>
      <c r="Z27" s="42">
        <f>SUMIF(A15_308!$A$14:$A$69,$A27,A15_308!$C$14:$C$69)</f>
        <v>0</v>
      </c>
      <c r="AA27" s="42">
        <f>SUMIF(A15_309!$A$14:$A$73,$A27,A15_309!$C$14:$C$73)</f>
        <v>0</v>
      </c>
      <c r="AB27" s="42">
        <f>SUMIF(A15_332!$A$14:$A$62,$A27,A15_332!$C$14:$C$62)</f>
        <v>0</v>
      </c>
      <c r="AC27" s="42">
        <f>SUMIF(A15_333!$A$14:$A$72,$A27,A15_333!$C$14:$C$72)</f>
        <v>0</v>
      </c>
      <c r="AD27" s="42">
        <f>SUMIF(A16_213!$A$14:$A$75,$A27,A16_213!$C$14:$C$75)</f>
        <v>0</v>
      </c>
      <c r="AE27" s="42">
        <f>SUMIF(A16_215!$A$14:$A$72,$A27,A16_215!$C$14:$C$72)</f>
        <v>0</v>
      </c>
      <c r="AF27" s="42">
        <f>SUMIF(A16_217!$A$14:$A$72,$A27,A16_217!$C$14:$C$72)</f>
        <v>0</v>
      </c>
      <c r="AG27" s="42">
        <f>SUMIF(A18_108!$A$14:$A$70,$A27,A18_108!$C$14:$C$70)</f>
        <v>3</v>
      </c>
      <c r="AH27" s="42">
        <f>SUMIF(A18_112!$A$14:$A$57,$A27,A18_112!$C$14:$C$57)</f>
        <v>0</v>
      </c>
      <c r="AI27" s="42">
        <f>SUMIF(A18_205!$A$14:$A$59,$A27,A18_205!$C$14:$C$59)</f>
        <v>0</v>
      </c>
      <c r="AJ27" s="42">
        <f>SUMIF(A18_208!$A$14:$A$64,$A27,A18_208!$C$14:$C$64)</f>
        <v>0</v>
      </c>
      <c r="AK27" s="42">
        <f>SUMIF(A19_113!$A$14:$A$75,$A27,A19_113!$C$14:$C$75)</f>
        <v>0</v>
      </c>
      <c r="AL27" s="42">
        <f>SUMIF(A19_118!$A$14:$A$72,$A27,A19_118!$C$14:$C$72)</f>
        <v>0</v>
      </c>
      <c r="AM27" s="42">
        <f>SUMIF(A19_229!$A$14:$A$72,$A27,A19_229!$C$14:$C$72)</f>
        <v>0</v>
      </c>
      <c r="AN27" s="42">
        <f>SUMIF(A19_231!$A$14:$A$72,$A27,A19_231!$C$14:$C$72)</f>
        <v>0</v>
      </c>
      <c r="AO27" s="42">
        <f>SUMIF(A19_308!$A$14:$A$70,$A27,A19_308!$C$14:$C$70)</f>
        <v>0</v>
      </c>
      <c r="AP27" s="42">
        <f>SUMIF(A19_326!$A$14:$A$70,$A27,A19_326!$C$14:$C$70)</f>
        <v>0</v>
      </c>
      <c r="AQ27" s="42">
        <f>SUMIF(A20_113!$A$14:$A$73,$A27,A20_113!$C$14:$C$73)</f>
        <v>0</v>
      </c>
      <c r="AR27" s="42">
        <f>SUMIF(A20_114!$A$14:$A$71,$A27,A20_114!$C$14:$C$71)</f>
        <v>0</v>
      </c>
      <c r="AS27" s="42">
        <f>SUMIF(A21_108!$A$14:$A$70,$A27,A21_108!$C$14:$C$70)</f>
        <v>0</v>
      </c>
      <c r="AT27" s="42">
        <f>SUMIF(A21_111!$A$14:$A$71,$A27,A21_111!$C$14:$C$71)</f>
        <v>0</v>
      </c>
      <c r="AU27" s="42">
        <f>SUMIF(A21_329!$A$14:$A$80,$A27,A21_329!$C$14:$C$80)</f>
        <v>0</v>
      </c>
    </row>
    <row r="28" spans="1:47" ht="51" customHeight="1" x14ac:dyDescent="0.3">
      <c r="A28" s="43" t="s">
        <v>78</v>
      </c>
      <c r="B28" s="17" t="s">
        <v>79</v>
      </c>
      <c r="C28" s="12">
        <f t="shared" si="0"/>
        <v>24</v>
      </c>
      <c r="D28" s="12" t="s">
        <v>22</v>
      </c>
      <c r="E28" s="15"/>
      <c r="F28" s="15">
        <f t="shared" si="1"/>
        <v>0</v>
      </c>
      <c r="G28" s="16" t="s">
        <v>80</v>
      </c>
      <c r="H28" s="12"/>
      <c r="I28" s="12"/>
      <c r="K28">
        <f t="shared" si="2"/>
        <v>24</v>
      </c>
      <c r="L28" s="42">
        <f>SUMIF(A01_209!$A$14:$A$75,$A28,A01_209!$C$14:$C$75)</f>
        <v>0</v>
      </c>
      <c r="M28" s="42">
        <f>SUMIF(A01_210!$A$14:$A$88,$A28,A01_210!$C$14:$C$88)</f>
        <v>0</v>
      </c>
      <c r="N28" s="42">
        <f>SUMIF(A01_213!$A$14:$A$70,$A28,A01_213!$C$14:$C$70)</f>
        <v>1</v>
      </c>
      <c r="O28" s="42">
        <f>SUMIF(A01_216!$A$14:$A$73,$A28,A01_216!$C$14:$C$73)</f>
        <v>1</v>
      </c>
      <c r="P28" s="42">
        <f>SUMIF(A01_227!$A$14:$A$63,$A28,A01_227!$C$14:$C$63)</f>
        <v>0</v>
      </c>
      <c r="Q28" s="42">
        <f>SUMIF(A01_309!$A$14:$A$75,$A28,A01_309!$C$14:$C$75)</f>
        <v>0</v>
      </c>
      <c r="R28" s="42">
        <f>SUMIF(A01_409!$A$14:$A$68,$A28,A01_409!$C$14:$C$68)</f>
        <v>0</v>
      </c>
      <c r="S28" s="42">
        <f>SUMIF(A01_428!$A$14:$A$76,$A28,A01_428!$C$14:$C$76)</f>
        <v>1</v>
      </c>
      <c r="T28" s="42">
        <f>SUMIF(A01_S105!$A$14:$A$56,$A28,A01_S105!$C$14:$C$56)</f>
        <v>0</v>
      </c>
      <c r="U28" s="42">
        <f>SUMIF(A01_S106!$A$14:$A$69,$A28,A01_S106!$C$14:$C$69)</f>
        <v>0</v>
      </c>
      <c r="V28" s="42">
        <f>SUMIF(A01_S236!$A$14:$A$74,$A28,A01_S236!$C$14:$C$74)</f>
        <v>0</v>
      </c>
      <c r="W28" s="42">
        <f>SUMIF(A01_S237!$A$14:$A$47,$A28,A01_S237!$C$14:$C$47)</f>
        <v>0</v>
      </c>
      <c r="X28" s="42">
        <f>SUMIF(A07_214!$A$14:$A$70,$A28,A07_214!$C$14:$C$70)</f>
        <v>1</v>
      </c>
      <c r="Y28" s="42">
        <f>SUMIF(A07_205ab!$A$14:$A$72,$A28,A07_205ab!$C$14:$C$72)</f>
        <v>0</v>
      </c>
      <c r="Z28" s="42">
        <f>SUMIF(A15_308!$A$14:$A$69,$A28,A15_308!$C$14:$C$69)</f>
        <v>1</v>
      </c>
      <c r="AA28" s="42">
        <f>SUMIF(A15_309!$A$14:$A$73,$A28,A15_309!$C$14:$C$73)</f>
        <v>1</v>
      </c>
      <c r="AB28" s="42">
        <f>SUMIF(A15_332!$A$14:$A$62,$A28,A15_332!$C$14:$C$62)</f>
        <v>1</v>
      </c>
      <c r="AC28" s="42">
        <f>SUMIF(A15_333!$A$14:$A$72,$A28,A15_333!$C$14:$C$72)</f>
        <v>1</v>
      </c>
      <c r="AD28" s="42">
        <f>SUMIF(A16_213!$A$14:$A$75,$A28,A16_213!$C$14:$C$75)</f>
        <v>1</v>
      </c>
      <c r="AE28" s="42">
        <f>SUMIF(A16_215!$A$14:$A$72,$A28,A16_215!$C$14:$C$72)</f>
        <v>1</v>
      </c>
      <c r="AF28" s="42">
        <f>SUMIF(A16_217!$A$14:$A$72,$A28,A16_217!$C$14:$C$72)</f>
        <v>1</v>
      </c>
      <c r="AG28" s="42">
        <f>SUMIF(A18_108!$A$14:$A$70,$A28,A18_108!$C$14:$C$70)</f>
        <v>0</v>
      </c>
      <c r="AH28" s="42">
        <f>SUMIF(A18_112!$A$14:$A$57,$A28,A18_112!$C$14:$C$57)</f>
        <v>1</v>
      </c>
      <c r="AI28" s="42">
        <f>SUMIF(A18_205!$A$14:$A$59,$A28,A18_205!$C$14:$C$59)</f>
        <v>1</v>
      </c>
      <c r="AJ28" s="42">
        <f>SUMIF(A18_208!$A$14:$A$64,$A28,A18_208!$C$14:$C$64)</f>
        <v>1</v>
      </c>
      <c r="AK28" s="42">
        <f>SUMIF(A19_113!$A$14:$A$75,$A28,A19_113!$C$14:$C$75)</f>
        <v>1</v>
      </c>
      <c r="AL28" s="42">
        <f>SUMIF(A19_118!$A$14:$A$72,$A28,A19_118!$C$14:$C$72)</f>
        <v>1</v>
      </c>
      <c r="AM28" s="42">
        <f>SUMIF(A19_229!$A$14:$A$72,$A28,A19_229!$C$14:$C$72)</f>
        <v>1</v>
      </c>
      <c r="AN28" s="42">
        <f>SUMIF(A19_231!$A$14:$A$72,$A28,A19_231!$C$14:$C$72)</f>
        <v>1</v>
      </c>
      <c r="AO28" s="42">
        <f>SUMIF(A19_308!$A$14:$A$70,$A28,A19_308!$C$14:$C$70)</f>
        <v>1</v>
      </c>
      <c r="AP28" s="42">
        <f>SUMIF(A19_326!$A$14:$A$70,$A28,A19_326!$C$14:$C$70)</f>
        <v>1</v>
      </c>
      <c r="AQ28" s="42">
        <f>SUMIF(A20_113!$A$14:$A$73,$A28,A20_113!$C$14:$C$73)</f>
        <v>1</v>
      </c>
      <c r="AR28" s="42">
        <f>SUMIF(A20_114!$A$14:$A$71,$A28,A20_114!$C$14:$C$71)</f>
        <v>1</v>
      </c>
      <c r="AS28" s="42">
        <f>SUMIF(A21_108!$A$14:$A$70,$A28,A21_108!$C$14:$C$70)</f>
        <v>1</v>
      </c>
      <c r="AT28" s="42">
        <f>SUMIF(A21_111!$A$14:$A$71,$A28,A21_111!$C$14:$C$71)</f>
        <v>1</v>
      </c>
      <c r="AU28" s="42">
        <f>SUMIF(A21_329!$A$14:$A$80,$A28,A21_329!$C$14:$C$80)</f>
        <v>0</v>
      </c>
    </row>
    <row r="29" spans="1:47" ht="51" customHeight="1" x14ac:dyDescent="0.3">
      <c r="A29" s="43" t="s">
        <v>81</v>
      </c>
      <c r="B29" s="17" t="s">
        <v>82</v>
      </c>
      <c r="C29" s="12">
        <f t="shared" si="0"/>
        <v>1</v>
      </c>
      <c r="D29" s="12" t="s">
        <v>22</v>
      </c>
      <c r="E29" s="15"/>
      <c r="F29" s="15">
        <f t="shared" si="1"/>
        <v>0</v>
      </c>
      <c r="G29" s="16" t="s">
        <v>83</v>
      </c>
      <c r="H29" s="12"/>
      <c r="I29" s="12"/>
      <c r="K29">
        <f t="shared" si="2"/>
        <v>1</v>
      </c>
      <c r="L29" s="42">
        <f>SUMIF(A01_209!$A$14:$A$75,$A29,A01_209!$C$14:$C$75)</f>
        <v>0</v>
      </c>
      <c r="M29" s="42">
        <f>SUMIF(A01_210!$A$14:$A$88,$A29,A01_210!$C$14:$C$88)</f>
        <v>0</v>
      </c>
      <c r="N29" s="42">
        <f>SUMIF(A01_213!$A$14:$A$70,$A29,A01_213!$C$14:$C$70)</f>
        <v>0</v>
      </c>
      <c r="O29" s="42">
        <f>SUMIF(A01_216!$A$14:$A$73,$A29,A01_216!$C$14:$C$73)</f>
        <v>0</v>
      </c>
      <c r="P29" s="42">
        <f>SUMIF(A01_227!$A$14:$A$63,$A29,A01_227!$C$14:$C$63)</f>
        <v>0</v>
      </c>
      <c r="Q29" s="42">
        <f>SUMIF(A01_309!$A$14:$A$75,$A29,A01_309!$C$14:$C$75)</f>
        <v>0</v>
      </c>
      <c r="R29" s="42">
        <f>SUMIF(A01_409!$A$14:$A$68,$A29,A01_409!$C$14:$C$68)</f>
        <v>0</v>
      </c>
      <c r="S29" s="42">
        <f>SUMIF(A01_428!$A$14:$A$76,$A29,A01_428!$C$14:$C$76)</f>
        <v>0</v>
      </c>
      <c r="T29" s="42">
        <f>SUMIF(A01_S105!$A$14:$A$56,$A29,A01_S105!$C$14:$C$56)</f>
        <v>0</v>
      </c>
      <c r="U29" s="42">
        <f>SUMIF(A01_S106!$A$14:$A$69,$A29,A01_S106!$C$14:$C$69)</f>
        <v>0</v>
      </c>
      <c r="V29" s="42">
        <f>SUMIF(A01_S236!$A$14:$A$74,$A29,A01_S236!$C$14:$C$74)</f>
        <v>0</v>
      </c>
      <c r="W29" s="42">
        <f>SUMIF(A01_S237!$A$14:$A$47,$A29,A01_S237!$C$14:$C$47)</f>
        <v>0</v>
      </c>
      <c r="X29" s="42">
        <f>SUMIF(A07_214!$A$14:$A$70,$A29,A07_214!$C$14:$C$70)</f>
        <v>0</v>
      </c>
      <c r="Y29" s="42">
        <f>SUMIF(A07_205ab!$A$14:$A$72,$A29,A07_205ab!$C$14:$C$72)</f>
        <v>0</v>
      </c>
      <c r="Z29" s="42">
        <f>SUMIF(A15_308!$A$14:$A$69,$A29,A15_308!$C$14:$C$69)</f>
        <v>0</v>
      </c>
      <c r="AA29" s="42">
        <f>SUMIF(A15_309!$A$14:$A$73,$A29,A15_309!$C$14:$C$73)</f>
        <v>0</v>
      </c>
      <c r="AB29" s="42">
        <f>SUMIF(A15_332!$A$14:$A$62,$A29,A15_332!$C$14:$C$62)</f>
        <v>0</v>
      </c>
      <c r="AC29" s="42">
        <f>SUMIF(A15_333!$A$14:$A$72,$A29,A15_333!$C$14:$C$72)</f>
        <v>0</v>
      </c>
      <c r="AD29" s="42">
        <f>SUMIF(A16_213!$A$14:$A$75,$A29,A16_213!$C$14:$C$75)</f>
        <v>0</v>
      </c>
      <c r="AE29" s="42">
        <f>SUMIF(A16_215!$A$14:$A$72,$A29,A16_215!$C$14:$C$72)</f>
        <v>0</v>
      </c>
      <c r="AF29" s="42">
        <f>SUMIF(A16_217!$A$14:$A$72,$A29,A16_217!$C$14:$C$72)</f>
        <v>0</v>
      </c>
      <c r="AG29" s="42">
        <f>SUMIF(A18_108!$A$14:$A$70,$A29,A18_108!$C$14:$C$70)</f>
        <v>1</v>
      </c>
      <c r="AH29" s="42">
        <f>SUMIF(A18_112!$A$14:$A$57,$A29,A18_112!$C$14:$C$57)</f>
        <v>0</v>
      </c>
      <c r="AI29" s="42">
        <f>SUMIF(A18_205!$A$14:$A$59,$A29,A18_205!$C$14:$C$59)</f>
        <v>0</v>
      </c>
      <c r="AJ29" s="42">
        <f>SUMIF(A18_208!$A$14:$A$64,$A29,A18_208!$C$14:$C$64)</f>
        <v>0</v>
      </c>
      <c r="AK29" s="42">
        <f>SUMIF(A19_113!$A$14:$A$75,$A29,A19_113!$C$14:$C$75)</f>
        <v>0</v>
      </c>
      <c r="AL29" s="42">
        <f>SUMIF(A19_118!$A$14:$A$72,$A29,A19_118!$C$14:$C$72)</f>
        <v>0</v>
      </c>
      <c r="AM29" s="42">
        <f>SUMIF(A19_229!$A$14:$A$72,$A29,A19_229!$C$14:$C$72)</f>
        <v>0</v>
      </c>
      <c r="AN29" s="42">
        <f>SUMIF(A19_231!$A$14:$A$72,$A29,A19_231!$C$14:$C$72)</f>
        <v>0</v>
      </c>
      <c r="AO29" s="42">
        <f>SUMIF(A19_308!$A$14:$A$70,$A29,A19_308!$C$14:$C$70)</f>
        <v>0</v>
      </c>
      <c r="AP29" s="42">
        <f>SUMIF(A19_326!$A$14:$A$70,$A29,A19_326!$C$14:$C$70)</f>
        <v>0</v>
      </c>
      <c r="AQ29" s="42">
        <f>SUMIF(A20_113!$A$14:$A$73,$A29,A20_113!$C$14:$C$73)</f>
        <v>0</v>
      </c>
      <c r="AR29" s="42">
        <f>SUMIF(A20_114!$A$14:$A$71,$A29,A20_114!$C$14:$C$71)</f>
        <v>0</v>
      </c>
      <c r="AS29" s="42">
        <f>SUMIF(A21_108!$A$14:$A$70,$A29,A21_108!$C$14:$C$70)</f>
        <v>0</v>
      </c>
      <c r="AT29" s="42">
        <f>SUMIF(A21_111!$A$14:$A$71,$A29,A21_111!$C$14:$C$71)</f>
        <v>0</v>
      </c>
      <c r="AU29" s="42">
        <f>SUMIF(A21_329!$A$14:$A$80,$A29,A21_329!$C$14:$C$80)</f>
        <v>0</v>
      </c>
    </row>
    <row r="30" spans="1:47" ht="38.25" customHeight="1" x14ac:dyDescent="0.3">
      <c r="A30" s="43" t="s">
        <v>84</v>
      </c>
      <c r="B30" s="17" t="s">
        <v>85</v>
      </c>
      <c r="C30" s="12">
        <f t="shared" si="0"/>
        <v>2</v>
      </c>
      <c r="D30" s="12" t="s">
        <v>22</v>
      </c>
      <c r="E30" s="15"/>
      <c r="F30" s="15">
        <f t="shared" si="1"/>
        <v>0</v>
      </c>
      <c r="G30" s="16" t="s">
        <v>86</v>
      </c>
      <c r="H30" s="12"/>
      <c r="I30" s="12"/>
      <c r="K30">
        <f t="shared" si="2"/>
        <v>2</v>
      </c>
      <c r="L30" s="42">
        <f>SUMIF(A01_209!$A$14:$A$75,$A30,A01_209!$C$14:$C$75)</f>
        <v>0</v>
      </c>
      <c r="M30" s="42">
        <f>SUMIF(A01_210!$A$14:$A$88,$A30,A01_210!$C$14:$C$88)</f>
        <v>0</v>
      </c>
      <c r="N30" s="42">
        <f>SUMIF(A01_213!$A$14:$A$70,$A30,A01_213!$C$14:$C$70)</f>
        <v>0</v>
      </c>
      <c r="O30" s="42">
        <f>SUMIF(A01_216!$A$14:$A$73,$A30,A01_216!$C$14:$C$73)</f>
        <v>0</v>
      </c>
      <c r="P30" s="42">
        <f>SUMIF(A01_227!$A$14:$A$63,$A30,A01_227!$C$14:$C$63)</f>
        <v>0</v>
      </c>
      <c r="Q30" s="42">
        <f>SUMIF(A01_309!$A$14:$A$75,$A30,A01_309!$C$14:$C$75)</f>
        <v>0</v>
      </c>
      <c r="R30" s="42">
        <f>SUMIF(A01_409!$A$14:$A$68,$A30,A01_409!$C$14:$C$68)</f>
        <v>0</v>
      </c>
      <c r="S30" s="42">
        <f>SUMIF(A01_428!$A$14:$A$76,$A30,A01_428!$C$14:$C$76)</f>
        <v>0</v>
      </c>
      <c r="T30" s="42">
        <f>SUMIF(A01_S105!$A$14:$A$56,$A30,A01_S105!$C$14:$C$56)</f>
        <v>0</v>
      </c>
      <c r="U30" s="42">
        <f>SUMIF(A01_S106!$A$14:$A$69,$A30,A01_S106!$C$14:$C$69)</f>
        <v>0</v>
      </c>
      <c r="V30" s="42">
        <f>SUMIF(A01_S236!$A$14:$A$74,$A30,A01_S236!$C$14:$C$74)</f>
        <v>1</v>
      </c>
      <c r="W30" s="42">
        <f>SUMIF(A01_S237!$A$14:$A$47,$A30,A01_S237!$C$14:$C$47)</f>
        <v>1</v>
      </c>
      <c r="X30" s="42">
        <f>SUMIF(A07_214!$A$14:$A$70,$A30,A07_214!$C$14:$C$70)</f>
        <v>0</v>
      </c>
      <c r="Y30" s="42">
        <f>SUMIF(A07_205ab!$A$14:$A$72,$A30,A07_205ab!$C$14:$C$72)</f>
        <v>0</v>
      </c>
      <c r="Z30" s="42">
        <f>SUMIF(A15_308!$A$14:$A$69,$A30,A15_308!$C$14:$C$69)</f>
        <v>0</v>
      </c>
      <c r="AA30" s="42">
        <f>SUMIF(A15_309!$A$14:$A$73,$A30,A15_309!$C$14:$C$73)</f>
        <v>0</v>
      </c>
      <c r="AB30" s="42">
        <f>SUMIF(A15_332!$A$14:$A$62,$A30,A15_332!$C$14:$C$62)</f>
        <v>0</v>
      </c>
      <c r="AC30" s="42">
        <f>SUMIF(A15_333!$A$14:$A$72,$A30,A15_333!$C$14:$C$72)</f>
        <v>0</v>
      </c>
      <c r="AD30" s="42">
        <f>SUMIF(A16_213!$A$14:$A$75,$A30,A16_213!$C$14:$C$75)</f>
        <v>0</v>
      </c>
      <c r="AE30" s="42">
        <f>SUMIF(A16_215!$A$14:$A$72,$A30,A16_215!$C$14:$C$72)</f>
        <v>0</v>
      </c>
      <c r="AF30" s="42">
        <f>SUMIF(A16_217!$A$14:$A$72,$A30,A16_217!$C$14:$C$72)</f>
        <v>0</v>
      </c>
      <c r="AG30" s="42">
        <f>SUMIF(A18_108!$A$14:$A$70,$A30,A18_108!$C$14:$C$70)</f>
        <v>0</v>
      </c>
      <c r="AH30" s="42">
        <f>SUMIF(A18_112!$A$14:$A$57,$A30,A18_112!$C$14:$C$57)</f>
        <v>0</v>
      </c>
      <c r="AI30" s="42">
        <f>SUMIF(A18_205!$A$14:$A$59,$A30,A18_205!$C$14:$C$59)</f>
        <v>0</v>
      </c>
      <c r="AJ30" s="42">
        <f>SUMIF(A18_208!$A$14:$A$64,$A30,A18_208!$C$14:$C$64)</f>
        <v>0</v>
      </c>
      <c r="AK30" s="42">
        <f>SUMIF(A19_113!$A$14:$A$75,$A30,A19_113!$C$14:$C$75)</f>
        <v>0</v>
      </c>
      <c r="AL30" s="42">
        <f>SUMIF(A19_118!$A$14:$A$72,$A30,A19_118!$C$14:$C$72)</f>
        <v>0</v>
      </c>
      <c r="AM30" s="42">
        <f>SUMIF(A19_229!$A$14:$A$72,$A30,A19_229!$C$14:$C$72)</f>
        <v>0</v>
      </c>
      <c r="AN30" s="42">
        <f>SUMIF(A19_231!$A$14:$A$72,$A30,A19_231!$C$14:$C$72)</f>
        <v>0</v>
      </c>
      <c r="AO30" s="42">
        <f>SUMIF(A19_308!$A$14:$A$70,$A30,A19_308!$C$14:$C$70)</f>
        <v>0</v>
      </c>
      <c r="AP30" s="42">
        <f>SUMIF(A19_326!$A$14:$A$70,$A30,A19_326!$C$14:$C$70)</f>
        <v>0</v>
      </c>
      <c r="AQ30" s="42">
        <f>SUMIF(A20_113!$A$14:$A$73,$A30,A20_113!$C$14:$C$73)</f>
        <v>0</v>
      </c>
      <c r="AR30" s="42">
        <f>SUMIF(A20_114!$A$14:$A$71,$A30,A20_114!$C$14:$C$71)</f>
        <v>0</v>
      </c>
      <c r="AS30" s="42">
        <f>SUMIF(A21_108!$A$14:$A$70,$A30,A21_108!$C$14:$C$70)</f>
        <v>0</v>
      </c>
      <c r="AT30" s="42">
        <f>SUMIF(A21_111!$A$14:$A$71,$A30,A21_111!$C$14:$C$71)</f>
        <v>0</v>
      </c>
      <c r="AU30" s="42">
        <f>SUMIF(A21_329!$A$14:$A$80,$A30,A21_329!$C$14:$C$80)</f>
        <v>0</v>
      </c>
    </row>
    <row r="31" spans="1:47" ht="38.25" customHeight="1" x14ac:dyDescent="0.3">
      <c r="A31" s="43" t="s">
        <v>87</v>
      </c>
      <c r="B31" s="17" t="s">
        <v>88</v>
      </c>
      <c r="C31" s="12">
        <f t="shared" si="0"/>
        <v>3</v>
      </c>
      <c r="D31" s="12" t="s">
        <v>22</v>
      </c>
      <c r="E31" s="15"/>
      <c r="F31" s="15">
        <f t="shared" si="1"/>
        <v>0</v>
      </c>
      <c r="G31" s="16" t="s">
        <v>89</v>
      </c>
      <c r="H31" s="12"/>
      <c r="I31" s="12"/>
      <c r="K31">
        <f t="shared" si="2"/>
        <v>3</v>
      </c>
      <c r="L31" s="42">
        <f>SUMIF(A01_209!$A$14:$A$75,$A31,A01_209!$C$14:$C$75)</f>
        <v>0</v>
      </c>
      <c r="M31" s="42">
        <f>SUMIF(A01_210!$A$14:$A$88,$A31,A01_210!$C$14:$C$88)</f>
        <v>0</v>
      </c>
      <c r="N31" s="42">
        <f>SUMIF(A01_213!$A$14:$A$70,$A31,A01_213!$C$14:$C$70)</f>
        <v>0</v>
      </c>
      <c r="O31" s="42">
        <f>SUMIF(A01_216!$A$14:$A$73,$A31,A01_216!$C$14:$C$73)</f>
        <v>0</v>
      </c>
      <c r="P31" s="42">
        <f>SUMIF(A01_227!$A$14:$A$63,$A31,A01_227!$C$14:$C$63)</f>
        <v>0</v>
      </c>
      <c r="Q31" s="42">
        <f>SUMIF(A01_309!$A$14:$A$75,$A31,A01_309!$C$14:$C$75)</f>
        <v>0</v>
      </c>
      <c r="R31" s="42">
        <f>SUMIF(A01_409!$A$14:$A$68,$A31,A01_409!$C$14:$C$68)</f>
        <v>0</v>
      </c>
      <c r="S31" s="42">
        <f>SUMIF(A01_428!$A$14:$A$76,$A31,A01_428!$C$14:$C$76)</f>
        <v>0</v>
      </c>
      <c r="T31" s="42">
        <f>SUMIF(A01_S105!$A$14:$A$56,$A31,A01_S105!$C$14:$C$56)</f>
        <v>0</v>
      </c>
      <c r="U31" s="42">
        <f>SUMIF(A01_S106!$A$14:$A$69,$A31,A01_S106!$C$14:$C$69)</f>
        <v>0</v>
      </c>
      <c r="V31" s="42">
        <f>SUMIF(A01_S236!$A$14:$A$74,$A31,A01_S236!$C$14:$C$74)</f>
        <v>0</v>
      </c>
      <c r="W31" s="42">
        <f>SUMIF(A01_S237!$A$14:$A$47,$A31,A01_S237!$C$14:$C$47)</f>
        <v>0</v>
      </c>
      <c r="X31" s="42">
        <f>SUMIF(A07_214!$A$14:$A$70,$A31,A07_214!$C$14:$C$70)</f>
        <v>0</v>
      </c>
      <c r="Y31" s="42">
        <f>SUMIF(A07_205ab!$A$14:$A$72,$A31,A07_205ab!$C$14:$C$72)</f>
        <v>0</v>
      </c>
      <c r="Z31" s="42">
        <f>SUMIF(A15_308!$A$14:$A$69,$A31,A15_308!$C$14:$C$69)</f>
        <v>0</v>
      </c>
      <c r="AA31" s="42">
        <f>SUMIF(A15_309!$A$14:$A$73,$A31,A15_309!$C$14:$C$73)</f>
        <v>0</v>
      </c>
      <c r="AB31" s="42">
        <f>SUMIF(A15_332!$A$14:$A$62,$A31,A15_332!$C$14:$C$62)</f>
        <v>0</v>
      </c>
      <c r="AC31" s="42">
        <f>SUMIF(A15_333!$A$14:$A$72,$A31,A15_333!$C$14:$C$72)</f>
        <v>0</v>
      </c>
      <c r="AD31" s="42">
        <f>SUMIF(A16_213!$A$14:$A$75,$A31,A16_213!$C$14:$C$75)</f>
        <v>0</v>
      </c>
      <c r="AE31" s="42">
        <f>SUMIF(A16_215!$A$14:$A$72,$A31,A16_215!$C$14:$C$72)</f>
        <v>0</v>
      </c>
      <c r="AF31" s="42">
        <f>SUMIF(A16_217!$A$14:$A$72,$A31,A16_217!$C$14:$C$72)</f>
        <v>0</v>
      </c>
      <c r="AG31" s="42">
        <f>SUMIF(A18_108!$A$14:$A$70,$A31,A18_108!$C$14:$C$70)</f>
        <v>3</v>
      </c>
      <c r="AH31" s="42">
        <f>SUMIF(A18_112!$A$14:$A$57,$A31,A18_112!$C$14:$C$57)</f>
        <v>0</v>
      </c>
      <c r="AI31" s="42">
        <f>SUMIF(A18_205!$A$14:$A$59,$A31,A18_205!$C$14:$C$59)</f>
        <v>0</v>
      </c>
      <c r="AJ31" s="42">
        <f>SUMIF(A18_208!$A$14:$A$64,$A31,A18_208!$C$14:$C$64)</f>
        <v>0</v>
      </c>
      <c r="AK31" s="42">
        <f>SUMIF(A19_113!$A$14:$A$75,$A31,A19_113!$C$14:$C$75)</f>
        <v>0</v>
      </c>
      <c r="AL31" s="42">
        <f>SUMIF(A19_118!$A$14:$A$72,$A31,A19_118!$C$14:$C$72)</f>
        <v>0</v>
      </c>
      <c r="AM31" s="42">
        <f>SUMIF(A19_229!$A$14:$A$72,$A31,A19_229!$C$14:$C$72)</f>
        <v>0</v>
      </c>
      <c r="AN31" s="42">
        <f>SUMIF(A19_231!$A$14:$A$72,$A31,A19_231!$C$14:$C$72)</f>
        <v>0</v>
      </c>
      <c r="AO31" s="42">
        <f>SUMIF(A19_308!$A$14:$A$70,$A31,A19_308!$C$14:$C$70)</f>
        <v>0</v>
      </c>
      <c r="AP31" s="42">
        <f>SUMIF(A19_326!$A$14:$A$70,$A31,A19_326!$C$14:$C$70)</f>
        <v>0</v>
      </c>
      <c r="AQ31" s="42">
        <f>SUMIF(A20_113!$A$14:$A$73,$A31,A20_113!$C$14:$C$73)</f>
        <v>0</v>
      </c>
      <c r="AR31" s="42">
        <f>SUMIF(A20_114!$A$14:$A$71,$A31,A20_114!$C$14:$C$71)</f>
        <v>0</v>
      </c>
      <c r="AS31" s="42">
        <f>SUMIF(A21_108!$A$14:$A$70,$A31,A21_108!$C$14:$C$70)</f>
        <v>0</v>
      </c>
      <c r="AT31" s="42">
        <f>SUMIF(A21_111!$A$14:$A$71,$A31,A21_111!$C$14:$C$71)</f>
        <v>0</v>
      </c>
      <c r="AU31" s="42">
        <f>SUMIF(A21_329!$A$14:$A$80,$A31,A21_329!$C$14:$C$80)</f>
        <v>0</v>
      </c>
    </row>
    <row r="32" spans="1:47" ht="63.75" customHeight="1" x14ac:dyDescent="0.3">
      <c r="A32" s="43" t="s">
        <v>90</v>
      </c>
      <c r="B32" s="17" t="s">
        <v>91</v>
      </c>
      <c r="C32" s="12">
        <f t="shared" si="0"/>
        <v>1</v>
      </c>
      <c r="D32" s="12" t="s">
        <v>22</v>
      </c>
      <c r="E32" s="15"/>
      <c r="F32" s="15">
        <f t="shared" si="1"/>
        <v>0</v>
      </c>
      <c r="G32" s="16" t="s">
        <v>92</v>
      </c>
      <c r="H32" s="12"/>
      <c r="I32" s="12"/>
      <c r="K32">
        <f t="shared" si="2"/>
        <v>1</v>
      </c>
      <c r="L32" s="42">
        <f>SUMIF(A01_209!$A$14:$A$75,$A32,A01_209!$C$14:$C$75)</f>
        <v>0</v>
      </c>
      <c r="M32" s="42">
        <f>SUMIF(A01_210!$A$14:$A$88,$A32,A01_210!$C$14:$C$88)</f>
        <v>0</v>
      </c>
      <c r="N32" s="42">
        <f>SUMIF(A01_213!$A$14:$A$70,$A32,A01_213!$C$14:$C$70)</f>
        <v>0</v>
      </c>
      <c r="O32" s="42">
        <f>SUMIF(A01_216!$A$14:$A$73,$A32,A01_216!$C$14:$C$73)</f>
        <v>0</v>
      </c>
      <c r="P32" s="42">
        <f>SUMIF(A01_227!$A$14:$A$63,$A32,A01_227!$C$14:$C$63)</f>
        <v>1</v>
      </c>
      <c r="Q32" s="42">
        <f>SUMIF(A01_309!$A$14:$A$75,$A32,A01_309!$C$14:$C$75)</f>
        <v>0</v>
      </c>
      <c r="R32" s="42">
        <f>SUMIF(A01_409!$A$14:$A$68,$A32,A01_409!$C$14:$C$68)</f>
        <v>0</v>
      </c>
      <c r="S32" s="42">
        <f>SUMIF(A01_428!$A$14:$A$76,$A32,A01_428!$C$14:$C$76)</f>
        <v>0</v>
      </c>
      <c r="T32" s="42">
        <f>SUMIF(A01_S105!$A$14:$A$56,$A32,A01_S105!$C$14:$C$56)</f>
        <v>0</v>
      </c>
      <c r="U32" s="42">
        <f>SUMIF(A01_S106!$A$14:$A$69,$A32,A01_S106!$C$14:$C$69)</f>
        <v>0</v>
      </c>
      <c r="V32" s="42">
        <f>SUMIF(A01_S236!$A$14:$A$74,$A32,A01_S236!$C$14:$C$74)</f>
        <v>0</v>
      </c>
      <c r="W32" s="42">
        <f>SUMIF(A01_S237!$A$14:$A$47,$A32,A01_S237!$C$14:$C$47)</f>
        <v>0</v>
      </c>
      <c r="X32" s="42">
        <f>SUMIF(A07_214!$A$14:$A$70,$A32,A07_214!$C$14:$C$70)</f>
        <v>0</v>
      </c>
      <c r="Y32" s="42">
        <f>SUMIF(A07_205ab!$A$14:$A$72,$A32,A07_205ab!$C$14:$C$72)</f>
        <v>0</v>
      </c>
      <c r="Z32" s="42">
        <f>SUMIF(A15_308!$A$14:$A$69,$A32,A15_308!$C$14:$C$69)</f>
        <v>0</v>
      </c>
      <c r="AA32" s="42">
        <f>SUMIF(A15_309!$A$14:$A$73,$A32,A15_309!$C$14:$C$73)</f>
        <v>0</v>
      </c>
      <c r="AB32" s="42">
        <f>SUMIF(A15_332!$A$14:$A$62,$A32,A15_332!$C$14:$C$62)</f>
        <v>0</v>
      </c>
      <c r="AC32" s="42">
        <f>SUMIF(A15_333!$A$14:$A$72,$A32,A15_333!$C$14:$C$72)</f>
        <v>0</v>
      </c>
      <c r="AD32" s="42">
        <f>SUMIF(A16_213!$A$14:$A$75,$A32,A16_213!$C$14:$C$75)</f>
        <v>0</v>
      </c>
      <c r="AE32" s="42">
        <f>SUMIF(A16_215!$A$14:$A$72,$A32,A16_215!$C$14:$C$72)</f>
        <v>0</v>
      </c>
      <c r="AF32" s="42">
        <f>SUMIF(A16_217!$A$14:$A$72,$A32,A16_217!$C$14:$C$72)</f>
        <v>0</v>
      </c>
      <c r="AG32" s="42">
        <f>SUMIF(A18_108!$A$14:$A$70,$A32,A18_108!$C$14:$C$70)</f>
        <v>0</v>
      </c>
      <c r="AH32" s="42">
        <f>SUMIF(A18_112!$A$14:$A$57,$A32,A18_112!$C$14:$C$57)</f>
        <v>0</v>
      </c>
      <c r="AI32" s="42">
        <f>SUMIF(A18_205!$A$14:$A$59,$A32,A18_205!$C$14:$C$59)</f>
        <v>0</v>
      </c>
      <c r="AJ32" s="42">
        <f>SUMIF(A18_208!$A$14:$A$64,$A32,A18_208!$C$14:$C$64)</f>
        <v>0</v>
      </c>
      <c r="AK32" s="42">
        <f>SUMIF(A19_113!$A$14:$A$75,$A32,A19_113!$C$14:$C$75)</f>
        <v>0</v>
      </c>
      <c r="AL32" s="42">
        <f>SUMIF(A19_118!$A$14:$A$72,$A32,A19_118!$C$14:$C$72)</f>
        <v>0</v>
      </c>
      <c r="AM32" s="42">
        <f>SUMIF(A19_229!$A$14:$A$72,$A32,A19_229!$C$14:$C$72)</f>
        <v>0</v>
      </c>
      <c r="AN32" s="42">
        <f>SUMIF(A19_231!$A$14:$A$72,$A32,A19_231!$C$14:$C$72)</f>
        <v>0</v>
      </c>
      <c r="AO32" s="42">
        <f>SUMIF(A19_308!$A$14:$A$70,$A32,A19_308!$C$14:$C$70)</f>
        <v>0</v>
      </c>
      <c r="AP32" s="42">
        <f>SUMIF(A19_326!$A$14:$A$70,$A32,A19_326!$C$14:$C$70)</f>
        <v>0</v>
      </c>
      <c r="AQ32" s="42">
        <f>SUMIF(A20_113!$A$14:$A$73,$A32,A20_113!$C$14:$C$73)</f>
        <v>0</v>
      </c>
      <c r="AR32" s="42">
        <f>SUMIF(A20_114!$A$14:$A$71,$A32,A20_114!$C$14:$C$71)</f>
        <v>0</v>
      </c>
      <c r="AS32" s="42">
        <f>SUMIF(A21_108!$A$14:$A$70,$A32,A21_108!$C$14:$C$70)</f>
        <v>0</v>
      </c>
      <c r="AT32" s="42">
        <f>SUMIF(A21_111!$A$14:$A$71,$A32,A21_111!$C$14:$C$71)</f>
        <v>0</v>
      </c>
      <c r="AU32" s="42">
        <f>SUMIF(A21_329!$A$14:$A$80,$A32,A21_329!$C$14:$C$80)</f>
        <v>0</v>
      </c>
    </row>
    <row r="33" spans="1:47" ht="63.75" customHeight="1" x14ac:dyDescent="0.3">
      <c r="A33" s="43" t="s">
        <v>93</v>
      </c>
      <c r="B33" s="17" t="s">
        <v>94</v>
      </c>
      <c r="C33" s="12">
        <f t="shared" si="0"/>
        <v>28</v>
      </c>
      <c r="D33" s="12" t="s">
        <v>22</v>
      </c>
      <c r="E33" s="15"/>
      <c r="F33" s="15">
        <f t="shared" si="1"/>
        <v>0</v>
      </c>
      <c r="G33" s="16" t="s">
        <v>95</v>
      </c>
      <c r="H33" s="12"/>
      <c r="I33" s="12"/>
      <c r="K33">
        <f t="shared" si="2"/>
        <v>28</v>
      </c>
      <c r="L33" s="42">
        <f>SUMIF(A01_209!$A$14:$A$75,$A33,A01_209!$C$14:$C$75)</f>
        <v>0</v>
      </c>
      <c r="M33" s="42">
        <f>SUMIF(A01_210!$A$14:$A$88,$A33,A01_210!$C$14:$C$88)</f>
        <v>0</v>
      </c>
      <c r="N33" s="42">
        <f>SUMIF(A01_213!$A$14:$A$70,$A33,A01_213!$C$14:$C$70)</f>
        <v>1</v>
      </c>
      <c r="O33" s="42">
        <f>SUMIF(A01_216!$A$14:$A$73,$A33,A01_216!$C$14:$C$73)</f>
        <v>1</v>
      </c>
      <c r="P33" s="42">
        <f>SUMIF(A01_227!$A$14:$A$63,$A33,A01_227!$C$14:$C$63)</f>
        <v>0</v>
      </c>
      <c r="Q33" s="42">
        <f>SUMIF(A01_309!$A$14:$A$75,$A33,A01_309!$C$14:$C$75)</f>
        <v>0</v>
      </c>
      <c r="R33" s="42">
        <f>SUMIF(A01_409!$A$14:$A$68,$A33,A01_409!$C$14:$C$68)</f>
        <v>1</v>
      </c>
      <c r="S33" s="42">
        <f>SUMIF(A01_428!$A$14:$A$76,$A33,A01_428!$C$14:$C$76)</f>
        <v>1</v>
      </c>
      <c r="T33" s="42">
        <f>SUMIF(A01_S105!$A$14:$A$56,$A33,A01_S105!$C$14:$C$56)</f>
        <v>0</v>
      </c>
      <c r="U33" s="42">
        <f>SUMIF(A01_S106!$A$14:$A$69,$A33,A01_S106!$C$14:$C$69)</f>
        <v>1</v>
      </c>
      <c r="V33" s="42">
        <f>SUMIF(A01_S236!$A$14:$A$74,$A33,A01_S236!$C$14:$C$74)</f>
        <v>0</v>
      </c>
      <c r="W33" s="42">
        <f>SUMIF(A01_S237!$A$14:$A$47,$A33,A01_S237!$C$14:$C$47)</f>
        <v>0</v>
      </c>
      <c r="X33" s="42">
        <f>SUMIF(A07_214!$A$14:$A$70,$A33,A07_214!$C$14:$C$70)</f>
        <v>1</v>
      </c>
      <c r="Y33" s="42">
        <f>SUMIF(A07_205ab!$A$14:$A$72,$A33,A07_205ab!$C$14:$C$72)</f>
        <v>1</v>
      </c>
      <c r="Z33" s="42">
        <f>SUMIF(A15_308!$A$14:$A$69,$A33,A15_308!$C$14:$C$69)</f>
        <v>1</v>
      </c>
      <c r="AA33" s="42">
        <f>SUMIF(A15_309!$A$14:$A$73,$A33,A15_309!$C$14:$C$73)</f>
        <v>1</v>
      </c>
      <c r="AB33" s="42">
        <f>SUMIF(A15_332!$A$14:$A$62,$A33,A15_332!$C$14:$C$62)</f>
        <v>1</v>
      </c>
      <c r="AC33" s="42">
        <f>SUMIF(A15_333!$A$14:$A$72,$A33,A15_333!$C$14:$C$72)</f>
        <v>1</v>
      </c>
      <c r="AD33" s="42">
        <f>SUMIF(A16_213!$A$14:$A$75,$A33,A16_213!$C$14:$C$75)</f>
        <v>1</v>
      </c>
      <c r="AE33" s="42">
        <f>SUMIF(A16_215!$A$14:$A$72,$A33,A16_215!$C$14:$C$72)</f>
        <v>1</v>
      </c>
      <c r="AF33" s="42">
        <f>SUMIF(A16_217!$A$14:$A$72,$A33,A16_217!$C$14:$C$72)</f>
        <v>1</v>
      </c>
      <c r="AG33" s="42">
        <f>SUMIF(A18_108!$A$14:$A$70,$A33,A18_108!$C$14:$C$70)</f>
        <v>1</v>
      </c>
      <c r="AH33" s="42">
        <f>SUMIF(A18_112!$A$14:$A$57,$A33,A18_112!$C$14:$C$57)</f>
        <v>1</v>
      </c>
      <c r="AI33" s="42">
        <f>SUMIF(A18_205!$A$14:$A$59,$A33,A18_205!$C$14:$C$59)</f>
        <v>1</v>
      </c>
      <c r="AJ33" s="42">
        <f>SUMIF(A18_208!$A$14:$A$64,$A33,A18_208!$C$14:$C$64)</f>
        <v>1</v>
      </c>
      <c r="AK33" s="42">
        <f>SUMIF(A19_113!$A$14:$A$75,$A33,A19_113!$C$14:$C$75)</f>
        <v>1</v>
      </c>
      <c r="AL33" s="42">
        <f>SUMIF(A19_118!$A$14:$A$72,$A33,A19_118!$C$14:$C$72)</f>
        <v>1</v>
      </c>
      <c r="AM33" s="42">
        <f>SUMIF(A19_229!$A$14:$A$72,$A33,A19_229!$C$14:$C$72)</f>
        <v>1</v>
      </c>
      <c r="AN33" s="42">
        <f>SUMIF(A19_231!$A$14:$A$72,$A33,A19_231!$C$14:$C$72)</f>
        <v>1</v>
      </c>
      <c r="AO33" s="42">
        <f>SUMIF(A19_308!$A$14:$A$70,$A33,A19_308!$C$14:$C$70)</f>
        <v>1</v>
      </c>
      <c r="AP33" s="42">
        <f>SUMIF(A19_326!$A$14:$A$70,$A33,A19_326!$C$14:$C$70)</f>
        <v>1</v>
      </c>
      <c r="AQ33" s="42">
        <f>SUMIF(A20_113!$A$14:$A$73,$A33,A20_113!$C$14:$C$73)</f>
        <v>1</v>
      </c>
      <c r="AR33" s="42">
        <f>SUMIF(A20_114!$A$14:$A$71,$A33,A20_114!$C$14:$C$71)</f>
        <v>1</v>
      </c>
      <c r="AS33" s="42">
        <f>SUMIF(A21_108!$A$14:$A$70,$A33,A21_108!$C$14:$C$70)</f>
        <v>1</v>
      </c>
      <c r="AT33" s="42">
        <f>SUMIF(A21_111!$A$14:$A$71,$A33,A21_111!$C$14:$C$71)</f>
        <v>1</v>
      </c>
      <c r="AU33" s="42">
        <f>SUMIF(A21_329!$A$14:$A$80,$A33,A21_329!$C$14:$C$80)</f>
        <v>0</v>
      </c>
    </row>
    <row r="34" spans="1:47" ht="51" customHeight="1" x14ac:dyDescent="0.3">
      <c r="A34" s="43" t="s">
        <v>96</v>
      </c>
      <c r="B34" s="17" t="s">
        <v>97</v>
      </c>
      <c r="C34" s="12">
        <f t="shared" si="0"/>
        <v>1</v>
      </c>
      <c r="D34" s="12" t="s">
        <v>22</v>
      </c>
      <c r="E34" s="15"/>
      <c r="F34" s="15">
        <f t="shared" si="1"/>
        <v>0</v>
      </c>
      <c r="G34" s="16" t="s">
        <v>98</v>
      </c>
      <c r="H34" s="12"/>
      <c r="I34" s="12"/>
      <c r="K34">
        <f t="shared" si="2"/>
        <v>1</v>
      </c>
      <c r="L34" s="42">
        <f>SUMIF(A01_209!$A$14:$A$75,$A34,A01_209!$C$14:$C$75)</f>
        <v>1</v>
      </c>
      <c r="M34" s="42">
        <f>SUMIF(A01_210!$A$14:$A$88,$A34,A01_210!$C$14:$C$88)</f>
        <v>0</v>
      </c>
      <c r="N34" s="42">
        <f>SUMIF(A01_213!$A$14:$A$70,$A34,A01_213!$C$14:$C$70)</f>
        <v>0</v>
      </c>
      <c r="O34" s="42">
        <f>SUMIF(A01_216!$A$14:$A$73,$A34,A01_216!$C$14:$C$73)</f>
        <v>0</v>
      </c>
      <c r="P34" s="42">
        <f>SUMIF(A01_227!$A$14:$A$63,$A34,A01_227!$C$14:$C$63)</f>
        <v>0</v>
      </c>
      <c r="Q34" s="42">
        <f>SUMIF(A01_309!$A$14:$A$75,$A34,A01_309!$C$14:$C$75)</f>
        <v>0</v>
      </c>
      <c r="R34" s="42">
        <f>SUMIF(A01_409!$A$14:$A$68,$A34,A01_409!$C$14:$C$68)</f>
        <v>0</v>
      </c>
      <c r="S34" s="42">
        <f>SUMIF(A01_428!$A$14:$A$76,$A34,A01_428!$C$14:$C$76)</f>
        <v>0</v>
      </c>
      <c r="T34" s="42">
        <f>SUMIF(A01_S105!$A$14:$A$56,$A34,A01_S105!$C$14:$C$56)</f>
        <v>0</v>
      </c>
      <c r="U34" s="42">
        <f>SUMIF(A01_S106!$A$14:$A$69,$A34,A01_S106!$C$14:$C$69)</f>
        <v>0</v>
      </c>
      <c r="V34" s="42">
        <f>SUMIF(A01_S236!$A$14:$A$74,$A34,A01_S236!$C$14:$C$74)</f>
        <v>0</v>
      </c>
      <c r="W34" s="42">
        <f>SUMIF(A01_S237!$A$14:$A$47,$A34,A01_S237!$C$14:$C$47)</f>
        <v>0</v>
      </c>
      <c r="X34" s="42">
        <f>SUMIF(A07_214!$A$14:$A$70,$A34,A07_214!$C$14:$C$70)</f>
        <v>0</v>
      </c>
      <c r="Y34" s="42">
        <f>SUMIF(A07_205ab!$A$14:$A$72,$A34,A07_205ab!$C$14:$C$72)</f>
        <v>0</v>
      </c>
      <c r="Z34" s="42">
        <f>SUMIF(A15_308!$A$14:$A$69,$A34,A15_308!$C$14:$C$69)</f>
        <v>0</v>
      </c>
      <c r="AA34" s="42">
        <f>SUMIF(A15_309!$A$14:$A$73,$A34,A15_309!$C$14:$C$73)</f>
        <v>0</v>
      </c>
      <c r="AB34" s="42">
        <f>SUMIF(A15_332!$A$14:$A$62,$A34,A15_332!$C$14:$C$62)</f>
        <v>0</v>
      </c>
      <c r="AC34" s="42">
        <f>SUMIF(A15_333!$A$14:$A$72,$A34,A15_333!$C$14:$C$72)</f>
        <v>0</v>
      </c>
      <c r="AD34" s="42">
        <f>SUMIF(A16_213!$A$14:$A$75,$A34,A16_213!$C$14:$C$75)</f>
        <v>0</v>
      </c>
      <c r="AE34" s="42">
        <f>SUMIF(A16_215!$A$14:$A$72,$A34,A16_215!$C$14:$C$72)</f>
        <v>0</v>
      </c>
      <c r="AF34" s="42">
        <f>SUMIF(A16_217!$A$14:$A$72,$A34,A16_217!$C$14:$C$72)</f>
        <v>0</v>
      </c>
      <c r="AG34" s="42">
        <f>SUMIF(A18_108!$A$14:$A$70,$A34,A18_108!$C$14:$C$70)</f>
        <v>0</v>
      </c>
      <c r="AH34" s="42">
        <f>SUMIF(A18_112!$A$14:$A$57,$A34,A18_112!$C$14:$C$57)</f>
        <v>0</v>
      </c>
      <c r="AI34" s="42">
        <f>SUMIF(A18_205!$A$14:$A$59,$A34,A18_205!$C$14:$C$59)</f>
        <v>0</v>
      </c>
      <c r="AJ34" s="42">
        <f>SUMIF(A18_208!$A$14:$A$64,$A34,A18_208!$C$14:$C$64)</f>
        <v>0</v>
      </c>
      <c r="AK34" s="42">
        <f>SUMIF(A19_113!$A$14:$A$75,$A34,A19_113!$C$14:$C$75)</f>
        <v>0</v>
      </c>
      <c r="AL34" s="42">
        <f>SUMIF(A19_118!$A$14:$A$72,$A34,A19_118!$C$14:$C$72)</f>
        <v>0</v>
      </c>
      <c r="AM34" s="42">
        <f>SUMIF(A19_229!$A$14:$A$72,$A34,A19_229!$C$14:$C$72)</f>
        <v>0</v>
      </c>
      <c r="AN34" s="42">
        <f>SUMIF(A19_231!$A$14:$A$72,$A34,A19_231!$C$14:$C$72)</f>
        <v>0</v>
      </c>
      <c r="AO34" s="42">
        <f>SUMIF(A19_308!$A$14:$A$70,$A34,A19_308!$C$14:$C$70)</f>
        <v>0</v>
      </c>
      <c r="AP34" s="42">
        <f>SUMIF(A19_326!$A$14:$A$70,$A34,A19_326!$C$14:$C$70)</f>
        <v>0</v>
      </c>
      <c r="AQ34" s="42">
        <f>SUMIF(A20_113!$A$14:$A$73,$A34,A20_113!$C$14:$C$73)</f>
        <v>0</v>
      </c>
      <c r="AR34" s="42">
        <f>SUMIF(A20_114!$A$14:$A$71,$A34,A20_114!$C$14:$C$71)</f>
        <v>0</v>
      </c>
      <c r="AS34" s="42">
        <f>SUMIF(A21_108!$A$14:$A$70,$A34,A21_108!$C$14:$C$70)</f>
        <v>0</v>
      </c>
      <c r="AT34" s="42">
        <f>SUMIF(A21_111!$A$14:$A$71,$A34,A21_111!$C$14:$C$71)</f>
        <v>0</v>
      </c>
      <c r="AU34" s="42">
        <f>SUMIF(A21_329!$A$14:$A$80,$A34,A21_329!$C$14:$C$80)</f>
        <v>0</v>
      </c>
    </row>
    <row r="35" spans="1:47" ht="51" customHeight="1" x14ac:dyDescent="0.3">
      <c r="A35" s="43" t="s">
        <v>99</v>
      </c>
      <c r="B35" s="17" t="s">
        <v>100</v>
      </c>
      <c r="C35" s="12">
        <f t="shared" si="0"/>
        <v>1</v>
      </c>
      <c r="D35" s="12" t="s">
        <v>22</v>
      </c>
      <c r="E35" s="15"/>
      <c r="F35" s="15">
        <f t="shared" si="1"/>
        <v>0</v>
      </c>
      <c r="G35" s="16" t="s">
        <v>101</v>
      </c>
      <c r="H35" s="12"/>
      <c r="I35" s="12"/>
      <c r="K35">
        <f t="shared" si="2"/>
        <v>1</v>
      </c>
      <c r="L35" s="42">
        <f>SUMIF(A01_209!$A$14:$A$75,$A35,A01_209!$C$14:$C$75)</f>
        <v>0</v>
      </c>
      <c r="M35" s="42">
        <f>SUMIF(A01_210!$A$14:$A$88,$A35,A01_210!$C$14:$C$88)</f>
        <v>0</v>
      </c>
      <c r="N35" s="42">
        <f>SUMIF(A01_213!$A$14:$A$70,$A35,A01_213!$C$14:$C$70)</f>
        <v>0</v>
      </c>
      <c r="O35" s="42">
        <f>SUMIF(A01_216!$A$14:$A$73,$A35,A01_216!$C$14:$C$73)</f>
        <v>0</v>
      </c>
      <c r="P35" s="42">
        <f>SUMIF(A01_227!$A$14:$A$63,$A35,A01_227!$C$14:$C$63)</f>
        <v>0</v>
      </c>
      <c r="Q35" s="42">
        <f>SUMIF(A01_309!$A$14:$A$75,$A35,A01_309!$C$14:$C$75)</f>
        <v>0</v>
      </c>
      <c r="R35" s="42">
        <f>SUMIF(A01_409!$A$14:$A$68,$A35,A01_409!$C$14:$C$68)</f>
        <v>0</v>
      </c>
      <c r="S35" s="42">
        <f>SUMIF(A01_428!$A$14:$A$76,$A35,A01_428!$C$14:$C$76)</f>
        <v>0</v>
      </c>
      <c r="T35" s="42">
        <f>SUMIF(A01_S105!$A$14:$A$56,$A35,A01_S105!$C$14:$C$56)</f>
        <v>0</v>
      </c>
      <c r="U35" s="42">
        <f>SUMIF(A01_S106!$A$14:$A$69,$A35,A01_S106!$C$14:$C$69)</f>
        <v>0</v>
      </c>
      <c r="V35" s="42">
        <f>SUMIF(A01_S236!$A$14:$A$74,$A35,A01_S236!$C$14:$C$74)</f>
        <v>1</v>
      </c>
      <c r="W35" s="42">
        <f>SUMIF(A01_S237!$A$14:$A$47,$A35,A01_S237!$C$14:$C$47)</f>
        <v>0</v>
      </c>
      <c r="X35" s="42">
        <f>SUMIF(A07_214!$A$14:$A$70,$A35,A07_214!$C$14:$C$70)</f>
        <v>0</v>
      </c>
      <c r="Y35" s="42">
        <f>SUMIF(A07_205ab!$A$14:$A$72,$A35,A07_205ab!$C$14:$C$72)</f>
        <v>0</v>
      </c>
      <c r="Z35" s="42">
        <f>SUMIF(A15_308!$A$14:$A$69,$A35,A15_308!$C$14:$C$69)</f>
        <v>0</v>
      </c>
      <c r="AA35" s="42">
        <f>SUMIF(A15_309!$A$14:$A$73,$A35,A15_309!$C$14:$C$73)</f>
        <v>0</v>
      </c>
      <c r="AB35" s="42">
        <f>SUMIF(A15_332!$A$14:$A$62,$A35,A15_332!$C$14:$C$62)</f>
        <v>0</v>
      </c>
      <c r="AC35" s="42">
        <f>SUMIF(A15_333!$A$14:$A$72,$A35,A15_333!$C$14:$C$72)</f>
        <v>0</v>
      </c>
      <c r="AD35" s="42">
        <f>SUMIF(A16_213!$A$14:$A$75,$A35,A16_213!$C$14:$C$75)</f>
        <v>0</v>
      </c>
      <c r="AE35" s="42">
        <f>SUMIF(A16_215!$A$14:$A$72,$A35,A16_215!$C$14:$C$72)</f>
        <v>0</v>
      </c>
      <c r="AF35" s="42">
        <f>SUMIF(A16_217!$A$14:$A$72,$A35,A16_217!$C$14:$C$72)</f>
        <v>0</v>
      </c>
      <c r="AG35" s="42">
        <f>SUMIF(A18_108!$A$14:$A$70,$A35,A18_108!$C$14:$C$70)</f>
        <v>0</v>
      </c>
      <c r="AH35" s="42">
        <f>SUMIF(A18_112!$A$14:$A$57,$A35,A18_112!$C$14:$C$57)</f>
        <v>0</v>
      </c>
      <c r="AI35" s="42">
        <f>SUMIF(A18_205!$A$14:$A$59,$A35,A18_205!$C$14:$C$59)</f>
        <v>0</v>
      </c>
      <c r="AJ35" s="42">
        <f>SUMIF(A18_208!$A$14:$A$64,$A35,A18_208!$C$14:$C$64)</f>
        <v>0</v>
      </c>
      <c r="AK35" s="42">
        <f>SUMIF(A19_113!$A$14:$A$75,$A35,A19_113!$C$14:$C$75)</f>
        <v>0</v>
      </c>
      <c r="AL35" s="42">
        <f>SUMIF(A19_118!$A$14:$A$72,$A35,A19_118!$C$14:$C$72)</f>
        <v>0</v>
      </c>
      <c r="AM35" s="42">
        <f>SUMIF(A19_229!$A$14:$A$72,$A35,A19_229!$C$14:$C$72)</f>
        <v>0</v>
      </c>
      <c r="AN35" s="42">
        <f>SUMIF(A19_231!$A$14:$A$72,$A35,A19_231!$C$14:$C$72)</f>
        <v>0</v>
      </c>
      <c r="AO35" s="42">
        <f>SUMIF(A19_308!$A$14:$A$70,$A35,A19_308!$C$14:$C$70)</f>
        <v>0</v>
      </c>
      <c r="AP35" s="42">
        <f>SUMIF(A19_326!$A$14:$A$70,$A35,A19_326!$C$14:$C$70)</f>
        <v>0</v>
      </c>
      <c r="AQ35" s="42">
        <f>SUMIF(A20_113!$A$14:$A$73,$A35,A20_113!$C$14:$C$73)</f>
        <v>0</v>
      </c>
      <c r="AR35" s="42">
        <f>SUMIF(A20_114!$A$14:$A$71,$A35,A20_114!$C$14:$C$71)</f>
        <v>0</v>
      </c>
      <c r="AS35" s="42">
        <f>SUMIF(A21_108!$A$14:$A$70,$A35,A21_108!$C$14:$C$70)</f>
        <v>0</v>
      </c>
      <c r="AT35" s="42">
        <f>SUMIF(A21_111!$A$14:$A$71,$A35,A21_111!$C$14:$C$71)</f>
        <v>0</v>
      </c>
      <c r="AU35" s="42">
        <f>SUMIF(A21_329!$A$14:$A$80,$A35,A21_329!$C$14:$C$80)</f>
        <v>0</v>
      </c>
    </row>
    <row r="36" spans="1:47" ht="63.75" customHeight="1" x14ac:dyDescent="0.3">
      <c r="A36" s="43" t="s">
        <v>102</v>
      </c>
      <c r="B36" s="17" t="s">
        <v>103</v>
      </c>
      <c r="C36" s="12">
        <f t="shared" si="0"/>
        <v>4</v>
      </c>
      <c r="D36" s="12" t="s">
        <v>22</v>
      </c>
      <c r="E36" s="15"/>
      <c r="F36" s="15">
        <f t="shared" si="1"/>
        <v>0</v>
      </c>
      <c r="G36" s="16" t="s">
        <v>104</v>
      </c>
      <c r="H36" s="12"/>
      <c r="I36" s="12"/>
      <c r="K36">
        <f t="shared" si="2"/>
        <v>4</v>
      </c>
      <c r="L36" s="42">
        <f>SUMIF(A01_209!$A$14:$A$75,$A36,A01_209!$C$14:$C$75)</f>
        <v>0</v>
      </c>
      <c r="M36" s="42">
        <f>SUMIF(A01_210!$A$14:$A$88,$A36,A01_210!$C$14:$C$88)</f>
        <v>0</v>
      </c>
      <c r="N36" s="42">
        <f>SUMIF(A01_213!$A$14:$A$70,$A36,A01_213!$C$14:$C$70)</f>
        <v>0</v>
      </c>
      <c r="O36" s="42">
        <f>SUMIF(A01_216!$A$14:$A$73,$A36,A01_216!$C$14:$C$73)</f>
        <v>0</v>
      </c>
      <c r="P36" s="42">
        <f>SUMIF(A01_227!$A$14:$A$63,$A36,A01_227!$C$14:$C$63)</f>
        <v>0</v>
      </c>
      <c r="Q36" s="42">
        <f>SUMIF(A01_309!$A$14:$A$75,$A36,A01_309!$C$14:$C$75)</f>
        <v>0</v>
      </c>
      <c r="R36" s="42">
        <f>SUMIF(A01_409!$A$14:$A$68,$A36,A01_409!$C$14:$C$68)</f>
        <v>1</v>
      </c>
      <c r="S36" s="42">
        <f>SUMIF(A01_428!$A$14:$A$76,$A36,A01_428!$C$14:$C$76)</f>
        <v>0</v>
      </c>
      <c r="T36" s="42">
        <f>SUMIF(A01_S105!$A$14:$A$56,$A36,A01_S105!$C$14:$C$56)</f>
        <v>0</v>
      </c>
      <c r="U36" s="42">
        <f>SUMIF(A01_S106!$A$14:$A$69,$A36,A01_S106!$C$14:$C$69)</f>
        <v>0</v>
      </c>
      <c r="V36" s="42">
        <f>SUMIF(A01_S236!$A$14:$A$74,$A36,A01_S236!$C$14:$C$74)</f>
        <v>0</v>
      </c>
      <c r="W36" s="42">
        <f>SUMIF(A01_S237!$A$14:$A$47,$A36,A01_S237!$C$14:$C$47)</f>
        <v>0</v>
      </c>
      <c r="X36" s="42">
        <f>SUMIF(A07_214!$A$14:$A$70,$A36,A07_214!$C$14:$C$70)</f>
        <v>0</v>
      </c>
      <c r="Y36" s="42">
        <f>SUMIF(A07_205ab!$A$14:$A$72,$A36,A07_205ab!$C$14:$C$72)</f>
        <v>0</v>
      </c>
      <c r="Z36" s="42">
        <f>SUMIF(A15_308!$A$14:$A$69,$A36,A15_308!$C$14:$C$69)</f>
        <v>0</v>
      </c>
      <c r="AA36" s="42">
        <f>SUMIF(A15_309!$A$14:$A$73,$A36,A15_309!$C$14:$C$73)</f>
        <v>0</v>
      </c>
      <c r="AB36" s="42">
        <f>SUMIF(A15_332!$A$14:$A$62,$A36,A15_332!$C$14:$C$62)</f>
        <v>0</v>
      </c>
      <c r="AC36" s="42">
        <f>SUMIF(A15_333!$A$14:$A$72,$A36,A15_333!$C$14:$C$72)</f>
        <v>0</v>
      </c>
      <c r="AD36" s="42">
        <f>SUMIF(A16_213!$A$14:$A$75,$A36,A16_213!$C$14:$C$75)</f>
        <v>0</v>
      </c>
      <c r="AE36" s="42">
        <f>SUMIF(A16_215!$A$14:$A$72,$A36,A16_215!$C$14:$C$72)</f>
        <v>0</v>
      </c>
      <c r="AF36" s="42">
        <f>SUMIF(A16_217!$A$14:$A$72,$A36,A16_217!$C$14:$C$72)</f>
        <v>0</v>
      </c>
      <c r="AG36" s="42">
        <f>SUMIF(A18_108!$A$14:$A$70,$A36,A18_108!$C$14:$C$70)</f>
        <v>1</v>
      </c>
      <c r="AH36" s="42">
        <f>SUMIF(A18_112!$A$14:$A$57,$A36,A18_112!$C$14:$C$57)</f>
        <v>0</v>
      </c>
      <c r="AI36" s="42">
        <f>SUMIF(A18_205!$A$14:$A$59,$A36,A18_205!$C$14:$C$59)</f>
        <v>1</v>
      </c>
      <c r="AJ36" s="42">
        <f>SUMIF(A18_208!$A$14:$A$64,$A36,A18_208!$C$14:$C$64)</f>
        <v>1</v>
      </c>
      <c r="AK36" s="42">
        <f>SUMIF(A19_113!$A$14:$A$75,$A36,A19_113!$C$14:$C$75)</f>
        <v>0</v>
      </c>
      <c r="AL36" s="42">
        <f>SUMIF(A19_118!$A$14:$A$72,$A36,A19_118!$C$14:$C$72)</f>
        <v>0</v>
      </c>
      <c r="AM36" s="42">
        <f>SUMIF(A19_229!$A$14:$A$72,$A36,A19_229!$C$14:$C$72)</f>
        <v>0</v>
      </c>
      <c r="AN36" s="42">
        <f>SUMIF(A19_231!$A$14:$A$72,$A36,A19_231!$C$14:$C$72)</f>
        <v>0</v>
      </c>
      <c r="AO36" s="42">
        <f>SUMIF(A19_308!$A$14:$A$70,$A36,A19_308!$C$14:$C$70)</f>
        <v>0</v>
      </c>
      <c r="AP36" s="42">
        <f>SUMIF(A19_326!$A$14:$A$70,$A36,A19_326!$C$14:$C$70)</f>
        <v>0</v>
      </c>
      <c r="AQ36" s="42">
        <f>SUMIF(A20_113!$A$14:$A$73,$A36,A20_113!$C$14:$C$73)</f>
        <v>0</v>
      </c>
      <c r="AR36" s="42">
        <f>SUMIF(A20_114!$A$14:$A$71,$A36,A20_114!$C$14:$C$71)</f>
        <v>0</v>
      </c>
      <c r="AS36" s="42">
        <f>SUMIF(A21_108!$A$14:$A$70,$A36,A21_108!$C$14:$C$70)</f>
        <v>0</v>
      </c>
      <c r="AT36" s="42">
        <f>SUMIF(A21_111!$A$14:$A$71,$A36,A21_111!$C$14:$C$71)</f>
        <v>0</v>
      </c>
      <c r="AU36" s="42">
        <f>SUMIF(A21_329!$A$14:$A$80,$A36,A21_329!$C$14:$C$80)</f>
        <v>0</v>
      </c>
    </row>
    <row r="37" spans="1:47" ht="38.25" customHeight="1" x14ac:dyDescent="0.3">
      <c r="A37" s="43" t="s">
        <v>105</v>
      </c>
      <c r="B37" s="17" t="s">
        <v>106</v>
      </c>
      <c r="C37" s="12">
        <f t="shared" si="0"/>
        <v>1</v>
      </c>
      <c r="D37" s="12" t="s">
        <v>22</v>
      </c>
      <c r="E37" s="15"/>
      <c r="F37" s="15">
        <f t="shared" si="1"/>
        <v>0</v>
      </c>
      <c r="G37" s="16" t="s">
        <v>107</v>
      </c>
      <c r="H37" s="12"/>
      <c r="I37" s="12"/>
      <c r="K37">
        <f t="shared" si="2"/>
        <v>1</v>
      </c>
      <c r="L37" s="42">
        <f>SUMIF(A01_209!$A$14:$A$75,$A37,A01_209!$C$14:$C$75)</f>
        <v>0</v>
      </c>
      <c r="M37" s="42">
        <f>SUMIF(A01_210!$A$14:$A$88,$A37,A01_210!$C$14:$C$88)</f>
        <v>0</v>
      </c>
      <c r="N37" s="42">
        <f>SUMIF(A01_213!$A$14:$A$70,$A37,A01_213!$C$14:$C$70)</f>
        <v>0</v>
      </c>
      <c r="O37" s="42">
        <f>SUMIF(A01_216!$A$14:$A$73,$A37,A01_216!$C$14:$C$73)</f>
        <v>0</v>
      </c>
      <c r="P37" s="42">
        <f>SUMIF(A01_227!$A$14:$A$63,$A37,A01_227!$C$14:$C$63)</f>
        <v>0</v>
      </c>
      <c r="Q37" s="42">
        <f>SUMIF(A01_309!$A$14:$A$75,$A37,A01_309!$C$14:$C$75)</f>
        <v>0</v>
      </c>
      <c r="R37" s="42">
        <f>SUMIF(A01_409!$A$14:$A$68,$A37,A01_409!$C$14:$C$68)</f>
        <v>1</v>
      </c>
      <c r="S37" s="42">
        <f>SUMIF(A01_428!$A$14:$A$76,$A37,A01_428!$C$14:$C$76)</f>
        <v>0</v>
      </c>
      <c r="T37" s="42">
        <f>SUMIF(A01_S105!$A$14:$A$56,$A37,A01_S105!$C$14:$C$56)</f>
        <v>0</v>
      </c>
      <c r="U37" s="42">
        <f>SUMIF(A01_S106!$A$14:$A$69,$A37,A01_S106!$C$14:$C$69)</f>
        <v>0</v>
      </c>
      <c r="V37" s="42">
        <f>SUMIF(A01_S236!$A$14:$A$74,$A37,A01_S236!$C$14:$C$74)</f>
        <v>0</v>
      </c>
      <c r="W37" s="42">
        <f>SUMIF(A01_S237!$A$14:$A$47,$A37,A01_S237!$C$14:$C$47)</f>
        <v>0</v>
      </c>
      <c r="X37" s="42">
        <f>SUMIF(A07_214!$A$14:$A$70,$A37,A07_214!$C$14:$C$70)</f>
        <v>0</v>
      </c>
      <c r="Y37" s="42">
        <f>SUMIF(A07_205ab!$A$14:$A$72,$A37,A07_205ab!$C$14:$C$72)</f>
        <v>0</v>
      </c>
      <c r="Z37" s="42">
        <f>SUMIF(A15_308!$A$14:$A$69,$A37,A15_308!$C$14:$C$69)</f>
        <v>0</v>
      </c>
      <c r="AA37" s="42">
        <f>SUMIF(A15_309!$A$14:$A$73,$A37,A15_309!$C$14:$C$73)</f>
        <v>0</v>
      </c>
      <c r="AB37" s="42">
        <f>SUMIF(A15_332!$A$14:$A$62,$A37,A15_332!$C$14:$C$62)</f>
        <v>0</v>
      </c>
      <c r="AC37" s="42">
        <f>SUMIF(A15_333!$A$14:$A$72,$A37,A15_333!$C$14:$C$72)</f>
        <v>0</v>
      </c>
      <c r="AD37" s="42">
        <f>SUMIF(A16_213!$A$14:$A$75,$A37,A16_213!$C$14:$C$75)</f>
        <v>0</v>
      </c>
      <c r="AE37" s="42">
        <f>SUMIF(A16_215!$A$14:$A$72,$A37,A16_215!$C$14:$C$72)</f>
        <v>0</v>
      </c>
      <c r="AF37" s="42">
        <f>SUMIF(A16_217!$A$14:$A$72,$A37,A16_217!$C$14:$C$72)</f>
        <v>0</v>
      </c>
      <c r="AG37" s="42">
        <f>SUMIF(A18_108!$A$14:$A$70,$A37,A18_108!$C$14:$C$70)</f>
        <v>0</v>
      </c>
      <c r="AH37" s="42">
        <f>SUMIF(A18_112!$A$14:$A$57,$A37,A18_112!$C$14:$C$57)</f>
        <v>0</v>
      </c>
      <c r="AI37" s="42">
        <f>SUMIF(A18_205!$A$14:$A$59,$A37,A18_205!$C$14:$C$59)</f>
        <v>0</v>
      </c>
      <c r="AJ37" s="42">
        <f>SUMIF(A18_208!$A$14:$A$64,$A37,A18_208!$C$14:$C$64)</f>
        <v>0</v>
      </c>
      <c r="AK37" s="42">
        <f>SUMIF(A19_113!$A$14:$A$75,$A37,A19_113!$C$14:$C$75)</f>
        <v>0</v>
      </c>
      <c r="AL37" s="42">
        <f>SUMIF(A19_118!$A$14:$A$72,$A37,A19_118!$C$14:$C$72)</f>
        <v>0</v>
      </c>
      <c r="AM37" s="42">
        <f>SUMIF(A19_229!$A$14:$A$72,$A37,A19_229!$C$14:$C$72)</f>
        <v>0</v>
      </c>
      <c r="AN37" s="42">
        <f>SUMIF(A19_231!$A$14:$A$72,$A37,A19_231!$C$14:$C$72)</f>
        <v>0</v>
      </c>
      <c r="AO37" s="42">
        <f>SUMIF(A19_308!$A$14:$A$70,$A37,A19_308!$C$14:$C$70)</f>
        <v>0</v>
      </c>
      <c r="AP37" s="42">
        <f>SUMIF(A19_326!$A$14:$A$70,$A37,A19_326!$C$14:$C$70)</f>
        <v>0</v>
      </c>
      <c r="AQ37" s="42">
        <f>SUMIF(A20_113!$A$14:$A$73,$A37,A20_113!$C$14:$C$73)</f>
        <v>0</v>
      </c>
      <c r="AR37" s="42">
        <f>SUMIF(A20_114!$A$14:$A$71,$A37,A20_114!$C$14:$C$71)</f>
        <v>0</v>
      </c>
      <c r="AS37" s="42">
        <f>SUMIF(A21_108!$A$14:$A$70,$A37,A21_108!$C$14:$C$70)</f>
        <v>0</v>
      </c>
      <c r="AT37" s="42">
        <f>SUMIF(A21_111!$A$14:$A$71,$A37,A21_111!$C$14:$C$71)</f>
        <v>0</v>
      </c>
      <c r="AU37" s="42">
        <f>SUMIF(A21_329!$A$14:$A$80,$A37,A21_329!$C$14:$C$80)</f>
        <v>0</v>
      </c>
    </row>
    <row r="38" spans="1:47" ht="51" customHeight="1" x14ac:dyDescent="0.3">
      <c r="A38" s="43" t="s">
        <v>108</v>
      </c>
      <c r="B38" s="17" t="s">
        <v>109</v>
      </c>
      <c r="C38" s="12">
        <f t="shared" si="0"/>
        <v>1</v>
      </c>
      <c r="D38" s="12" t="s">
        <v>22</v>
      </c>
      <c r="E38" s="15"/>
      <c r="F38" s="15">
        <f t="shared" si="1"/>
        <v>0</v>
      </c>
      <c r="G38" s="16" t="s">
        <v>110</v>
      </c>
      <c r="H38" s="12"/>
      <c r="I38" s="12"/>
      <c r="K38">
        <f t="shared" si="2"/>
        <v>1</v>
      </c>
      <c r="L38" s="42">
        <f>SUMIF(A01_209!$A$14:$A$75,$A38,A01_209!$C$14:$C$75)</f>
        <v>0</v>
      </c>
      <c r="M38" s="42">
        <f>SUMIF(A01_210!$A$14:$A$88,$A38,A01_210!$C$14:$C$88)</f>
        <v>0</v>
      </c>
      <c r="N38" s="42">
        <f>SUMIF(A01_213!$A$14:$A$70,$A38,A01_213!$C$14:$C$70)</f>
        <v>0</v>
      </c>
      <c r="O38" s="42">
        <f>SUMIF(A01_216!$A$14:$A$73,$A38,A01_216!$C$14:$C$73)</f>
        <v>0</v>
      </c>
      <c r="P38" s="42">
        <f>SUMIF(A01_227!$A$14:$A$63,$A38,A01_227!$C$14:$C$63)</f>
        <v>0</v>
      </c>
      <c r="Q38" s="42">
        <f>SUMIF(A01_309!$A$14:$A$75,$A38,A01_309!$C$14:$C$75)</f>
        <v>0</v>
      </c>
      <c r="R38" s="42">
        <f>SUMIF(A01_409!$A$14:$A$68,$A38,A01_409!$C$14:$C$68)</f>
        <v>1</v>
      </c>
      <c r="S38" s="42">
        <f>SUMIF(A01_428!$A$14:$A$76,$A38,A01_428!$C$14:$C$76)</f>
        <v>0</v>
      </c>
      <c r="T38" s="42">
        <f>SUMIF(A01_S105!$A$14:$A$56,$A38,A01_S105!$C$14:$C$56)</f>
        <v>0</v>
      </c>
      <c r="U38" s="42">
        <f>SUMIF(A01_S106!$A$14:$A$69,$A38,A01_S106!$C$14:$C$69)</f>
        <v>0</v>
      </c>
      <c r="V38" s="42">
        <f>SUMIF(A01_S236!$A$14:$A$74,$A38,A01_S236!$C$14:$C$74)</f>
        <v>0</v>
      </c>
      <c r="W38" s="42">
        <f>SUMIF(A01_S237!$A$14:$A$47,$A38,A01_S237!$C$14:$C$47)</f>
        <v>0</v>
      </c>
      <c r="X38" s="42">
        <f>SUMIF(A07_214!$A$14:$A$70,$A38,A07_214!$C$14:$C$70)</f>
        <v>0</v>
      </c>
      <c r="Y38" s="42">
        <f>SUMIF(A07_205ab!$A$14:$A$72,$A38,A07_205ab!$C$14:$C$72)</f>
        <v>0</v>
      </c>
      <c r="Z38" s="42">
        <f>SUMIF(A15_308!$A$14:$A$69,$A38,A15_308!$C$14:$C$69)</f>
        <v>0</v>
      </c>
      <c r="AA38" s="42">
        <f>SUMIF(A15_309!$A$14:$A$73,$A38,A15_309!$C$14:$C$73)</f>
        <v>0</v>
      </c>
      <c r="AB38" s="42">
        <f>SUMIF(A15_332!$A$14:$A$62,$A38,A15_332!$C$14:$C$62)</f>
        <v>0</v>
      </c>
      <c r="AC38" s="42">
        <f>SUMIF(A15_333!$A$14:$A$72,$A38,A15_333!$C$14:$C$72)</f>
        <v>0</v>
      </c>
      <c r="AD38" s="42">
        <f>SUMIF(A16_213!$A$14:$A$75,$A38,A16_213!$C$14:$C$75)</f>
        <v>0</v>
      </c>
      <c r="AE38" s="42">
        <f>SUMIF(A16_215!$A$14:$A$72,$A38,A16_215!$C$14:$C$72)</f>
        <v>0</v>
      </c>
      <c r="AF38" s="42">
        <f>SUMIF(A16_217!$A$14:$A$72,$A38,A16_217!$C$14:$C$72)</f>
        <v>0</v>
      </c>
      <c r="AG38" s="42">
        <f>SUMIF(A18_108!$A$14:$A$70,$A38,A18_108!$C$14:$C$70)</f>
        <v>0</v>
      </c>
      <c r="AH38" s="42">
        <f>SUMIF(A18_112!$A$14:$A$57,$A38,A18_112!$C$14:$C$57)</f>
        <v>0</v>
      </c>
      <c r="AI38" s="42">
        <f>SUMIF(A18_205!$A$14:$A$59,$A38,A18_205!$C$14:$C$59)</f>
        <v>0</v>
      </c>
      <c r="AJ38" s="42">
        <f>SUMIF(A18_208!$A$14:$A$64,$A38,A18_208!$C$14:$C$64)</f>
        <v>0</v>
      </c>
      <c r="AK38" s="42">
        <f>SUMIF(A19_113!$A$14:$A$75,$A38,A19_113!$C$14:$C$75)</f>
        <v>0</v>
      </c>
      <c r="AL38" s="42">
        <f>SUMIF(A19_118!$A$14:$A$72,$A38,A19_118!$C$14:$C$72)</f>
        <v>0</v>
      </c>
      <c r="AM38" s="42">
        <f>SUMIF(A19_229!$A$14:$A$72,$A38,A19_229!$C$14:$C$72)</f>
        <v>0</v>
      </c>
      <c r="AN38" s="42">
        <f>SUMIF(A19_231!$A$14:$A$72,$A38,A19_231!$C$14:$C$72)</f>
        <v>0</v>
      </c>
      <c r="AO38" s="42">
        <f>SUMIF(A19_308!$A$14:$A$70,$A38,A19_308!$C$14:$C$70)</f>
        <v>0</v>
      </c>
      <c r="AP38" s="42">
        <f>SUMIF(A19_326!$A$14:$A$70,$A38,A19_326!$C$14:$C$70)</f>
        <v>0</v>
      </c>
      <c r="AQ38" s="42">
        <f>SUMIF(A20_113!$A$14:$A$73,$A38,A20_113!$C$14:$C$73)</f>
        <v>0</v>
      </c>
      <c r="AR38" s="42">
        <f>SUMIF(A20_114!$A$14:$A$71,$A38,A20_114!$C$14:$C$71)</f>
        <v>0</v>
      </c>
      <c r="AS38" s="42">
        <f>SUMIF(A21_108!$A$14:$A$70,$A38,A21_108!$C$14:$C$70)</f>
        <v>0</v>
      </c>
      <c r="AT38" s="42">
        <f>SUMIF(A21_111!$A$14:$A$71,$A38,A21_111!$C$14:$C$71)</f>
        <v>0</v>
      </c>
      <c r="AU38" s="42">
        <f>SUMIF(A21_329!$A$14:$A$80,$A38,A21_329!$C$14:$C$80)</f>
        <v>0</v>
      </c>
    </row>
    <row r="39" spans="1:47" ht="38.25" customHeight="1" x14ac:dyDescent="0.3">
      <c r="A39" s="43" t="s">
        <v>111</v>
      </c>
      <c r="B39" s="17" t="s">
        <v>112</v>
      </c>
      <c r="C39" s="12">
        <f t="shared" si="0"/>
        <v>1</v>
      </c>
      <c r="D39" s="12" t="s">
        <v>22</v>
      </c>
      <c r="E39" s="15"/>
      <c r="F39" s="15">
        <f t="shared" si="1"/>
        <v>0</v>
      </c>
      <c r="G39" s="16" t="s">
        <v>113</v>
      </c>
      <c r="H39" s="12"/>
      <c r="I39" s="12"/>
      <c r="K39">
        <f t="shared" si="2"/>
        <v>1</v>
      </c>
      <c r="L39" s="42">
        <f>SUMIF(A01_209!$A$14:$A$75,$A39,A01_209!$C$14:$C$75)</f>
        <v>0</v>
      </c>
      <c r="M39" s="42">
        <f>SUMIF(A01_210!$A$14:$A$88,$A39,A01_210!$C$14:$C$88)</f>
        <v>0</v>
      </c>
      <c r="N39" s="42">
        <f>SUMIF(A01_213!$A$14:$A$70,$A39,A01_213!$C$14:$C$70)</f>
        <v>0</v>
      </c>
      <c r="O39" s="42">
        <f>SUMIF(A01_216!$A$14:$A$73,$A39,A01_216!$C$14:$C$73)</f>
        <v>0</v>
      </c>
      <c r="P39" s="42">
        <f>SUMIF(A01_227!$A$14:$A$63,$A39,A01_227!$C$14:$C$63)</f>
        <v>0</v>
      </c>
      <c r="Q39" s="42">
        <f>SUMIF(A01_309!$A$14:$A$75,$A39,A01_309!$C$14:$C$75)</f>
        <v>0</v>
      </c>
      <c r="R39" s="42">
        <f>SUMIF(A01_409!$A$14:$A$68,$A39,A01_409!$C$14:$C$68)</f>
        <v>1</v>
      </c>
      <c r="S39" s="42">
        <f>SUMIF(A01_428!$A$14:$A$76,$A39,A01_428!$C$14:$C$76)</f>
        <v>0</v>
      </c>
      <c r="T39" s="42">
        <f>SUMIF(A01_S105!$A$14:$A$56,$A39,A01_S105!$C$14:$C$56)</f>
        <v>0</v>
      </c>
      <c r="U39" s="42">
        <f>SUMIF(A01_S106!$A$14:$A$69,$A39,A01_S106!$C$14:$C$69)</f>
        <v>0</v>
      </c>
      <c r="V39" s="42">
        <f>SUMIF(A01_S236!$A$14:$A$74,$A39,A01_S236!$C$14:$C$74)</f>
        <v>0</v>
      </c>
      <c r="W39" s="42">
        <f>SUMIF(A01_S237!$A$14:$A$47,$A39,A01_S237!$C$14:$C$47)</f>
        <v>0</v>
      </c>
      <c r="X39" s="42">
        <f>SUMIF(A07_214!$A$14:$A$70,$A39,A07_214!$C$14:$C$70)</f>
        <v>0</v>
      </c>
      <c r="Y39" s="42">
        <f>SUMIF(A07_205ab!$A$14:$A$72,$A39,A07_205ab!$C$14:$C$72)</f>
        <v>0</v>
      </c>
      <c r="Z39" s="42">
        <f>SUMIF(A15_308!$A$14:$A$69,$A39,A15_308!$C$14:$C$69)</f>
        <v>0</v>
      </c>
      <c r="AA39" s="42">
        <f>SUMIF(A15_309!$A$14:$A$73,$A39,A15_309!$C$14:$C$73)</f>
        <v>0</v>
      </c>
      <c r="AB39" s="42">
        <f>SUMIF(A15_332!$A$14:$A$62,$A39,A15_332!$C$14:$C$62)</f>
        <v>0</v>
      </c>
      <c r="AC39" s="42">
        <f>SUMIF(A15_333!$A$14:$A$72,$A39,A15_333!$C$14:$C$72)</f>
        <v>0</v>
      </c>
      <c r="AD39" s="42">
        <f>SUMIF(A16_213!$A$14:$A$75,$A39,A16_213!$C$14:$C$75)</f>
        <v>0</v>
      </c>
      <c r="AE39" s="42">
        <f>SUMIF(A16_215!$A$14:$A$72,$A39,A16_215!$C$14:$C$72)</f>
        <v>0</v>
      </c>
      <c r="AF39" s="42">
        <f>SUMIF(A16_217!$A$14:$A$72,$A39,A16_217!$C$14:$C$72)</f>
        <v>0</v>
      </c>
      <c r="AG39" s="42">
        <f>SUMIF(A18_108!$A$14:$A$70,$A39,A18_108!$C$14:$C$70)</f>
        <v>0</v>
      </c>
      <c r="AH39" s="42">
        <f>SUMIF(A18_112!$A$14:$A$57,$A39,A18_112!$C$14:$C$57)</f>
        <v>0</v>
      </c>
      <c r="AI39" s="42">
        <f>SUMIF(A18_205!$A$14:$A$59,$A39,A18_205!$C$14:$C$59)</f>
        <v>0</v>
      </c>
      <c r="AJ39" s="42">
        <f>SUMIF(A18_208!$A$14:$A$64,$A39,A18_208!$C$14:$C$64)</f>
        <v>0</v>
      </c>
      <c r="AK39" s="42">
        <f>SUMIF(A19_113!$A$14:$A$75,$A39,A19_113!$C$14:$C$75)</f>
        <v>0</v>
      </c>
      <c r="AL39" s="42">
        <f>SUMIF(A19_118!$A$14:$A$72,$A39,A19_118!$C$14:$C$72)</f>
        <v>0</v>
      </c>
      <c r="AM39" s="42">
        <f>SUMIF(A19_229!$A$14:$A$72,$A39,A19_229!$C$14:$C$72)</f>
        <v>0</v>
      </c>
      <c r="AN39" s="42">
        <f>SUMIF(A19_231!$A$14:$A$72,$A39,A19_231!$C$14:$C$72)</f>
        <v>0</v>
      </c>
      <c r="AO39" s="42">
        <f>SUMIF(A19_308!$A$14:$A$70,$A39,A19_308!$C$14:$C$70)</f>
        <v>0</v>
      </c>
      <c r="AP39" s="42">
        <f>SUMIF(A19_326!$A$14:$A$70,$A39,A19_326!$C$14:$C$70)</f>
        <v>0</v>
      </c>
      <c r="AQ39" s="42">
        <f>SUMIF(A20_113!$A$14:$A$73,$A39,A20_113!$C$14:$C$73)</f>
        <v>0</v>
      </c>
      <c r="AR39" s="42">
        <f>SUMIF(A20_114!$A$14:$A$71,$A39,A20_114!$C$14:$C$71)</f>
        <v>0</v>
      </c>
      <c r="AS39" s="42">
        <f>SUMIF(A21_108!$A$14:$A$70,$A39,A21_108!$C$14:$C$70)</f>
        <v>0</v>
      </c>
      <c r="AT39" s="42">
        <f>SUMIF(A21_111!$A$14:$A$71,$A39,A21_111!$C$14:$C$71)</f>
        <v>0</v>
      </c>
      <c r="AU39" s="42">
        <f>SUMIF(A21_329!$A$14:$A$80,$A39,A21_329!$C$14:$C$80)</f>
        <v>0</v>
      </c>
    </row>
    <row r="40" spans="1:47" ht="63.75" customHeight="1" x14ac:dyDescent="0.3">
      <c r="A40" s="43" t="s">
        <v>114</v>
      </c>
      <c r="B40" s="17" t="s">
        <v>115</v>
      </c>
      <c r="C40" s="12">
        <f t="shared" si="0"/>
        <v>15</v>
      </c>
      <c r="D40" s="12" t="s">
        <v>22</v>
      </c>
      <c r="E40" s="15"/>
      <c r="F40" s="15">
        <f t="shared" si="1"/>
        <v>0</v>
      </c>
      <c r="G40" s="16" t="s">
        <v>116</v>
      </c>
      <c r="H40" s="12"/>
      <c r="I40" s="12"/>
      <c r="K40">
        <f t="shared" si="2"/>
        <v>15</v>
      </c>
      <c r="L40" s="42">
        <f>SUMIF(A01_209!$A$14:$A$75,$A40,A01_209!$C$14:$C$75)</f>
        <v>1</v>
      </c>
      <c r="M40" s="42">
        <f>SUMIF(A01_210!$A$14:$A$88,$A40,A01_210!$C$14:$C$88)</f>
        <v>0</v>
      </c>
      <c r="N40" s="42">
        <f>SUMIF(A01_213!$A$14:$A$70,$A40,A01_213!$C$14:$C$70)</f>
        <v>1</v>
      </c>
      <c r="O40" s="42">
        <f>SUMIF(A01_216!$A$14:$A$73,$A40,A01_216!$C$14:$C$73)</f>
        <v>1</v>
      </c>
      <c r="P40" s="42">
        <f>SUMIF(A01_227!$A$14:$A$63,$A40,A01_227!$C$14:$C$63)</f>
        <v>0</v>
      </c>
      <c r="Q40" s="42">
        <f>SUMIF(A01_309!$A$14:$A$75,$A40,A01_309!$C$14:$C$75)</f>
        <v>0</v>
      </c>
      <c r="R40" s="42">
        <f>SUMIF(A01_409!$A$14:$A$68,$A40,A01_409!$C$14:$C$68)</f>
        <v>1</v>
      </c>
      <c r="S40" s="42">
        <f>SUMIF(A01_428!$A$14:$A$76,$A40,A01_428!$C$14:$C$76)</f>
        <v>1</v>
      </c>
      <c r="T40" s="42">
        <f>SUMIF(A01_S105!$A$14:$A$56,$A40,A01_S105!$C$14:$C$56)</f>
        <v>0</v>
      </c>
      <c r="U40" s="42">
        <f>SUMIF(A01_S106!$A$14:$A$69,$A40,A01_S106!$C$14:$C$69)</f>
        <v>1</v>
      </c>
      <c r="V40" s="42">
        <f>SUMIF(A01_S236!$A$14:$A$74,$A40,A01_S236!$C$14:$C$74)</f>
        <v>1</v>
      </c>
      <c r="W40" s="42">
        <f>SUMIF(A01_S237!$A$14:$A$47,$A40,A01_S237!$C$14:$C$47)</f>
        <v>0</v>
      </c>
      <c r="X40" s="42">
        <f>SUMIF(A07_214!$A$14:$A$70,$A40,A07_214!$C$14:$C$70)</f>
        <v>1</v>
      </c>
      <c r="Y40" s="42">
        <f>SUMIF(A07_205ab!$A$14:$A$72,$A40,A07_205ab!$C$14:$C$72)</f>
        <v>1</v>
      </c>
      <c r="Z40" s="42">
        <f>SUMIF(A15_308!$A$14:$A$69,$A40,A15_308!$C$14:$C$69)</f>
        <v>0</v>
      </c>
      <c r="AA40" s="42">
        <f>SUMIF(A15_309!$A$14:$A$73,$A40,A15_309!$C$14:$C$73)</f>
        <v>0</v>
      </c>
      <c r="AB40" s="42">
        <f>SUMIF(A15_332!$A$14:$A$62,$A40,A15_332!$C$14:$C$62)</f>
        <v>0</v>
      </c>
      <c r="AC40" s="42">
        <f>SUMIF(A15_333!$A$14:$A$72,$A40,A15_333!$C$14:$C$72)</f>
        <v>0</v>
      </c>
      <c r="AD40" s="42">
        <f>SUMIF(A16_213!$A$14:$A$75,$A40,A16_213!$C$14:$C$75)</f>
        <v>1</v>
      </c>
      <c r="AE40" s="42">
        <f>SUMIF(A16_215!$A$14:$A$72,$A40,A16_215!$C$14:$C$72)</f>
        <v>1</v>
      </c>
      <c r="AF40" s="42">
        <f>SUMIF(A16_217!$A$14:$A$72,$A40,A16_217!$C$14:$C$72)</f>
        <v>1</v>
      </c>
      <c r="AG40" s="42">
        <f>SUMIF(A18_108!$A$14:$A$70,$A40,A18_108!$C$14:$C$70)</f>
        <v>1</v>
      </c>
      <c r="AH40" s="42">
        <f>SUMIF(A18_112!$A$14:$A$57,$A40,A18_112!$C$14:$C$57)</f>
        <v>0</v>
      </c>
      <c r="AI40" s="42">
        <f>SUMIF(A18_205!$A$14:$A$59,$A40,A18_205!$C$14:$C$59)</f>
        <v>1</v>
      </c>
      <c r="AJ40" s="42">
        <f>SUMIF(A18_208!$A$14:$A$64,$A40,A18_208!$C$14:$C$64)</f>
        <v>1</v>
      </c>
      <c r="AK40" s="42">
        <f>SUMIF(A19_113!$A$14:$A$75,$A40,A19_113!$C$14:$C$75)</f>
        <v>0</v>
      </c>
      <c r="AL40" s="42">
        <f>SUMIF(A19_118!$A$14:$A$72,$A40,A19_118!$C$14:$C$72)</f>
        <v>0</v>
      </c>
      <c r="AM40" s="42">
        <f>SUMIF(A19_229!$A$14:$A$72,$A40,A19_229!$C$14:$C$72)</f>
        <v>0</v>
      </c>
      <c r="AN40" s="42">
        <f>SUMIF(A19_231!$A$14:$A$72,$A40,A19_231!$C$14:$C$72)</f>
        <v>0</v>
      </c>
      <c r="AO40" s="42">
        <f>SUMIF(A19_308!$A$14:$A$70,$A40,A19_308!$C$14:$C$70)</f>
        <v>0</v>
      </c>
      <c r="AP40" s="42">
        <f>SUMIF(A19_326!$A$14:$A$70,$A40,A19_326!$C$14:$C$70)</f>
        <v>0</v>
      </c>
      <c r="AQ40" s="42">
        <f>SUMIF(A20_113!$A$14:$A$73,$A40,A20_113!$C$14:$C$73)</f>
        <v>0</v>
      </c>
      <c r="AR40" s="42">
        <f>SUMIF(A20_114!$A$14:$A$71,$A40,A20_114!$C$14:$C$71)</f>
        <v>0</v>
      </c>
      <c r="AS40" s="42">
        <f>SUMIF(A21_108!$A$14:$A$70,$A40,A21_108!$C$14:$C$70)</f>
        <v>0</v>
      </c>
      <c r="AT40" s="42">
        <f>SUMIF(A21_111!$A$14:$A$71,$A40,A21_111!$C$14:$C$71)</f>
        <v>0</v>
      </c>
      <c r="AU40" s="42">
        <f>SUMIF(A21_329!$A$14:$A$80,$A40,A21_329!$C$14:$C$80)</f>
        <v>0</v>
      </c>
    </row>
    <row r="41" spans="1:47" ht="409.5" customHeight="1" x14ac:dyDescent="0.3">
      <c r="A41" s="43" t="s">
        <v>117</v>
      </c>
      <c r="B41" s="17" t="s">
        <v>118</v>
      </c>
      <c r="C41" s="12">
        <f t="shared" ref="C41:C72" si="3">K41</f>
        <v>15</v>
      </c>
      <c r="D41" s="12" t="s">
        <v>22</v>
      </c>
      <c r="E41" s="15"/>
      <c r="F41" s="15">
        <f t="shared" ref="F41:F72" si="4">C41*E41</f>
        <v>0</v>
      </c>
      <c r="G41" s="16" t="s">
        <v>119</v>
      </c>
      <c r="H41" s="12"/>
      <c r="I41" s="12"/>
      <c r="K41">
        <f t="shared" ref="K41:K72" si="5">SUM(L41:AU41)</f>
        <v>15</v>
      </c>
      <c r="L41" s="42">
        <f>SUMIF(A01_209!$A$14:$A$75,$A41,A01_209!$C$14:$C$75)</f>
        <v>1</v>
      </c>
      <c r="M41" s="42">
        <f>SUMIF(A01_210!$A$14:$A$88,$A41,A01_210!$C$14:$C$88)</f>
        <v>0</v>
      </c>
      <c r="N41" s="42">
        <f>SUMIF(A01_213!$A$14:$A$70,$A41,A01_213!$C$14:$C$70)</f>
        <v>1</v>
      </c>
      <c r="O41" s="42">
        <f>SUMIF(A01_216!$A$14:$A$73,$A41,A01_216!$C$14:$C$73)</f>
        <v>1</v>
      </c>
      <c r="P41" s="42">
        <f>SUMIF(A01_227!$A$14:$A$63,$A41,A01_227!$C$14:$C$63)</f>
        <v>0</v>
      </c>
      <c r="Q41" s="42">
        <f>SUMIF(A01_309!$A$14:$A$75,$A41,A01_309!$C$14:$C$75)</f>
        <v>0</v>
      </c>
      <c r="R41" s="42">
        <f>SUMIF(A01_409!$A$14:$A$68,$A41,A01_409!$C$14:$C$68)</f>
        <v>1</v>
      </c>
      <c r="S41" s="42">
        <f>SUMIF(A01_428!$A$14:$A$76,$A41,A01_428!$C$14:$C$76)</f>
        <v>1</v>
      </c>
      <c r="T41" s="42">
        <f>SUMIF(A01_S105!$A$14:$A$56,$A41,A01_S105!$C$14:$C$56)</f>
        <v>0</v>
      </c>
      <c r="U41" s="42">
        <f>SUMIF(A01_S106!$A$14:$A$69,$A41,A01_S106!$C$14:$C$69)</f>
        <v>1</v>
      </c>
      <c r="V41" s="42">
        <f>SUMIF(A01_S236!$A$14:$A$74,$A41,A01_S236!$C$14:$C$74)</f>
        <v>1</v>
      </c>
      <c r="W41" s="42">
        <f>SUMIF(A01_S237!$A$14:$A$47,$A41,A01_S237!$C$14:$C$47)</f>
        <v>0</v>
      </c>
      <c r="X41" s="42">
        <f>SUMIF(A07_214!$A$14:$A$70,$A41,A07_214!$C$14:$C$70)</f>
        <v>1</v>
      </c>
      <c r="Y41" s="42">
        <f>SUMIF(A07_205ab!$A$14:$A$72,$A41,A07_205ab!$C$14:$C$72)</f>
        <v>1</v>
      </c>
      <c r="Z41" s="42">
        <f>SUMIF(A15_308!$A$14:$A$69,$A41,A15_308!$C$14:$C$69)</f>
        <v>0</v>
      </c>
      <c r="AA41" s="42">
        <f>SUMIF(A15_309!$A$14:$A$73,$A41,A15_309!$C$14:$C$73)</f>
        <v>0</v>
      </c>
      <c r="AB41" s="42">
        <f>SUMIF(A15_332!$A$14:$A$62,$A41,A15_332!$C$14:$C$62)</f>
        <v>0</v>
      </c>
      <c r="AC41" s="42">
        <f>SUMIF(A15_333!$A$14:$A$72,$A41,A15_333!$C$14:$C$72)</f>
        <v>0</v>
      </c>
      <c r="AD41" s="42">
        <f>SUMIF(A16_213!$A$14:$A$75,$A41,A16_213!$C$14:$C$75)</f>
        <v>1</v>
      </c>
      <c r="AE41" s="42">
        <f>SUMIF(A16_215!$A$14:$A$72,$A41,A16_215!$C$14:$C$72)</f>
        <v>1</v>
      </c>
      <c r="AF41" s="42">
        <f>SUMIF(A16_217!$A$14:$A$72,$A41,A16_217!$C$14:$C$72)</f>
        <v>1</v>
      </c>
      <c r="AG41" s="42">
        <f>SUMIF(A18_108!$A$14:$A$70,$A41,A18_108!$C$14:$C$70)</f>
        <v>1</v>
      </c>
      <c r="AH41" s="42">
        <f>SUMIF(A18_112!$A$14:$A$57,$A41,A18_112!$C$14:$C$57)</f>
        <v>0</v>
      </c>
      <c r="AI41" s="42">
        <f>SUMIF(A18_205!$A$14:$A$59,$A41,A18_205!$C$14:$C$59)</f>
        <v>1</v>
      </c>
      <c r="AJ41" s="42">
        <f>SUMIF(A18_208!$A$14:$A$64,$A41,A18_208!$C$14:$C$64)</f>
        <v>1</v>
      </c>
      <c r="AK41" s="42">
        <f>SUMIF(A19_113!$A$14:$A$75,$A41,A19_113!$C$14:$C$75)</f>
        <v>0</v>
      </c>
      <c r="AL41" s="42">
        <f>SUMIF(A19_118!$A$14:$A$72,$A41,A19_118!$C$14:$C$72)</f>
        <v>0</v>
      </c>
      <c r="AM41" s="42">
        <f>SUMIF(A19_229!$A$14:$A$72,$A41,A19_229!$C$14:$C$72)</f>
        <v>0</v>
      </c>
      <c r="AN41" s="42">
        <f>SUMIF(A19_231!$A$14:$A$72,$A41,A19_231!$C$14:$C$72)</f>
        <v>0</v>
      </c>
      <c r="AO41" s="42">
        <f>SUMIF(A19_308!$A$14:$A$70,$A41,A19_308!$C$14:$C$70)</f>
        <v>0</v>
      </c>
      <c r="AP41" s="42">
        <f>SUMIF(A19_326!$A$14:$A$70,$A41,A19_326!$C$14:$C$70)</f>
        <v>0</v>
      </c>
      <c r="AQ41" s="42">
        <f>SUMIF(A20_113!$A$14:$A$73,$A41,A20_113!$C$14:$C$73)</f>
        <v>0</v>
      </c>
      <c r="AR41" s="42">
        <f>SUMIF(A20_114!$A$14:$A$71,$A41,A20_114!$C$14:$C$71)</f>
        <v>0</v>
      </c>
      <c r="AS41" s="42">
        <f>SUMIF(A21_108!$A$14:$A$70,$A41,A21_108!$C$14:$C$70)</f>
        <v>0</v>
      </c>
      <c r="AT41" s="42">
        <f>SUMIF(A21_111!$A$14:$A$71,$A41,A21_111!$C$14:$C$71)</f>
        <v>0</v>
      </c>
      <c r="AU41" s="42">
        <f>SUMIF(A21_329!$A$14:$A$80,$A41,A21_329!$C$14:$C$80)</f>
        <v>0</v>
      </c>
    </row>
    <row r="42" spans="1:47" ht="38.25" customHeight="1" x14ac:dyDescent="0.3">
      <c r="A42" s="43" t="s">
        <v>120</v>
      </c>
      <c r="B42" s="17" t="s">
        <v>121</v>
      </c>
      <c r="C42" s="12">
        <f t="shared" si="3"/>
        <v>33</v>
      </c>
      <c r="D42" s="12" t="s">
        <v>22</v>
      </c>
      <c r="E42" s="15"/>
      <c r="F42" s="15">
        <f t="shared" si="4"/>
        <v>0</v>
      </c>
      <c r="G42" s="16" t="s">
        <v>122</v>
      </c>
      <c r="H42" s="12"/>
      <c r="I42" s="12"/>
      <c r="K42">
        <f t="shared" si="5"/>
        <v>33</v>
      </c>
      <c r="L42" s="42">
        <f>SUMIF(A01_209!$A$14:$A$75,$A42,A01_209!$C$14:$C$75)</f>
        <v>0</v>
      </c>
      <c r="M42" s="42">
        <f>SUMIF(A01_210!$A$14:$A$88,$A42,A01_210!$C$14:$C$88)</f>
        <v>0</v>
      </c>
      <c r="N42" s="42">
        <f>SUMIF(A01_213!$A$14:$A$70,$A42,A01_213!$C$14:$C$70)</f>
        <v>0</v>
      </c>
      <c r="O42" s="42">
        <f>SUMIF(A01_216!$A$14:$A$73,$A42,A01_216!$C$14:$C$73)</f>
        <v>0</v>
      </c>
      <c r="P42" s="42">
        <f>SUMIF(A01_227!$A$14:$A$63,$A42,A01_227!$C$14:$C$63)</f>
        <v>0</v>
      </c>
      <c r="Q42" s="42">
        <f>SUMIF(A01_309!$A$14:$A$75,$A42,A01_309!$C$14:$C$75)</f>
        <v>0</v>
      </c>
      <c r="R42" s="42">
        <f>SUMIF(A01_409!$A$14:$A$68,$A42,A01_409!$C$14:$C$68)</f>
        <v>0</v>
      </c>
      <c r="S42" s="42">
        <f>SUMIF(A01_428!$A$14:$A$76,$A42,A01_428!$C$14:$C$76)</f>
        <v>0</v>
      </c>
      <c r="T42" s="42">
        <f>SUMIF(A01_S105!$A$14:$A$56,$A42,A01_S105!$C$14:$C$56)</f>
        <v>0</v>
      </c>
      <c r="U42" s="42">
        <f>SUMIF(A01_S106!$A$14:$A$69,$A42,A01_S106!$C$14:$C$69)</f>
        <v>0</v>
      </c>
      <c r="V42" s="42">
        <f>SUMIF(A01_S236!$A$14:$A$74,$A42,A01_S236!$C$14:$C$74)</f>
        <v>0</v>
      </c>
      <c r="W42" s="42">
        <f>SUMIF(A01_S237!$A$14:$A$47,$A42,A01_S237!$C$14:$C$47)</f>
        <v>0</v>
      </c>
      <c r="X42" s="42">
        <f>SUMIF(A07_214!$A$14:$A$70,$A42,A07_214!$C$14:$C$70)</f>
        <v>2</v>
      </c>
      <c r="Y42" s="42">
        <f>SUMIF(A07_205ab!$A$14:$A$72,$A42,A07_205ab!$C$14:$C$72)</f>
        <v>1</v>
      </c>
      <c r="Z42" s="42">
        <f>SUMIF(A15_308!$A$14:$A$69,$A42,A15_308!$C$14:$C$69)</f>
        <v>2</v>
      </c>
      <c r="AA42" s="42">
        <f>SUMIF(A15_309!$A$14:$A$73,$A42,A15_309!$C$14:$C$73)</f>
        <v>2</v>
      </c>
      <c r="AB42" s="42">
        <f>SUMIF(A15_332!$A$14:$A$62,$A42,A15_332!$C$14:$C$62)</f>
        <v>2</v>
      </c>
      <c r="AC42" s="42">
        <f>SUMIF(A15_333!$A$14:$A$72,$A42,A15_333!$C$14:$C$72)</f>
        <v>2</v>
      </c>
      <c r="AD42" s="42">
        <f>SUMIF(A16_213!$A$14:$A$75,$A42,A16_213!$C$14:$C$75)</f>
        <v>0</v>
      </c>
      <c r="AE42" s="42">
        <f>SUMIF(A16_215!$A$14:$A$72,$A42,A16_215!$C$14:$C$72)</f>
        <v>0</v>
      </c>
      <c r="AF42" s="42">
        <f>SUMIF(A16_217!$A$14:$A$72,$A42,A16_217!$C$14:$C$72)</f>
        <v>0</v>
      </c>
      <c r="AG42" s="42">
        <f>SUMIF(A18_108!$A$14:$A$70,$A42,A18_108!$C$14:$C$70)</f>
        <v>0</v>
      </c>
      <c r="AH42" s="42">
        <f>SUMIF(A18_112!$A$14:$A$57,$A42,A18_112!$C$14:$C$57)</f>
        <v>2</v>
      </c>
      <c r="AI42" s="42">
        <f>SUMIF(A18_205!$A$14:$A$59,$A42,A18_205!$C$14:$C$59)</f>
        <v>0</v>
      </c>
      <c r="AJ42" s="42">
        <f>SUMIF(A18_208!$A$14:$A$64,$A42,A18_208!$C$14:$C$64)</f>
        <v>0</v>
      </c>
      <c r="AK42" s="42">
        <f>SUMIF(A19_113!$A$14:$A$75,$A42,A19_113!$C$14:$C$75)</f>
        <v>2</v>
      </c>
      <c r="AL42" s="42">
        <f>SUMIF(A19_118!$A$14:$A$72,$A42,A19_118!$C$14:$C$72)</f>
        <v>2</v>
      </c>
      <c r="AM42" s="42">
        <f>SUMIF(A19_229!$A$14:$A$72,$A42,A19_229!$C$14:$C$72)</f>
        <v>2</v>
      </c>
      <c r="AN42" s="42">
        <f>SUMIF(A19_231!$A$14:$A$72,$A42,A19_231!$C$14:$C$72)</f>
        <v>2</v>
      </c>
      <c r="AO42" s="42">
        <f>SUMIF(A19_308!$A$14:$A$70,$A42,A19_308!$C$14:$C$70)</f>
        <v>2</v>
      </c>
      <c r="AP42" s="42">
        <f>SUMIF(A19_326!$A$14:$A$70,$A42,A19_326!$C$14:$C$70)</f>
        <v>2</v>
      </c>
      <c r="AQ42" s="42">
        <f>SUMIF(A20_113!$A$14:$A$73,$A42,A20_113!$C$14:$C$73)</f>
        <v>2</v>
      </c>
      <c r="AR42" s="42">
        <f>SUMIF(A20_114!$A$14:$A$71,$A42,A20_114!$C$14:$C$71)</f>
        <v>2</v>
      </c>
      <c r="AS42" s="42">
        <f>SUMIF(A21_108!$A$14:$A$70,$A42,A21_108!$C$14:$C$70)</f>
        <v>2</v>
      </c>
      <c r="AT42" s="42">
        <f>SUMIF(A21_111!$A$14:$A$71,$A42,A21_111!$C$14:$C$71)</f>
        <v>2</v>
      </c>
      <c r="AU42" s="42">
        <f>SUMIF(A21_329!$A$14:$A$80,$A42,A21_329!$C$14:$C$80)</f>
        <v>0</v>
      </c>
    </row>
    <row r="43" spans="1:47" ht="89.25" customHeight="1" x14ac:dyDescent="0.3">
      <c r="A43" s="43" t="s">
        <v>123</v>
      </c>
      <c r="B43" s="17" t="s">
        <v>124</v>
      </c>
      <c r="C43" s="12">
        <f t="shared" si="3"/>
        <v>2</v>
      </c>
      <c r="D43" s="12" t="s">
        <v>22</v>
      </c>
      <c r="E43" s="15"/>
      <c r="F43" s="15">
        <f t="shared" si="4"/>
        <v>0</v>
      </c>
      <c r="G43" s="16" t="s">
        <v>125</v>
      </c>
      <c r="H43" s="12"/>
      <c r="I43" s="12"/>
      <c r="K43">
        <f t="shared" si="5"/>
        <v>2</v>
      </c>
      <c r="L43" s="42">
        <f>SUMIF(A01_209!$A$14:$A$75,$A43,A01_209!$C$14:$C$75)</f>
        <v>0</v>
      </c>
      <c r="M43" s="42">
        <f>SUMIF(A01_210!$A$14:$A$88,$A43,A01_210!$C$14:$C$88)</f>
        <v>0</v>
      </c>
      <c r="N43" s="42">
        <f>SUMIF(A01_213!$A$14:$A$70,$A43,A01_213!$C$14:$C$70)</f>
        <v>0</v>
      </c>
      <c r="O43" s="42">
        <f>SUMIF(A01_216!$A$14:$A$73,$A43,A01_216!$C$14:$C$73)</f>
        <v>0</v>
      </c>
      <c r="P43" s="42">
        <f>SUMIF(A01_227!$A$14:$A$63,$A43,A01_227!$C$14:$C$63)</f>
        <v>0</v>
      </c>
      <c r="Q43" s="42">
        <f>SUMIF(A01_309!$A$14:$A$75,$A43,A01_309!$C$14:$C$75)</f>
        <v>0</v>
      </c>
      <c r="R43" s="42">
        <f>SUMIF(A01_409!$A$14:$A$68,$A43,A01_409!$C$14:$C$68)</f>
        <v>0</v>
      </c>
      <c r="S43" s="42">
        <f>SUMIF(A01_428!$A$14:$A$76,$A43,A01_428!$C$14:$C$76)</f>
        <v>0</v>
      </c>
      <c r="T43" s="42">
        <f>SUMIF(A01_S105!$A$14:$A$56,$A43,A01_S105!$C$14:$C$56)</f>
        <v>0</v>
      </c>
      <c r="U43" s="42">
        <f>SUMIF(A01_S106!$A$14:$A$69,$A43,A01_S106!$C$14:$C$69)</f>
        <v>0</v>
      </c>
      <c r="V43" s="42">
        <f>SUMIF(A01_S236!$A$14:$A$74,$A43,A01_S236!$C$14:$C$74)</f>
        <v>0</v>
      </c>
      <c r="W43" s="42">
        <f>SUMIF(A01_S237!$A$14:$A$47,$A43,A01_S237!$C$14:$C$47)</f>
        <v>0</v>
      </c>
      <c r="X43" s="42">
        <f>SUMIF(A07_214!$A$14:$A$70,$A43,A07_214!$C$14:$C$70)</f>
        <v>0</v>
      </c>
      <c r="Y43" s="42">
        <f>SUMIF(A07_205ab!$A$14:$A$72,$A43,A07_205ab!$C$14:$C$72)</f>
        <v>0</v>
      </c>
      <c r="Z43" s="42">
        <f>SUMIF(A15_308!$A$14:$A$69,$A43,A15_308!$C$14:$C$69)</f>
        <v>0</v>
      </c>
      <c r="AA43" s="42">
        <f>SUMIF(A15_309!$A$14:$A$73,$A43,A15_309!$C$14:$C$73)</f>
        <v>0</v>
      </c>
      <c r="AB43" s="42">
        <f>SUMIF(A15_332!$A$14:$A$62,$A43,A15_332!$C$14:$C$62)</f>
        <v>1</v>
      </c>
      <c r="AC43" s="42">
        <f>SUMIF(A15_333!$A$14:$A$72,$A43,A15_333!$C$14:$C$72)</f>
        <v>0</v>
      </c>
      <c r="AD43" s="42">
        <f>SUMIF(A16_213!$A$14:$A$75,$A43,A16_213!$C$14:$C$75)</f>
        <v>0</v>
      </c>
      <c r="AE43" s="42">
        <f>SUMIF(A16_215!$A$14:$A$72,$A43,A16_215!$C$14:$C$72)</f>
        <v>0</v>
      </c>
      <c r="AF43" s="42">
        <f>SUMIF(A16_217!$A$14:$A$72,$A43,A16_217!$C$14:$C$72)</f>
        <v>0</v>
      </c>
      <c r="AG43" s="42">
        <f>SUMIF(A18_108!$A$14:$A$70,$A43,A18_108!$C$14:$C$70)</f>
        <v>0</v>
      </c>
      <c r="AH43" s="42">
        <f>SUMIF(A18_112!$A$14:$A$57,$A43,A18_112!$C$14:$C$57)</f>
        <v>0</v>
      </c>
      <c r="AI43" s="42">
        <f>SUMIF(A18_205!$A$14:$A$59,$A43,A18_205!$C$14:$C$59)</f>
        <v>0</v>
      </c>
      <c r="AJ43" s="42">
        <f>SUMIF(A18_208!$A$14:$A$64,$A43,A18_208!$C$14:$C$64)</f>
        <v>0</v>
      </c>
      <c r="AK43" s="42">
        <f>SUMIF(A19_113!$A$14:$A$75,$A43,A19_113!$C$14:$C$75)</f>
        <v>0</v>
      </c>
      <c r="AL43" s="42">
        <f>SUMIF(A19_118!$A$14:$A$72,$A43,A19_118!$C$14:$C$72)</f>
        <v>0</v>
      </c>
      <c r="AM43" s="42">
        <f>SUMIF(A19_229!$A$14:$A$72,$A43,A19_229!$C$14:$C$72)</f>
        <v>0</v>
      </c>
      <c r="AN43" s="42">
        <f>SUMIF(A19_231!$A$14:$A$72,$A43,A19_231!$C$14:$C$72)</f>
        <v>0</v>
      </c>
      <c r="AO43" s="42">
        <f>SUMIF(A19_308!$A$14:$A$70,$A43,A19_308!$C$14:$C$70)</f>
        <v>0</v>
      </c>
      <c r="AP43" s="42">
        <f>SUMIF(A19_326!$A$14:$A$70,$A43,A19_326!$C$14:$C$70)</f>
        <v>0</v>
      </c>
      <c r="AQ43" s="42">
        <f>SUMIF(A20_113!$A$14:$A$73,$A43,A20_113!$C$14:$C$73)</f>
        <v>0</v>
      </c>
      <c r="AR43" s="42">
        <f>SUMIF(A20_114!$A$14:$A$71,$A43,A20_114!$C$14:$C$71)</f>
        <v>0</v>
      </c>
      <c r="AS43" s="42">
        <f>SUMIF(A21_108!$A$14:$A$70,$A43,A21_108!$C$14:$C$70)</f>
        <v>0</v>
      </c>
      <c r="AT43" s="42">
        <f>SUMIF(A21_111!$A$14:$A$71,$A43,A21_111!$C$14:$C$71)</f>
        <v>0</v>
      </c>
      <c r="AU43" s="42">
        <f>SUMIF(A21_329!$A$14:$A$80,$A43,A21_329!$C$14:$C$80)</f>
        <v>1</v>
      </c>
    </row>
    <row r="44" spans="1:47" ht="51" customHeight="1" x14ac:dyDescent="0.3">
      <c r="A44" s="43" t="s">
        <v>126</v>
      </c>
      <c r="B44" s="17" t="s">
        <v>127</v>
      </c>
      <c r="C44" s="12">
        <f t="shared" si="3"/>
        <v>7</v>
      </c>
      <c r="D44" s="12" t="s">
        <v>22</v>
      </c>
      <c r="E44" s="15"/>
      <c r="F44" s="15">
        <f t="shared" si="4"/>
        <v>0</v>
      </c>
      <c r="G44" s="16" t="s">
        <v>128</v>
      </c>
      <c r="H44" s="12"/>
      <c r="I44" s="12"/>
      <c r="K44">
        <f t="shared" si="5"/>
        <v>7</v>
      </c>
      <c r="L44" s="42">
        <f>SUMIF(A01_209!$A$14:$A$75,$A44,A01_209!$C$14:$C$75)</f>
        <v>1</v>
      </c>
      <c r="M44" s="42">
        <f>SUMIF(A01_210!$A$14:$A$88,$A44,A01_210!$C$14:$C$88)</f>
        <v>0</v>
      </c>
      <c r="N44" s="42">
        <f>SUMIF(A01_213!$A$14:$A$70,$A44,A01_213!$C$14:$C$70)</f>
        <v>0</v>
      </c>
      <c r="O44" s="42">
        <f>SUMIF(A01_216!$A$14:$A$73,$A44,A01_216!$C$14:$C$73)</f>
        <v>0</v>
      </c>
      <c r="P44" s="42">
        <f>SUMIF(A01_227!$A$14:$A$63,$A44,A01_227!$C$14:$C$63)</f>
        <v>0</v>
      </c>
      <c r="Q44" s="42">
        <f>SUMIF(A01_309!$A$14:$A$75,$A44,A01_309!$C$14:$C$75)</f>
        <v>0</v>
      </c>
      <c r="R44" s="42">
        <f>SUMIF(A01_409!$A$14:$A$68,$A44,A01_409!$C$14:$C$68)</f>
        <v>0</v>
      </c>
      <c r="S44" s="42">
        <f>SUMIF(A01_428!$A$14:$A$76,$A44,A01_428!$C$14:$C$76)</f>
        <v>0</v>
      </c>
      <c r="T44" s="42">
        <f>SUMIF(A01_S105!$A$14:$A$56,$A44,A01_S105!$C$14:$C$56)</f>
        <v>0</v>
      </c>
      <c r="U44" s="42">
        <f>SUMIF(A01_S106!$A$14:$A$69,$A44,A01_S106!$C$14:$C$69)</f>
        <v>1</v>
      </c>
      <c r="V44" s="42">
        <f>SUMIF(A01_S236!$A$14:$A$74,$A44,A01_S236!$C$14:$C$74)</f>
        <v>0</v>
      </c>
      <c r="W44" s="42">
        <f>SUMIF(A01_S237!$A$14:$A$47,$A44,A01_S237!$C$14:$C$47)</f>
        <v>0</v>
      </c>
      <c r="X44" s="42">
        <f>SUMIF(A07_214!$A$14:$A$70,$A44,A07_214!$C$14:$C$70)</f>
        <v>1</v>
      </c>
      <c r="Y44" s="42">
        <f>SUMIF(A07_205ab!$A$14:$A$72,$A44,A07_205ab!$C$14:$C$72)</f>
        <v>1</v>
      </c>
      <c r="Z44" s="42">
        <f>SUMIF(A15_308!$A$14:$A$69,$A44,A15_308!$C$14:$C$69)</f>
        <v>0</v>
      </c>
      <c r="AA44" s="42">
        <f>SUMIF(A15_309!$A$14:$A$73,$A44,A15_309!$C$14:$C$73)</f>
        <v>0</v>
      </c>
      <c r="AB44" s="42">
        <f>SUMIF(A15_332!$A$14:$A$62,$A44,A15_332!$C$14:$C$62)</f>
        <v>0</v>
      </c>
      <c r="AC44" s="42">
        <f>SUMIF(A15_333!$A$14:$A$72,$A44,A15_333!$C$14:$C$72)</f>
        <v>0</v>
      </c>
      <c r="AD44" s="42">
        <f>SUMIF(A16_213!$A$14:$A$75,$A44,A16_213!$C$14:$C$75)</f>
        <v>1</v>
      </c>
      <c r="AE44" s="42">
        <f>SUMIF(A16_215!$A$14:$A$72,$A44,A16_215!$C$14:$C$72)</f>
        <v>0</v>
      </c>
      <c r="AF44" s="42">
        <f>SUMIF(A16_217!$A$14:$A$72,$A44,A16_217!$C$14:$C$72)</f>
        <v>0</v>
      </c>
      <c r="AG44" s="42">
        <f>SUMIF(A18_108!$A$14:$A$70,$A44,A18_108!$C$14:$C$70)</f>
        <v>1</v>
      </c>
      <c r="AH44" s="42">
        <f>SUMIF(A18_112!$A$14:$A$57,$A44,A18_112!$C$14:$C$57)</f>
        <v>1</v>
      </c>
      <c r="AI44" s="42">
        <f>SUMIF(A18_205!$A$14:$A$59,$A44,A18_205!$C$14:$C$59)</f>
        <v>0</v>
      </c>
      <c r="AJ44" s="42">
        <f>SUMIF(A18_208!$A$14:$A$64,$A44,A18_208!$C$14:$C$64)</f>
        <v>0</v>
      </c>
      <c r="AK44" s="42">
        <f>SUMIF(A19_113!$A$14:$A$75,$A44,A19_113!$C$14:$C$75)</f>
        <v>0</v>
      </c>
      <c r="AL44" s="42">
        <f>SUMIF(A19_118!$A$14:$A$72,$A44,A19_118!$C$14:$C$72)</f>
        <v>0</v>
      </c>
      <c r="AM44" s="42">
        <f>SUMIF(A19_229!$A$14:$A$72,$A44,A19_229!$C$14:$C$72)</f>
        <v>0</v>
      </c>
      <c r="AN44" s="42">
        <f>SUMIF(A19_231!$A$14:$A$72,$A44,A19_231!$C$14:$C$72)</f>
        <v>0</v>
      </c>
      <c r="AO44" s="42">
        <f>SUMIF(A19_308!$A$14:$A$70,$A44,A19_308!$C$14:$C$70)</f>
        <v>0</v>
      </c>
      <c r="AP44" s="42">
        <f>SUMIF(A19_326!$A$14:$A$70,$A44,A19_326!$C$14:$C$70)</f>
        <v>0</v>
      </c>
      <c r="AQ44" s="42">
        <f>SUMIF(A20_113!$A$14:$A$73,$A44,A20_113!$C$14:$C$73)</f>
        <v>0</v>
      </c>
      <c r="AR44" s="42">
        <f>SUMIF(A20_114!$A$14:$A$71,$A44,A20_114!$C$14:$C$71)</f>
        <v>0</v>
      </c>
      <c r="AS44" s="42">
        <f>SUMIF(A21_108!$A$14:$A$70,$A44,A21_108!$C$14:$C$70)</f>
        <v>0</v>
      </c>
      <c r="AT44" s="42">
        <f>SUMIF(A21_111!$A$14:$A$71,$A44,A21_111!$C$14:$C$71)</f>
        <v>0</v>
      </c>
      <c r="AU44" s="42">
        <f>SUMIF(A21_329!$A$14:$A$80,$A44,A21_329!$C$14:$C$80)</f>
        <v>0</v>
      </c>
    </row>
    <row r="45" spans="1:47" ht="127.5" customHeight="1" x14ac:dyDescent="0.3">
      <c r="A45" s="43" t="s">
        <v>129</v>
      </c>
      <c r="B45" s="17" t="s">
        <v>130</v>
      </c>
      <c r="C45" s="12">
        <f t="shared" si="3"/>
        <v>1</v>
      </c>
      <c r="D45" s="12" t="s">
        <v>22</v>
      </c>
      <c r="E45" s="15"/>
      <c r="F45" s="15">
        <f t="shared" si="4"/>
        <v>0</v>
      </c>
      <c r="G45" s="16" t="s">
        <v>131</v>
      </c>
      <c r="H45" s="12"/>
      <c r="I45" s="12"/>
      <c r="K45">
        <f t="shared" si="5"/>
        <v>1</v>
      </c>
      <c r="L45" s="42">
        <f>SUMIF(A01_209!$A$14:$A$75,$A45,A01_209!$C$14:$C$75)</f>
        <v>0</v>
      </c>
      <c r="M45" s="42">
        <f>SUMIF(A01_210!$A$14:$A$88,$A45,A01_210!$C$14:$C$88)</f>
        <v>0</v>
      </c>
      <c r="N45" s="42">
        <f>SUMIF(A01_213!$A$14:$A$70,$A45,A01_213!$C$14:$C$70)</f>
        <v>0</v>
      </c>
      <c r="O45" s="42">
        <f>SUMIF(A01_216!$A$14:$A$73,$A45,A01_216!$C$14:$C$73)</f>
        <v>0</v>
      </c>
      <c r="P45" s="42">
        <f>SUMIF(A01_227!$A$14:$A$63,$A45,A01_227!$C$14:$C$63)</f>
        <v>0</v>
      </c>
      <c r="Q45" s="42">
        <f>SUMIF(A01_309!$A$14:$A$75,$A45,A01_309!$C$14:$C$75)</f>
        <v>0</v>
      </c>
      <c r="R45" s="42">
        <f>SUMIF(A01_409!$A$14:$A$68,$A45,A01_409!$C$14:$C$68)</f>
        <v>0</v>
      </c>
      <c r="S45" s="42">
        <f>SUMIF(A01_428!$A$14:$A$76,$A45,A01_428!$C$14:$C$76)</f>
        <v>0</v>
      </c>
      <c r="T45" s="42">
        <f>SUMIF(A01_S105!$A$14:$A$56,$A45,A01_S105!$C$14:$C$56)</f>
        <v>0</v>
      </c>
      <c r="U45" s="42">
        <f>SUMIF(A01_S106!$A$14:$A$69,$A45,A01_S106!$C$14:$C$69)</f>
        <v>0</v>
      </c>
      <c r="V45" s="42">
        <f>SUMIF(A01_S236!$A$14:$A$74,$A45,A01_S236!$C$14:$C$74)</f>
        <v>0</v>
      </c>
      <c r="W45" s="42">
        <f>SUMIF(A01_S237!$A$14:$A$47,$A45,A01_S237!$C$14:$C$47)</f>
        <v>0</v>
      </c>
      <c r="X45" s="42">
        <f>SUMIF(A07_214!$A$14:$A$70,$A45,A07_214!$C$14:$C$70)</f>
        <v>0</v>
      </c>
      <c r="Y45" s="42">
        <f>SUMIF(A07_205ab!$A$14:$A$72,$A45,A07_205ab!$C$14:$C$72)</f>
        <v>0</v>
      </c>
      <c r="Z45" s="42">
        <f>SUMIF(A15_308!$A$14:$A$69,$A45,A15_308!$C$14:$C$69)</f>
        <v>0</v>
      </c>
      <c r="AA45" s="42">
        <f>SUMIF(A15_309!$A$14:$A$73,$A45,A15_309!$C$14:$C$73)</f>
        <v>0</v>
      </c>
      <c r="AB45" s="42">
        <f>SUMIF(A15_332!$A$14:$A$62,$A45,A15_332!$C$14:$C$62)</f>
        <v>1</v>
      </c>
      <c r="AC45" s="42">
        <f>SUMIF(A15_333!$A$14:$A$72,$A45,A15_333!$C$14:$C$72)</f>
        <v>0</v>
      </c>
      <c r="AD45" s="42">
        <f>SUMIF(A16_213!$A$14:$A$75,$A45,A16_213!$C$14:$C$75)</f>
        <v>0</v>
      </c>
      <c r="AE45" s="42">
        <f>SUMIF(A16_215!$A$14:$A$72,$A45,A16_215!$C$14:$C$72)</f>
        <v>0</v>
      </c>
      <c r="AF45" s="42">
        <f>SUMIF(A16_217!$A$14:$A$72,$A45,A16_217!$C$14:$C$72)</f>
        <v>0</v>
      </c>
      <c r="AG45" s="42">
        <f>SUMIF(A18_108!$A$14:$A$70,$A45,A18_108!$C$14:$C$70)</f>
        <v>0</v>
      </c>
      <c r="AH45" s="42">
        <f>SUMIF(A18_112!$A$14:$A$57,$A45,A18_112!$C$14:$C$57)</f>
        <v>0</v>
      </c>
      <c r="AI45" s="42">
        <f>SUMIF(A18_205!$A$14:$A$59,$A45,A18_205!$C$14:$C$59)</f>
        <v>0</v>
      </c>
      <c r="AJ45" s="42">
        <f>SUMIF(A18_208!$A$14:$A$64,$A45,A18_208!$C$14:$C$64)</f>
        <v>0</v>
      </c>
      <c r="AK45" s="42">
        <f>SUMIF(A19_113!$A$14:$A$75,$A45,A19_113!$C$14:$C$75)</f>
        <v>0</v>
      </c>
      <c r="AL45" s="42">
        <f>SUMIF(A19_118!$A$14:$A$72,$A45,A19_118!$C$14:$C$72)</f>
        <v>0</v>
      </c>
      <c r="AM45" s="42">
        <f>SUMIF(A19_229!$A$14:$A$72,$A45,A19_229!$C$14:$C$72)</f>
        <v>0</v>
      </c>
      <c r="AN45" s="42">
        <f>SUMIF(A19_231!$A$14:$A$72,$A45,A19_231!$C$14:$C$72)</f>
        <v>0</v>
      </c>
      <c r="AO45" s="42">
        <f>SUMIF(A19_308!$A$14:$A$70,$A45,A19_308!$C$14:$C$70)</f>
        <v>0</v>
      </c>
      <c r="AP45" s="42">
        <f>SUMIF(A19_326!$A$14:$A$70,$A45,A19_326!$C$14:$C$70)</f>
        <v>0</v>
      </c>
      <c r="AQ45" s="42">
        <f>SUMIF(A20_113!$A$14:$A$73,$A45,A20_113!$C$14:$C$73)</f>
        <v>0</v>
      </c>
      <c r="AR45" s="42">
        <f>SUMIF(A20_114!$A$14:$A$71,$A45,A20_114!$C$14:$C$71)</f>
        <v>0</v>
      </c>
      <c r="AS45" s="42">
        <f>SUMIF(A21_108!$A$14:$A$70,$A45,A21_108!$C$14:$C$70)</f>
        <v>0</v>
      </c>
      <c r="AT45" s="42">
        <f>SUMIF(A21_111!$A$14:$A$71,$A45,A21_111!$C$14:$C$71)</f>
        <v>0</v>
      </c>
      <c r="AU45" s="42">
        <f>SUMIF(A21_329!$A$14:$A$80,$A45,A21_329!$C$14:$C$80)</f>
        <v>0</v>
      </c>
    </row>
    <row r="46" spans="1:47" ht="76.5" customHeight="1" x14ac:dyDescent="0.3">
      <c r="A46" s="43" t="s">
        <v>132</v>
      </c>
      <c r="B46" s="17" t="s">
        <v>133</v>
      </c>
      <c r="C46" s="12">
        <f t="shared" si="3"/>
        <v>1</v>
      </c>
      <c r="D46" s="12" t="s">
        <v>22</v>
      </c>
      <c r="E46" s="15"/>
      <c r="F46" s="15">
        <f t="shared" si="4"/>
        <v>0</v>
      </c>
      <c r="G46" s="16" t="s">
        <v>134</v>
      </c>
      <c r="H46" s="12"/>
      <c r="I46" s="12"/>
      <c r="K46">
        <f t="shared" si="5"/>
        <v>1</v>
      </c>
      <c r="L46" s="42">
        <f>SUMIF(A01_209!$A$14:$A$75,$A46,A01_209!$C$14:$C$75)</f>
        <v>0</v>
      </c>
      <c r="M46" s="42">
        <f>SUMIF(A01_210!$A$14:$A$88,$A46,A01_210!$C$14:$C$88)</f>
        <v>0</v>
      </c>
      <c r="N46" s="42">
        <f>SUMIF(A01_213!$A$14:$A$70,$A46,A01_213!$C$14:$C$70)</f>
        <v>0</v>
      </c>
      <c r="O46" s="42">
        <f>SUMIF(A01_216!$A$14:$A$73,$A46,A01_216!$C$14:$C$73)</f>
        <v>0</v>
      </c>
      <c r="P46" s="42">
        <f>SUMIF(A01_227!$A$14:$A$63,$A46,A01_227!$C$14:$C$63)</f>
        <v>0</v>
      </c>
      <c r="Q46" s="42">
        <f>SUMIF(A01_309!$A$14:$A$75,$A46,A01_309!$C$14:$C$75)</f>
        <v>0</v>
      </c>
      <c r="R46" s="42">
        <f>SUMIF(A01_409!$A$14:$A$68,$A46,A01_409!$C$14:$C$68)</f>
        <v>0</v>
      </c>
      <c r="S46" s="42">
        <f>SUMIF(A01_428!$A$14:$A$76,$A46,A01_428!$C$14:$C$76)</f>
        <v>0</v>
      </c>
      <c r="T46" s="42">
        <f>SUMIF(A01_S105!$A$14:$A$56,$A46,A01_S105!$C$14:$C$56)</f>
        <v>0</v>
      </c>
      <c r="U46" s="42">
        <f>SUMIF(A01_S106!$A$14:$A$69,$A46,A01_S106!$C$14:$C$69)</f>
        <v>0</v>
      </c>
      <c r="V46" s="42">
        <f>SUMIF(A01_S236!$A$14:$A$74,$A46,A01_S236!$C$14:$C$74)</f>
        <v>0</v>
      </c>
      <c r="W46" s="42">
        <f>SUMIF(A01_S237!$A$14:$A$47,$A46,A01_S237!$C$14:$C$47)</f>
        <v>0</v>
      </c>
      <c r="X46" s="42">
        <f>SUMIF(A07_214!$A$14:$A$70,$A46,A07_214!$C$14:$C$70)</f>
        <v>0</v>
      </c>
      <c r="Y46" s="42">
        <f>SUMIF(A07_205ab!$A$14:$A$72,$A46,A07_205ab!$C$14:$C$72)</f>
        <v>0</v>
      </c>
      <c r="Z46" s="42">
        <f>SUMIF(A15_308!$A$14:$A$69,$A46,A15_308!$C$14:$C$69)</f>
        <v>0</v>
      </c>
      <c r="AA46" s="42">
        <f>SUMIF(A15_309!$A$14:$A$73,$A46,A15_309!$C$14:$C$73)</f>
        <v>0</v>
      </c>
      <c r="AB46" s="42">
        <f>SUMIF(A15_332!$A$14:$A$62,$A46,A15_332!$C$14:$C$62)</f>
        <v>0</v>
      </c>
      <c r="AC46" s="42">
        <f>SUMIF(A15_333!$A$14:$A$72,$A46,A15_333!$C$14:$C$72)</f>
        <v>0</v>
      </c>
      <c r="AD46" s="42">
        <f>SUMIF(A16_213!$A$14:$A$75,$A46,A16_213!$C$14:$C$75)</f>
        <v>0</v>
      </c>
      <c r="AE46" s="42">
        <f>SUMIF(A16_215!$A$14:$A$72,$A46,A16_215!$C$14:$C$72)</f>
        <v>0</v>
      </c>
      <c r="AF46" s="42">
        <f>SUMIF(A16_217!$A$14:$A$72,$A46,A16_217!$C$14:$C$72)</f>
        <v>0</v>
      </c>
      <c r="AG46" s="42">
        <f>SUMIF(A18_108!$A$14:$A$70,$A46,A18_108!$C$14:$C$70)</f>
        <v>0</v>
      </c>
      <c r="AH46" s="42">
        <f>SUMIF(A18_112!$A$14:$A$57,$A46,A18_112!$C$14:$C$57)</f>
        <v>1</v>
      </c>
      <c r="AI46" s="42">
        <f>SUMIF(A18_205!$A$14:$A$59,$A46,A18_205!$C$14:$C$59)</f>
        <v>0</v>
      </c>
      <c r="AJ46" s="42">
        <f>SUMIF(A18_208!$A$14:$A$64,$A46,A18_208!$C$14:$C$64)</f>
        <v>0</v>
      </c>
      <c r="AK46" s="42">
        <f>SUMIF(A19_113!$A$14:$A$75,$A46,A19_113!$C$14:$C$75)</f>
        <v>0</v>
      </c>
      <c r="AL46" s="42">
        <f>SUMIF(A19_118!$A$14:$A$72,$A46,A19_118!$C$14:$C$72)</f>
        <v>0</v>
      </c>
      <c r="AM46" s="42">
        <f>SUMIF(A19_229!$A$14:$A$72,$A46,A19_229!$C$14:$C$72)</f>
        <v>0</v>
      </c>
      <c r="AN46" s="42">
        <f>SUMIF(A19_231!$A$14:$A$72,$A46,A19_231!$C$14:$C$72)</f>
        <v>0</v>
      </c>
      <c r="AO46" s="42">
        <f>SUMIF(A19_308!$A$14:$A$70,$A46,A19_308!$C$14:$C$70)</f>
        <v>0</v>
      </c>
      <c r="AP46" s="42">
        <f>SUMIF(A19_326!$A$14:$A$70,$A46,A19_326!$C$14:$C$70)</f>
        <v>0</v>
      </c>
      <c r="AQ46" s="42">
        <f>SUMIF(A20_113!$A$14:$A$73,$A46,A20_113!$C$14:$C$73)</f>
        <v>0</v>
      </c>
      <c r="AR46" s="42">
        <f>SUMIF(A20_114!$A$14:$A$71,$A46,A20_114!$C$14:$C$71)</f>
        <v>0</v>
      </c>
      <c r="AS46" s="42">
        <f>SUMIF(A21_108!$A$14:$A$70,$A46,A21_108!$C$14:$C$70)</f>
        <v>0</v>
      </c>
      <c r="AT46" s="42">
        <f>SUMIF(A21_111!$A$14:$A$71,$A46,A21_111!$C$14:$C$71)</f>
        <v>0</v>
      </c>
      <c r="AU46" s="42">
        <f>SUMIF(A21_329!$A$14:$A$80,$A46,A21_329!$C$14:$C$80)</f>
        <v>0</v>
      </c>
    </row>
    <row r="47" spans="1:47" ht="63.75" customHeight="1" x14ac:dyDescent="0.3">
      <c r="A47" s="43" t="s">
        <v>135</v>
      </c>
      <c r="B47" s="17" t="s">
        <v>136</v>
      </c>
      <c r="C47" s="12">
        <f t="shared" si="3"/>
        <v>2</v>
      </c>
      <c r="D47" s="12" t="s">
        <v>22</v>
      </c>
      <c r="E47" s="15"/>
      <c r="F47" s="15">
        <f t="shared" si="4"/>
        <v>0</v>
      </c>
      <c r="G47" s="16" t="s">
        <v>137</v>
      </c>
      <c r="H47" s="12"/>
      <c r="I47" s="12"/>
      <c r="K47">
        <f t="shared" si="5"/>
        <v>2</v>
      </c>
      <c r="L47" s="42">
        <f>SUMIF(A01_209!$A$14:$A$75,$A47,A01_209!$C$14:$C$75)</f>
        <v>0</v>
      </c>
      <c r="M47" s="42">
        <f>SUMIF(A01_210!$A$14:$A$88,$A47,A01_210!$C$14:$C$88)</f>
        <v>0</v>
      </c>
      <c r="N47" s="42">
        <f>SUMIF(A01_213!$A$14:$A$70,$A47,A01_213!$C$14:$C$70)</f>
        <v>0</v>
      </c>
      <c r="O47" s="42">
        <f>SUMIF(A01_216!$A$14:$A$73,$A47,A01_216!$C$14:$C$73)</f>
        <v>0</v>
      </c>
      <c r="P47" s="42">
        <f>SUMIF(A01_227!$A$14:$A$63,$A47,A01_227!$C$14:$C$63)</f>
        <v>0</v>
      </c>
      <c r="Q47" s="42">
        <f>SUMIF(A01_309!$A$14:$A$75,$A47,A01_309!$C$14:$C$75)</f>
        <v>0</v>
      </c>
      <c r="R47" s="42">
        <f>SUMIF(A01_409!$A$14:$A$68,$A47,A01_409!$C$14:$C$68)</f>
        <v>0</v>
      </c>
      <c r="S47" s="42">
        <f>SUMIF(A01_428!$A$14:$A$76,$A47,A01_428!$C$14:$C$76)</f>
        <v>0</v>
      </c>
      <c r="T47" s="42">
        <f>SUMIF(A01_S105!$A$14:$A$56,$A47,A01_S105!$C$14:$C$56)</f>
        <v>0</v>
      </c>
      <c r="U47" s="42">
        <f>SUMIF(A01_S106!$A$14:$A$69,$A47,A01_S106!$C$14:$C$69)</f>
        <v>0</v>
      </c>
      <c r="V47" s="42">
        <f>SUMIF(A01_S236!$A$14:$A$74,$A47,A01_S236!$C$14:$C$74)</f>
        <v>1</v>
      </c>
      <c r="W47" s="42">
        <f>SUMIF(A01_S237!$A$14:$A$47,$A47,A01_S237!$C$14:$C$47)</f>
        <v>1</v>
      </c>
      <c r="X47" s="42">
        <f>SUMIF(A07_214!$A$14:$A$70,$A47,A07_214!$C$14:$C$70)</f>
        <v>0</v>
      </c>
      <c r="Y47" s="42">
        <f>SUMIF(A07_205ab!$A$14:$A$72,$A47,A07_205ab!$C$14:$C$72)</f>
        <v>0</v>
      </c>
      <c r="Z47" s="42">
        <f>SUMIF(A15_308!$A$14:$A$69,$A47,A15_308!$C$14:$C$69)</f>
        <v>0</v>
      </c>
      <c r="AA47" s="42">
        <f>SUMIF(A15_309!$A$14:$A$73,$A47,A15_309!$C$14:$C$73)</f>
        <v>0</v>
      </c>
      <c r="AB47" s="42">
        <f>SUMIF(A15_332!$A$14:$A$62,$A47,A15_332!$C$14:$C$62)</f>
        <v>0</v>
      </c>
      <c r="AC47" s="42">
        <f>SUMIF(A15_333!$A$14:$A$72,$A47,A15_333!$C$14:$C$72)</f>
        <v>0</v>
      </c>
      <c r="AD47" s="42">
        <f>SUMIF(A16_213!$A$14:$A$75,$A47,A16_213!$C$14:$C$75)</f>
        <v>0</v>
      </c>
      <c r="AE47" s="42">
        <f>SUMIF(A16_215!$A$14:$A$72,$A47,A16_215!$C$14:$C$72)</f>
        <v>0</v>
      </c>
      <c r="AF47" s="42">
        <f>SUMIF(A16_217!$A$14:$A$72,$A47,A16_217!$C$14:$C$72)</f>
        <v>0</v>
      </c>
      <c r="AG47" s="42">
        <f>SUMIF(A18_108!$A$14:$A$70,$A47,A18_108!$C$14:$C$70)</f>
        <v>0</v>
      </c>
      <c r="AH47" s="42">
        <f>SUMIF(A18_112!$A$14:$A$57,$A47,A18_112!$C$14:$C$57)</f>
        <v>0</v>
      </c>
      <c r="AI47" s="42">
        <f>SUMIF(A18_205!$A$14:$A$59,$A47,A18_205!$C$14:$C$59)</f>
        <v>0</v>
      </c>
      <c r="AJ47" s="42">
        <f>SUMIF(A18_208!$A$14:$A$64,$A47,A18_208!$C$14:$C$64)</f>
        <v>0</v>
      </c>
      <c r="AK47" s="42">
        <f>SUMIF(A19_113!$A$14:$A$75,$A47,A19_113!$C$14:$C$75)</f>
        <v>0</v>
      </c>
      <c r="AL47" s="42">
        <f>SUMIF(A19_118!$A$14:$A$72,$A47,A19_118!$C$14:$C$72)</f>
        <v>0</v>
      </c>
      <c r="AM47" s="42">
        <f>SUMIF(A19_229!$A$14:$A$72,$A47,A19_229!$C$14:$C$72)</f>
        <v>0</v>
      </c>
      <c r="AN47" s="42">
        <f>SUMIF(A19_231!$A$14:$A$72,$A47,A19_231!$C$14:$C$72)</f>
        <v>0</v>
      </c>
      <c r="AO47" s="42">
        <f>SUMIF(A19_308!$A$14:$A$70,$A47,A19_308!$C$14:$C$70)</f>
        <v>0</v>
      </c>
      <c r="AP47" s="42">
        <f>SUMIF(A19_326!$A$14:$A$70,$A47,A19_326!$C$14:$C$70)</f>
        <v>0</v>
      </c>
      <c r="AQ47" s="42">
        <f>SUMIF(A20_113!$A$14:$A$73,$A47,A20_113!$C$14:$C$73)</f>
        <v>0</v>
      </c>
      <c r="AR47" s="42">
        <f>SUMIF(A20_114!$A$14:$A$71,$A47,A20_114!$C$14:$C$71)</f>
        <v>0</v>
      </c>
      <c r="AS47" s="42">
        <f>SUMIF(A21_108!$A$14:$A$70,$A47,A21_108!$C$14:$C$70)</f>
        <v>0</v>
      </c>
      <c r="AT47" s="42">
        <f>SUMIF(A21_111!$A$14:$A$71,$A47,A21_111!$C$14:$C$71)</f>
        <v>0</v>
      </c>
      <c r="AU47" s="42">
        <f>SUMIF(A21_329!$A$14:$A$80,$A47,A21_329!$C$14:$C$80)</f>
        <v>0</v>
      </c>
    </row>
    <row r="48" spans="1:47" ht="38.25" customHeight="1" x14ac:dyDescent="0.3">
      <c r="A48" s="43" t="s">
        <v>138</v>
      </c>
      <c r="B48" s="17" t="s">
        <v>139</v>
      </c>
      <c r="C48" s="12">
        <f t="shared" si="3"/>
        <v>11</v>
      </c>
      <c r="D48" s="12" t="s">
        <v>22</v>
      </c>
      <c r="E48" s="15"/>
      <c r="F48" s="15">
        <f t="shared" si="4"/>
        <v>0</v>
      </c>
      <c r="G48" s="16" t="s">
        <v>140</v>
      </c>
      <c r="H48" s="12"/>
      <c r="I48" s="12"/>
      <c r="K48">
        <f t="shared" si="5"/>
        <v>11</v>
      </c>
      <c r="L48" s="42">
        <f>SUMIF(A01_209!$A$14:$A$75,$A48,A01_209!$C$14:$C$75)</f>
        <v>2</v>
      </c>
      <c r="M48" s="42">
        <f>SUMIF(A01_210!$A$14:$A$88,$A48,A01_210!$C$14:$C$88)</f>
        <v>0</v>
      </c>
      <c r="N48" s="42">
        <f>SUMIF(A01_213!$A$14:$A$70,$A48,A01_213!$C$14:$C$70)</f>
        <v>0</v>
      </c>
      <c r="O48" s="42">
        <f>SUMIF(A01_216!$A$14:$A$73,$A48,A01_216!$C$14:$C$73)</f>
        <v>0</v>
      </c>
      <c r="P48" s="42">
        <f>SUMIF(A01_227!$A$14:$A$63,$A48,A01_227!$C$14:$C$63)</f>
        <v>0</v>
      </c>
      <c r="Q48" s="42">
        <f>SUMIF(A01_309!$A$14:$A$75,$A48,A01_309!$C$14:$C$75)</f>
        <v>0</v>
      </c>
      <c r="R48" s="42">
        <f>SUMIF(A01_409!$A$14:$A$68,$A48,A01_409!$C$14:$C$68)</f>
        <v>2</v>
      </c>
      <c r="S48" s="42">
        <f>SUMIF(A01_428!$A$14:$A$76,$A48,A01_428!$C$14:$C$76)</f>
        <v>0</v>
      </c>
      <c r="T48" s="42">
        <f>SUMIF(A01_S105!$A$14:$A$56,$A48,A01_S105!$C$14:$C$56)</f>
        <v>0</v>
      </c>
      <c r="U48" s="42">
        <f>SUMIF(A01_S106!$A$14:$A$69,$A48,A01_S106!$C$14:$C$69)</f>
        <v>2</v>
      </c>
      <c r="V48" s="42">
        <f>SUMIF(A01_S236!$A$14:$A$74,$A48,A01_S236!$C$14:$C$74)</f>
        <v>1</v>
      </c>
      <c r="W48" s="42">
        <f>SUMIF(A01_S237!$A$14:$A$47,$A48,A01_S237!$C$14:$C$47)</f>
        <v>1</v>
      </c>
      <c r="X48" s="42">
        <f>SUMIF(A07_214!$A$14:$A$70,$A48,A07_214!$C$14:$C$70)</f>
        <v>1</v>
      </c>
      <c r="Y48" s="42">
        <f>SUMIF(A07_205ab!$A$14:$A$72,$A48,A07_205ab!$C$14:$C$72)</f>
        <v>2</v>
      </c>
      <c r="Z48" s="42">
        <f>SUMIF(A15_308!$A$14:$A$69,$A48,A15_308!$C$14:$C$69)</f>
        <v>0</v>
      </c>
      <c r="AA48" s="42">
        <f>SUMIF(A15_309!$A$14:$A$73,$A48,A15_309!$C$14:$C$73)</f>
        <v>0</v>
      </c>
      <c r="AB48" s="42">
        <f>SUMIF(A15_332!$A$14:$A$62,$A48,A15_332!$C$14:$C$62)</f>
        <v>0</v>
      </c>
      <c r="AC48" s="42">
        <f>SUMIF(A15_333!$A$14:$A$72,$A48,A15_333!$C$14:$C$72)</f>
        <v>0</v>
      </c>
      <c r="AD48" s="42">
        <f>SUMIF(A16_213!$A$14:$A$75,$A48,A16_213!$C$14:$C$75)</f>
        <v>0</v>
      </c>
      <c r="AE48" s="42">
        <f>SUMIF(A16_215!$A$14:$A$72,$A48,A16_215!$C$14:$C$72)</f>
        <v>0</v>
      </c>
      <c r="AF48" s="42">
        <f>SUMIF(A16_217!$A$14:$A$72,$A48,A16_217!$C$14:$C$72)</f>
        <v>0</v>
      </c>
      <c r="AG48" s="42">
        <f>SUMIF(A18_108!$A$14:$A$70,$A48,A18_108!$C$14:$C$70)</f>
        <v>0</v>
      </c>
      <c r="AH48" s="42">
        <f>SUMIF(A18_112!$A$14:$A$57,$A48,A18_112!$C$14:$C$57)</f>
        <v>0</v>
      </c>
      <c r="AI48" s="42">
        <f>SUMIF(A18_205!$A$14:$A$59,$A48,A18_205!$C$14:$C$59)</f>
        <v>0</v>
      </c>
      <c r="AJ48" s="42">
        <f>SUMIF(A18_208!$A$14:$A$64,$A48,A18_208!$C$14:$C$64)</f>
        <v>0</v>
      </c>
      <c r="AK48" s="42">
        <f>SUMIF(A19_113!$A$14:$A$75,$A48,A19_113!$C$14:$C$75)</f>
        <v>0</v>
      </c>
      <c r="AL48" s="42">
        <f>SUMIF(A19_118!$A$14:$A$72,$A48,A19_118!$C$14:$C$72)</f>
        <v>0</v>
      </c>
      <c r="AM48" s="42">
        <f>SUMIF(A19_229!$A$14:$A$72,$A48,A19_229!$C$14:$C$72)</f>
        <v>0</v>
      </c>
      <c r="AN48" s="42">
        <f>SUMIF(A19_231!$A$14:$A$72,$A48,A19_231!$C$14:$C$72)</f>
        <v>0</v>
      </c>
      <c r="AO48" s="42">
        <f>SUMIF(A19_308!$A$14:$A$70,$A48,A19_308!$C$14:$C$70)</f>
        <v>0</v>
      </c>
      <c r="AP48" s="42">
        <f>SUMIF(A19_326!$A$14:$A$70,$A48,A19_326!$C$14:$C$70)</f>
        <v>0</v>
      </c>
      <c r="AQ48" s="42">
        <f>SUMIF(A20_113!$A$14:$A$73,$A48,A20_113!$C$14:$C$73)</f>
        <v>0</v>
      </c>
      <c r="AR48" s="42">
        <f>SUMIF(A20_114!$A$14:$A$71,$A48,A20_114!$C$14:$C$71)</f>
        <v>0</v>
      </c>
      <c r="AS48" s="42">
        <f>SUMIF(A21_108!$A$14:$A$70,$A48,A21_108!$C$14:$C$70)</f>
        <v>0</v>
      </c>
      <c r="AT48" s="42">
        <f>SUMIF(A21_111!$A$14:$A$71,$A48,A21_111!$C$14:$C$71)</f>
        <v>0</v>
      </c>
      <c r="AU48" s="42">
        <f>SUMIF(A21_329!$A$14:$A$80,$A48,A21_329!$C$14:$C$80)</f>
        <v>0</v>
      </c>
    </row>
    <row r="49" spans="1:47" ht="51" customHeight="1" x14ac:dyDescent="0.3">
      <c r="A49" s="43" t="s">
        <v>141</v>
      </c>
      <c r="B49" s="17" t="s">
        <v>142</v>
      </c>
      <c r="C49" s="12">
        <f t="shared" si="3"/>
        <v>7</v>
      </c>
      <c r="D49" s="12" t="s">
        <v>22</v>
      </c>
      <c r="E49" s="15"/>
      <c r="F49" s="15">
        <f t="shared" si="4"/>
        <v>0</v>
      </c>
      <c r="G49" s="16" t="s">
        <v>143</v>
      </c>
      <c r="H49" s="12"/>
      <c r="I49" s="12"/>
      <c r="K49">
        <f t="shared" si="5"/>
        <v>7</v>
      </c>
      <c r="L49" s="42">
        <f>SUMIF(A01_209!$A$14:$A$75,$A49,A01_209!$C$14:$C$75)</f>
        <v>1</v>
      </c>
      <c r="M49" s="42">
        <f>SUMIF(A01_210!$A$14:$A$88,$A49,A01_210!$C$14:$C$88)</f>
        <v>0</v>
      </c>
      <c r="N49" s="42">
        <f>SUMIF(A01_213!$A$14:$A$70,$A49,A01_213!$C$14:$C$70)</f>
        <v>0</v>
      </c>
      <c r="O49" s="42">
        <f>SUMIF(A01_216!$A$14:$A$73,$A49,A01_216!$C$14:$C$73)</f>
        <v>0</v>
      </c>
      <c r="P49" s="42">
        <f>SUMIF(A01_227!$A$14:$A$63,$A49,A01_227!$C$14:$C$63)</f>
        <v>0</v>
      </c>
      <c r="Q49" s="42">
        <f>SUMIF(A01_309!$A$14:$A$75,$A49,A01_309!$C$14:$C$75)</f>
        <v>0</v>
      </c>
      <c r="R49" s="42">
        <f>SUMIF(A01_409!$A$14:$A$68,$A49,A01_409!$C$14:$C$68)</f>
        <v>1</v>
      </c>
      <c r="S49" s="42">
        <f>SUMIF(A01_428!$A$14:$A$76,$A49,A01_428!$C$14:$C$76)</f>
        <v>0</v>
      </c>
      <c r="T49" s="42">
        <f>SUMIF(A01_S105!$A$14:$A$56,$A49,A01_S105!$C$14:$C$56)</f>
        <v>0</v>
      </c>
      <c r="U49" s="42">
        <f>SUMIF(A01_S106!$A$14:$A$69,$A49,A01_S106!$C$14:$C$69)</f>
        <v>1</v>
      </c>
      <c r="V49" s="42">
        <f>SUMIF(A01_S236!$A$14:$A$74,$A49,A01_S236!$C$14:$C$74)</f>
        <v>1</v>
      </c>
      <c r="W49" s="42">
        <f>SUMIF(A01_S237!$A$14:$A$47,$A49,A01_S237!$C$14:$C$47)</f>
        <v>1</v>
      </c>
      <c r="X49" s="42">
        <f>SUMIF(A07_214!$A$14:$A$70,$A49,A07_214!$C$14:$C$70)</f>
        <v>1</v>
      </c>
      <c r="Y49" s="42">
        <f>SUMIF(A07_205ab!$A$14:$A$72,$A49,A07_205ab!$C$14:$C$72)</f>
        <v>1</v>
      </c>
      <c r="Z49" s="42">
        <f>SUMIF(A15_308!$A$14:$A$69,$A49,A15_308!$C$14:$C$69)</f>
        <v>0</v>
      </c>
      <c r="AA49" s="42">
        <f>SUMIF(A15_309!$A$14:$A$73,$A49,A15_309!$C$14:$C$73)</f>
        <v>0</v>
      </c>
      <c r="AB49" s="42">
        <f>SUMIF(A15_332!$A$14:$A$62,$A49,A15_332!$C$14:$C$62)</f>
        <v>0</v>
      </c>
      <c r="AC49" s="42">
        <f>SUMIF(A15_333!$A$14:$A$72,$A49,A15_333!$C$14:$C$72)</f>
        <v>0</v>
      </c>
      <c r="AD49" s="42">
        <f>SUMIF(A16_213!$A$14:$A$75,$A49,A16_213!$C$14:$C$75)</f>
        <v>0</v>
      </c>
      <c r="AE49" s="42">
        <f>SUMIF(A16_215!$A$14:$A$72,$A49,A16_215!$C$14:$C$72)</f>
        <v>0</v>
      </c>
      <c r="AF49" s="42">
        <f>SUMIF(A16_217!$A$14:$A$72,$A49,A16_217!$C$14:$C$72)</f>
        <v>0</v>
      </c>
      <c r="AG49" s="42">
        <f>SUMIF(A18_108!$A$14:$A$70,$A49,A18_108!$C$14:$C$70)</f>
        <v>0</v>
      </c>
      <c r="AH49" s="42">
        <f>SUMIF(A18_112!$A$14:$A$57,$A49,A18_112!$C$14:$C$57)</f>
        <v>0</v>
      </c>
      <c r="AI49" s="42">
        <f>SUMIF(A18_205!$A$14:$A$59,$A49,A18_205!$C$14:$C$59)</f>
        <v>0</v>
      </c>
      <c r="AJ49" s="42">
        <f>SUMIF(A18_208!$A$14:$A$64,$A49,A18_208!$C$14:$C$64)</f>
        <v>0</v>
      </c>
      <c r="AK49" s="42">
        <f>SUMIF(A19_113!$A$14:$A$75,$A49,A19_113!$C$14:$C$75)</f>
        <v>0</v>
      </c>
      <c r="AL49" s="42">
        <f>SUMIF(A19_118!$A$14:$A$72,$A49,A19_118!$C$14:$C$72)</f>
        <v>0</v>
      </c>
      <c r="AM49" s="42">
        <f>SUMIF(A19_229!$A$14:$A$72,$A49,A19_229!$C$14:$C$72)</f>
        <v>0</v>
      </c>
      <c r="AN49" s="42">
        <f>SUMIF(A19_231!$A$14:$A$72,$A49,A19_231!$C$14:$C$72)</f>
        <v>0</v>
      </c>
      <c r="AO49" s="42">
        <f>SUMIF(A19_308!$A$14:$A$70,$A49,A19_308!$C$14:$C$70)</f>
        <v>0</v>
      </c>
      <c r="AP49" s="42">
        <f>SUMIF(A19_326!$A$14:$A$70,$A49,A19_326!$C$14:$C$70)</f>
        <v>0</v>
      </c>
      <c r="AQ49" s="42">
        <f>SUMIF(A20_113!$A$14:$A$73,$A49,A20_113!$C$14:$C$73)</f>
        <v>0</v>
      </c>
      <c r="AR49" s="42">
        <f>SUMIF(A20_114!$A$14:$A$71,$A49,A20_114!$C$14:$C$71)</f>
        <v>0</v>
      </c>
      <c r="AS49" s="42">
        <f>SUMIF(A21_108!$A$14:$A$70,$A49,A21_108!$C$14:$C$70)</f>
        <v>0</v>
      </c>
      <c r="AT49" s="42">
        <f>SUMIF(A21_111!$A$14:$A$71,$A49,A21_111!$C$14:$C$71)</f>
        <v>0</v>
      </c>
      <c r="AU49" s="42">
        <f>SUMIF(A21_329!$A$14:$A$80,$A49,A21_329!$C$14:$C$80)</f>
        <v>0</v>
      </c>
    </row>
    <row r="50" spans="1:47" ht="63.75" customHeight="1" x14ac:dyDescent="0.3">
      <c r="A50" s="43" t="s">
        <v>144</v>
      </c>
      <c r="B50" s="17" t="s">
        <v>145</v>
      </c>
      <c r="C50" s="12">
        <f t="shared" si="3"/>
        <v>4</v>
      </c>
      <c r="D50" s="12" t="s">
        <v>22</v>
      </c>
      <c r="E50" s="15"/>
      <c r="F50" s="15">
        <f t="shared" si="4"/>
        <v>0</v>
      </c>
      <c r="G50" s="16" t="s">
        <v>146</v>
      </c>
      <c r="H50" s="12"/>
      <c r="I50" s="12"/>
      <c r="K50">
        <f t="shared" si="5"/>
        <v>4</v>
      </c>
      <c r="L50" s="42">
        <f>SUMIF(A01_209!$A$14:$A$75,$A50,A01_209!$C$14:$C$75)</f>
        <v>0</v>
      </c>
      <c r="M50" s="42">
        <f>SUMIF(A01_210!$A$14:$A$88,$A50,A01_210!$C$14:$C$88)</f>
        <v>0</v>
      </c>
      <c r="N50" s="42">
        <f>SUMIF(A01_213!$A$14:$A$70,$A50,A01_213!$C$14:$C$70)</f>
        <v>0</v>
      </c>
      <c r="O50" s="42">
        <f>SUMIF(A01_216!$A$14:$A$73,$A50,A01_216!$C$14:$C$73)</f>
        <v>0</v>
      </c>
      <c r="P50" s="42">
        <f>SUMIF(A01_227!$A$14:$A$63,$A50,A01_227!$C$14:$C$63)</f>
        <v>0</v>
      </c>
      <c r="Q50" s="42">
        <f>SUMIF(A01_309!$A$14:$A$75,$A50,A01_309!$C$14:$C$75)</f>
        <v>0</v>
      </c>
      <c r="R50" s="42">
        <f>SUMIF(A01_409!$A$14:$A$68,$A50,A01_409!$C$14:$C$68)</f>
        <v>0</v>
      </c>
      <c r="S50" s="42">
        <f>SUMIF(A01_428!$A$14:$A$76,$A50,A01_428!$C$14:$C$76)</f>
        <v>0</v>
      </c>
      <c r="T50" s="42">
        <f>SUMIF(A01_S105!$A$14:$A$56,$A50,A01_S105!$C$14:$C$56)</f>
        <v>0</v>
      </c>
      <c r="U50" s="42">
        <f>SUMIF(A01_S106!$A$14:$A$69,$A50,A01_S106!$C$14:$C$69)</f>
        <v>0</v>
      </c>
      <c r="V50" s="42">
        <f>SUMIF(A01_S236!$A$14:$A$74,$A50,A01_S236!$C$14:$C$74)</f>
        <v>0</v>
      </c>
      <c r="W50" s="42">
        <f>SUMIF(A01_S237!$A$14:$A$47,$A50,A01_S237!$C$14:$C$47)</f>
        <v>0</v>
      </c>
      <c r="X50" s="42">
        <f>SUMIF(A07_214!$A$14:$A$70,$A50,A07_214!$C$14:$C$70)</f>
        <v>0</v>
      </c>
      <c r="Y50" s="42">
        <f>SUMIF(A07_205ab!$A$14:$A$72,$A50,A07_205ab!$C$14:$C$72)</f>
        <v>0</v>
      </c>
      <c r="Z50" s="42">
        <f>SUMIF(A15_308!$A$14:$A$69,$A50,A15_308!$C$14:$C$69)</f>
        <v>0</v>
      </c>
      <c r="AA50" s="42">
        <f>SUMIF(A15_309!$A$14:$A$73,$A50,A15_309!$C$14:$C$73)</f>
        <v>0</v>
      </c>
      <c r="AB50" s="42">
        <f>SUMIF(A15_332!$A$14:$A$62,$A50,A15_332!$C$14:$C$62)</f>
        <v>0</v>
      </c>
      <c r="AC50" s="42">
        <f>SUMIF(A15_333!$A$14:$A$72,$A50,A15_333!$C$14:$C$72)</f>
        <v>0</v>
      </c>
      <c r="AD50" s="42">
        <f>SUMIF(A16_213!$A$14:$A$75,$A50,A16_213!$C$14:$C$75)</f>
        <v>0</v>
      </c>
      <c r="AE50" s="42">
        <f>SUMIF(A16_215!$A$14:$A$72,$A50,A16_215!$C$14:$C$72)</f>
        <v>0</v>
      </c>
      <c r="AF50" s="42">
        <f>SUMIF(A16_217!$A$14:$A$72,$A50,A16_217!$C$14:$C$72)</f>
        <v>0</v>
      </c>
      <c r="AG50" s="42">
        <f>SUMIF(A18_108!$A$14:$A$70,$A50,A18_108!$C$14:$C$70)</f>
        <v>0</v>
      </c>
      <c r="AH50" s="42">
        <f>SUMIF(A18_112!$A$14:$A$57,$A50,A18_112!$C$14:$C$57)</f>
        <v>0</v>
      </c>
      <c r="AI50" s="42">
        <f>SUMIF(A18_205!$A$14:$A$59,$A50,A18_205!$C$14:$C$59)</f>
        <v>2</v>
      </c>
      <c r="AJ50" s="42">
        <f>SUMIF(A18_208!$A$14:$A$64,$A50,A18_208!$C$14:$C$64)</f>
        <v>2</v>
      </c>
      <c r="AK50" s="42">
        <f>SUMIF(A19_113!$A$14:$A$75,$A50,A19_113!$C$14:$C$75)</f>
        <v>0</v>
      </c>
      <c r="AL50" s="42">
        <f>SUMIF(A19_118!$A$14:$A$72,$A50,A19_118!$C$14:$C$72)</f>
        <v>0</v>
      </c>
      <c r="AM50" s="42">
        <f>SUMIF(A19_229!$A$14:$A$72,$A50,A19_229!$C$14:$C$72)</f>
        <v>0</v>
      </c>
      <c r="AN50" s="42">
        <f>SUMIF(A19_231!$A$14:$A$72,$A50,A19_231!$C$14:$C$72)</f>
        <v>0</v>
      </c>
      <c r="AO50" s="42">
        <f>SUMIF(A19_308!$A$14:$A$70,$A50,A19_308!$C$14:$C$70)</f>
        <v>0</v>
      </c>
      <c r="AP50" s="42">
        <f>SUMIF(A19_326!$A$14:$A$70,$A50,A19_326!$C$14:$C$70)</f>
        <v>0</v>
      </c>
      <c r="AQ50" s="42">
        <f>SUMIF(A20_113!$A$14:$A$73,$A50,A20_113!$C$14:$C$73)</f>
        <v>0</v>
      </c>
      <c r="AR50" s="42">
        <f>SUMIF(A20_114!$A$14:$A$71,$A50,A20_114!$C$14:$C$71)</f>
        <v>0</v>
      </c>
      <c r="AS50" s="42">
        <f>SUMIF(A21_108!$A$14:$A$70,$A50,A21_108!$C$14:$C$70)</f>
        <v>0</v>
      </c>
      <c r="AT50" s="42">
        <f>SUMIF(A21_111!$A$14:$A$71,$A50,A21_111!$C$14:$C$71)</f>
        <v>0</v>
      </c>
      <c r="AU50" s="42">
        <f>SUMIF(A21_329!$A$14:$A$80,$A50,A21_329!$C$14:$C$80)</f>
        <v>0</v>
      </c>
    </row>
    <row r="51" spans="1:47" ht="51" customHeight="1" x14ac:dyDescent="0.3">
      <c r="A51" s="43" t="s">
        <v>147</v>
      </c>
      <c r="B51" s="17" t="s">
        <v>148</v>
      </c>
      <c r="C51" s="12">
        <f t="shared" si="3"/>
        <v>20</v>
      </c>
      <c r="D51" s="12" t="s">
        <v>22</v>
      </c>
      <c r="E51" s="15"/>
      <c r="F51" s="15">
        <f t="shared" si="4"/>
        <v>0</v>
      </c>
      <c r="G51" s="16" t="s">
        <v>149</v>
      </c>
      <c r="H51" s="12"/>
      <c r="I51" s="12"/>
      <c r="K51">
        <f t="shared" si="5"/>
        <v>20</v>
      </c>
      <c r="L51" s="42">
        <f>SUMIF(A01_209!$A$14:$A$75,$A51,A01_209!$C$14:$C$75)</f>
        <v>0</v>
      </c>
      <c r="M51" s="42">
        <f>SUMIF(A01_210!$A$14:$A$88,$A51,A01_210!$C$14:$C$88)</f>
        <v>0</v>
      </c>
      <c r="N51" s="42">
        <f>SUMIF(A01_213!$A$14:$A$70,$A51,A01_213!$C$14:$C$70)</f>
        <v>0</v>
      </c>
      <c r="O51" s="42">
        <f>SUMIF(A01_216!$A$14:$A$73,$A51,A01_216!$C$14:$C$73)</f>
        <v>0</v>
      </c>
      <c r="P51" s="42">
        <f>SUMIF(A01_227!$A$14:$A$63,$A51,A01_227!$C$14:$C$63)</f>
        <v>0</v>
      </c>
      <c r="Q51" s="42">
        <f>SUMIF(A01_309!$A$14:$A$75,$A51,A01_309!$C$14:$C$75)</f>
        <v>0</v>
      </c>
      <c r="R51" s="42">
        <f>SUMIF(A01_409!$A$14:$A$68,$A51,A01_409!$C$14:$C$68)</f>
        <v>0</v>
      </c>
      <c r="S51" s="42">
        <f>SUMIF(A01_428!$A$14:$A$76,$A51,A01_428!$C$14:$C$76)</f>
        <v>0</v>
      </c>
      <c r="T51" s="42">
        <f>SUMIF(A01_S105!$A$14:$A$56,$A51,A01_S105!$C$14:$C$56)</f>
        <v>4</v>
      </c>
      <c r="U51" s="42">
        <f>SUMIF(A01_S106!$A$14:$A$69,$A51,A01_S106!$C$14:$C$69)</f>
        <v>4</v>
      </c>
      <c r="V51" s="42">
        <f>SUMIF(A01_S236!$A$14:$A$74,$A51,A01_S236!$C$14:$C$74)</f>
        <v>0</v>
      </c>
      <c r="W51" s="42">
        <f>SUMIF(A01_S237!$A$14:$A$47,$A51,A01_S237!$C$14:$C$47)</f>
        <v>0</v>
      </c>
      <c r="X51" s="42">
        <f>SUMIF(A07_214!$A$14:$A$70,$A51,A07_214!$C$14:$C$70)</f>
        <v>4</v>
      </c>
      <c r="Y51" s="42">
        <f>SUMIF(A07_205ab!$A$14:$A$72,$A51,A07_205ab!$C$14:$C$72)</f>
        <v>8</v>
      </c>
      <c r="Z51" s="42">
        <f>SUMIF(A15_308!$A$14:$A$69,$A51,A15_308!$C$14:$C$69)</f>
        <v>0</v>
      </c>
      <c r="AA51" s="42">
        <f>SUMIF(A15_309!$A$14:$A$73,$A51,A15_309!$C$14:$C$73)</f>
        <v>0</v>
      </c>
      <c r="AB51" s="42">
        <f>SUMIF(A15_332!$A$14:$A$62,$A51,A15_332!$C$14:$C$62)</f>
        <v>0</v>
      </c>
      <c r="AC51" s="42">
        <f>SUMIF(A15_333!$A$14:$A$72,$A51,A15_333!$C$14:$C$72)</f>
        <v>0</v>
      </c>
      <c r="AD51" s="42">
        <f>SUMIF(A16_213!$A$14:$A$75,$A51,A16_213!$C$14:$C$75)</f>
        <v>0</v>
      </c>
      <c r="AE51" s="42">
        <f>SUMIF(A16_215!$A$14:$A$72,$A51,A16_215!$C$14:$C$72)</f>
        <v>0</v>
      </c>
      <c r="AF51" s="42">
        <f>SUMIF(A16_217!$A$14:$A$72,$A51,A16_217!$C$14:$C$72)</f>
        <v>0</v>
      </c>
      <c r="AG51" s="42">
        <f>SUMIF(A18_108!$A$14:$A$70,$A51,A18_108!$C$14:$C$70)</f>
        <v>0</v>
      </c>
      <c r="AH51" s="42">
        <f>SUMIF(A18_112!$A$14:$A$57,$A51,A18_112!$C$14:$C$57)</f>
        <v>0</v>
      </c>
      <c r="AI51" s="42">
        <f>SUMIF(A18_205!$A$14:$A$59,$A51,A18_205!$C$14:$C$59)</f>
        <v>0</v>
      </c>
      <c r="AJ51" s="42">
        <f>SUMIF(A18_208!$A$14:$A$64,$A51,A18_208!$C$14:$C$64)</f>
        <v>0</v>
      </c>
      <c r="AK51" s="42">
        <f>SUMIF(A19_113!$A$14:$A$75,$A51,A19_113!$C$14:$C$75)</f>
        <v>0</v>
      </c>
      <c r="AL51" s="42">
        <f>SUMIF(A19_118!$A$14:$A$72,$A51,A19_118!$C$14:$C$72)</f>
        <v>0</v>
      </c>
      <c r="AM51" s="42">
        <f>SUMIF(A19_229!$A$14:$A$72,$A51,A19_229!$C$14:$C$72)</f>
        <v>0</v>
      </c>
      <c r="AN51" s="42">
        <f>SUMIF(A19_231!$A$14:$A$72,$A51,A19_231!$C$14:$C$72)</f>
        <v>0</v>
      </c>
      <c r="AO51" s="42">
        <f>SUMIF(A19_308!$A$14:$A$70,$A51,A19_308!$C$14:$C$70)</f>
        <v>0</v>
      </c>
      <c r="AP51" s="42">
        <f>SUMIF(A19_326!$A$14:$A$70,$A51,A19_326!$C$14:$C$70)</f>
        <v>0</v>
      </c>
      <c r="AQ51" s="42">
        <f>SUMIF(A20_113!$A$14:$A$73,$A51,A20_113!$C$14:$C$73)</f>
        <v>0</v>
      </c>
      <c r="AR51" s="42">
        <f>SUMIF(A20_114!$A$14:$A$71,$A51,A20_114!$C$14:$C$71)</f>
        <v>0</v>
      </c>
      <c r="AS51" s="42">
        <f>SUMIF(A21_108!$A$14:$A$70,$A51,A21_108!$C$14:$C$70)</f>
        <v>0</v>
      </c>
      <c r="AT51" s="42">
        <f>SUMIF(A21_111!$A$14:$A$71,$A51,A21_111!$C$14:$C$71)</f>
        <v>0</v>
      </c>
      <c r="AU51" s="42">
        <f>SUMIF(A21_329!$A$14:$A$80,$A51,A21_329!$C$14:$C$80)</f>
        <v>0</v>
      </c>
    </row>
    <row r="52" spans="1:47" ht="51" customHeight="1" x14ac:dyDescent="0.3">
      <c r="A52" s="43" t="s">
        <v>150</v>
      </c>
      <c r="B52" s="17" t="s">
        <v>151</v>
      </c>
      <c r="C52" s="12">
        <f t="shared" si="3"/>
        <v>12</v>
      </c>
      <c r="D52" s="12" t="s">
        <v>22</v>
      </c>
      <c r="E52" s="15"/>
      <c r="F52" s="15">
        <f t="shared" si="4"/>
        <v>0</v>
      </c>
      <c r="G52" s="16" t="s">
        <v>152</v>
      </c>
      <c r="H52" s="12"/>
      <c r="I52" s="12"/>
      <c r="K52">
        <f t="shared" si="5"/>
        <v>12</v>
      </c>
      <c r="L52" s="42">
        <f>SUMIF(A01_209!$A$14:$A$75,$A52,A01_209!$C$14:$C$75)</f>
        <v>6</v>
      </c>
      <c r="M52" s="42">
        <f>SUMIF(A01_210!$A$14:$A$88,$A52,A01_210!$C$14:$C$88)</f>
        <v>0</v>
      </c>
      <c r="N52" s="42">
        <f>SUMIF(A01_213!$A$14:$A$70,$A52,A01_213!$C$14:$C$70)</f>
        <v>0</v>
      </c>
      <c r="O52" s="42">
        <f>SUMIF(A01_216!$A$14:$A$73,$A52,A01_216!$C$14:$C$73)</f>
        <v>0</v>
      </c>
      <c r="P52" s="42">
        <f>SUMIF(A01_227!$A$14:$A$63,$A52,A01_227!$C$14:$C$63)</f>
        <v>0</v>
      </c>
      <c r="Q52" s="42">
        <f>SUMIF(A01_309!$A$14:$A$75,$A52,A01_309!$C$14:$C$75)</f>
        <v>0</v>
      </c>
      <c r="R52" s="42">
        <f>SUMIF(A01_409!$A$14:$A$68,$A52,A01_409!$C$14:$C$68)</f>
        <v>6</v>
      </c>
      <c r="S52" s="42">
        <f>SUMIF(A01_428!$A$14:$A$76,$A52,A01_428!$C$14:$C$76)</f>
        <v>0</v>
      </c>
      <c r="T52" s="42">
        <f>SUMIF(A01_S105!$A$14:$A$56,$A52,A01_S105!$C$14:$C$56)</f>
        <v>0</v>
      </c>
      <c r="U52" s="42">
        <f>SUMIF(A01_S106!$A$14:$A$69,$A52,A01_S106!$C$14:$C$69)</f>
        <v>0</v>
      </c>
      <c r="V52" s="42">
        <f>SUMIF(A01_S236!$A$14:$A$74,$A52,A01_S236!$C$14:$C$74)</f>
        <v>0</v>
      </c>
      <c r="W52" s="42">
        <f>SUMIF(A01_S237!$A$14:$A$47,$A52,A01_S237!$C$14:$C$47)</f>
        <v>0</v>
      </c>
      <c r="X52" s="42">
        <f>SUMIF(A07_214!$A$14:$A$70,$A52,A07_214!$C$14:$C$70)</f>
        <v>0</v>
      </c>
      <c r="Y52" s="42">
        <f>SUMIF(A07_205ab!$A$14:$A$72,$A52,A07_205ab!$C$14:$C$72)</f>
        <v>0</v>
      </c>
      <c r="Z52" s="42">
        <f>SUMIF(A15_308!$A$14:$A$69,$A52,A15_308!$C$14:$C$69)</f>
        <v>0</v>
      </c>
      <c r="AA52" s="42">
        <f>SUMIF(A15_309!$A$14:$A$73,$A52,A15_309!$C$14:$C$73)</f>
        <v>0</v>
      </c>
      <c r="AB52" s="42">
        <f>SUMIF(A15_332!$A$14:$A$62,$A52,A15_332!$C$14:$C$62)</f>
        <v>0</v>
      </c>
      <c r="AC52" s="42">
        <f>SUMIF(A15_333!$A$14:$A$72,$A52,A15_333!$C$14:$C$72)</f>
        <v>0</v>
      </c>
      <c r="AD52" s="42">
        <f>SUMIF(A16_213!$A$14:$A$75,$A52,A16_213!$C$14:$C$75)</f>
        <v>0</v>
      </c>
      <c r="AE52" s="42">
        <f>SUMIF(A16_215!$A$14:$A$72,$A52,A16_215!$C$14:$C$72)</f>
        <v>0</v>
      </c>
      <c r="AF52" s="42">
        <f>SUMIF(A16_217!$A$14:$A$72,$A52,A16_217!$C$14:$C$72)</f>
        <v>0</v>
      </c>
      <c r="AG52" s="42">
        <f>SUMIF(A18_108!$A$14:$A$70,$A52,A18_108!$C$14:$C$70)</f>
        <v>0</v>
      </c>
      <c r="AH52" s="42">
        <f>SUMIF(A18_112!$A$14:$A$57,$A52,A18_112!$C$14:$C$57)</f>
        <v>0</v>
      </c>
      <c r="AI52" s="42">
        <f>SUMIF(A18_205!$A$14:$A$59,$A52,A18_205!$C$14:$C$59)</f>
        <v>0</v>
      </c>
      <c r="AJ52" s="42">
        <f>SUMIF(A18_208!$A$14:$A$64,$A52,A18_208!$C$14:$C$64)</f>
        <v>0</v>
      </c>
      <c r="AK52" s="42">
        <f>SUMIF(A19_113!$A$14:$A$75,$A52,A19_113!$C$14:$C$75)</f>
        <v>0</v>
      </c>
      <c r="AL52" s="42">
        <f>SUMIF(A19_118!$A$14:$A$72,$A52,A19_118!$C$14:$C$72)</f>
        <v>0</v>
      </c>
      <c r="AM52" s="42">
        <f>SUMIF(A19_229!$A$14:$A$72,$A52,A19_229!$C$14:$C$72)</f>
        <v>0</v>
      </c>
      <c r="AN52" s="42">
        <f>SUMIF(A19_231!$A$14:$A$72,$A52,A19_231!$C$14:$C$72)</f>
        <v>0</v>
      </c>
      <c r="AO52" s="42">
        <f>SUMIF(A19_308!$A$14:$A$70,$A52,A19_308!$C$14:$C$70)</f>
        <v>0</v>
      </c>
      <c r="AP52" s="42">
        <f>SUMIF(A19_326!$A$14:$A$70,$A52,A19_326!$C$14:$C$70)</f>
        <v>0</v>
      </c>
      <c r="AQ52" s="42">
        <f>SUMIF(A20_113!$A$14:$A$73,$A52,A20_113!$C$14:$C$73)</f>
        <v>0</v>
      </c>
      <c r="AR52" s="42">
        <f>SUMIF(A20_114!$A$14:$A$71,$A52,A20_114!$C$14:$C$71)</f>
        <v>0</v>
      </c>
      <c r="AS52" s="42">
        <f>SUMIF(A21_108!$A$14:$A$70,$A52,A21_108!$C$14:$C$70)</f>
        <v>0</v>
      </c>
      <c r="AT52" s="42">
        <f>SUMIF(A21_111!$A$14:$A$71,$A52,A21_111!$C$14:$C$71)</f>
        <v>0</v>
      </c>
      <c r="AU52" s="42">
        <f>SUMIF(A21_329!$A$14:$A$80,$A52,A21_329!$C$14:$C$80)</f>
        <v>0</v>
      </c>
    </row>
    <row r="53" spans="1:47" ht="89.25" customHeight="1" x14ac:dyDescent="0.3">
      <c r="A53" s="43" t="s">
        <v>153</v>
      </c>
      <c r="B53" s="17" t="s">
        <v>154</v>
      </c>
      <c r="C53" s="12">
        <f t="shared" si="3"/>
        <v>22</v>
      </c>
      <c r="D53" s="12" t="s">
        <v>22</v>
      </c>
      <c r="E53" s="15"/>
      <c r="F53" s="15">
        <f t="shared" si="4"/>
        <v>0</v>
      </c>
      <c r="G53" s="16" t="s">
        <v>155</v>
      </c>
      <c r="H53" s="12"/>
      <c r="I53" s="12"/>
      <c r="K53">
        <f t="shared" si="5"/>
        <v>22</v>
      </c>
      <c r="L53" s="42">
        <f>SUMIF(A01_209!$A$14:$A$75,$A53,A01_209!$C$14:$C$75)</f>
        <v>1</v>
      </c>
      <c r="M53" s="42">
        <f>SUMIF(A01_210!$A$14:$A$88,$A53,A01_210!$C$14:$C$88)</f>
        <v>0</v>
      </c>
      <c r="N53" s="42">
        <f>SUMIF(A01_213!$A$14:$A$70,$A53,A01_213!$C$14:$C$70)</f>
        <v>0</v>
      </c>
      <c r="O53" s="42">
        <f>SUMIF(A01_216!$A$14:$A$73,$A53,A01_216!$C$14:$C$73)</f>
        <v>0</v>
      </c>
      <c r="P53" s="42">
        <f>SUMIF(A01_227!$A$14:$A$63,$A53,A01_227!$C$14:$C$63)</f>
        <v>0</v>
      </c>
      <c r="Q53" s="42">
        <f>SUMIF(A01_309!$A$14:$A$75,$A53,A01_309!$C$14:$C$75)</f>
        <v>0</v>
      </c>
      <c r="R53" s="42">
        <f>SUMIF(A01_409!$A$14:$A$68,$A53,A01_409!$C$14:$C$68)</f>
        <v>1</v>
      </c>
      <c r="S53" s="42">
        <f>SUMIF(A01_428!$A$14:$A$76,$A53,A01_428!$C$14:$C$76)</f>
        <v>0</v>
      </c>
      <c r="T53" s="42">
        <f>SUMIF(A01_S105!$A$14:$A$56,$A53,A01_S105!$C$14:$C$56)</f>
        <v>0</v>
      </c>
      <c r="U53" s="42">
        <f>SUMIF(A01_S106!$A$14:$A$69,$A53,A01_S106!$C$14:$C$69)</f>
        <v>1</v>
      </c>
      <c r="V53" s="42">
        <f>SUMIF(A01_S236!$A$14:$A$74,$A53,A01_S236!$C$14:$C$74)</f>
        <v>0</v>
      </c>
      <c r="W53" s="42">
        <f>SUMIF(A01_S237!$A$14:$A$47,$A53,A01_S237!$C$14:$C$47)</f>
        <v>0</v>
      </c>
      <c r="X53" s="42">
        <f>SUMIF(A07_214!$A$14:$A$70,$A53,A07_214!$C$14:$C$70)</f>
        <v>2</v>
      </c>
      <c r="Y53" s="42">
        <f>SUMIF(A07_205ab!$A$14:$A$72,$A53,A07_205ab!$C$14:$C$72)</f>
        <v>1</v>
      </c>
      <c r="Z53" s="42">
        <f>SUMIF(A15_308!$A$14:$A$69,$A53,A15_308!$C$14:$C$69)</f>
        <v>1</v>
      </c>
      <c r="AA53" s="42">
        <f>SUMIF(A15_309!$A$14:$A$73,$A53,A15_309!$C$14:$C$73)</f>
        <v>1</v>
      </c>
      <c r="AB53" s="42">
        <f>SUMIF(A15_332!$A$14:$A$62,$A53,A15_332!$C$14:$C$62)</f>
        <v>0</v>
      </c>
      <c r="AC53" s="42">
        <f>SUMIF(A15_333!$A$14:$A$72,$A53,A15_333!$C$14:$C$72)</f>
        <v>1</v>
      </c>
      <c r="AD53" s="42">
        <f>SUMIF(A16_213!$A$14:$A$75,$A53,A16_213!$C$14:$C$75)</f>
        <v>0</v>
      </c>
      <c r="AE53" s="42">
        <f>SUMIF(A16_215!$A$14:$A$72,$A53,A16_215!$C$14:$C$72)</f>
        <v>0</v>
      </c>
      <c r="AF53" s="42">
        <f>SUMIF(A16_217!$A$14:$A$72,$A53,A16_217!$C$14:$C$72)</f>
        <v>0</v>
      </c>
      <c r="AG53" s="42">
        <f>SUMIF(A18_108!$A$14:$A$70,$A53,A18_108!$C$14:$C$70)</f>
        <v>0</v>
      </c>
      <c r="AH53" s="42">
        <f>SUMIF(A18_112!$A$14:$A$57,$A53,A18_112!$C$14:$C$57)</f>
        <v>1</v>
      </c>
      <c r="AI53" s="42">
        <f>SUMIF(A18_205!$A$14:$A$59,$A53,A18_205!$C$14:$C$59)</f>
        <v>1</v>
      </c>
      <c r="AJ53" s="42">
        <f>SUMIF(A18_208!$A$14:$A$64,$A53,A18_208!$C$14:$C$64)</f>
        <v>1</v>
      </c>
      <c r="AK53" s="42">
        <f>SUMIF(A19_113!$A$14:$A$75,$A53,A19_113!$C$14:$C$75)</f>
        <v>1</v>
      </c>
      <c r="AL53" s="42">
        <f>SUMIF(A19_118!$A$14:$A$72,$A53,A19_118!$C$14:$C$72)</f>
        <v>1</v>
      </c>
      <c r="AM53" s="42">
        <f>SUMIF(A19_229!$A$14:$A$72,$A53,A19_229!$C$14:$C$72)</f>
        <v>1</v>
      </c>
      <c r="AN53" s="42">
        <f>SUMIF(A19_231!$A$14:$A$72,$A53,A19_231!$C$14:$C$72)</f>
        <v>1</v>
      </c>
      <c r="AO53" s="42">
        <f>SUMIF(A19_308!$A$14:$A$70,$A53,A19_308!$C$14:$C$70)</f>
        <v>1</v>
      </c>
      <c r="AP53" s="42">
        <f>SUMIF(A19_326!$A$14:$A$70,$A53,A19_326!$C$14:$C$70)</f>
        <v>1</v>
      </c>
      <c r="AQ53" s="42">
        <f>SUMIF(A20_113!$A$14:$A$73,$A53,A20_113!$C$14:$C$73)</f>
        <v>1</v>
      </c>
      <c r="AR53" s="42">
        <f>SUMIF(A20_114!$A$14:$A$71,$A53,A20_114!$C$14:$C$71)</f>
        <v>1</v>
      </c>
      <c r="AS53" s="42">
        <f>SUMIF(A21_108!$A$14:$A$70,$A53,A21_108!$C$14:$C$70)</f>
        <v>1</v>
      </c>
      <c r="AT53" s="42">
        <f>SUMIF(A21_111!$A$14:$A$71,$A53,A21_111!$C$14:$C$71)</f>
        <v>1</v>
      </c>
      <c r="AU53" s="42">
        <f>SUMIF(A21_329!$A$14:$A$80,$A53,A21_329!$C$14:$C$80)</f>
        <v>0</v>
      </c>
    </row>
    <row r="54" spans="1:47" ht="63.75" customHeight="1" x14ac:dyDescent="0.3">
      <c r="A54" s="43" t="s">
        <v>156</v>
      </c>
      <c r="B54" s="17" t="s">
        <v>157</v>
      </c>
      <c r="C54" s="12">
        <f t="shared" si="3"/>
        <v>3</v>
      </c>
      <c r="D54" s="12" t="s">
        <v>22</v>
      </c>
      <c r="E54" s="15"/>
      <c r="F54" s="15">
        <f t="shared" si="4"/>
        <v>0</v>
      </c>
      <c r="G54" s="16" t="s">
        <v>158</v>
      </c>
      <c r="H54" s="12"/>
      <c r="I54" s="12"/>
      <c r="K54">
        <f t="shared" si="5"/>
        <v>3</v>
      </c>
      <c r="L54" s="42">
        <f>SUMIF(A01_209!$A$14:$A$75,$A54,A01_209!$C$14:$C$75)</f>
        <v>0</v>
      </c>
      <c r="M54" s="42">
        <f>SUMIF(A01_210!$A$14:$A$88,$A54,A01_210!$C$14:$C$88)</f>
        <v>0</v>
      </c>
      <c r="N54" s="42">
        <f>SUMIF(A01_213!$A$14:$A$70,$A54,A01_213!$C$14:$C$70)</f>
        <v>0</v>
      </c>
      <c r="O54" s="42">
        <f>SUMIF(A01_216!$A$14:$A$73,$A54,A01_216!$C$14:$C$73)</f>
        <v>0</v>
      </c>
      <c r="P54" s="42">
        <f>SUMIF(A01_227!$A$14:$A$63,$A54,A01_227!$C$14:$C$63)</f>
        <v>0</v>
      </c>
      <c r="Q54" s="42">
        <f>SUMIF(A01_309!$A$14:$A$75,$A54,A01_309!$C$14:$C$75)</f>
        <v>0</v>
      </c>
      <c r="R54" s="42">
        <f>SUMIF(A01_409!$A$14:$A$68,$A54,A01_409!$C$14:$C$68)</f>
        <v>1</v>
      </c>
      <c r="S54" s="42">
        <f>SUMIF(A01_428!$A$14:$A$76,$A54,A01_428!$C$14:$C$76)</f>
        <v>0</v>
      </c>
      <c r="T54" s="42">
        <f>SUMIF(A01_S105!$A$14:$A$56,$A54,A01_S105!$C$14:$C$56)</f>
        <v>0</v>
      </c>
      <c r="U54" s="42">
        <f>SUMIF(A01_S106!$A$14:$A$69,$A54,A01_S106!$C$14:$C$69)</f>
        <v>1</v>
      </c>
      <c r="V54" s="42">
        <f>SUMIF(A01_S236!$A$14:$A$74,$A54,A01_S236!$C$14:$C$74)</f>
        <v>0</v>
      </c>
      <c r="W54" s="42">
        <f>SUMIF(A01_S237!$A$14:$A$47,$A54,A01_S237!$C$14:$C$47)</f>
        <v>0</v>
      </c>
      <c r="X54" s="42">
        <f>SUMIF(A07_214!$A$14:$A$70,$A54,A07_214!$C$14:$C$70)</f>
        <v>0</v>
      </c>
      <c r="Y54" s="42">
        <f>SUMIF(A07_205ab!$A$14:$A$72,$A54,A07_205ab!$C$14:$C$72)</f>
        <v>1</v>
      </c>
      <c r="Z54" s="42">
        <f>SUMIF(A15_308!$A$14:$A$69,$A54,A15_308!$C$14:$C$69)</f>
        <v>0</v>
      </c>
      <c r="AA54" s="42">
        <f>SUMIF(A15_309!$A$14:$A$73,$A54,A15_309!$C$14:$C$73)</f>
        <v>0</v>
      </c>
      <c r="AB54" s="42">
        <f>SUMIF(A15_332!$A$14:$A$62,$A54,A15_332!$C$14:$C$62)</f>
        <v>0</v>
      </c>
      <c r="AC54" s="42">
        <f>SUMIF(A15_333!$A$14:$A$72,$A54,A15_333!$C$14:$C$72)</f>
        <v>0</v>
      </c>
      <c r="AD54" s="42">
        <f>SUMIF(A16_213!$A$14:$A$75,$A54,A16_213!$C$14:$C$75)</f>
        <v>0</v>
      </c>
      <c r="AE54" s="42">
        <f>SUMIF(A16_215!$A$14:$A$72,$A54,A16_215!$C$14:$C$72)</f>
        <v>0</v>
      </c>
      <c r="AF54" s="42">
        <f>SUMIF(A16_217!$A$14:$A$72,$A54,A16_217!$C$14:$C$72)</f>
        <v>0</v>
      </c>
      <c r="AG54" s="42">
        <f>SUMIF(A18_108!$A$14:$A$70,$A54,A18_108!$C$14:$C$70)</f>
        <v>0</v>
      </c>
      <c r="AH54" s="42">
        <f>SUMIF(A18_112!$A$14:$A$57,$A54,A18_112!$C$14:$C$57)</f>
        <v>0</v>
      </c>
      <c r="AI54" s="42">
        <f>SUMIF(A18_205!$A$14:$A$59,$A54,A18_205!$C$14:$C$59)</f>
        <v>0</v>
      </c>
      <c r="AJ54" s="42">
        <f>SUMIF(A18_208!$A$14:$A$64,$A54,A18_208!$C$14:$C$64)</f>
        <v>0</v>
      </c>
      <c r="AK54" s="42">
        <f>SUMIF(A19_113!$A$14:$A$75,$A54,A19_113!$C$14:$C$75)</f>
        <v>0</v>
      </c>
      <c r="AL54" s="42">
        <f>SUMIF(A19_118!$A$14:$A$72,$A54,A19_118!$C$14:$C$72)</f>
        <v>0</v>
      </c>
      <c r="AM54" s="42">
        <f>SUMIF(A19_229!$A$14:$A$72,$A54,A19_229!$C$14:$C$72)</f>
        <v>0</v>
      </c>
      <c r="AN54" s="42">
        <f>SUMIF(A19_231!$A$14:$A$72,$A54,A19_231!$C$14:$C$72)</f>
        <v>0</v>
      </c>
      <c r="AO54" s="42">
        <f>SUMIF(A19_308!$A$14:$A$70,$A54,A19_308!$C$14:$C$70)</f>
        <v>0</v>
      </c>
      <c r="AP54" s="42">
        <f>SUMIF(A19_326!$A$14:$A$70,$A54,A19_326!$C$14:$C$70)</f>
        <v>0</v>
      </c>
      <c r="AQ54" s="42">
        <f>SUMIF(A20_113!$A$14:$A$73,$A54,A20_113!$C$14:$C$73)</f>
        <v>0</v>
      </c>
      <c r="AR54" s="42">
        <f>SUMIF(A20_114!$A$14:$A$71,$A54,A20_114!$C$14:$C$71)</f>
        <v>0</v>
      </c>
      <c r="AS54" s="42">
        <f>SUMIF(A21_108!$A$14:$A$70,$A54,A21_108!$C$14:$C$70)</f>
        <v>0</v>
      </c>
      <c r="AT54" s="42">
        <f>SUMIF(A21_111!$A$14:$A$71,$A54,A21_111!$C$14:$C$71)</f>
        <v>0</v>
      </c>
      <c r="AU54" s="42">
        <f>SUMIF(A21_329!$A$14:$A$80,$A54,A21_329!$C$14:$C$80)</f>
        <v>0</v>
      </c>
    </row>
    <row r="55" spans="1:47" ht="63.75" customHeight="1" x14ac:dyDescent="0.3">
      <c r="A55" s="43" t="s">
        <v>159</v>
      </c>
      <c r="B55" s="17" t="s">
        <v>160</v>
      </c>
      <c r="C55" s="12">
        <f t="shared" si="3"/>
        <v>5</v>
      </c>
      <c r="D55" s="12" t="s">
        <v>22</v>
      </c>
      <c r="E55" s="15"/>
      <c r="F55" s="15">
        <f t="shared" si="4"/>
        <v>0</v>
      </c>
      <c r="G55" s="16" t="s">
        <v>161</v>
      </c>
      <c r="H55" s="12"/>
      <c r="I55" s="12"/>
      <c r="K55">
        <f t="shared" si="5"/>
        <v>5</v>
      </c>
      <c r="L55" s="42">
        <f>SUMIF(A01_209!$A$14:$A$75,$A55,A01_209!$C$14:$C$75)</f>
        <v>1</v>
      </c>
      <c r="M55" s="42">
        <f>SUMIF(A01_210!$A$14:$A$88,$A55,A01_210!$C$14:$C$88)</f>
        <v>0</v>
      </c>
      <c r="N55" s="42">
        <f>SUMIF(A01_213!$A$14:$A$70,$A55,A01_213!$C$14:$C$70)</f>
        <v>0</v>
      </c>
      <c r="O55" s="42">
        <f>SUMIF(A01_216!$A$14:$A$73,$A55,A01_216!$C$14:$C$73)</f>
        <v>0</v>
      </c>
      <c r="P55" s="42">
        <f>SUMIF(A01_227!$A$14:$A$63,$A55,A01_227!$C$14:$C$63)</f>
        <v>0</v>
      </c>
      <c r="Q55" s="42">
        <f>SUMIF(A01_309!$A$14:$A$75,$A55,A01_309!$C$14:$C$75)</f>
        <v>0</v>
      </c>
      <c r="R55" s="42">
        <f>SUMIF(A01_409!$A$14:$A$68,$A55,A01_409!$C$14:$C$68)</f>
        <v>1</v>
      </c>
      <c r="S55" s="42">
        <f>SUMIF(A01_428!$A$14:$A$76,$A55,A01_428!$C$14:$C$76)</f>
        <v>0</v>
      </c>
      <c r="T55" s="42">
        <f>SUMIF(A01_S105!$A$14:$A$56,$A55,A01_S105!$C$14:$C$56)</f>
        <v>0</v>
      </c>
      <c r="U55" s="42">
        <f>SUMIF(A01_S106!$A$14:$A$69,$A55,A01_S106!$C$14:$C$69)</f>
        <v>1</v>
      </c>
      <c r="V55" s="42">
        <f>SUMIF(A01_S236!$A$14:$A$74,$A55,A01_S236!$C$14:$C$74)</f>
        <v>0</v>
      </c>
      <c r="W55" s="42">
        <f>SUMIF(A01_S237!$A$14:$A$47,$A55,A01_S237!$C$14:$C$47)</f>
        <v>0</v>
      </c>
      <c r="X55" s="42">
        <f>SUMIF(A07_214!$A$14:$A$70,$A55,A07_214!$C$14:$C$70)</f>
        <v>1</v>
      </c>
      <c r="Y55" s="42">
        <f>SUMIF(A07_205ab!$A$14:$A$72,$A55,A07_205ab!$C$14:$C$72)</f>
        <v>1</v>
      </c>
      <c r="Z55" s="42">
        <f>SUMIF(A15_308!$A$14:$A$69,$A55,A15_308!$C$14:$C$69)</f>
        <v>0</v>
      </c>
      <c r="AA55" s="42">
        <f>SUMIF(A15_309!$A$14:$A$73,$A55,A15_309!$C$14:$C$73)</f>
        <v>0</v>
      </c>
      <c r="AB55" s="42">
        <f>SUMIF(A15_332!$A$14:$A$62,$A55,A15_332!$C$14:$C$62)</f>
        <v>0</v>
      </c>
      <c r="AC55" s="42">
        <f>SUMIF(A15_333!$A$14:$A$72,$A55,A15_333!$C$14:$C$72)</f>
        <v>0</v>
      </c>
      <c r="AD55" s="42">
        <f>SUMIF(A16_213!$A$14:$A$75,$A55,A16_213!$C$14:$C$75)</f>
        <v>0</v>
      </c>
      <c r="AE55" s="42">
        <f>SUMIF(A16_215!$A$14:$A$72,$A55,A16_215!$C$14:$C$72)</f>
        <v>0</v>
      </c>
      <c r="AF55" s="42">
        <f>SUMIF(A16_217!$A$14:$A$72,$A55,A16_217!$C$14:$C$72)</f>
        <v>0</v>
      </c>
      <c r="AG55" s="42">
        <f>SUMIF(A18_108!$A$14:$A$70,$A55,A18_108!$C$14:$C$70)</f>
        <v>0</v>
      </c>
      <c r="AH55" s="42">
        <f>SUMIF(A18_112!$A$14:$A$57,$A55,A18_112!$C$14:$C$57)</f>
        <v>0</v>
      </c>
      <c r="AI55" s="42">
        <f>SUMIF(A18_205!$A$14:$A$59,$A55,A18_205!$C$14:$C$59)</f>
        <v>0</v>
      </c>
      <c r="AJ55" s="42">
        <f>SUMIF(A18_208!$A$14:$A$64,$A55,A18_208!$C$14:$C$64)</f>
        <v>0</v>
      </c>
      <c r="AK55" s="42">
        <f>SUMIF(A19_113!$A$14:$A$75,$A55,A19_113!$C$14:$C$75)</f>
        <v>0</v>
      </c>
      <c r="AL55" s="42">
        <f>SUMIF(A19_118!$A$14:$A$72,$A55,A19_118!$C$14:$C$72)</f>
        <v>0</v>
      </c>
      <c r="AM55" s="42">
        <f>SUMIF(A19_229!$A$14:$A$72,$A55,A19_229!$C$14:$C$72)</f>
        <v>0</v>
      </c>
      <c r="AN55" s="42">
        <f>SUMIF(A19_231!$A$14:$A$72,$A55,A19_231!$C$14:$C$72)</f>
        <v>0</v>
      </c>
      <c r="AO55" s="42">
        <f>SUMIF(A19_308!$A$14:$A$70,$A55,A19_308!$C$14:$C$70)</f>
        <v>0</v>
      </c>
      <c r="AP55" s="42">
        <f>SUMIF(A19_326!$A$14:$A$70,$A55,A19_326!$C$14:$C$70)</f>
        <v>0</v>
      </c>
      <c r="AQ55" s="42">
        <f>SUMIF(A20_113!$A$14:$A$73,$A55,A20_113!$C$14:$C$73)</f>
        <v>0</v>
      </c>
      <c r="AR55" s="42">
        <f>SUMIF(A20_114!$A$14:$A$71,$A55,A20_114!$C$14:$C$71)</f>
        <v>0</v>
      </c>
      <c r="AS55" s="42">
        <f>SUMIF(A21_108!$A$14:$A$70,$A55,A21_108!$C$14:$C$70)</f>
        <v>0</v>
      </c>
      <c r="AT55" s="42">
        <f>SUMIF(A21_111!$A$14:$A$71,$A55,A21_111!$C$14:$C$71)</f>
        <v>0</v>
      </c>
      <c r="AU55" s="42">
        <f>SUMIF(A21_329!$A$14:$A$80,$A55,A21_329!$C$14:$C$80)</f>
        <v>0</v>
      </c>
    </row>
    <row r="56" spans="1:47" ht="76.5" customHeight="1" x14ac:dyDescent="0.3">
      <c r="A56" s="43" t="s">
        <v>162</v>
      </c>
      <c r="B56" s="17" t="s">
        <v>163</v>
      </c>
      <c r="C56" s="12">
        <f t="shared" si="3"/>
        <v>3</v>
      </c>
      <c r="D56" s="12" t="s">
        <v>22</v>
      </c>
      <c r="E56" s="15"/>
      <c r="F56" s="15">
        <f t="shared" si="4"/>
        <v>0</v>
      </c>
      <c r="G56" s="16" t="s">
        <v>164</v>
      </c>
      <c r="H56" s="12"/>
      <c r="I56" s="12"/>
      <c r="K56">
        <f t="shared" si="5"/>
        <v>3</v>
      </c>
      <c r="L56" s="42">
        <f>SUMIF(A01_209!$A$14:$A$75,$A56,A01_209!$C$14:$C$75)</f>
        <v>1</v>
      </c>
      <c r="M56" s="42">
        <f>SUMIF(A01_210!$A$14:$A$88,$A56,A01_210!$C$14:$C$88)</f>
        <v>0</v>
      </c>
      <c r="N56" s="42">
        <f>SUMIF(A01_213!$A$14:$A$70,$A56,A01_213!$C$14:$C$70)</f>
        <v>0</v>
      </c>
      <c r="O56" s="42">
        <f>SUMIF(A01_216!$A$14:$A$73,$A56,A01_216!$C$14:$C$73)</f>
        <v>0</v>
      </c>
      <c r="P56" s="42">
        <f>SUMIF(A01_227!$A$14:$A$63,$A56,A01_227!$C$14:$C$63)</f>
        <v>0</v>
      </c>
      <c r="Q56" s="42">
        <f>SUMIF(A01_309!$A$14:$A$75,$A56,A01_309!$C$14:$C$75)</f>
        <v>0</v>
      </c>
      <c r="R56" s="42">
        <f>SUMIF(A01_409!$A$14:$A$68,$A56,A01_409!$C$14:$C$68)</f>
        <v>1</v>
      </c>
      <c r="S56" s="42">
        <f>SUMIF(A01_428!$A$14:$A$76,$A56,A01_428!$C$14:$C$76)</f>
        <v>0</v>
      </c>
      <c r="T56" s="42">
        <f>SUMIF(A01_S105!$A$14:$A$56,$A56,A01_S105!$C$14:$C$56)</f>
        <v>0</v>
      </c>
      <c r="U56" s="42">
        <f>SUMIF(A01_S106!$A$14:$A$69,$A56,A01_S106!$C$14:$C$69)</f>
        <v>1</v>
      </c>
      <c r="V56" s="42">
        <f>SUMIF(A01_S236!$A$14:$A$74,$A56,A01_S236!$C$14:$C$74)</f>
        <v>0</v>
      </c>
      <c r="W56" s="42">
        <f>SUMIF(A01_S237!$A$14:$A$47,$A56,A01_S237!$C$14:$C$47)</f>
        <v>0</v>
      </c>
      <c r="X56" s="42">
        <f>SUMIF(A07_214!$A$14:$A$70,$A56,A07_214!$C$14:$C$70)</f>
        <v>0</v>
      </c>
      <c r="Y56" s="42">
        <f>SUMIF(A07_205ab!$A$14:$A$72,$A56,A07_205ab!$C$14:$C$72)</f>
        <v>0</v>
      </c>
      <c r="Z56" s="42">
        <f>SUMIF(A15_308!$A$14:$A$69,$A56,A15_308!$C$14:$C$69)</f>
        <v>0</v>
      </c>
      <c r="AA56" s="42">
        <f>SUMIF(A15_309!$A$14:$A$73,$A56,A15_309!$C$14:$C$73)</f>
        <v>0</v>
      </c>
      <c r="AB56" s="42">
        <f>SUMIF(A15_332!$A$14:$A$62,$A56,A15_332!$C$14:$C$62)</f>
        <v>0</v>
      </c>
      <c r="AC56" s="42">
        <f>SUMIF(A15_333!$A$14:$A$72,$A56,A15_333!$C$14:$C$72)</f>
        <v>0</v>
      </c>
      <c r="AD56" s="42">
        <f>SUMIF(A16_213!$A$14:$A$75,$A56,A16_213!$C$14:$C$75)</f>
        <v>0</v>
      </c>
      <c r="AE56" s="42">
        <f>SUMIF(A16_215!$A$14:$A$72,$A56,A16_215!$C$14:$C$72)</f>
        <v>0</v>
      </c>
      <c r="AF56" s="42">
        <f>SUMIF(A16_217!$A$14:$A$72,$A56,A16_217!$C$14:$C$72)</f>
        <v>0</v>
      </c>
      <c r="AG56" s="42">
        <f>SUMIF(A18_108!$A$14:$A$70,$A56,A18_108!$C$14:$C$70)</f>
        <v>0</v>
      </c>
      <c r="AH56" s="42">
        <f>SUMIF(A18_112!$A$14:$A$57,$A56,A18_112!$C$14:$C$57)</f>
        <v>0</v>
      </c>
      <c r="AI56" s="42">
        <f>SUMIF(A18_205!$A$14:$A$59,$A56,A18_205!$C$14:$C$59)</f>
        <v>0</v>
      </c>
      <c r="AJ56" s="42">
        <f>SUMIF(A18_208!$A$14:$A$64,$A56,A18_208!$C$14:$C$64)</f>
        <v>0</v>
      </c>
      <c r="AK56" s="42">
        <f>SUMIF(A19_113!$A$14:$A$75,$A56,A19_113!$C$14:$C$75)</f>
        <v>0</v>
      </c>
      <c r="AL56" s="42">
        <f>SUMIF(A19_118!$A$14:$A$72,$A56,A19_118!$C$14:$C$72)</f>
        <v>0</v>
      </c>
      <c r="AM56" s="42">
        <f>SUMIF(A19_229!$A$14:$A$72,$A56,A19_229!$C$14:$C$72)</f>
        <v>0</v>
      </c>
      <c r="AN56" s="42">
        <f>SUMIF(A19_231!$A$14:$A$72,$A56,A19_231!$C$14:$C$72)</f>
        <v>0</v>
      </c>
      <c r="AO56" s="42">
        <f>SUMIF(A19_308!$A$14:$A$70,$A56,A19_308!$C$14:$C$70)</f>
        <v>0</v>
      </c>
      <c r="AP56" s="42">
        <f>SUMIF(A19_326!$A$14:$A$70,$A56,A19_326!$C$14:$C$70)</f>
        <v>0</v>
      </c>
      <c r="AQ56" s="42">
        <f>SUMIF(A20_113!$A$14:$A$73,$A56,A20_113!$C$14:$C$73)</f>
        <v>0</v>
      </c>
      <c r="AR56" s="42">
        <f>SUMIF(A20_114!$A$14:$A$71,$A56,A20_114!$C$14:$C$71)</f>
        <v>0</v>
      </c>
      <c r="AS56" s="42">
        <f>SUMIF(A21_108!$A$14:$A$70,$A56,A21_108!$C$14:$C$70)</f>
        <v>0</v>
      </c>
      <c r="AT56" s="42">
        <f>SUMIF(A21_111!$A$14:$A$71,$A56,A21_111!$C$14:$C$71)</f>
        <v>0</v>
      </c>
      <c r="AU56" s="42">
        <f>SUMIF(A21_329!$A$14:$A$80,$A56,A21_329!$C$14:$C$80)</f>
        <v>0</v>
      </c>
    </row>
    <row r="57" spans="1:47" ht="63.75" customHeight="1" x14ac:dyDescent="0.3">
      <c r="A57" s="43" t="s">
        <v>165</v>
      </c>
      <c r="B57" s="17" t="s">
        <v>166</v>
      </c>
      <c r="C57" s="12">
        <f t="shared" si="3"/>
        <v>1</v>
      </c>
      <c r="D57" s="12" t="s">
        <v>22</v>
      </c>
      <c r="E57" s="15"/>
      <c r="F57" s="15">
        <f t="shared" si="4"/>
        <v>0</v>
      </c>
      <c r="G57" s="16" t="s">
        <v>167</v>
      </c>
      <c r="H57" s="12"/>
      <c r="I57" s="12"/>
      <c r="K57">
        <f t="shared" si="5"/>
        <v>1</v>
      </c>
      <c r="L57" s="42">
        <f>SUMIF(A01_209!$A$14:$A$75,$A57,A01_209!$C$14:$C$75)</f>
        <v>0</v>
      </c>
      <c r="M57" s="42">
        <f>SUMIF(A01_210!$A$14:$A$88,$A57,A01_210!$C$14:$C$88)</f>
        <v>0</v>
      </c>
      <c r="N57" s="42">
        <f>SUMIF(A01_213!$A$14:$A$70,$A57,A01_213!$C$14:$C$70)</f>
        <v>0</v>
      </c>
      <c r="O57" s="42">
        <f>SUMIF(A01_216!$A$14:$A$73,$A57,A01_216!$C$14:$C$73)</f>
        <v>0</v>
      </c>
      <c r="P57" s="42">
        <f>SUMIF(A01_227!$A$14:$A$63,$A57,A01_227!$C$14:$C$63)</f>
        <v>0</v>
      </c>
      <c r="Q57" s="42">
        <f>SUMIF(A01_309!$A$14:$A$75,$A57,A01_309!$C$14:$C$75)</f>
        <v>0</v>
      </c>
      <c r="R57" s="42">
        <f>SUMIF(A01_409!$A$14:$A$68,$A57,A01_409!$C$14:$C$68)</f>
        <v>0</v>
      </c>
      <c r="S57" s="42">
        <f>SUMIF(A01_428!$A$14:$A$76,$A57,A01_428!$C$14:$C$76)</f>
        <v>0</v>
      </c>
      <c r="T57" s="42">
        <f>SUMIF(A01_S105!$A$14:$A$56,$A57,A01_S105!$C$14:$C$56)</f>
        <v>0</v>
      </c>
      <c r="U57" s="42">
        <f>SUMIF(A01_S106!$A$14:$A$69,$A57,A01_S106!$C$14:$C$69)</f>
        <v>0</v>
      </c>
      <c r="V57" s="42">
        <f>SUMIF(A01_S236!$A$14:$A$74,$A57,A01_S236!$C$14:$C$74)</f>
        <v>0</v>
      </c>
      <c r="W57" s="42">
        <f>SUMIF(A01_S237!$A$14:$A$47,$A57,A01_S237!$C$14:$C$47)</f>
        <v>0</v>
      </c>
      <c r="X57" s="42">
        <f>SUMIF(A07_214!$A$14:$A$70,$A57,A07_214!$C$14:$C$70)</f>
        <v>0</v>
      </c>
      <c r="Y57" s="42">
        <f>SUMIF(A07_205ab!$A$14:$A$72,$A57,A07_205ab!$C$14:$C$72)</f>
        <v>1</v>
      </c>
      <c r="Z57" s="42">
        <f>SUMIF(A15_308!$A$14:$A$69,$A57,A15_308!$C$14:$C$69)</f>
        <v>0</v>
      </c>
      <c r="AA57" s="42">
        <f>SUMIF(A15_309!$A$14:$A$73,$A57,A15_309!$C$14:$C$73)</f>
        <v>0</v>
      </c>
      <c r="AB57" s="42">
        <f>SUMIF(A15_332!$A$14:$A$62,$A57,A15_332!$C$14:$C$62)</f>
        <v>0</v>
      </c>
      <c r="AC57" s="42">
        <f>SUMIF(A15_333!$A$14:$A$72,$A57,A15_333!$C$14:$C$72)</f>
        <v>0</v>
      </c>
      <c r="AD57" s="42">
        <f>SUMIF(A16_213!$A$14:$A$75,$A57,A16_213!$C$14:$C$75)</f>
        <v>0</v>
      </c>
      <c r="AE57" s="42">
        <f>SUMIF(A16_215!$A$14:$A$72,$A57,A16_215!$C$14:$C$72)</f>
        <v>0</v>
      </c>
      <c r="AF57" s="42">
        <f>SUMIF(A16_217!$A$14:$A$72,$A57,A16_217!$C$14:$C$72)</f>
        <v>0</v>
      </c>
      <c r="AG57" s="42">
        <f>SUMIF(A18_108!$A$14:$A$70,$A57,A18_108!$C$14:$C$70)</f>
        <v>0</v>
      </c>
      <c r="AH57" s="42">
        <f>SUMIF(A18_112!$A$14:$A$57,$A57,A18_112!$C$14:$C$57)</f>
        <v>0</v>
      </c>
      <c r="AI57" s="42">
        <f>SUMIF(A18_205!$A$14:$A$59,$A57,A18_205!$C$14:$C$59)</f>
        <v>0</v>
      </c>
      <c r="AJ57" s="42">
        <f>SUMIF(A18_208!$A$14:$A$64,$A57,A18_208!$C$14:$C$64)</f>
        <v>0</v>
      </c>
      <c r="AK57" s="42">
        <f>SUMIF(A19_113!$A$14:$A$75,$A57,A19_113!$C$14:$C$75)</f>
        <v>0</v>
      </c>
      <c r="AL57" s="42">
        <f>SUMIF(A19_118!$A$14:$A$72,$A57,A19_118!$C$14:$C$72)</f>
        <v>0</v>
      </c>
      <c r="AM57" s="42">
        <f>SUMIF(A19_229!$A$14:$A$72,$A57,A19_229!$C$14:$C$72)</f>
        <v>0</v>
      </c>
      <c r="AN57" s="42">
        <f>SUMIF(A19_231!$A$14:$A$72,$A57,A19_231!$C$14:$C$72)</f>
        <v>0</v>
      </c>
      <c r="AO57" s="42">
        <f>SUMIF(A19_308!$A$14:$A$70,$A57,A19_308!$C$14:$C$70)</f>
        <v>0</v>
      </c>
      <c r="AP57" s="42">
        <f>SUMIF(A19_326!$A$14:$A$70,$A57,A19_326!$C$14:$C$70)</f>
        <v>0</v>
      </c>
      <c r="AQ57" s="42">
        <f>SUMIF(A20_113!$A$14:$A$73,$A57,A20_113!$C$14:$C$73)</f>
        <v>0</v>
      </c>
      <c r="AR57" s="42">
        <f>SUMIF(A20_114!$A$14:$A$71,$A57,A20_114!$C$14:$C$71)</f>
        <v>0</v>
      </c>
      <c r="AS57" s="42">
        <f>SUMIF(A21_108!$A$14:$A$70,$A57,A21_108!$C$14:$C$70)</f>
        <v>0</v>
      </c>
      <c r="AT57" s="42">
        <f>SUMIF(A21_111!$A$14:$A$71,$A57,A21_111!$C$14:$C$71)</f>
        <v>0</v>
      </c>
      <c r="AU57" s="42">
        <f>SUMIF(A21_329!$A$14:$A$80,$A57,A21_329!$C$14:$C$80)</f>
        <v>0</v>
      </c>
    </row>
    <row r="58" spans="1:47" ht="38.25" customHeight="1" x14ac:dyDescent="0.3">
      <c r="A58" s="43" t="s">
        <v>168</v>
      </c>
      <c r="B58" s="17" t="s">
        <v>169</v>
      </c>
      <c r="C58" s="12">
        <f t="shared" si="3"/>
        <v>3</v>
      </c>
      <c r="D58" s="12" t="s">
        <v>22</v>
      </c>
      <c r="E58" s="15"/>
      <c r="F58" s="15">
        <f t="shared" si="4"/>
        <v>0</v>
      </c>
      <c r="G58" s="16" t="s">
        <v>170</v>
      </c>
      <c r="H58" s="12"/>
      <c r="I58" s="12"/>
      <c r="K58">
        <f t="shared" si="5"/>
        <v>3</v>
      </c>
      <c r="L58" s="42">
        <f>SUMIF(A01_209!$A$14:$A$75,$A58,A01_209!$C$14:$C$75)</f>
        <v>1</v>
      </c>
      <c r="M58" s="42">
        <f>SUMIF(A01_210!$A$14:$A$88,$A58,A01_210!$C$14:$C$88)</f>
        <v>0</v>
      </c>
      <c r="N58" s="42">
        <f>SUMIF(A01_213!$A$14:$A$70,$A58,A01_213!$C$14:$C$70)</f>
        <v>0</v>
      </c>
      <c r="O58" s="42">
        <f>SUMIF(A01_216!$A$14:$A$73,$A58,A01_216!$C$14:$C$73)</f>
        <v>0</v>
      </c>
      <c r="P58" s="42">
        <f>SUMIF(A01_227!$A$14:$A$63,$A58,A01_227!$C$14:$C$63)</f>
        <v>0</v>
      </c>
      <c r="Q58" s="42">
        <f>SUMIF(A01_309!$A$14:$A$75,$A58,A01_309!$C$14:$C$75)</f>
        <v>0</v>
      </c>
      <c r="R58" s="42">
        <f>SUMIF(A01_409!$A$14:$A$68,$A58,A01_409!$C$14:$C$68)</f>
        <v>1</v>
      </c>
      <c r="S58" s="42">
        <f>SUMIF(A01_428!$A$14:$A$76,$A58,A01_428!$C$14:$C$76)</f>
        <v>0</v>
      </c>
      <c r="T58" s="42">
        <f>SUMIF(A01_S105!$A$14:$A$56,$A58,A01_S105!$C$14:$C$56)</f>
        <v>0</v>
      </c>
      <c r="U58" s="42">
        <f>SUMIF(A01_S106!$A$14:$A$69,$A58,A01_S106!$C$14:$C$69)</f>
        <v>1</v>
      </c>
      <c r="V58" s="42">
        <f>SUMIF(A01_S236!$A$14:$A$74,$A58,A01_S236!$C$14:$C$74)</f>
        <v>0</v>
      </c>
      <c r="W58" s="42">
        <f>SUMIF(A01_S237!$A$14:$A$47,$A58,A01_S237!$C$14:$C$47)</f>
        <v>0</v>
      </c>
      <c r="X58" s="42">
        <f>SUMIF(A07_214!$A$14:$A$70,$A58,A07_214!$C$14:$C$70)</f>
        <v>0</v>
      </c>
      <c r="Y58" s="42">
        <f>SUMIF(A07_205ab!$A$14:$A$72,$A58,A07_205ab!$C$14:$C$72)</f>
        <v>0</v>
      </c>
      <c r="Z58" s="42">
        <f>SUMIF(A15_308!$A$14:$A$69,$A58,A15_308!$C$14:$C$69)</f>
        <v>0</v>
      </c>
      <c r="AA58" s="42">
        <f>SUMIF(A15_309!$A$14:$A$73,$A58,A15_309!$C$14:$C$73)</f>
        <v>0</v>
      </c>
      <c r="AB58" s="42">
        <f>SUMIF(A15_332!$A$14:$A$62,$A58,A15_332!$C$14:$C$62)</f>
        <v>0</v>
      </c>
      <c r="AC58" s="42">
        <f>SUMIF(A15_333!$A$14:$A$72,$A58,A15_333!$C$14:$C$72)</f>
        <v>0</v>
      </c>
      <c r="AD58" s="42">
        <f>SUMIF(A16_213!$A$14:$A$75,$A58,A16_213!$C$14:$C$75)</f>
        <v>0</v>
      </c>
      <c r="AE58" s="42">
        <f>SUMIF(A16_215!$A$14:$A$72,$A58,A16_215!$C$14:$C$72)</f>
        <v>0</v>
      </c>
      <c r="AF58" s="42">
        <f>SUMIF(A16_217!$A$14:$A$72,$A58,A16_217!$C$14:$C$72)</f>
        <v>0</v>
      </c>
      <c r="AG58" s="42">
        <f>SUMIF(A18_108!$A$14:$A$70,$A58,A18_108!$C$14:$C$70)</f>
        <v>0</v>
      </c>
      <c r="AH58" s="42">
        <f>SUMIF(A18_112!$A$14:$A$57,$A58,A18_112!$C$14:$C$57)</f>
        <v>0</v>
      </c>
      <c r="AI58" s="42">
        <f>SUMIF(A18_205!$A$14:$A$59,$A58,A18_205!$C$14:$C$59)</f>
        <v>0</v>
      </c>
      <c r="AJ58" s="42">
        <f>SUMIF(A18_208!$A$14:$A$64,$A58,A18_208!$C$14:$C$64)</f>
        <v>0</v>
      </c>
      <c r="AK58" s="42">
        <f>SUMIF(A19_113!$A$14:$A$75,$A58,A19_113!$C$14:$C$75)</f>
        <v>0</v>
      </c>
      <c r="AL58" s="42">
        <f>SUMIF(A19_118!$A$14:$A$72,$A58,A19_118!$C$14:$C$72)</f>
        <v>0</v>
      </c>
      <c r="AM58" s="42">
        <f>SUMIF(A19_229!$A$14:$A$72,$A58,A19_229!$C$14:$C$72)</f>
        <v>0</v>
      </c>
      <c r="AN58" s="42">
        <f>SUMIF(A19_231!$A$14:$A$72,$A58,A19_231!$C$14:$C$72)</f>
        <v>0</v>
      </c>
      <c r="AO58" s="42">
        <f>SUMIF(A19_308!$A$14:$A$70,$A58,A19_308!$C$14:$C$70)</f>
        <v>0</v>
      </c>
      <c r="AP58" s="42">
        <f>SUMIF(A19_326!$A$14:$A$70,$A58,A19_326!$C$14:$C$70)</f>
        <v>0</v>
      </c>
      <c r="AQ58" s="42">
        <f>SUMIF(A20_113!$A$14:$A$73,$A58,A20_113!$C$14:$C$73)</f>
        <v>0</v>
      </c>
      <c r="AR58" s="42">
        <f>SUMIF(A20_114!$A$14:$A$71,$A58,A20_114!$C$14:$C$71)</f>
        <v>0</v>
      </c>
      <c r="AS58" s="42">
        <f>SUMIF(A21_108!$A$14:$A$70,$A58,A21_108!$C$14:$C$70)</f>
        <v>0</v>
      </c>
      <c r="AT58" s="42">
        <f>SUMIF(A21_111!$A$14:$A$71,$A58,A21_111!$C$14:$C$71)</f>
        <v>0</v>
      </c>
      <c r="AU58" s="42">
        <f>SUMIF(A21_329!$A$14:$A$80,$A58,A21_329!$C$14:$C$80)</f>
        <v>0</v>
      </c>
    </row>
    <row r="59" spans="1:47" ht="38.25" customHeight="1" x14ac:dyDescent="0.25">
      <c r="A59" s="37" t="s">
        <v>171</v>
      </c>
      <c r="B59" s="17" t="s">
        <v>172</v>
      </c>
      <c r="C59" s="12">
        <f t="shared" si="3"/>
        <v>1630</v>
      </c>
      <c r="D59" s="12" t="s">
        <v>173</v>
      </c>
      <c r="E59" s="15"/>
      <c r="F59" s="15">
        <f t="shared" si="4"/>
        <v>0</v>
      </c>
      <c r="G59" s="16" t="s">
        <v>174</v>
      </c>
      <c r="H59" s="12"/>
      <c r="I59" s="12"/>
      <c r="K59">
        <f t="shared" si="5"/>
        <v>1630</v>
      </c>
      <c r="L59" s="42">
        <f>SUMIF(A01_209!$A$14:$A$75,$A59,A01_209!$C$14:$C$75)</f>
        <v>120</v>
      </c>
      <c r="M59" s="42">
        <f>SUMIF(A01_210!$A$14:$A$88,$A59,A01_210!$C$14:$C$88)</f>
        <v>30</v>
      </c>
      <c r="N59" s="42">
        <f>SUMIF(A01_213!$A$14:$A$70,$A59,A01_213!$C$14:$C$70)</f>
        <v>60</v>
      </c>
      <c r="O59" s="42">
        <f>SUMIF(A01_216!$A$14:$A$73,$A59,A01_216!$C$14:$C$73)</f>
        <v>60</v>
      </c>
      <c r="P59" s="42">
        <f>SUMIF(A01_227!$A$14:$A$63,$A59,A01_227!$C$14:$C$63)</f>
        <v>20</v>
      </c>
      <c r="Q59" s="42">
        <f>SUMIF(A01_309!$A$14:$A$75,$A59,A01_309!$C$14:$C$75)</f>
        <v>0</v>
      </c>
      <c r="R59" s="42">
        <f>SUMIF(A01_409!$A$14:$A$68,$A59,A01_409!$C$14:$C$68)</f>
        <v>120</v>
      </c>
      <c r="S59" s="42">
        <f>SUMIF(A01_428!$A$14:$A$76,$A59,A01_428!$C$14:$C$76)</f>
        <v>60</v>
      </c>
      <c r="T59" s="42">
        <f>SUMIF(A01_S105!$A$14:$A$56,$A59,A01_S105!$C$14:$C$56)</f>
        <v>0</v>
      </c>
      <c r="U59" s="42">
        <f>SUMIF(A01_S106!$A$14:$A$69,$A59,A01_S106!$C$14:$C$69)</f>
        <v>30</v>
      </c>
      <c r="V59" s="42">
        <f>SUMIF(A01_S236!$A$14:$A$74,$A59,A01_S236!$C$14:$C$74)</f>
        <v>100</v>
      </c>
      <c r="W59" s="42">
        <f>SUMIF(A01_S237!$A$14:$A$47,$A59,A01_S237!$C$14:$C$47)</f>
        <v>80</v>
      </c>
      <c r="X59" s="42">
        <f>SUMIF(A07_214!$A$14:$A$70,$A59,A07_214!$C$14:$C$70)</f>
        <v>30</v>
      </c>
      <c r="Y59" s="42">
        <f>SUMIF(A07_205ab!$A$14:$A$72,$A59,A07_205ab!$C$14:$C$72)</f>
        <v>30</v>
      </c>
      <c r="Z59" s="42">
        <f>SUMIF(A15_308!$A$14:$A$69,$A59,A15_308!$C$14:$C$69)</f>
        <v>30</v>
      </c>
      <c r="AA59" s="42">
        <f>SUMIF(A15_309!$A$14:$A$73,$A59,A15_309!$C$14:$C$73)</f>
        <v>30</v>
      </c>
      <c r="AB59" s="42">
        <f>SUMIF(A15_332!$A$14:$A$62,$A59,A15_332!$C$14:$C$62)</f>
        <v>30</v>
      </c>
      <c r="AC59" s="42">
        <f>SUMIF(A15_333!$A$14:$A$72,$A59,A15_333!$C$14:$C$72)</f>
        <v>30</v>
      </c>
      <c r="AD59" s="42">
        <f>SUMIF(A16_213!$A$14:$A$75,$A59,A16_213!$C$14:$C$75)</f>
        <v>60</v>
      </c>
      <c r="AE59" s="42">
        <f>SUMIF(A16_215!$A$14:$A$72,$A59,A16_215!$C$14:$C$72)</f>
        <v>60</v>
      </c>
      <c r="AF59" s="42">
        <f>SUMIF(A16_217!$A$14:$A$72,$A59,A16_217!$C$14:$C$72)</f>
        <v>60</v>
      </c>
      <c r="AG59" s="42">
        <f>SUMIF(A18_108!$A$14:$A$70,$A59,A18_108!$C$14:$C$70)</f>
        <v>200</v>
      </c>
      <c r="AH59" s="42">
        <f>SUMIF(A18_112!$A$14:$A$57,$A59,A18_112!$C$14:$C$57)</f>
        <v>30</v>
      </c>
      <c r="AI59" s="42">
        <f>SUMIF(A18_205!$A$14:$A$59,$A59,A18_205!$C$14:$C$59)</f>
        <v>30</v>
      </c>
      <c r="AJ59" s="42">
        <f>SUMIF(A18_208!$A$14:$A$64,$A59,A18_208!$C$14:$C$64)</f>
        <v>30</v>
      </c>
      <c r="AK59" s="42">
        <f>SUMIF(A19_113!$A$14:$A$75,$A59,A19_113!$C$14:$C$75)</f>
        <v>30</v>
      </c>
      <c r="AL59" s="42">
        <f>SUMIF(A19_118!$A$14:$A$72,$A59,A19_118!$C$14:$C$72)</f>
        <v>30</v>
      </c>
      <c r="AM59" s="42">
        <f>SUMIF(A19_229!$A$14:$A$72,$A59,A19_229!$C$14:$C$72)</f>
        <v>30</v>
      </c>
      <c r="AN59" s="42">
        <f>SUMIF(A19_231!$A$14:$A$72,$A59,A19_231!$C$14:$C$72)</f>
        <v>30</v>
      </c>
      <c r="AO59" s="42">
        <f>SUMIF(A19_308!$A$14:$A$70,$A59,A19_308!$C$14:$C$70)</f>
        <v>30</v>
      </c>
      <c r="AP59" s="42">
        <f>SUMIF(A19_326!$A$14:$A$70,$A59,A19_326!$C$14:$C$70)</f>
        <v>30</v>
      </c>
      <c r="AQ59" s="42">
        <f>SUMIF(A20_113!$A$14:$A$73,$A59,A20_113!$C$14:$C$73)</f>
        <v>30</v>
      </c>
      <c r="AR59" s="42">
        <f>SUMIF(A20_114!$A$14:$A$71,$A59,A20_114!$C$14:$C$71)</f>
        <v>30</v>
      </c>
      <c r="AS59" s="42">
        <f>SUMIF(A21_108!$A$14:$A$70,$A59,A21_108!$C$14:$C$70)</f>
        <v>30</v>
      </c>
      <c r="AT59" s="42">
        <f>SUMIF(A21_111!$A$14:$A$71,$A59,A21_111!$C$14:$C$71)</f>
        <v>30</v>
      </c>
      <c r="AU59" s="42">
        <f>SUMIF(A21_329!$A$14:$A$80,$A59,A21_329!$C$14:$C$80)</f>
        <v>0</v>
      </c>
    </row>
    <row r="60" spans="1:47" ht="38.25" customHeight="1" x14ac:dyDescent="0.25">
      <c r="A60" s="37" t="s">
        <v>175</v>
      </c>
      <c r="B60" s="17" t="s">
        <v>176</v>
      </c>
      <c r="C60" s="12">
        <f t="shared" si="3"/>
        <v>3</v>
      </c>
      <c r="D60" s="12" t="s">
        <v>22</v>
      </c>
      <c r="E60" s="15"/>
      <c r="F60" s="15">
        <f t="shared" si="4"/>
        <v>0</v>
      </c>
      <c r="G60" s="16" t="s">
        <v>177</v>
      </c>
      <c r="H60" s="12"/>
      <c r="I60" s="12"/>
      <c r="K60">
        <f t="shared" si="5"/>
        <v>3</v>
      </c>
      <c r="L60" s="42">
        <f>SUMIF(A01_209!$A$14:$A$75,$A60,A01_209!$C$14:$C$75)</f>
        <v>0</v>
      </c>
      <c r="M60" s="42">
        <f>SUMIF(A01_210!$A$14:$A$88,$A60,A01_210!$C$14:$C$88)</f>
        <v>0</v>
      </c>
      <c r="N60" s="42">
        <f>SUMIF(A01_213!$A$14:$A$70,$A60,A01_213!$C$14:$C$70)</f>
        <v>0</v>
      </c>
      <c r="O60" s="42">
        <f>SUMIF(A01_216!$A$14:$A$73,$A60,A01_216!$C$14:$C$73)</f>
        <v>0</v>
      </c>
      <c r="P60" s="42">
        <f>SUMIF(A01_227!$A$14:$A$63,$A60,A01_227!$C$14:$C$63)</f>
        <v>0</v>
      </c>
      <c r="Q60" s="42">
        <f>SUMIF(A01_309!$A$14:$A$75,$A60,A01_309!$C$14:$C$75)</f>
        <v>0</v>
      </c>
      <c r="R60" s="42">
        <f>SUMIF(A01_409!$A$14:$A$68,$A60,A01_409!$C$14:$C$68)</f>
        <v>0</v>
      </c>
      <c r="S60" s="42">
        <f>SUMIF(A01_428!$A$14:$A$76,$A60,A01_428!$C$14:$C$76)</f>
        <v>0</v>
      </c>
      <c r="T60" s="42">
        <f>SUMIF(A01_S105!$A$14:$A$56,$A60,A01_S105!$C$14:$C$56)</f>
        <v>0</v>
      </c>
      <c r="U60" s="42">
        <f>SUMIF(A01_S106!$A$14:$A$69,$A60,A01_S106!$C$14:$C$69)</f>
        <v>0</v>
      </c>
      <c r="V60" s="42">
        <f>SUMIF(A01_S236!$A$14:$A$74,$A60,A01_S236!$C$14:$C$74)</f>
        <v>0</v>
      </c>
      <c r="W60" s="42">
        <f>SUMIF(A01_S237!$A$14:$A$47,$A60,A01_S237!$C$14:$C$47)</f>
        <v>0</v>
      </c>
      <c r="X60" s="42">
        <f>SUMIF(A07_214!$A$14:$A$70,$A60,A07_214!$C$14:$C$70)</f>
        <v>0</v>
      </c>
      <c r="Y60" s="42">
        <f>SUMIF(A07_205ab!$A$14:$A$72,$A60,A07_205ab!$C$14:$C$72)</f>
        <v>0</v>
      </c>
      <c r="Z60" s="42">
        <f>SUMIF(A15_308!$A$14:$A$69,$A60,A15_308!$C$14:$C$69)</f>
        <v>0</v>
      </c>
      <c r="AA60" s="42">
        <f>SUMIF(A15_309!$A$14:$A$73,$A60,A15_309!$C$14:$C$73)</f>
        <v>0</v>
      </c>
      <c r="AB60" s="42">
        <f>SUMIF(A15_332!$A$14:$A$62,$A60,A15_332!$C$14:$C$62)</f>
        <v>0</v>
      </c>
      <c r="AC60" s="42">
        <f>SUMIF(A15_333!$A$14:$A$72,$A60,A15_333!$C$14:$C$72)</f>
        <v>0</v>
      </c>
      <c r="AD60" s="42">
        <f>SUMIF(A16_213!$A$14:$A$75,$A60,A16_213!$C$14:$C$75)</f>
        <v>0</v>
      </c>
      <c r="AE60" s="42">
        <f>SUMIF(A16_215!$A$14:$A$72,$A60,A16_215!$C$14:$C$72)</f>
        <v>0</v>
      </c>
      <c r="AF60" s="42">
        <f>SUMIF(A16_217!$A$14:$A$72,$A60,A16_217!$C$14:$C$72)</f>
        <v>0</v>
      </c>
      <c r="AG60" s="42">
        <f>SUMIF(A18_108!$A$14:$A$70,$A60,A18_108!$C$14:$C$70)</f>
        <v>3</v>
      </c>
      <c r="AH60" s="42">
        <f>SUMIF(A18_112!$A$14:$A$57,$A60,A18_112!$C$14:$C$57)</f>
        <v>0</v>
      </c>
      <c r="AI60" s="42">
        <f>SUMIF(A18_205!$A$14:$A$59,$A60,A18_205!$C$14:$C$59)</f>
        <v>0</v>
      </c>
      <c r="AJ60" s="42">
        <f>SUMIF(A18_208!$A$14:$A$64,$A60,A18_208!$C$14:$C$64)</f>
        <v>0</v>
      </c>
      <c r="AK60" s="42">
        <f>SUMIF(A19_113!$A$14:$A$75,$A60,A19_113!$C$14:$C$75)</f>
        <v>0</v>
      </c>
      <c r="AL60" s="42">
        <f>SUMIF(A19_118!$A$14:$A$72,$A60,A19_118!$C$14:$C$72)</f>
        <v>0</v>
      </c>
      <c r="AM60" s="42">
        <f>SUMIF(A19_229!$A$14:$A$72,$A60,A19_229!$C$14:$C$72)</f>
        <v>0</v>
      </c>
      <c r="AN60" s="42">
        <f>SUMIF(A19_231!$A$14:$A$72,$A60,A19_231!$C$14:$C$72)</f>
        <v>0</v>
      </c>
      <c r="AO60" s="42">
        <f>SUMIF(A19_308!$A$14:$A$70,$A60,A19_308!$C$14:$C$70)</f>
        <v>0</v>
      </c>
      <c r="AP60" s="42">
        <f>SUMIF(A19_326!$A$14:$A$70,$A60,A19_326!$C$14:$C$70)</f>
        <v>0</v>
      </c>
      <c r="AQ60" s="42">
        <f>SUMIF(A20_113!$A$14:$A$73,$A60,A20_113!$C$14:$C$73)</f>
        <v>0</v>
      </c>
      <c r="AR60" s="42">
        <f>SUMIF(A20_114!$A$14:$A$71,$A60,A20_114!$C$14:$C$71)</f>
        <v>0</v>
      </c>
      <c r="AS60" s="42">
        <f>SUMIF(A21_108!$A$14:$A$70,$A60,A21_108!$C$14:$C$70)</f>
        <v>0</v>
      </c>
      <c r="AT60" s="42">
        <f>SUMIF(A21_111!$A$14:$A$71,$A60,A21_111!$C$14:$C$71)</f>
        <v>0</v>
      </c>
      <c r="AU60" s="42">
        <f>SUMIF(A21_329!$A$14:$A$80,$A60,A21_329!$C$14:$C$80)</f>
        <v>0</v>
      </c>
    </row>
    <row r="61" spans="1:47" ht="38.25" customHeight="1" x14ac:dyDescent="0.25">
      <c r="A61" s="37" t="s">
        <v>178</v>
      </c>
      <c r="B61" s="17" t="s">
        <v>179</v>
      </c>
      <c r="C61" s="12">
        <f t="shared" si="3"/>
        <v>3</v>
      </c>
      <c r="D61" s="12" t="s">
        <v>22</v>
      </c>
      <c r="E61" s="15"/>
      <c r="F61" s="15">
        <f t="shared" si="4"/>
        <v>0</v>
      </c>
      <c r="G61" s="16" t="s">
        <v>177</v>
      </c>
      <c r="H61" s="12"/>
      <c r="I61" s="12"/>
      <c r="K61">
        <f t="shared" si="5"/>
        <v>3</v>
      </c>
      <c r="L61" s="42">
        <f>SUMIF(A01_209!$A$14:$A$75,$A61,A01_209!$C$14:$C$75)</f>
        <v>0</v>
      </c>
      <c r="M61" s="42">
        <f>SUMIF(A01_210!$A$14:$A$88,$A61,A01_210!$C$14:$C$88)</f>
        <v>0</v>
      </c>
      <c r="N61" s="42">
        <f>SUMIF(A01_213!$A$14:$A$70,$A61,A01_213!$C$14:$C$70)</f>
        <v>0</v>
      </c>
      <c r="O61" s="42">
        <f>SUMIF(A01_216!$A$14:$A$73,$A61,A01_216!$C$14:$C$73)</f>
        <v>0</v>
      </c>
      <c r="P61" s="42">
        <f>SUMIF(A01_227!$A$14:$A$63,$A61,A01_227!$C$14:$C$63)</f>
        <v>0</v>
      </c>
      <c r="Q61" s="42">
        <f>SUMIF(A01_309!$A$14:$A$75,$A61,A01_309!$C$14:$C$75)</f>
        <v>0</v>
      </c>
      <c r="R61" s="42">
        <f>SUMIF(A01_409!$A$14:$A$68,$A61,A01_409!$C$14:$C$68)</f>
        <v>0</v>
      </c>
      <c r="S61" s="42">
        <f>SUMIF(A01_428!$A$14:$A$76,$A61,A01_428!$C$14:$C$76)</f>
        <v>0</v>
      </c>
      <c r="T61" s="42">
        <f>SUMIF(A01_S105!$A$14:$A$56,$A61,A01_S105!$C$14:$C$56)</f>
        <v>0</v>
      </c>
      <c r="U61" s="42">
        <f>SUMIF(A01_S106!$A$14:$A$69,$A61,A01_S106!$C$14:$C$69)</f>
        <v>0</v>
      </c>
      <c r="V61" s="42">
        <f>SUMIF(A01_S236!$A$14:$A$74,$A61,A01_S236!$C$14:$C$74)</f>
        <v>0</v>
      </c>
      <c r="W61" s="42">
        <f>SUMIF(A01_S237!$A$14:$A$47,$A61,A01_S237!$C$14:$C$47)</f>
        <v>0</v>
      </c>
      <c r="X61" s="42">
        <f>SUMIF(A07_214!$A$14:$A$70,$A61,A07_214!$C$14:$C$70)</f>
        <v>0</v>
      </c>
      <c r="Y61" s="42">
        <f>SUMIF(A07_205ab!$A$14:$A$72,$A61,A07_205ab!$C$14:$C$72)</f>
        <v>0</v>
      </c>
      <c r="Z61" s="42">
        <f>SUMIF(A15_308!$A$14:$A$69,$A61,A15_308!$C$14:$C$69)</f>
        <v>0</v>
      </c>
      <c r="AA61" s="42">
        <f>SUMIF(A15_309!$A$14:$A$73,$A61,A15_309!$C$14:$C$73)</f>
        <v>0</v>
      </c>
      <c r="AB61" s="42">
        <f>SUMIF(A15_332!$A$14:$A$62,$A61,A15_332!$C$14:$C$62)</f>
        <v>0</v>
      </c>
      <c r="AC61" s="42">
        <f>SUMIF(A15_333!$A$14:$A$72,$A61,A15_333!$C$14:$C$72)</f>
        <v>0</v>
      </c>
      <c r="AD61" s="42">
        <f>SUMIF(A16_213!$A$14:$A$75,$A61,A16_213!$C$14:$C$75)</f>
        <v>0</v>
      </c>
      <c r="AE61" s="42">
        <f>SUMIF(A16_215!$A$14:$A$72,$A61,A16_215!$C$14:$C$72)</f>
        <v>0</v>
      </c>
      <c r="AF61" s="42">
        <f>SUMIF(A16_217!$A$14:$A$72,$A61,A16_217!$C$14:$C$72)</f>
        <v>0</v>
      </c>
      <c r="AG61" s="42">
        <f>SUMIF(A18_108!$A$14:$A$70,$A61,A18_108!$C$14:$C$70)</f>
        <v>3</v>
      </c>
      <c r="AH61" s="42">
        <f>SUMIF(A18_112!$A$14:$A$57,$A61,A18_112!$C$14:$C$57)</f>
        <v>0</v>
      </c>
      <c r="AI61" s="42">
        <f>SUMIF(A18_205!$A$14:$A$59,$A61,A18_205!$C$14:$C$59)</f>
        <v>0</v>
      </c>
      <c r="AJ61" s="42">
        <f>SUMIF(A18_208!$A$14:$A$64,$A61,A18_208!$C$14:$C$64)</f>
        <v>0</v>
      </c>
      <c r="AK61" s="42">
        <f>SUMIF(A19_113!$A$14:$A$75,$A61,A19_113!$C$14:$C$75)</f>
        <v>0</v>
      </c>
      <c r="AL61" s="42">
        <f>SUMIF(A19_118!$A$14:$A$72,$A61,A19_118!$C$14:$C$72)</f>
        <v>0</v>
      </c>
      <c r="AM61" s="42">
        <f>SUMIF(A19_229!$A$14:$A$72,$A61,A19_229!$C$14:$C$72)</f>
        <v>0</v>
      </c>
      <c r="AN61" s="42">
        <f>SUMIF(A19_231!$A$14:$A$72,$A61,A19_231!$C$14:$C$72)</f>
        <v>0</v>
      </c>
      <c r="AO61" s="42">
        <f>SUMIF(A19_308!$A$14:$A$70,$A61,A19_308!$C$14:$C$70)</f>
        <v>0</v>
      </c>
      <c r="AP61" s="42">
        <f>SUMIF(A19_326!$A$14:$A$70,$A61,A19_326!$C$14:$C$70)</f>
        <v>0</v>
      </c>
      <c r="AQ61" s="42">
        <f>SUMIF(A20_113!$A$14:$A$73,$A61,A20_113!$C$14:$C$73)</f>
        <v>0</v>
      </c>
      <c r="AR61" s="42">
        <f>SUMIF(A20_114!$A$14:$A$71,$A61,A20_114!$C$14:$C$71)</f>
        <v>0</v>
      </c>
      <c r="AS61" s="42">
        <f>SUMIF(A21_108!$A$14:$A$70,$A61,A21_108!$C$14:$C$70)</f>
        <v>0</v>
      </c>
      <c r="AT61" s="42">
        <f>SUMIF(A21_111!$A$14:$A$71,$A61,A21_111!$C$14:$C$71)</f>
        <v>0</v>
      </c>
      <c r="AU61" s="42">
        <f>SUMIF(A21_329!$A$14:$A$80,$A61,A21_329!$C$14:$C$80)</f>
        <v>0</v>
      </c>
    </row>
    <row r="62" spans="1:47" ht="38.25" customHeight="1" x14ac:dyDescent="0.25">
      <c r="A62" s="37" t="s">
        <v>180</v>
      </c>
      <c r="B62" s="17" t="s">
        <v>181</v>
      </c>
      <c r="C62" s="12">
        <f t="shared" si="3"/>
        <v>6</v>
      </c>
      <c r="D62" s="12" t="s">
        <v>22</v>
      </c>
      <c r="E62" s="15"/>
      <c r="F62" s="15">
        <f t="shared" si="4"/>
        <v>0</v>
      </c>
      <c r="G62" s="16" t="s">
        <v>177</v>
      </c>
      <c r="H62" s="12"/>
      <c r="I62" s="12"/>
      <c r="K62">
        <f t="shared" si="5"/>
        <v>6</v>
      </c>
      <c r="L62" s="42">
        <f>SUMIF(A01_209!$A$14:$A$75,$A62,A01_209!$C$14:$C$75)</f>
        <v>0</v>
      </c>
      <c r="M62" s="42">
        <f>SUMIF(A01_210!$A$14:$A$88,$A62,A01_210!$C$14:$C$88)</f>
        <v>0</v>
      </c>
      <c r="N62" s="42">
        <f>SUMIF(A01_213!$A$14:$A$70,$A62,A01_213!$C$14:$C$70)</f>
        <v>0</v>
      </c>
      <c r="O62" s="42">
        <f>SUMIF(A01_216!$A$14:$A$73,$A62,A01_216!$C$14:$C$73)</f>
        <v>0</v>
      </c>
      <c r="P62" s="42">
        <f>SUMIF(A01_227!$A$14:$A$63,$A62,A01_227!$C$14:$C$63)</f>
        <v>0</v>
      </c>
      <c r="Q62" s="42">
        <f>SUMIF(A01_309!$A$14:$A$75,$A62,A01_309!$C$14:$C$75)</f>
        <v>0</v>
      </c>
      <c r="R62" s="42">
        <f>SUMIF(A01_409!$A$14:$A$68,$A62,A01_409!$C$14:$C$68)</f>
        <v>0</v>
      </c>
      <c r="S62" s="42">
        <f>SUMIF(A01_428!$A$14:$A$76,$A62,A01_428!$C$14:$C$76)</f>
        <v>0</v>
      </c>
      <c r="T62" s="42">
        <f>SUMIF(A01_S105!$A$14:$A$56,$A62,A01_S105!$C$14:$C$56)</f>
        <v>0</v>
      </c>
      <c r="U62" s="42">
        <f>SUMIF(A01_S106!$A$14:$A$69,$A62,A01_S106!$C$14:$C$69)</f>
        <v>0</v>
      </c>
      <c r="V62" s="42">
        <f>SUMIF(A01_S236!$A$14:$A$74,$A62,A01_S236!$C$14:$C$74)</f>
        <v>0</v>
      </c>
      <c r="W62" s="42">
        <f>SUMIF(A01_S237!$A$14:$A$47,$A62,A01_S237!$C$14:$C$47)</f>
        <v>0</v>
      </c>
      <c r="X62" s="42">
        <f>SUMIF(A07_214!$A$14:$A$70,$A62,A07_214!$C$14:$C$70)</f>
        <v>0</v>
      </c>
      <c r="Y62" s="42">
        <f>SUMIF(A07_205ab!$A$14:$A$72,$A62,A07_205ab!$C$14:$C$72)</f>
        <v>0</v>
      </c>
      <c r="Z62" s="42">
        <f>SUMIF(A15_308!$A$14:$A$69,$A62,A15_308!$C$14:$C$69)</f>
        <v>0</v>
      </c>
      <c r="AA62" s="42">
        <f>SUMIF(A15_309!$A$14:$A$73,$A62,A15_309!$C$14:$C$73)</f>
        <v>0</v>
      </c>
      <c r="AB62" s="42">
        <f>SUMIF(A15_332!$A$14:$A$62,$A62,A15_332!$C$14:$C$62)</f>
        <v>0</v>
      </c>
      <c r="AC62" s="42">
        <f>SUMIF(A15_333!$A$14:$A$72,$A62,A15_333!$C$14:$C$72)</f>
        <v>0</v>
      </c>
      <c r="AD62" s="42">
        <f>SUMIF(A16_213!$A$14:$A$75,$A62,A16_213!$C$14:$C$75)</f>
        <v>0</v>
      </c>
      <c r="AE62" s="42">
        <f>SUMIF(A16_215!$A$14:$A$72,$A62,A16_215!$C$14:$C$72)</f>
        <v>0</v>
      </c>
      <c r="AF62" s="42">
        <f>SUMIF(A16_217!$A$14:$A$72,$A62,A16_217!$C$14:$C$72)</f>
        <v>0</v>
      </c>
      <c r="AG62" s="42">
        <f>SUMIF(A18_108!$A$14:$A$70,$A62,A18_108!$C$14:$C$70)</f>
        <v>6</v>
      </c>
      <c r="AH62" s="42">
        <f>SUMIF(A18_112!$A$14:$A$57,$A62,A18_112!$C$14:$C$57)</f>
        <v>0</v>
      </c>
      <c r="AI62" s="42">
        <f>SUMIF(A18_205!$A$14:$A$59,$A62,A18_205!$C$14:$C$59)</f>
        <v>0</v>
      </c>
      <c r="AJ62" s="42">
        <f>SUMIF(A18_208!$A$14:$A$64,$A62,A18_208!$C$14:$C$64)</f>
        <v>0</v>
      </c>
      <c r="AK62" s="42">
        <f>SUMIF(A19_113!$A$14:$A$75,$A62,A19_113!$C$14:$C$75)</f>
        <v>0</v>
      </c>
      <c r="AL62" s="42">
        <f>SUMIF(A19_118!$A$14:$A$72,$A62,A19_118!$C$14:$C$72)</f>
        <v>0</v>
      </c>
      <c r="AM62" s="42">
        <f>SUMIF(A19_229!$A$14:$A$72,$A62,A19_229!$C$14:$C$72)</f>
        <v>0</v>
      </c>
      <c r="AN62" s="42">
        <f>SUMIF(A19_231!$A$14:$A$72,$A62,A19_231!$C$14:$C$72)</f>
        <v>0</v>
      </c>
      <c r="AO62" s="42">
        <f>SUMIF(A19_308!$A$14:$A$70,$A62,A19_308!$C$14:$C$70)</f>
        <v>0</v>
      </c>
      <c r="AP62" s="42">
        <f>SUMIF(A19_326!$A$14:$A$70,$A62,A19_326!$C$14:$C$70)</f>
        <v>0</v>
      </c>
      <c r="AQ62" s="42">
        <f>SUMIF(A20_113!$A$14:$A$73,$A62,A20_113!$C$14:$C$73)</f>
        <v>0</v>
      </c>
      <c r="AR62" s="42">
        <f>SUMIF(A20_114!$A$14:$A$71,$A62,A20_114!$C$14:$C$71)</f>
        <v>0</v>
      </c>
      <c r="AS62" s="42">
        <f>SUMIF(A21_108!$A$14:$A$70,$A62,A21_108!$C$14:$C$70)</f>
        <v>0</v>
      </c>
      <c r="AT62" s="42">
        <f>SUMIF(A21_111!$A$14:$A$71,$A62,A21_111!$C$14:$C$71)</f>
        <v>0</v>
      </c>
      <c r="AU62" s="42">
        <f>SUMIF(A21_329!$A$14:$A$80,$A62,A21_329!$C$14:$C$80)</f>
        <v>0</v>
      </c>
    </row>
    <row r="63" spans="1:47" ht="38.25" customHeight="1" x14ac:dyDescent="0.25">
      <c r="A63" s="37" t="s">
        <v>182</v>
      </c>
      <c r="B63" s="17" t="s">
        <v>183</v>
      </c>
      <c r="C63" s="12">
        <f t="shared" si="3"/>
        <v>3</v>
      </c>
      <c r="D63" s="12" t="s">
        <v>22</v>
      </c>
      <c r="E63" s="15"/>
      <c r="F63" s="15">
        <f t="shared" si="4"/>
        <v>0</v>
      </c>
      <c r="G63" s="16" t="s">
        <v>177</v>
      </c>
      <c r="H63" s="12"/>
      <c r="I63" s="12"/>
      <c r="K63">
        <f t="shared" si="5"/>
        <v>3</v>
      </c>
      <c r="L63" s="42">
        <f>SUMIF(A01_209!$A$14:$A$75,$A63,A01_209!$C$14:$C$75)</f>
        <v>0</v>
      </c>
      <c r="M63" s="42">
        <f>SUMIF(A01_210!$A$14:$A$88,$A63,A01_210!$C$14:$C$88)</f>
        <v>0</v>
      </c>
      <c r="N63" s="42">
        <f>SUMIF(A01_213!$A$14:$A$70,$A63,A01_213!$C$14:$C$70)</f>
        <v>0</v>
      </c>
      <c r="O63" s="42">
        <f>SUMIF(A01_216!$A$14:$A$73,$A63,A01_216!$C$14:$C$73)</f>
        <v>0</v>
      </c>
      <c r="P63" s="42">
        <f>SUMIF(A01_227!$A$14:$A$63,$A63,A01_227!$C$14:$C$63)</f>
        <v>0</v>
      </c>
      <c r="Q63" s="42">
        <f>SUMIF(A01_309!$A$14:$A$75,$A63,A01_309!$C$14:$C$75)</f>
        <v>0</v>
      </c>
      <c r="R63" s="42">
        <f>SUMIF(A01_409!$A$14:$A$68,$A63,A01_409!$C$14:$C$68)</f>
        <v>0</v>
      </c>
      <c r="S63" s="42">
        <f>SUMIF(A01_428!$A$14:$A$76,$A63,A01_428!$C$14:$C$76)</f>
        <v>0</v>
      </c>
      <c r="T63" s="42">
        <f>SUMIF(A01_S105!$A$14:$A$56,$A63,A01_S105!$C$14:$C$56)</f>
        <v>0</v>
      </c>
      <c r="U63" s="42">
        <f>SUMIF(A01_S106!$A$14:$A$69,$A63,A01_S106!$C$14:$C$69)</f>
        <v>0</v>
      </c>
      <c r="V63" s="42">
        <f>SUMIF(A01_S236!$A$14:$A$74,$A63,A01_S236!$C$14:$C$74)</f>
        <v>0</v>
      </c>
      <c r="W63" s="42">
        <f>SUMIF(A01_S237!$A$14:$A$47,$A63,A01_S237!$C$14:$C$47)</f>
        <v>0</v>
      </c>
      <c r="X63" s="42">
        <f>SUMIF(A07_214!$A$14:$A$70,$A63,A07_214!$C$14:$C$70)</f>
        <v>0</v>
      </c>
      <c r="Y63" s="42">
        <f>SUMIF(A07_205ab!$A$14:$A$72,$A63,A07_205ab!$C$14:$C$72)</f>
        <v>0</v>
      </c>
      <c r="Z63" s="42">
        <f>SUMIF(A15_308!$A$14:$A$69,$A63,A15_308!$C$14:$C$69)</f>
        <v>0</v>
      </c>
      <c r="AA63" s="42">
        <f>SUMIF(A15_309!$A$14:$A$73,$A63,A15_309!$C$14:$C$73)</f>
        <v>0</v>
      </c>
      <c r="AB63" s="42">
        <f>SUMIF(A15_332!$A$14:$A$62,$A63,A15_332!$C$14:$C$62)</f>
        <v>0</v>
      </c>
      <c r="AC63" s="42">
        <f>SUMIF(A15_333!$A$14:$A$72,$A63,A15_333!$C$14:$C$72)</f>
        <v>0</v>
      </c>
      <c r="AD63" s="42">
        <f>SUMIF(A16_213!$A$14:$A$75,$A63,A16_213!$C$14:$C$75)</f>
        <v>0</v>
      </c>
      <c r="AE63" s="42">
        <f>SUMIF(A16_215!$A$14:$A$72,$A63,A16_215!$C$14:$C$72)</f>
        <v>0</v>
      </c>
      <c r="AF63" s="42">
        <f>SUMIF(A16_217!$A$14:$A$72,$A63,A16_217!$C$14:$C$72)</f>
        <v>0</v>
      </c>
      <c r="AG63" s="42">
        <f>SUMIF(A18_108!$A$14:$A$70,$A63,A18_108!$C$14:$C$70)</f>
        <v>3</v>
      </c>
      <c r="AH63" s="42">
        <f>SUMIF(A18_112!$A$14:$A$57,$A63,A18_112!$C$14:$C$57)</f>
        <v>0</v>
      </c>
      <c r="AI63" s="42">
        <f>SUMIF(A18_205!$A$14:$A$59,$A63,A18_205!$C$14:$C$59)</f>
        <v>0</v>
      </c>
      <c r="AJ63" s="42">
        <f>SUMIF(A18_208!$A$14:$A$64,$A63,A18_208!$C$14:$C$64)</f>
        <v>0</v>
      </c>
      <c r="AK63" s="42">
        <f>SUMIF(A19_113!$A$14:$A$75,$A63,A19_113!$C$14:$C$75)</f>
        <v>0</v>
      </c>
      <c r="AL63" s="42">
        <f>SUMIF(A19_118!$A$14:$A$72,$A63,A19_118!$C$14:$C$72)</f>
        <v>0</v>
      </c>
      <c r="AM63" s="42">
        <f>SUMIF(A19_229!$A$14:$A$72,$A63,A19_229!$C$14:$C$72)</f>
        <v>0</v>
      </c>
      <c r="AN63" s="42">
        <f>SUMIF(A19_231!$A$14:$A$72,$A63,A19_231!$C$14:$C$72)</f>
        <v>0</v>
      </c>
      <c r="AO63" s="42">
        <f>SUMIF(A19_308!$A$14:$A$70,$A63,A19_308!$C$14:$C$70)</f>
        <v>0</v>
      </c>
      <c r="AP63" s="42">
        <f>SUMIF(A19_326!$A$14:$A$70,$A63,A19_326!$C$14:$C$70)</f>
        <v>0</v>
      </c>
      <c r="AQ63" s="42">
        <f>SUMIF(A20_113!$A$14:$A$73,$A63,A20_113!$C$14:$C$73)</f>
        <v>0</v>
      </c>
      <c r="AR63" s="42">
        <f>SUMIF(A20_114!$A$14:$A$71,$A63,A20_114!$C$14:$C$71)</f>
        <v>0</v>
      </c>
      <c r="AS63" s="42">
        <f>SUMIF(A21_108!$A$14:$A$70,$A63,A21_108!$C$14:$C$70)</f>
        <v>0</v>
      </c>
      <c r="AT63" s="42">
        <f>SUMIF(A21_111!$A$14:$A$71,$A63,A21_111!$C$14:$C$71)</f>
        <v>0</v>
      </c>
      <c r="AU63" s="42">
        <f>SUMIF(A21_329!$A$14:$A$80,$A63,A21_329!$C$14:$C$80)</f>
        <v>0</v>
      </c>
    </row>
    <row r="64" spans="1:47" ht="38.25" customHeight="1" x14ac:dyDescent="0.25">
      <c r="A64" s="37" t="s">
        <v>184</v>
      </c>
      <c r="B64" s="17" t="s">
        <v>185</v>
      </c>
      <c r="C64" s="12">
        <f t="shared" si="3"/>
        <v>8</v>
      </c>
      <c r="D64" s="12" t="s">
        <v>22</v>
      </c>
      <c r="E64" s="15"/>
      <c r="F64" s="15">
        <f t="shared" si="4"/>
        <v>0</v>
      </c>
      <c r="G64" s="16" t="s">
        <v>177</v>
      </c>
      <c r="H64" s="12"/>
      <c r="I64" s="12"/>
      <c r="K64">
        <f t="shared" si="5"/>
        <v>8</v>
      </c>
      <c r="L64" s="42">
        <f>SUMIF(A01_209!$A$14:$A$75,$A64,A01_209!$C$14:$C$75)</f>
        <v>0</v>
      </c>
      <c r="M64" s="42">
        <f>SUMIF(A01_210!$A$14:$A$88,$A64,A01_210!$C$14:$C$88)</f>
        <v>0</v>
      </c>
      <c r="N64" s="42">
        <f>SUMIF(A01_213!$A$14:$A$70,$A64,A01_213!$C$14:$C$70)</f>
        <v>1</v>
      </c>
      <c r="O64" s="42">
        <f>SUMIF(A01_216!$A$14:$A$73,$A64,A01_216!$C$14:$C$73)</f>
        <v>1</v>
      </c>
      <c r="P64" s="42">
        <f>SUMIF(A01_227!$A$14:$A$63,$A64,A01_227!$C$14:$C$63)</f>
        <v>0</v>
      </c>
      <c r="Q64" s="42">
        <f>SUMIF(A01_309!$A$14:$A$75,$A64,A01_309!$C$14:$C$75)</f>
        <v>0</v>
      </c>
      <c r="R64" s="42">
        <f>SUMIF(A01_409!$A$14:$A$68,$A64,A01_409!$C$14:$C$68)</f>
        <v>0</v>
      </c>
      <c r="S64" s="42">
        <f>SUMIF(A01_428!$A$14:$A$76,$A64,A01_428!$C$14:$C$76)</f>
        <v>1</v>
      </c>
      <c r="T64" s="42">
        <f>SUMIF(A01_S105!$A$14:$A$56,$A64,A01_S105!$C$14:$C$56)</f>
        <v>0</v>
      </c>
      <c r="U64" s="42">
        <f>SUMIF(A01_S106!$A$14:$A$69,$A64,A01_S106!$C$14:$C$69)</f>
        <v>0</v>
      </c>
      <c r="V64" s="42">
        <f>SUMIF(A01_S236!$A$14:$A$74,$A64,A01_S236!$C$14:$C$74)</f>
        <v>0</v>
      </c>
      <c r="W64" s="42">
        <f>SUMIF(A01_S237!$A$14:$A$47,$A64,A01_S237!$C$14:$C$47)</f>
        <v>0</v>
      </c>
      <c r="X64" s="42">
        <f>SUMIF(A07_214!$A$14:$A$70,$A64,A07_214!$C$14:$C$70)</f>
        <v>0</v>
      </c>
      <c r="Y64" s="42">
        <f>SUMIF(A07_205ab!$A$14:$A$72,$A64,A07_205ab!$C$14:$C$72)</f>
        <v>0</v>
      </c>
      <c r="Z64" s="42">
        <f>SUMIF(A15_308!$A$14:$A$69,$A64,A15_308!$C$14:$C$69)</f>
        <v>0</v>
      </c>
      <c r="AA64" s="42">
        <f>SUMIF(A15_309!$A$14:$A$73,$A64,A15_309!$C$14:$C$73)</f>
        <v>0</v>
      </c>
      <c r="AB64" s="42">
        <f>SUMIF(A15_332!$A$14:$A$62,$A64,A15_332!$C$14:$C$62)</f>
        <v>0</v>
      </c>
      <c r="AC64" s="42">
        <f>SUMIF(A15_333!$A$14:$A$72,$A64,A15_333!$C$14:$C$72)</f>
        <v>0</v>
      </c>
      <c r="AD64" s="42">
        <f>SUMIF(A16_213!$A$14:$A$75,$A64,A16_213!$C$14:$C$75)</f>
        <v>1</v>
      </c>
      <c r="AE64" s="42">
        <f>SUMIF(A16_215!$A$14:$A$72,$A64,A16_215!$C$14:$C$72)</f>
        <v>1</v>
      </c>
      <c r="AF64" s="42">
        <f>SUMIF(A16_217!$A$14:$A$72,$A64,A16_217!$C$14:$C$72)</f>
        <v>1</v>
      </c>
      <c r="AG64" s="42">
        <f>SUMIF(A18_108!$A$14:$A$70,$A64,A18_108!$C$14:$C$70)</f>
        <v>0</v>
      </c>
      <c r="AH64" s="42">
        <f>SUMIF(A18_112!$A$14:$A$57,$A64,A18_112!$C$14:$C$57)</f>
        <v>0</v>
      </c>
      <c r="AI64" s="42">
        <f>SUMIF(A18_205!$A$14:$A$59,$A64,A18_205!$C$14:$C$59)</f>
        <v>0</v>
      </c>
      <c r="AJ64" s="42">
        <f>SUMIF(A18_208!$A$14:$A$64,$A64,A18_208!$C$14:$C$64)</f>
        <v>0</v>
      </c>
      <c r="AK64" s="42">
        <f>SUMIF(A19_113!$A$14:$A$75,$A64,A19_113!$C$14:$C$75)</f>
        <v>0</v>
      </c>
      <c r="AL64" s="42">
        <f>SUMIF(A19_118!$A$14:$A$72,$A64,A19_118!$C$14:$C$72)</f>
        <v>0</v>
      </c>
      <c r="AM64" s="42">
        <f>SUMIF(A19_229!$A$14:$A$72,$A64,A19_229!$C$14:$C$72)</f>
        <v>0</v>
      </c>
      <c r="AN64" s="42">
        <f>SUMIF(A19_231!$A$14:$A$72,$A64,A19_231!$C$14:$C$72)</f>
        <v>0</v>
      </c>
      <c r="AO64" s="42">
        <f>SUMIF(A19_308!$A$14:$A$70,$A64,A19_308!$C$14:$C$70)</f>
        <v>0</v>
      </c>
      <c r="AP64" s="42">
        <f>SUMIF(A19_326!$A$14:$A$70,$A64,A19_326!$C$14:$C$70)</f>
        <v>0</v>
      </c>
      <c r="AQ64" s="42">
        <f>SUMIF(A20_113!$A$14:$A$73,$A64,A20_113!$C$14:$C$73)</f>
        <v>0</v>
      </c>
      <c r="AR64" s="42">
        <f>SUMIF(A20_114!$A$14:$A$71,$A64,A20_114!$C$14:$C$71)</f>
        <v>0</v>
      </c>
      <c r="AS64" s="42">
        <f>SUMIF(A21_108!$A$14:$A$70,$A64,A21_108!$C$14:$C$70)</f>
        <v>0</v>
      </c>
      <c r="AT64" s="42">
        <f>SUMIF(A21_111!$A$14:$A$71,$A64,A21_111!$C$14:$C$71)</f>
        <v>0</v>
      </c>
      <c r="AU64" s="42">
        <f>SUMIF(A21_329!$A$14:$A$80,$A64,A21_329!$C$14:$C$80)</f>
        <v>2</v>
      </c>
    </row>
    <row r="65" spans="1:47" x14ac:dyDescent="0.25">
      <c r="A65" s="37" t="s">
        <v>186</v>
      </c>
      <c r="B65" s="17" t="s">
        <v>187</v>
      </c>
      <c r="C65" s="12">
        <f t="shared" si="3"/>
        <v>40</v>
      </c>
      <c r="D65" s="12" t="s">
        <v>173</v>
      </c>
      <c r="E65" s="15"/>
      <c r="F65" s="15">
        <f t="shared" si="4"/>
        <v>0</v>
      </c>
      <c r="G65" s="16"/>
      <c r="H65" s="12"/>
      <c r="I65" s="12"/>
      <c r="K65">
        <f t="shared" si="5"/>
        <v>40</v>
      </c>
      <c r="L65" s="42">
        <f>SUMIF(A01_209!$A$14:$A$75,$A65,A01_209!$C$14:$C$75)</f>
        <v>0</v>
      </c>
      <c r="M65" s="42">
        <f>SUMIF(A01_210!$A$14:$A$88,$A65,A01_210!$C$14:$C$88)</f>
        <v>0</v>
      </c>
      <c r="N65" s="42">
        <f>SUMIF(A01_213!$A$14:$A$70,$A65,A01_213!$C$14:$C$70)</f>
        <v>0</v>
      </c>
      <c r="O65" s="42">
        <f>SUMIF(A01_216!$A$14:$A$73,$A65,A01_216!$C$14:$C$73)</f>
        <v>0</v>
      </c>
      <c r="P65" s="42">
        <f>SUMIF(A01_227!$A$14:$A$63,$A65,A01_227!$C$14:$C$63)</f>
        <v>0</v>
      </c>
      <c r="Q65" s="42">
        <f>SUMIF(A01_309!$A$14:$A$75,$A65,A01_309!$C$14:$C$75)</f>
        <v>0</v>
      </c>
      <c r="R65" s="42">
        <f>SUMIF(A01_409!$A$14:$A$68,$A65,A01_409!$C$14:$C$68)</f>
        <v>0</v>
      </c>
      <c r="S65" s="42">
        <f>SUMIF(A01_428!$A$14:$A$76,$A65,A01_428!$C$14:$C$76)</f>
        <v>0</v>
      </c>
      <c r="T65" s="42">
        <f>SUMIF(A01_S105!$A$14:$A$56,$A65,A01_S105!$C$14:$C$56)</f>
        <v>0</v>
      </c>
      <c r="U65" s="42">
        <f>SUMIF(A01_S106!$A$14:$A$69,$A65,A01_S106!$C$14:$C$69)</f>
        <v>0</v>
      </c>
      <c r="V65" s="42">
        <f>SUMIF(A01_S236!$A$14:$A$74,$A65,A01_S236!$C$14:$C$74)</f>
        <v>0</v>
      </c>
      <c r="W65" s="42">
        <f>SUMIF(A01_S237!$A$14:$A$47,$A65,A01_S237!$C$14:$C$47)</f>
        <v>0</v>
      </c>
      <c r="X65" s="42">
        <f>SUMIF(A07_214!$A$14:$A$70,$A65,A07_214!$C$14:$C$70)</f>
        <v>0</v>
      </c>
      <c r="Y65" s="42">
        <f>SUMIF(A07_205ab!$A$14:$A$72,$A65,A07_205ab!$C$14:$C$72)</f>
        <v>0</v>
      </c>
      <c r="Z65" s="42">
        <f>SUMIF(A15_308!$A$14:$A$69,$A65,A15_308!$C$14:$C$69)</f>
        <v>0</v>
      </c>
      <c r="AA65" s="42">
        <f>SUMIF(A15_309!$A$14:$A$73,$A65,A15_309!$C$14:$C$73)</f>
        <v>0</v>
      </c>
      <c r="AB65" s="42">
        <f>SUMIF(A15_332!$A$14:$A$62,$A65,A15_332!$C$14:$C$62)</f>
        <v>0</v>
      </c>
      <c r="AC65" s="42">
        <f>SUMIF(A15_333!$A$14:$A$72,$A65,A15_333!$C$14:$C$72)</f>
        <v>0</v>
      </c>
      <c r="AD65" s="42">
        <f>SUMIF(A16_213!$A$14:$A$75,$A65,A16_213!$C$14:$C$75)</f>
        <v>0</v>
      </c>
      <c r="AE65" s="42">
        <f>SUMIF(A16_215!$A$14:$A$72,$A65,A16_215!$C$14:$C$72)</f>
        <v>0</v>
      </c>
      <c r="AF65" s="42">
        <f>SUMIF(A16_217!$A$14:$A$72,$A65,A16_217!$C$14:$C$72)</f>
        <v>0</v>
      </c>
      <c r="AG65" s="42">
        <f>SUMIF(A18_108!$A$14:$A$70,$A65,A18_108!$C$14:$C$70)</f>
        <v>0</v>
      </c>
      <c r="AH65" s="42">
        <f>SUMIF(A18_112!$A$14:$A$57,$A65,A18_112!$C$14:$C$57)</f>
        <v>0</v>
      </c>
      <c r="AI65" s="42">
        <f>SUMIF(A18_205!$A$14:$A$59,$A65,A18_205!$C$14:$C$59)</f>
        <v>20</v>
      </c>
      <c r="AJ65" s="42">
        <f>SUMIF(A18_208!$A$14:$A$64,$A65,A18_208!$C$14:$C$64)</f>
        <v>20</v>
      </c>
      <c r="AK65" s="42">
        <f>SUMIF(A19_113!$A$14:$A$75,$A65,A19_113!$C$14:$C$75)</f>
        <v>0</v>
      </c>
      <c r="AL65" s="42">
        <f>SUMIF(A19_118!$A$14:$A$72,$A65,A19_118!$C$14:$C$72)</f>
        <v>0</v>
      </c>
      <c r="AM65" s="42">
        <f>SUMIF(A19_229!$A$14:$A$72,$A65,A19_229!$C$14:$C$72)</f>
        <v>0</v>
      </c>
      <c r="AN65" s="42">
        <f>SUMIF(A19_231!$A$14:$A$72,$A65,A19_231!$C$14:$C$72)</f>
        <v>0</v>
      </c>
      <c r="AO65" s="42">
        <f>SUMIF(A19_308!$A$14:$A$70,$A65,A19_308!$C$14:$C$70)</f>
        <v>0</v>
      </c>
      <c r="AP65" s="42">
        <f>SUMIF(A19_326!$A$14:$A$70,$A65,A19_326!$C$14:$C$70)</f>
        <v>0</v>
      </c>
      <c r="AQ65" s="42">
        <f>SUMIF(A20_113!$A$14:$A$73,$A65,A20_113!$C$14:$C$73)</f>
        <v>0</v>
      </c>
      <c r="AR65" s="42">
        <f>SUMIF(A20_114!$A$14:$A$71,$A65,A20_114!$C$14:$C$71)</f>
        <v>0</v>
      </c>
      <c r="AS65" s="42">
        <f>SUMIF(A21_108!$A$14:$A$70,$A65,A21_108!$C$14:$C$70)</f>
        <v>0</v>
      </c>
      <c r="AT65" s="42">
        <f>SUMIF(A21_111!$A$14:$A$71,$A65,A21_111!$C$14:$C$71)</f>
        <v>0</v>
      </c>
      <c r="AU65" s="42">
        <f>SUMIF(A21_329!$A$14:$A$80,$A65,A21_329!$C$14:$C$80)</f>
        <v>0</v>
      </c>
    </row>
    <row r="66" spans="1:47" x14ac:dyDescent="0.25">
      <c r="A66" s="37" t="s">
        <v>188</v>
      </c>
      <c r="B66" s="17" t="s">
        <v>189</v>
      </c>
      <c r="C66" s="12">
        <f t="shared" si="3"/>
        <v>1220</v>
      </c>
      <c r="D66" s="12" t="s">
        <v>173</v>
      </c>
      <c r="E66" s="15"/>
      <c r="F66" s="15">
        <f t="shared" si="4"/>
        <v>0</v>
      </c>
      <c r="G66" s="16"/>
      <c r="H66" s="12"/>
      <c r="I66" s="12"/>
      <c r="K66">
        <f t="shared" si="5"/>
        <v>1220</v>
      </c>
      <c r="L66" s="42">
        <f>SUMIF(A01_209!$A$14:$A$75,$A66,A01_209!$C$14:$C$75)</f>
        <v>80</v>
      </c>
      <c r="M66" s="42">
        <f>SUMIF(A01_210!$A$14:$A$88,$A66,A01_210!$C$14:$C$88)</f>
        <v>0</v>
      </c>
      <c r="N66" s="42">
        <f>SUMIF(A01_213!$A$14:$A$70,$A66,A01_213!$C$14:$C$70)</f>
        <v>0</v>
      </c>
      <c r="O66" s="42">
        <f>SUMIF(A01_216!$A$14:$A$73,$A66,A01_216!$C$14:$C$73)</f>
        <v>0</v>
      </c>
      <c r="P66" s="42">
        <f>SUMIF(A01_227!$A$14:$A$63,$A66,A01_227!$C$14:$C$63)</f>
        <v>0</v>
      </c>
      <c r="Q66" s="42">
        <f>SUMIF(A01_309!$A$14:$A$75,$A66,A01_309!$C$14:$C$75)</f>
        <v>0</v>
      </c>
      <c r="R66" s="42">
        <f>SUMIF(A01_409!$A$14:$A$68,$A66,A01_409!$C$14:$C$68)</f>
        <v>80</v>
      </c>
      <c r="S66" s="42">
        <f>SUMIF(A01_428!$A$14:$A$76,$A66,A01_428!$C$14:$C$76)</f>
        <v>0</v>
      </c>
      <c r="T66" s="42">
        <f>SUMIF(A01_S105!$A$14:$A$56,$A66,A01_S105!$C$14:$C$56)</f>
        <v>0</v>
      </c>
      <c r="U66" s="42">
        <f>SUMIF(A01_S106!$A$14:$A$69,$A66,A01_S106!$C$14:$C$69)</f>
        <v>100</v>
      </c>
      <c r="V66" s="42">
        <f>SUMIF(A01_S236!$A$14:$A$74,$A66,A01_S236!$C$14:$C$74)</f>
        <v>0</v>
      </c>
      <c r="W66" s="42">
        <f>SUMIF(A01_S237!$A$14:$A$47,$A66,A01_S237!$C$14:$C$47)</f>
        <v>0</v>
      </c>
      <c r="X66" s="42">
        <f>SUMIF(A07_214!$A$14:$A$70,$A66,A07_214!$C$14:$C$70)</f>
        <v>60</v>
      </c>
      <c r="Y66" s="42">
        <f>SUMIF(A07_205ab!$A$14:$A$72,$A66,A07_205ab!$C$14:$C$72)</f>
        <v>60</v>
      </c>
      <c r="Z66" s="42">
        <f>SUMIF(A15_308!$A$14:$A$69,$A66,A15_308!$C$14:$C$69)</f>
        <v>60</v>
      </c>
      <c r="AA66" s="42">
        <f>SUMIF(A15_309!$A$14:$A$73,$A66,A15_309!$C$14:$C$73)</f>
        <v>60</v>
      </c>
      <c r="AB66" s="42">
        <f>SUMIF(A15_332!$A$14:$A$62,$A66,A15_332!$C$14:$C$62)</f>
        <v>0</v>
      </c>
      <c r="AC66" s="42">
        <f>SUMIF(A15_333!$A$14:$A$72,$A66,A15_333!$C$14:$C$72)</f>
        <v>60</v>
      </c>
      <c r="AD66" s="42">
        <f>SUMIF(A16_213!$A$14:$A$75,$A66,A16_213!$C$14:$C$75)</f>
        <v>0</v>
      </c>
      <c r="AE66" s="42">
        <f>SUMIF(A16_215!$A$14:$A$72,$A66,A16_215!$C$14:$C$72)</f>
        <v>0</v>
      </c>
      <c r="AF66" s="42">
        <f>SUMIF(A16_217!$A$14:$A$72,$A66,A16_217!$C$14:$C$72)</f>
        <v>0</v>
      </c>
      <c r="AG66" s="42">
        <f>SUMIF(A18_108!$A$14:$A$70,$A66,A18_108!$C$14:$C$70)</f>
        <v>0</v>
      </c>
      <c r="AH66" s="42">
        <f>SUMIF(A18_112!$A$14:$A$57,$A66,A18_112!$C$14:$C$57)</f>
        <v>60</v>
      </c>
      <c r="AI66" s="42">
        <f>SUMIF(A18_205!$A$14:$A$59,$A66,A18_205!$C$14:$C$59)</f>
        <v>0</v>
      </c>
      <c r="AJ66" s="42">
        <f>SUMIF(A18_208!$A$14:$A$64,$A66,A18_208!$C$14:$C$64)</f>
        <v>0</v>
      </c>
      <c r="AK66" s="42">
        <f>SUMIF(A19_113!$A$14:$A$75,$A66,A19_113!$C$14:$C$75)</f>
        <v>60</v>
      </c>
      <c r="AL66" s="42">
        <f>SUMIF(A19_118!$A$14:$A$72,$A66,A19_118!$C$14:$C$72)</f>
        <v>60</v>
      </c>
      <c r="AM66" s="42">
        <f>SUMIF(A19_229!$A$14:$A$72,$A66,A19_229!$C$14:$C$72)</f>
        <v>60</v>
      </c>
      <c r="AN66" s="42">
        <f>SUMIF(A19_231!$A$14:$A$72,$A66,A19_231!$C$14:$C$72)</f>
        <v>60</v>
      </c>
      <c r="AO66" s="42">
        <f>SUMIF(A19_308!$A$14:$A$70,$A66,A19_308!$C$14:$C$70)</f>
        <v>60</v>
      </c>
      <c r="AP66" s="42">
        <f>SUMIF(A19_326!$A$14:$A$70,$A66,A19_326!$C$14:$C$70)</f>
        <v>60</v>
      </c>
      <c r="AQ66" s="42">
        <f>SUMIF(A20_113!$A$14:$A$73,$A66,A20_113!$C$14:$C$73)</f>
        <v>60</v>
      </c>
      <c r="AR66" s="42">
        <f>SUMIF(A20_114!$A$14:$A$71,$A66,A20_114!$C$14:$C$71)</f>
        <v>60</v>
      </c>
      <c r="AS66" s="42">
        <f>SUMIF(A21_108!$A$14:$A$70,$A66,A21_108!$C$14:$C$70)</f>
        <v>60</v>
      </c>
      <c r="AT66" s="42">
        <f>SUMIF(A21_111!$A$14:$A$71,$A66,A21_111!$C$14:$C$71)</f>
        <v>60</v>
      </c>
      <c r="AU66" s="42">
        <f>SUMIF(A21_329!$A$14:$A$80,$A66,A21_329!$C$14:$C$80)</f>
        <v>0</v>
      </c>
    </row>
    <row r="67" spans="1:47" ht="25.5" customHeight="1" x14ac:dyDescent="0.25">
      <c r="A67" s="37" t="s">
        <v>190</v>
      </c>
      <c r="B67" s="17" t="s">
        <v>191</v>
      </c>
      <c r="C67" s="12">
        <f t="shared" si="3"/>
        <v>23</v>
      </c>
      <c r="D67" s="12" t="s">
        <v>22</v>
      </c>
      <c r="E67" s="15"/>
      <c r="F67" s="15">
        <f t="shared" si="4"/>
        <v>0</v>
      </c>
      <c r="G67" s="16" t="s">
        <v>192</v>
      </c>
      <c r="H67" s="12"/>
      <c r="I67" s="12"/>
      <c r="K67">
        <f t="shared" si="5"/>
        <v>23</v>
      </c>
      <c r="L67" s="42">
        <f>SUMIF(A01_209!$A$14:$A$75,$A67,A01_209!$C$14:$C$75)</f>
        <v>1</v>
      </c>
      <c r="M67" s="42">
        <f>SUMIF(A01_210!$A$14:$A$88,$A67,A01_210!$C$14:$C$88)</f>
        <v>0</v>
      </c>
      <c r="N67" s="42">
        <f>SUMIF(A01_213!$A$14:$A$70,$A67,A01_213!$C$14:$C$70)</f>
        <v>0</v>
      </c>
      <c r="O67" s="42">
        <f>SUMIF(A01_216!$A$14:$A$73,$A67,A01_216!$C$14:$C$73)</f>
        <v>0</v>
      </c>
      <c r="P67" s="42">
        <f>SUMIF(A01_227!$A$14:$A$63,$A67,A01_227!$C$14:$C$63)</f>
        <v>1</v>
      </c>
      <c r="Q67" s="42">
        <f>SUMIF(A01_309!$A$14:$A$75,$A67,A01_309!$C$14:$C$75)</f>
        <v>1</v>
      </c>
      <c r="R67" s="42">
        <f>SUMIF(A01_409!$A$14:$A$68,$A67,A01_409!$C$14:$C$68)</f>
        <v>1</v>
      </c>
      <c r="S67" s="42">
        <f>SUMIF(A01_428!$A$14:$A$76,$A67,A01_428!$C$14:$C$76)</f>
        <v>0</v>
      </c>
      <c r="T67" s="42">
        <f>SUMIF(A01_S105!$A$14:$A$56,$A67,A01_S105!$C$14:$C$56)</f>
        <v>0</v>
      </c>
      <c r="U67" s="42">
        <f>SUMIF(A01_S106!$A$14:$A$69,$A67,A01_S106!$C$14:$C$69)</f>
        <v>1</v>
      </c>
      <c r="V67" s="42">
        <f>SUMIF(A01_S236!$A$14:$A$74,$A67,A01_S236!$C$14:$C$74)</f>
        <v>0</v>
      </c>
      <c r="W67" s="42">
        <f>SUMIF(A01_S237!$A$14:$A$47,$A67,A01_S237!$C$14:$C$47)</f>
        <v>0</v>
      </c>
      <c r="X67" s="42">
        <f>SUMIF(A07_214!$A$14:$A$70,$A67,A07_214!$C$14:$C$70)</f>
        <v>1</v>
      </c>
      <c r="Y67" s="42">
        <f>SUMIF(A07_205ab!$A$14:$A$72,$A67,A07_205ab!$C$14:$C$72)</f>
        <v>1</v>
      </c>
      <c r="Z67" s="42">
        <f>SUMIF(A15_308!$A$14:$A$69,$A67,A15_308!$C$14:$C$69)</f>
        <v>1</v>
      </c>
      <c r="AA67" s="42">
        <f>SUMIF(A15_309!$A$14:$A$73,$A67,A15_309!$C$14:$C$73)</f>
        <v>1</v>
      </c>
      <c r="AB67" s="42">
        <f>SUMIF(A15_332!$A$14:$A$62,$A67,A15_332!$C$14:$C$62)</f>
        <v>0</v>
      </c>
      <c r="AC67" s="42">
        <f>SUMIF(A15_333!$A$14:$A$72,$A67,A15_333!$C$14:$C$72)</f>
        <v>1</v>
      </c>
      <c r="AD67" s="42">
        <f>SUMIF(A16_213!$A$14:$A$75,$A67,A16_213!$C$14:$C$75)</f>
        <v>0</v>
      </c>
      <c r="AE67" s="42">
        <f>SUMIF(A16_215!$A$14:$A$72,$A67,A16_215!$C$14:$C$72)</f>
        <v>0</v>
      </c>
      <c r="AF67" s="42">
        <f>SUMIF(A16_217!$A$14:$A$72,$A67,A16_217!$C$14:$C$72)</f>
        <v>0</v>
      </c>
      <c r="AG67" s="42">
        <f>SUMIF(A18_108!$A$14:$A$70,$A67,A18_108!$C$14:$C$70)</f>
        <v>0</v>
      </c>
      <c r="AH67" s="42">
        <f>SUMIF(A18_112!$A$14:$A$57,$A67,A18_112!$C$14:$C$57)</f>
        <v>1</v>
      </c>
      <c r="AI67" s="42">
        <f>SUMIF(A18_205!$A$14:$A$59,$A67,A18_205!$C$14:$C$59)</f>
        <v>1</v>
      </c>
      <c r="AJ67" s="42">
        <f>SUMIF(A18_208!$A$14:$A$64,$A67,A18_208!$C$14:$C$64)</f>
        <v>1</v>
      </c>
      <c r="AK67" s="42">
        <f>SUMIF(A19_113!$A$14:$A$75,$A67,A19_113!$C$14:$C$75)</f>
        <v>1</v>
      </c>
      <c r="AL67" s="42">
        <f>SUMIF(A19_118!$A$14:$A$72,$A67,A19_118!$C$14:$C$72)</f>
        <v>1</v>
      </c>
      <c r="AM67" s="42">
        <f>SUMIF(A19_229!$A$14:$A$72,$A67,A19_229!$C$14:$C$72)</f>
        <v>1</v>
      </c>
      <c r="AN67" s="42">
        <f>SUMIF(A19_231!$A$14:$A$72,$A67,A19_231!$C$14:$C$72)</f>
        <v>1</v>
      </c>
      <c r="AO67" s="42">
        <f>SUMIF(A19_308!$A$14:$A$70,$A67,A19_308!$C$14:$C$70)</f>
        <v>1</v>
      </c>
      <c r="AP67" s="42">
        <f>SUMIF(A19_326!$A$14:$A$70,$A67,A19_326!$C$14:$C$70)</f>
        <v>1</v>
      </c>
      <c r="AQ67" s="42">
        <f>SUMIF(A20_113!$A$14:$A$73,$A67,A20_113!$C$14:$C$73)</f>
        <v>1</v>
      </c>
      <c r="AR67" s="42">
        <f>SUMIF(A20_114!$A$14:$A$71,$A67,A20_114!$C$14:$C$71)</f>
        <v>1</v>
      </c>
      <c r="AS67" s="42">
        <f>SUMIF(A21_108!$A$14:$A$70,$A67,A21_108!$C$14:$C$70)</f>
        <v>1</v>
      </c>
      <c r="AT67" s="42">
        <f>SUMIF(A21_111!$A$14:$A$71,$A67,A21_111!$C$14:$C$71)</f>
        <v>1</v>
      </c>
      <c r="AU67" s="42">
        <f>SUMIF(A21_329!$A$14:$A$80,$A67,A21_329!$C$14:$C$80)</f>
        <v>0</v>
      </c>
    </row>
    <row r="68" spans="1:47" ht="25.5" customHeight="1" x14ac:dyDescent="0.25">
      <c r="A68" s="37" t="s">
        <v>193</v>
      </c>
      <c r="B68" s="17" t="s">
        <v>194</v>
      </c>
      <c r="C68" s="12">
        <f t="shared" si="3"/>
        <v>21</v>
      </c>
      <c r="D68" s="12" t="s">
        <v>22</v>
      </c>
      <c r="E68" s="15"/>
      <c r="F68" s="15">
        <f t="shared" si="4"/>
        <v>0</v>
      </c>
      <c r="G68" s="16" t="s">
        <v>195</v>
      </c>
      <c r="H68" s="12"/>
      <c r="I68" s="12"/>
      <c r="K68">
        <f t="shared" si="5"/>
        <v>21</v>
      </c>
      <c r="L68" s="42">
        <f>SUMIF(A01_209!$A$14:$A$75,$A68,A01_209!$C$14:$C$75)</f>
        <v>1</v>
      </c>
      <c r="M68" s="42">
        <f>SUMIF(A01_210!$A$14:$A$88,$A68,A01_210!$C$14:$C$88)</f>
        <v>2</v>
      </c>
      <c r="N68" s="42">
        <f>SUMIF(A01_213!$A$14:$A$70,$A68,A01_213!$C$14:$C$70)</f>
        <v>1</v>
      </c>
      <c r="O68" s="42">
        <f>SUMIF(A01_216!$A$14:$A$73,$A68,A01_216!$C$14:$C$73)</f>
        <v>0</v>
      </c>
      <c r="P68" s="42">
        <f>SUMIF(A01_227!$A$14:$A$63,$A68,A01_227!$C$14:$C$63)</f>
        <v>0</v>
      </c>
      <c r="Q68" s="42">
        <f>SUMIF(A01_309!$A$14:$A$75,$A68,A01_309!$C$14:$C$75)</f>
        <v>0</v>
      </c>
      <c r="R68" s="42">
        <f>SUMIF(A01_409!$A$14:$A$68,$A68,A01_409!$C$14:$C$68)</f>
        <v>1</v>
      </c>
      <c r="S68" s="42">
        <f>SUMIF(A01_428!$A$14:$A$76,$A68,A01_428!$C$14:$C$76)</f>
        <v>0</v>
      </c>
      <c r="T68" s="42">
        <f>SUMIF(A01_S105!$A$14:$A$56,$A68,A01_S105!$C$14:$C$56)</f>
        <v>0</v>
      </c>
      <c r="U68" s="42">
        <f>SUMIF(A01_S106!$A$14:$A$69,$A68,A01_S106!$C$14:$C$69)</f>
        <v>2</v>
      </c>
      <c r="V68" s="42">
        <f>SUMIF(A01_S236!$A$14:$A$74,$A68,A01_S236!$C$14:$C$74)</f>
        <v>0</v>
      </c>
      <c r="W68" s="42">
        <f>SUMIF(A01_S237!$A$14:$A$47,$A68,A01_S237!$C$14:$C$47)</f>
        <v>0</v>
      </c>
      <c r="X68" s="42">
        <f>SUMIF(A07_214!$A$14:$A$70,$A68,A07_214!$C$14:$C$70)</f>
        <v>0</v>
      </c>
      <c r="Y68" s="42">
        <f>SUMIF(A07_205ab!$A$14:$A$72,$A68,A07_205ab!$C$14:$C$72)</f>
        <v>0</v>
      </c>
      <c r="Z68" s="42">
        <f>SUMIF(A15_308!$A$14:$A$69,$A68,A15_308!$C$14:$C$69)</f>
        <v>0</v>
      </c>
      <c r="AA68" s="42">
        <f>SUMIF(A15_309!$A$14:$A$73,$A68,A15_309!$C$14:$C$73)</f>
        <v>0</v>
      </c>
      <c r="AB68" s="42">
        <f>SUMIF(A15_332!$A$14:$A$62,$A68,A15_332!$C$14:$C$62)</f>
        <v>0</v>
      </c>
      <c r="AC68" s="42">
        <f>SUMIF(A15_333!$A$14:$A$72,$A68,A15_333!$C$14:$C$72)</f>
        <v>0</v>
      </c>
      <c r="AD68" s="42">
        <f>SUMIF(A16_213!$A$14:$A$75,$A68,A16_213!$C$14:$C$75)</f>
        <v>0</v>
      </c>
      <c r="AE68" s="42">
        <f>SUMIF(A16_215!$A$14:$A$72,$A68,A16_215!$C$14:$C$72)</f>
        <v>0</v>
      </c>
      <c r="AF68" s="42">
        <f>SUMIF(A16_217!$A$14:$A$72,$A68,A16_217!$C$14:$C$72)</f>
        <v>0</v>
      </c>
      <c r="AG68" s="42">
        <f>SUMIF(A18_108!$A$14:$A$70,$A68,A18_108!$C$14:$C$70)</f>
        <v>12</v>
      </c>
      <c r="AH68" s="42">
        <f>SUMIF(A18_112!$A$14:$A$57,$A68,A18_112!$C$14:$C$57)</f>
        <v>0</v>
      </c>
      <c r="AI68" s="42">
        <f>SUMIF(A18_205!$A$14:$A$59,$A68,A18_205!$C$14:$C$59)</f>
        <v>0</v>
      </c>
      <c r="AJ68" s="42">
        <f>SUMIF(A18_208!$A$14:$A$64,$A68,A18_208!$C$14:$C$64)</f>
        <v>0</v>
      </c>
      <c r="AK68" s="42">
        <f>SUMIF(A19_113!$A$14:$A$75,$A68,A19_113!$C$14:$C$75)</f>
        <v>1</v>
      </c>
      <c r="AL68" s="42">
        <f>SUMIF(A19_118!$A$14:$A$72,$A68,A19_118!$C$14:$C$72)</f>
        <v>0</v>
      </c>
      <c r="AM68" s="42">
        <f>SUMIF(A19_229!$A$14:$A$72,$A68,A19_229!$C$14:$C$72)</f>
        <v>0</v>
      </c>
      <c r="AN68" s="42">
        <f>SUMIF(A19_231!$A$14:$A$72,$A68,A19_231!$C$14:$C$72)</f>
        <v>0</v>
      </c>
      <c r="AO68" s="42">
        <f>SUMIF(A19_308!$A$14:$A$70,$A68,A19_308!$C$14:$C$70)</f>
        <v>0</v>
      </c>
      <c r="AP68" s="42">
        <f>SUMIF(A19_326!$A$14:$A$70,$A68,A19_326!$C$14:$C$70)</f>
        <v>0</v>
      </c>
      <c r="AQ68" s="42">
        <f>SUMIF(A20_113!$A$14:$A$73,$A68,A20_113!$C$14:$C$73)</f>
        <v>0</v>
      </c>
      <c r="AR68" s="42">
        <f>SUMIF(A20_114!$A$14:$A$71,$A68,A20_114!$C$14:$C$71)</f>
        <v>0</v>
      </c>
      <c r="AS68" s="42">
        <f>SUMIF(A21_108!$A$14:$A$70,$A68,A21_108!$C$14:$C$70)</f>
        <v>0</v>
      </c>
      <c r="AT68" s="42">
        <f>SUMIF(A21_111!$A$14:$A$71,$A68,A21_111!$C$14:$C$71)</f>
        <v>0</v>
      </c>
      <c r="AU68" s="42">
        <f>SUMIF(A21_329!$A$14:$A$80,$A68,A21_329!$C$14:$C$80)</f>
        <v>1</v>
      </c>
    </row>
    <row r="69" spans="1:47" ht="25.5" customHeight="1" x14ac:dyDescent="0.25">
      <c r="A69" s="37" t="s">
        <v>196</v>
      </c>
      <c r="B69" s="17" t="s">
        <v>197</v>
      </c>
      <c r="C69" s="12">
        <f t="shared" si="3"/>
        <v>2</v>
      </c>
      <c r="D69" s="12" t="s">
        <v>22</v>
      </c>
      <c r="E69" s="15"/>
      <c r="F69" s="15">
        <f t="shared" si="4"/>
        <v>0</v>
      </c>
      <c r="G69" s="16" t="s">
        <v>198</v>
      </c>
      <c r="H69" s="12"/>
      <c r="I69" s="12"/>
      <c r="K69">
        <f t="shared" si="5"/>
        <v>2</v>
      </c>
      <c r="L69" s="42">
        <f>SUMIF(A01_209!$A$14:$A$75,$A69,A01_209!$C$14:$C$75)</f>
        <v>0</v>
      </c>
      <c r="M69" s="42">
        <f>SUMIF(A01_210!$A$14:$A$88,$A69,A01_210!$C$14:$C$88)</f>
        <v>0</v>
      </c>
      <c r="N69" s="42">
        <f>SUMIF(A01_213!$A$14:$A$70,$A69,A01_213!$C$14:$C$70)</f>
        <v>0</v>
      </c>
      <c r="O69" s="42">
        <f>SUMIF(A01_216!$A$14:$A$73,$A69,A01_216!$C$14:$C$73)</f>
        <v>0</v>
      </c>
      <c r="P69" s="42">
        <f>SUMIF(A01_227!$A$14:$A$63,$A69,A01_227!$C$14:$C$63)</f>
        <v>0</v>
      </c>
      <c r="Q69" s="42">
        <f>SUMIF(A01_309!$A$14:$A$75,$A69,A01_309!$C$14:$C$75)</f>
        <v>0</v>
      </c>
      <c r="R69" s="42">
        <f>SUMIF(A01_409!$A$14:$A$68,$A69,A01_409!$C$14:$C$68)</f>
        <v>0</v>
      </c>
      <c r="S69" s="42">
        <f>SUMIF(A01_428!$A$14:$A$76,$A69,A01_428!$C$14:$C$76)</f>
        <v>0</v>
      </c>
      <c r="T69" s="42">
        <f>SUMIF(A01_S105!$A$14:$A$56,$A69,A01_S105!$C$14:$C$56)</f>
        <v>0</v>
      </c>
      <c r="U69" s="42">
        <f>SUMIF(A01_S106!$A$14:$A$69,$A69,A01_S106!$C$14:$C$69)</f>
        <v>0</v>
      </c>
      <c r="V69" s="42">
        <f>SUMIF(A01_S236!$A$14:$A$74,$A69,A01_S236!$C$14:$C$74)</f>
        <v>1</v>
      </c>
      <c r="W69" s="42">
        <f>SUMIF(A01_S237!$A$14:$A$47,$A69,A01_S237!$C$14:$C$47)</f>
        <v>1</v>
      </c>
      <c r="X69" s="42">
        <f>SUMIF(A07_214!$A$14:$A$70,$A69,A07_214!$C$14:$C$70)</f>
        <v>0</v>
      </c>
      <c r="Y69" s="42">
        <f>SUMIF(A07_205ab!$A$14:$A$72,$A69,A07_205ab!$C$14:$C$72)</f>
        <v>0</v>
      </c>
      <c r="Z69" s="42">
        <f>SUMIF(A15_308!$A$14:$A$69,$A69,A15_308!$C$14:$C$69)</f>
        <v>0</v>
      </c>
      <c r="AA69" s="42">
        <f>SUMIF(A15_309!$A$14:$A$73,$A69,A15_309!$C$14:$C$73)</f>
        <v>0</v>
      </c>
      <c r="AB69" s="42">
        <f>SUMIF(A15_332!$A$14:$A$62,$A69,A15_332!$C$14:$C$62)</f>
        <v>0</v>
      </c>
      <c r="AC69" s="42">
        <f>SUMIF(A15_333!$A$14:$A$72,$A69,A15_333!$C$14:$C$72)</f>
        <v>0</v>
      </c>
      <c r="AD69" s="42">
        <f>SUMIF(A16_213!$A$14:$A$75,$A69,A16_213!$C$14:$C$75)</f>
        <v>0</v>
      </c>
      <c r="AE69" s="42">
        <f>SUMIF(A16_215!$A$14:$A$72,$A69,A16_215!$C$14:$C$72)</f>
        <v>0</v>
      </c>
      <c r="AF69" s="42">
        <f>SUMIF(A16_217!$A$14:$A$72,$A69,A16_217!$C$14:$C$72)</f>
        <v>0</v>
      </c>
      <c r="AG69" s="42">
        <f>SUMIF(A18_108!$A$14:$A$70,$A69,A18_108!$C$14:$C$70)</f>
        <v>0</v>
      </c>
      <c r="AH69" s="42">
        <f>SUMIF(A18_112!$A$14:$A$57,$A69,A18_112!$C$14:$C$57)</f>
        <v>0</v>
      </c>
      <c r="AI69" s="42">
        <f>SUMIF(A18_205!$A$14:$A$59,$A69,A18_205!$C$14:$C$59)</f>
        <v>0</v>
      </c>
      <c r="AJ69" s="42">
        <f>SUMIF(A18_208!$A$14:$A$64,$A69,A18_208!$C$14:$C$64)</f>
        <v>0</v>
      </c>
      <c r="AK69" s="42">
        <f>SUMIF(A19_113!$A$14:$A$75,$A69,A19_113!$C$14:$C$75)</f>
        <v>0</v>
      </c>
      <c r="AL69" s="42">
        <f>SUMIF(A19_118!$A$14:$A$72,$A69,A19_118!$C$14:$C$72)</f>
        <v>0</v>
      </c>
      <c r="AM69" s="42">
        <f>SUMIF(A19_229!$A$14:$A$72,$A69,A19_229!$C$14:$C$72)</f>
        <v>0</v>
      </c>
      <c r="AN69" s="42">
        <f>SUMIF(A19_231!$A$14:$A$72,$A69,A19_231!$C$14:$C$72)</f>
        <v>0</v>
      </c>
      <c r="AO69" s="42">
        <f>SUMIF(A19_308!$A$14:$A$70,$A69,A19_308!$C$14:$C$70)</f>
        <v>0</v>
      </c>
      <c r="AP69" s="42">
        <f>SUMIF(A19_326!$A$14:$A$70,$A69,A19_326!$C$14:$C$70)</f>
        <v>0</v>
      </c>
      <c r="AQ69" s="42">
        <f>SUMIF(A20_113!$A$14:$A$73,$A69,A20_113!$C$14:$C$73)</f>
        <v>0</v>
      </c>
      <c r="AR69" s="42">
        <f>SUMIF(A20_114!$A$14:$A$71,$A69,A20_114!$C$14:$C$71)</f>
        <v>0</v>
      </c>
      <c r="AS69" s="42">
        <f>SUMIF(A21_108!$A$14:$A$70,$A69,A21_108!$C$14:$C$70)</f>
        <v>0</v>
      </c>
      <c r="AT69" s="42">
        <f>SUMIF(A21_111!$A$14:$A$71,$A69,A21_111!$C$14:$C$71)</f>
        <v>0</v>
      </c>
      <c r="AU69" s="42">
        <f>SUMIF(A21_329!$A$14:$A$80,$A69,A21_329!$C$14:$C$80)</f>
        <v>0</v>
      </c>
    </row>
    <row r="70" spans="1:47" ht="76.5" customHeight="1" x14ac:dyDescent="0.25">
      <c r="A70" s="37" t="s">
        <v>199</v>
      </c>
      <c r="B70" s="17" t="s">
        <v>200</v>
      </c>
      <c r="C70" s="12">
        <f t="shared" si="3"/>
        <v>16</v>
      </c>
      <c r="D70" s="12" t="s">
        <v>22</v>
      </c>
      <c r="E70" s="15"/>
      <c r="F70" s="15">
        <f t="shared" si="4"/>
        <v>0</v>
      </c>
      <c r="G70" s="16" t="s">
        <v>201</v>
      </c>
      <c r="H70" s="12"/>
      <c r="I70" s="12"/>
      <c r="K70">
        <f t="shared" si="5"/>
        <v>16</v>
      </c>
      <c r="L70" s="42">
        <f>SUMIF(A01_209!$A$14:$A$75,$A70,A01_209!$C$14:$C$75)</f>
        <v>1</v>
      </c>
      <c r="M70" s="42">
        <f>SUMIF(A01_210!$A$14:$A$88,$A70,A01_210!$C$14:$C$88)</f>
        <v>1</v>
      </c>
      <c r="N70" s="42">
        <f>SUMIF(A01_213!$A$14:$A$70,$A70,A01_213!$C$14:$C$70)</f>
        <v>1</v>
      </c>
      <c r="O70" s="42">
        <f>SUMIF(A01_216!$A$14:$A$73,$A70,A01_216!$C$14:$C$73)</f>
        <v>1</v>
      </c>
      <c r="P70" s="42">
        <f>SUMIF(A01_227!$A$14:$A$63,$A70,A01_227!$C$14:$C$63)</f>
        <v>0</v>
      </c>
      <c r="Q70" s="42">
        <f>SUMIF(A01_309!$A$14:$A$75,$A70,A01_309!$C$14:$C$75)</f>
        <v>0</v>
      </c>
      <c r="R70" s="42">
        <f>SUMIF(A01_409!$A$14:$A$68,$A70,A01_409!$C$14:$C$68)</f>
        <v>1</v>
      </c>
      <c r="S70" s="42">
        <f>SUMIF(A01_428!$A$14:$A$76,$A70,A01_428!$C$14:$C$76)</f>
        <v>1</v>
      </c>
      <c r="T70" s="42">
        <f>SUMIF(A01_S105!$A$14:$A$56,$A70,A01_S105!$C$14:$C$56)</f>
        <v>0</v>
      </c>
      <c r="U70" s="42">
        <f>SUMIF(A01_S106!$A$14:$A$69,$A70,A01_S106!$C$14:$C$69)</f>
        <v>1</v>
      </c>
      <c r="V70" s="42">
        <f>SUMIF(A01_S236!$A$14:$A$74,$A70,A01_S236!$C$14:$C$74)</f>
        <v>1</v>
      </c>
      <c r="W70" s="42">
        <f>SUMIF(A01_S237!$A$14:$A$47,$A70,A01_S237!$C$14:$C$47)</f>
        <v>0</v>
      </c>
      <c r="X70" s="42">
        <f>SUMIF(A07_214!$A$14:$A$70,$A70,A07_214!$C$14:$C$70)</f>
        <v>1</v>
      </c>
      <c r="Y70" s="42">
        <f>SUMIF(A07_205ab!$A$14:$A$72,$A70,A07_205ab!$C$14:$C$72)</f>
        <v>1</v>
      </c>
      <c r="Z70" s="42">
        <f>SUMIF(A15_308!$A$14:$A$69,$A70,A15_308!$C$14:$C$69)</f>
        <v>0</v>
      </c>
      <c r="AA70" s="42">
        <f>SUMIF(A15_309!$A$14:$A$73,$A70,A15_309!$C$14:$C$73)</f>
        <v>0</v>
      </c>
      <c r="AB70" s="42">
        <f>SUMIF(A15_332!$A$14:$A$62,$A70,A15_332!$C$14:$C$62)</f>
        <v>0</v>
      </c>
      <c r="AC70" s="42">
        <f>SUMIF(A15_333!$A$14:$A$72,$A70,A15_333!$C$14:$C$72)</f>
        <v>0</v>
      </c>
      <c r="AD70" s="42">
        <f>SUMIF(A16_213!$A$14:$A$75,$A70,A16_213!$C$14:$C$75)</f>
        <v>1</v>
      </c>
      <c r="AE70" s="42">
        <f>SUMIF(A16_215!$A$14:$A$72,$A70,A16_215!$C$14:$C$72)</f>
        <v>1</v>
      </c>
      <c r="AF70" s="42">
        <f>SUMIF(A16_217!$A$14:$A$72,$A70,A16_217!$C$14:$C$72)</f>
        <v>1</v>
      </c>
      <c r="AG70" s="42">
        <f>SUMIF(A18_108!$A$14:$A$70,$A70,A18_108!$C$14:$C$70)</f>
        <v>1</v>
      </c>
      <c r="AH70" s="42">
        <f>SUMIF(A18_112!$A$14:$A$57,$A70,A18_112!$C$14:$C$57)</f>
        <v>0</v>
      </c>
      <c r="AI70" s="42">
        <f>SUMIF(A18_205!$A$14:$A$59,$A70,A18_205!$C$14:$C$59)</f>
        <v>1</v>
      </c>
      <c r="AJ70" s="42">
        <f>SUMIF(A18_208!$A$14:$A$64,$A70,A18_208!$C$14:$C$64)</f>
        <v>1</v>
      </c>
      <c r="AK70" s="42">
        <f>SUMIF(A19_113!$A$14:$A$75,$A70,A19_113!$C$14:$C$75)</f>
        <v>0</v>
      </c>
      <c r="AL70" s="42">
        <f>SUMIF(A19_118!$A$14:$A$72,$A70,A19_118!$C$14:$C$72)</f>
        <v>0</v>
      </c>
      <c r="AM70" s="42">
        <f>SUMIF(A19_229!$A$14:$A$72,$A70,A19_229!$C$14:$C$72)</f>
        <v>0</v>
      </c>
      <c r="AN70" s="42">
        <f>SUMIF(A19_231!$A$14:$A$72,$A70,A19_231!$C$14:$C$72)</f>
        <v>0</v>
      </c>
      <c r="AO70" s="42">
        <f>SUMIF(A19_308!$A$14:$A$70,$A70,A19_308!$C$14:$C$70)</f>
        <v>0</v>
      </c>
      <c r="AP70" s="42">
        <f>SUMIF(A19_326!$A$14:$A$70,$A70,A19_326!$C$14:$C$70)</f>
        <v>0</v>
      </c>
      <c r="AQ70" s="42">
        <f>SUMIF(A20_113!$A$14:$A$73,$A70,A20_113!$C$14:$C$73)</f>
        <v>0</v>
      </c>
      <c r="AR70" s="42">
        <f>SUMIF(A20_114!$A$14:$A$71,$A70,A20_114!$C$14:$C$71)</f>
        <v>0</v>
      </c>
      <c r="AS70" s="42">
        <f>SUMIF(A21_108!$A$14:$A$70,$A70,A21_108!$C$14:$C$70)</f>
        <v>0</v>
      </c>
      <c r="AT70" s="42">
        <f>SUMIF(A21_111!$A$14:$A$71,$A70,A21_111!$C$14:$C$71)</f>
        <v>0</v>
      </c>
      <c r="AU70" s="42">
        <f>SUMIF(A21_329!$A$14:$A$80,$A70,A21_329!$C$14:$C$80)</f>
        <v>0</v>
      </c>
    </row>
    <row r="71" spans="1:47" ht="38.25" customHeight="1" x14ac:dyDescent="0.25">
      <c r="A71" s="37" t="s">
        <v>202</v>
      </c>
      <c r="B71" s="17" t="s">
        <v>203</v>
      </c>
      <c r="C71" s="12">
        <f t="shared" si="3"/>
        <v>29</v>
      </c>
      <c r="D71" s="12" t="s">
        <v>22</v>
      </c>
      <c r="E71" s="15"/>
      <c r="F71" s="15">
        <f t="shared" si="4"/>
        <v>0</v>
      </c>
      <c r="G71" s="16" t="s">
        <v>204</v>
      </c>
      <c r="H71" s="12"/>
      <c r="I71" s="12"/>
      <c r="K71">
        <f t="shared" si="5"/>
        <v>29</v>
      </c>
      <c r="L71" s="42">
        <f>SUMIF(A01_209!$A$14:$A$75,$A71,A01_209!$C$14:$C$75)</f>
        <v>1</v>
      </c>
      <c r="M71" s="42">
        <f>SUMIF(A01_210!$A$14:$A$88,$A71,A01_210!$C$14:$C$88)</f>
        <v>0</v>
      </c>
      <c r="N71" s="42">
        <f>SUMIF(A01_213!$A$14:$A$70,$A71,A01_213!$C$14:$C$70)</f>
        <v>1</v>
      </c>
      <c r="O71" s="42">
        <f>SUMIF(A01_216!$A$14:$A$73,$A71,A01_216!$C$14:$C$73)</f>
        <v>1</v>
      </c>
      <c r="P71" s="42">
        <f>SUMIF(A01_227!$A$14:$A$63,$A71,A01_227!$C$14:$C$63)</f>
        <v>0</v>
      </c>
      <c r="Q71" s="42">
        <f>SUMIF(A01_309!$A$14:$A$75,$A71,A01_309!$C$14:$C$75)</f>
        <v>0</v>
      </c>
      <c r="R71" s="42">
        <f>SUMIF(A01_409!$A$14:$A$68,$A71,A01_409!$C$14:$C$68)</f>
        <v>1</v>
      </c>
      <c r="S71" s="42">
        <f>SUMIF(A01_428!$A$14:$A$76,$A71,A01_428!$C$14:$C$76)</f>
        <v>1</v>
      </c>
      <c r="T71" s="42">
        <f>SUMIF(A01_S105!$A$14:$A$56,$A71,A01_S105!$C$14:$C$56)</f>
        <v>0</v>
      </c>
      <c r="U71" s="42">
        <f>SUMIF(A01_S106!$A$14:$A$69,$A71,A01_S106!$C$14:$C$69)</f>
        <v>1</v>
      </c>
      <c r="V71" s="42">
        <f>SUMIF(A01_S236!$A$14:$A$74,$A71,A01_S236!$C$14:$C$74)</f>
        <v>0</v>
      </c>
      <c r="W71" s="42">
        <f>SUMIF(A01_S237!$A$14:$A$47,$A71,A01_S237!$C$14:$C$47)</f>
        <v>0</v>
      </c>
      <c r="X71" s="42">
        <f>SUMIF(A07_214!$A$14:$A$70,$A71,A07_214!$C$14:$C$70)</f>
        <v>1</v>
      </c>
      <c r="Y71" s="42">
        <f>SUMIF(A07_205ab!$A$14:$A$72,$A71,A07_205ab!$C$14:$C$72)</f>
        <v>1</v>
      </c>
      <c r="Z71" s="42">
        <f>SUMIF(A15_308!$A$14:$A$69,$A71,A15_308!$C$14:$C$69)</f>
        <v>1</v>
      </c>
      <c r="AA71" s="42">
        <f>SUMIF(A15_309!$A$14:$A$73,$A71,A15_309!$C$14:$C$73)</f>
        <v>1</v>
      </c>
      <c r="AB71" s="42">
        <f>SUMIF(A15_332!$A$14:$A$62,$A71,A15_332!$C$14:$C$62)</f>
        <v>1</v>
      </c>
      <c r="AC71" s="42">
        <f>SUMIF(A15_333!$A$14:$A$72,$A71,A15_333!$C$14:$C$72)</f>
        <v>1</v>
      </c>
      <c r="AD71" s="42">
        <f>SUMIF(A16_213!$A$14:$A$75,$A71,A16_213!$C$14:$C$75)</f>
        <v>1</v>
      </c>
      <c r="AE71" s="42">
        <f>SUMIF(A16_215!$A$14:$A$72,$A71,A16_215!$C$14:$C$72)</f>
        <v>1</v>
      </c>
      <c r="AF71" s="42">
        <f>SUMIF(A16_217!$A$14:$A$72,$A71,A16_217!$C$14:$C$72)</f>
        <v>1</v>
      </c>
      <c r="AG71" s="42">
        <f>SUMIF(A18_108!$A$14:$A$70,$A71,A18_108!$C$14:$C$70)</f>
        <v>1</v>
      </c>
      <c r="AH71" s="42">
        <f>SUMIF(A18_112!$A$14:$A$57,$A71,A18_112!$C$14:$C$57)</f>
        <v>1</v>
      </c>
      <c r="AI71" s="42">
        <f>SUMIF(A18_205!$A$14:$A$59,$A71,A18_205!$C$14:$C$59)</f>
        <v>1</v>
      </c>
      <c r="AJ71" s="42">
        <f>SUMIF(A18_208!$A$14:$A$64,$A71,A18_208!$C$14:$C$64)</f>
        <v>1</v>
      </c>
      <c r="AK71" s="42">
        <f>SUMIF(A19_113!$A$14:$A$75,$A71,A19_113!$C$14:$C$75)</f>
        <v>1</v>
      </c>
      <c r="AL71" s="42">
        <f>SUMIF(A19_118!$A$14:$A$72,$A71,A19_118!$C$14:$C$72)</f>
        <v>1</v>
      </c>
      <c r="AM71" s="42">
        <f>SUMIF(A19_229!$A$14:$A$72,$A71,A19_229!$C$14:$C$72)</f>
        <v>1</v>
      </c>
      <c r="AN71" s="42">
        <f>SUMIF(A19_231!$A$14:$A$72,$A71,A19_231!$C$14:$C$72)</f>
        <v>1</v>
      </c>
      <c r="AO71" s="42">
        <f>SUMIF(A19_308!$A$14:$A$70,$A71,A19_308!$C$14:$C$70)</f>
        <v>1</v>
      </c>
      <c r="AP71" s="42">
        <f>SUMIF(A19_326!$A$14:$A$70,$A71,A19_326!$C$14:$C$70)</f>
        <v>1</v>
      </c>
      <c r="AQ71" s="42">
        <f>SUMIF(A20_113!$A$14:$A$73,$A71,A20_113!$C$14:$C$73)</f>
        <v>1</v>
      </c>
      <c r="AR71" s="42">
        <f>SUMIF(A20_114!$A$14:$A$71,$A71,A20_114!$C$14:$C$71)</f>
        <v>1</v>
      </c>
      <c r="AS71" s="42">
        <f>SUMIF(A21_108!$A$14:$A$70,$A71,A21_108!$C$14:$C$70)</f>
        <v>1</v>
      </c>
      <c r="AT71" s="42">
        <f>SUMIF(A21_111!$A$14:$A$71,$A71,A21_111!$C$14:$C$71)</f>
        <v>1</v>
      </c>
      <c r="AU71" s="42">
        <f>SUMIF(A21_329!$A$14:$A$80,$A71,A21_329!$C$14:$C$80)</f>
        <v>0</v>
      </c>
    </row>
    <row r="72" spans="1:47" ht="25.5" customHeight="1" x14ac:dyDescent="0.25">
      <c r="A72" s="37" t="s">
        <v>205</v>
      </c>
      <c r="B72" s="17" t="s">
        <v>206</v>
      </c>
      <c r="C72" s="12">
        <f t="shared" si="3"/>
        <v>33</v>
      </c>
      <c r="D72" s="12" t="s">
        <v>207</v>
      </c>
      <c r="E72" s="15"/>
      <c r="F72" s="15">
        <f t="shared" si="4"/>
        <v>0</v>
      </c>
      <c r="G72" s="16" t="s">
        <v>208</v>
      </c>
      <c r="H72" s="12"/>
      <c r="I72" s="12"/>
      <c r="K72">
        <f t="shared" si="5"/>
        <v>33</v>
      </c>
      <c r="L72" s="42">
        <f>SUMIF(A01_209!$A$14:$A$75,$A72,A01_209!$C$14:$C$75)</f>
        <v>1</v>
      </c>
      <c r="M72" s="42">
        <f>SUMIF(A01_210!$A$14:$A$88,$A72,A01_210!$C$14:$C$88)</f>
        <v>1</v>
      </c>
      <c r="N72" s="42">
        <f>SUMIF(A01_213!$A$14:$A$70,$A72,A01_213!$C$14:$C$70)</f>
        <v>1</v>
      </c>
      <c r="O72" s="42">
        <f>SUMIF(A01_216!$A$14:$A$73,$A72,A01_216!$C$14:$C$73)</f>
        <v>1</v>
      </c>
      <c r="P72" s="42">
        <f>SUMIF(A01_227!$A$14:$A$63,$A72,A01_227!$C$14:$C$63)</f>
        <v>1</v>
      </c>
      <c r="Q72" s="42">
        <f>SUMIF(A01_309!$A$14:$A$75,$A72,A01_309!$C$14:$C$75)</f>
        <v>0</v>
      </c>
      <c r="R72" s="42">
        <f>SUMIF(A01_409!$A$14:$A$68,$A72,A01_409!$C$14:$C$68)</f>
        <v>1</v>
      </c>
      <c r="S72" s="42">
        <f>SUMIF(A01_428!$A$14:$A$76,$A72,A01_428!$C$14:$C$76)</f>
        <v>1</v>
      </c>
      <c r="T72" s="42">
        <f>SUMIF(A01_S105!$A$14:$A$56,$A72,A01_S105!$C$14:$C$56)</f>
        <v>0</v>
      </c>
      <c r="U72" s="42">
        <f>SUMIF(A01_S106!$A$14:$A$69,$A72,A01_S106!$C$14:$C$69)</f>
        <v>0</v>
      </c>
      <c r="V72" s="42">
        <f>SUMIF(A01_S236!$A$14:$A$74,$A72,A01_S236!$C$14:$C$74)</f>
        <v>1</v>
      </c>
      <c r="W72" s="42">
        <f>SUMIF(A01_S237!$A$14:$A$47,$A72,A01_S237!$C$14:$C$47)</f>
        <v>1</v>
      </c>
      <c r="X72" s="42">
        <f>SUMIF(A07_214!$A$14:$A$70,$A72,A07_214!$C$14:$C$70)</f>
        <v>1</v>
      </c>
      <c r="Y72" s="42">
        <f>SUMIF(A07_205ab!$A$14:$A$72,$A72,A07_205ab!$C$14:$C$72)</f>
        <v>1</v>
      </c>
      <c r="Z72" s="42">
        <f>SUMIF(A15_308!$A$14:$A$69,$A72,A15_308!$C$14:$C$69)</f>
        <v>1</v>
      </c>
      <c r="AA72" s="42">
        <f>SUMIF(A15_309!$A$14:$A$73,$A72,A15_309!$C$14:$C$73)</f>
        <v>1</v>
      </c>
      <c r="AB72" s="42">
        <f>SUMIF(A15_332!$A$14:$A$62,$A72,A15_332!$C$14:$C$62)</f>
        <v>1</v>
      </c>
      <c r="AC72" s="42">
        <f>SUMIF(A15_333!$A$14:$A$72,$A72,A15_333!$C$14:$C$72)</f>
        <v>1</v>
      </c>
      <c r="AD72" s="42">
        <f>SUMIF(A16_213!$A$14:$A$75,$A72,A16_213!$C$14:$C$75)</f>
        <v>1</v>
      </c>
      <c r="AE72" s="42">
        <f>SUMIF(A16_215!$A$14:$A$72,$A72,A16_215!$C$14:$C$72)</f>
        <v>1</v>
      </c>
      <c r="AF72" s="42">
        <f>SUMIF(A16_217!$A$14:$A$72,$A72,A16_217!$C$14:$C$72)</f>
        <v>1</v>
      </c>
      <c r="AG72" s="42">
        <f>SUMIF(A18_108!$A$14:$A$70,$A72,A18_108!$C$14:$C$70)</f>
        <v>1</v>
      </c>
      <c r="AH72" s="42">
        <f>SUMIF(A18_112!$A$14:$A$57,$A72,A18_112!$C$14:$C$57)</f>
        <v>1</v>
      </c>
      <c r="AI72" s="42">
        <f>SUMIF(A18_205!$A$14:$A$59,$A72,A18_205!$C$14:$C$59)</f>
        <v>1</v>
      </c>
      <c r="AJ72" s="42">
        <f>SUMIF(A18_208!$A$14:$A$64,$A72,A18_208!$C$14:$C$64)</f>
        <v>1</v>
      </c>
      <c r="AK72" s="42">
        <f>SUMIF(A19_113!$A$14:$A$75,$A72,A19_113!$C$14:$C$75)</f>
        <v>1</v>
      </c>
      <c r="AL72" s="42">
        <f>SUMIF(A19_118!$A$14:$A$72,$A72,A19_118!$C$14:$C$72)</f>
        <v>1</v>
      </c>
      <c r="AM72" s="42">
        <f>SUMIF(A19_229!$A$14:$A$72,$A72,A19_229!$C$14:$C$72)</f>
        <v>1</v>
      </c>
      <c r="AN72" s="42">
        <f>SUMIF(A19_231!$A$14:$A$72,$A72,A19_231!$C$14:$C$72)</f>
        <v>1</v>
      </c>
      <c r="AO72" s="42">
        <f>SUMIF(A19_308!$A$14:$A$70,$A72,A19_308!$C$14:$C$70)</f>
        <v>1</v>
      </c>
      <c r="AP72" s="42">
        <f>SUMIF(A19_326!$A$14:$A$70,$A72,A19_326!$C$14:$C$70)</f>
        <v>1</v>
      </c>
      <c r="AQ72" s="42">
        <f>SUMIF(A20_113!$A$14:$A$73,$A72,A20_113!$C$14:$C$73)</f>
        <v>1</v>
      </c>
      <c r="AR72" s="42">
        <f>SUMIF(A20_114!$A$14:$A$71,$A72,A20_114!$C$14:$C$71)</f>
        <v>1</v>
      </c>
      <c r="AS72" s="42">
        <f>SUMIF(A21_108!$A$14:$A$70,$A72,A21_108!$C$14:$C$70)</f>
        <v>1</v>
      </c>
      <c r="AT72" s="42">
        <f>SUMIF(A21_111!$A$14:$A$71,$A72,A21_111!$C$14:$C$71)</f>
        <v>1</v>
      </c>
      <c r="AU72" s="42">
        <f>SUMIF(A21_329!$A$14:$A$80,$A72,A21_329!$C$14:$C$80)</f>
        <v>1</v>
      </c>
    </row>
    <row r="73" spans="1:47" x14ac:dyDescent="0.25">
      <c r="A73" s="37" t="s">
        <v>209</v>
      </c>
      <c r="B73" s="17" t="s">
        <v>210</v>
      </c>
      <c r="C73" s="12">
        <f t="shared" ref="C73:C86" si="6">K73</f>
        <v>130</v>
      </c>
      <c r="D73" s="12" t="s">
        <v>211</v>
      </c>
      <c r="E73" s="15"/>
      <c r="F73" s="15">
        <f t="shared" ref="F73:F104" si="7">C73*E73</f>
        <v>0</v>
      </c>
      <c r="G73" s="16"/>
      <c r="H73" s="12"/>
      <c r="I73" s="12"/>
      <c r="K73">
        <f t="shared" ref="K73:K104" si="8">SUM(L73:AU73)</f>
        <v>130</v>
      </c>
      <c r="L73" s="42">
        <f>SUMIF(A01_209!$A$14:$A$75,$A73,A01_209!$C$14:$C$75)</f>
        <v>8</v>
      </c>
      <c r="M73" s="42">
        <f>SUMIF(A01_210!$A$14:$A$88,$A73,A01_210!$C$14:$C$88)</f>
        <v>2</v>
      </c>
      <c r="N73" s="42">
        <f>SUMIF(A01_213!$A$14:$A$70,$A73,A01_213!$C$14:$C$70)</f>
        <v>4</v>
      </c>
      <c r="O73" s="42">
        <f>SUMIF(A01_216!$A$14:$A$73,$A73,A01_216!$C$14:$C$73)</f>
        <v>4</v>
      </c>
      <c r="P73" s="42">
        <f>SUMIF(A01_227!$A$14:$A$63,$A73,A01_227!$C$14:$C$63)</f>
        <v>1</v>
      </c>
      <c r="Q73" s="42">
        <f>SUMIF(A01_309!$A$14:$A$75,$A73,A01_309!$C$14:$C$75)</f>
        <v>0</v>
      </c>
      <c r="R73" s="42">
        <f>SUMIF(A01_409!$A$14:$A$68,$A73,A01_409!$C$14:$C$68)</f>
        <v>8</v>
      </c>
      <c r="S73" s="42">
        <f>SUMIF(A01_428!$A$14:$A$76,$A73,A01_428!$C$14:$C$76)</f>
        <v>8</v>
      </c>
      <c r="T73" s="42">
        <f>SUMIF(A01_S105!$A$14:$A$56,$A73,A01_S105!$C$14:$C$56)</f>
        <v>0</v>
      </c>
      <c r="U73" s="42">
        <f>SUMIF(A01_S106!$A$14:$A$69,$A73,A01_S106!$C$14:$C$69)</f>
        <v>1</v>
      </c>
      <c r="V73" s="42">
        <f>SUMIF(A01_S236!$A$14:$A$74,$A73,A01_S236!$C$14:$C$74)</f>
        <v>1</v>
      </c>
      <c r="W73" s="42">
        <f>SUMIF(A01_S237!$A$14:$A$47,$A73,A01_S237!$C$14:$C$47)</f>
        <v>1</v>
      </c>
      <c r="X73" s="42">
        <f>SUMIF(A07_214!$A$14:$A$70,$A73,A07_214!$C$14:$C$70)</f>
        <v>4</v>
      </c>
      <c r="Y73" s="42">
        <f>SUMIF(A07_205ab!$A$14:$A$72,$A73,A07_205ab!$C$14:$C$72)</f>
        <v>4</v>
      </c>
      <c r="Z73" s="42">
        <f>SUMIF(A15_308!$A$14:$A$69,$A73,A15_308!$C$14:$C$69)</f>
        <v>4</v>
      </c>
      <c r="AA73" s="42">
        <f>SUMIF(A15_309!$A$14:$A$73,$A73,A15_309!$C$14:$C$73)</f>
        <v>4</v>
      </c>
      <c r="AB73" s="42">
        <f>SUMIF(A15_332!$A$14:$A$62,$A73,A15_332!$C$14:$C$62)</f>
        <v>4</v>
      </c>
      <c r="AC73" s="42">
        <f>SUMIF(A15_333!$A$14:$A$72,$A73,A15_333!$C$14:$C$72)</f>
        <v>4</v>
      </c>
      <c r="AD73" s="42">
        <f>SUMIF(A16_213!$A$14:$A$75,$A73,A16_213!$C$14:$C$75)</f>
        <v>4</v>
      </c>
      <c r="AE73" s="42">
        <f>SUMIF(A16_215!$A$14:$A$72,$A73,A16_215!$C$14:$C$72)</f>
        <v>4</v>
      </c>
      <c r="AF73" s="42">
        <f>SUMIF(A16_217!$A$14:$A$72,$A73,A16_217!$C$14:$C$72)</f>
        <v>4</v>
      </c>
      <c r="AG73" s="42">
        <f>SUMIF(A18_108!$A$14:$A$70,$A73,A18_108!$C$14:$C$70)</f>
        <v>8</v>
      </c>
      <c r="AH73" s="42">
        <f>SUMIF(A18_112!$A$14:$A$57,$A73,A18_112!$C$14:$C$57)</f>
        <v>4</v>
      </c>
      <c r="AI73" s="42">
        <f>SUMIF(A18_205!$A$14:$A$59,$A73,A18_205!$C$14:$C$59)</f>
        <v>2</v>
      </c>
      <c r="AJ73" s="42">
        <f>SUMIF(A18_208!$A$14:$A$64,$A73,A18_208!$C$14:$C$64)</f>
        <v>2</v>
      </c>
      <c r="AK73" s="42">
        <f>SUMIF(A19_113!$A$14:$A$75,$A73,A19_113!$C$14:$C$75)</f>
        <v>4</v>
      </c>
      <c r="AL73" s="42">
        <f>SUMIF(A19_118!$A$14:$A$72,$A73,A19_118!$C$14:$C$72)</f>
        <v>4</v>
      </c>
      <c r="AM73" s="42">
        <f>SUMIF(A19_229!$A$14:$A$72,$A73,A19_229!$C$14:$C$72)</f>
        <v>4</v>
      </c>
      <c r="AN73" s="42">
        <f>SUMIF(A19_231!$A$14:$A$72,$A73,A19_231!$C$14:$C$72)</f>
        <v>4</v>
      </c>
      <c r="AO73" s="42">
        <f>SUMIF(A19_308!$A$14:$A$70,$A73,A19_308!$C$14:$C$70)</f>
        <v>4</v>
      </c>
      <c r="AP73" s="42">
        <f>SUMIF(A19_326!$A$14:$A$70,$A73,A19_326!$C$14:$C$70)</f>
        <v>4</v>
      </c>
      <c r="AQ73" s="42">
        <f>SUMIF(A20_113!$A$14:$A$73,$A73,A20_113!$C$14:$C$73)</f>
        <v>4</v>
      </c>
      <c r="AR73" s="42">
        <f>SUMIF(A20_114!$A$14:$A$71,$A73,A20_114!$C$14:$C$71)</f>
        <v>4</v>
      </c>
      <c r="AS73" s="42">
        <f>SUMIF(A21_108!$A$14:$A$70,$A73,A21_108!$C$14:$C$70)</f>
        <v>4</v>
      </c>
      <c r="AT73" s="42">
        <f>SUMIF(A21_111!$A$14:$A$71,$A73,A21_111!$C$14:$C$71)</f>
        <v>4</v>
      </c>
      <c r="AU73" s="42">
        <f>SUMIF(A21_329!$A$14:$A$80,$A73,A21_329!$C$14:$C$80)</f>
        <v>0</v>
      </c>
    </row>
    <row r="74" spans="1:47" x14ac:dyDescent="0.25">
      <c r="A74" s="37" t="s">
        <v>212</v>
      </c>
      <c r="B74" s="17" t="s">
        <v>213</v>
      </c>
      <c r="C74" s="12">
        <f t="shared" si="6"/>
        <v>94</v>
      </c>
      <c r="D74" s="12" t="s">
        <v>211</v>
      </c>
      <c r="E74" s="15"/>
      <c r="F74" s="15">
        <f t="shared" si="7"/>
        <v>0</v>
      </c>
      <c r="G74" s="16"/>
      <c r="H74" s="12"/>
      <c r="I74" s="12"/>
      <c r="K74">
        <f t="shared" si="8"/>
        <v>94</v>
      </c>
      <c r="L74" s="42">
        <f>SUMIF(A01_209!$A$14:$A$75,$A74,A01_209!$C$14:$C$75)</f>
        <v>2</v>
      </c>
      <c r="M74" s="42">
        <f>SUMIF(A01_210!$A$14:$A$88,$A74,A01_210!$C$14:$C$88)</f>
        <v>1</v>
      </c>
      <c r="N74" s="42">
        <f>SUMIF(A01_213!$A$14:$A$70,$A74,A01_213!$C$14:$C$70)</f>
        <v>2</v>
      </c>
      <c r="O74" s="42">
        <f>SUMIF(A01_216!$A$14:$A$73,$A74,A01_216!$C$14:$C$73)</f>
        <v>2</v>
      </c>
      <c r="P74" s="42">
        <f>SUMIF(A01_227!$A$14:$A$63,$A74,A01_227!$C$14:$C$63)</f>
        <v>1</v>
      </c>
      <c r="Q74" s="42">
        <f>SUMIF(A01_309!$A$14:$A$75,$A74,A01_309!$C$14:$C$75)</f>
        <v>0</v>
      </c>
      <c r="R74" s="42">
        <f>SUMIF(A01_409!$A$14:$A$68,$A74,A01_409!$C$14:$C$68)</f>
        <v>2</v>
      </c>
      <c r="S74" s="42">
        <f>SUMIF(A01_428!$A$14:$A$76,$A74,A01_428!$C$14:$C$76)</f>
        <v>2</v>
      </c>
      <c r="T74" s="42">
        <f>SUMIF(A01_S105!$A$14:$A$56,$A74,A01_S105!$C$14:$C$56)</f>
        <v>0</v>
      </c>
      <c r="U74" s="42">
        <f>SUMIF(A01_S106!$A$14:$A$69,$A74,A01_S106!$C$14:$C$69)</f>
        <v>1</v>
      </c>
      <c r="V74" s="42">
        <f>SUMIF(A01_S236!$A$14:$A$74,$A74,A01_S236!$C$14:$C$74)</f>
        <v>1</v>
      </c>
      <c r="W74" s="42">
        <f>SUMIF(A01_S237!$A$14:$A$47,$A74,A01_S237!$C$14:$C$47)</f>
        <v>1</v>
      </c>
      <c r="X74" s="42">
        <f>SUMIF(A07_214!$A$14:$A$70,$A74,A07_214!$C$14:$C$70)</f>
        <v>4</v>
      </c>
      <c r="Y74" s="42">
        <f>SUMIF(A07_205ab!$A$14:$A$72,$A74,A07_205ab!$C$14:$C$72)</f>
        <v>4</v>
      </c>
      <c r="Z74" s="42">
        <f>SUMIF(A15_308!$A$14:$A$69,$A74,A15_308!$C$14:$C$69)</f>
        <v>4</v>
      </c>
      <c r="AA74" s="42">
        <f>SUMIF(A15_309!$A$14:$A$73,$A74,A15_309!$C$14:$C$73)</f>
        <v>4</v>
      </c>
      <c r="AB74" s="42">
        <f>SUMIF(A15_332!$A$14:$A$62,$A74,A15_332!$C$14:$C$62)</f>
        <v>4</v>
      </c>
      <c r="AC74" s="42">
        <f>SUMIF(A15_333!$A$14:$A$72,$A74,A15_333!$C$14:$C$72)</f>
        <v>4</v>
      </c>
      <c r="AD74" s="42">
        <f>SUMIF(A16_213!$A$14:$A$75,$A74,A16_213!$C$14:$C$75)</f>
        <v>2</v>
      </c>
      <c r="AE74" s="42">
        <f>SUMIF(A16_215!$A$14:$A$72,$A74,A16_215!$C$14:$C$72)</f>
        <v>2</v>
      </c>
      <c r="AF74" s="42">
        <f>SUMIF(A16_217!$A$14:$A$72,$A74,A16_217!$C$14:$C$72)</f>
        <v>2</v>
      </c>
      <c r="AG74" s="42">
        <f>SUMIF(A18_108!$A$14:$A$70,$A74,A18_108!$C$14:$C$70)</f>
        <v>2</v>
      </c>
      <c r="AH74" s="42">
        <f>SUMIF(A18_112!$A$14:$A$57,$A74,A18_112!$C$14:$C$57)</f>
        <v>4</v>
      </c>
      <c r="AI74" s="42">
        <f>SUMIF(A18_205!$A$14:$A$59,$A74,A18_205!$C$14:$C$59)</f>
        <v>1</v>
      </c>
      <c r="AJ74" s="42">
        <f>SUMIF(A18_208!$A$14:$A$64,$A74,A18_208!$C$14:$C$64)</f>
        <v>1</v>
      </c>
      <c r="AK74" s="42">
        <f>SUMIF(A19_113!$A$14:$A$75,$A74,A19_113!$C$14:$C$75)</f>
        <v>4</v>
      </c>
      <c r="AL74" s="42">
        <f>SUMIF(A19_118!$A$14:$A$72,$A74,A19_118!$C$14:$C$72)</f>
        <v>4</v>
      </c>
      <c r="AM74" s="42">
        <f>SUMIF(A19_229!$A$14:$A$72,$A74,A19_229!$C$14:$C$72)</f>
        <v>4</v>
      </c>
      <c r="AN74" s="42">
        <f>SUMIF(A19_231!$A$14:$A$72,$A74,A19_231!$C$14:$C$72)</f>
        <v>4</v>
      </c>
      <c r="AO74" s="42">
        <f>SUMIF(A19_308!$A$14:$A$70,$A74,A19_308!$C$14:$C$70)</f>
        <v>4</v>
      </c>
      <c r="AP74" s="42">
        <f>SUMIF(A19_326!$A$14:$A$70,$A74,A19_326!$C$14:$C$70)</f>
        <v>4</v>
      </c>
      <c r="AQ74" s="42">
        <f>SUMIF(A20_113!$A$14:$A$73,$A74,A20_113!$C$14:$C$73)</f>
        <v>4</v>
      </c>
      <c r="AR74" s="42">
        <f>SUMIF(A20_114!$A$14:$A$71,$A74,A20_114!$C$14:$C$71)</f>
        <v>4</v>
      </c>
      <c r="AS74" s="42">
        <f>SUMIF(A21_108!$A$14:$A$70,$A74,A21_108!$C$14:$C$70)</f>
        <v>4</v>
      </c>
      <c r="AT74" s="42">
        <f>SUMIF(A21_111!$A$14:$A$71,$A74,A21_111!$C$14:$C$71)</f>
        <v>4</v>
      </c>
      <c r="AU74" s="42">
        <f>SUMIF(A21_329!$A$14:$A$80,$A74,A21_329!$C$14:$C$80)</f>
        <v>1</v>
      </c>
    </row>
    <row r="75" spans="1:47" x14ac:dyDescent="0.25">
      <c r="A75" s="37" t="s">
        <v>214</v>
      </c>
      <c r="B75" s="17" t="s">
        <v>215</v>
      </c>
      <c r="C75" s="12">
        <f t="shared" si="6"/>
        <v>380</v>
      </c>
      <c r="D75" s="12" t="s">
        <v>211</v>
      </c>
      <c r="E75" s="15"/>
      <c r="F75" s="15">
        <f t="shared" si="7"/>
        <v>0</v>
      </c>
      <c r="G75" s="16"/>
      <c r="H75" s="12"/>
      <c r="I75" s="12"/>
      <c r="K75">
        <f t="shared" si="8"/>
        <v>380</v>
      </c>
      <c r="L75" s="42">
        <f>SUMIF(A01_209!$A$14:$A$75,$A75,A01_209!$C$14:$C$75)</f>
        <v>8</v>
      </c>
      <c r="M75" s="42">
        <f>SUMIF(A01_210!$A$14:$A$88,$A75,A01_210!$C$14:$C$88)</f>
        <v>4</v>
      </c>
      <c r="N75" s="42">
        <f>SUMIF(A01_213!$A$14:$A$70,$A75,A01_213!$C$14:$C$70)</f>
        <v>6</v>
      </c>
      <c r="O75" s="42">
        <f>SUMIF(A01_216!$A$14:$A$73,$A75,A01_216!$C$14:$C$73)</f>
        <v>6</v>
      </c>
      <c r="P75" s="42">
        <f>SUMIF(A01_227!$A$14:$A$63,$A75,A01_227!$C$14:$C$63)</f>
        <v>4</v>
      </c>
      <c r="Q75" s="42">
        <f>SUMIF(A01_309!$A$14:$A$75,$A75,A01_309!$C$14:$C$75)</f>
        <v>0</v>
      </c>
      <c r="R75" s="42">
        <f>SUMIF(A01_409!$A$14:$A$68,$A75,A01_409!$C$14:$C$68)</f>
        <v>8</v>
      </c>
      <c r="S75" s="42">
        <f>SUMIF(A01_428!$A$14:$A$76,$A75,A01_428!$C$14:$C$76)</f>
        <v>6</v>
      </c>
      <c r="T75" s="42">
        <f>SUMIF(A01_S105!$A$14:$A$56,$A75,A01_S105!$C$14:$C$56)</f>
        <v>0</v>
      </c>
      <c r="U75" s="42">
        <f>SUMIF(A01_S106!$A$14:$A$69,$A75,A01_S106!$C$14:$C$69)</f>
        <v>16</v>
      </c>
      <c r="V75" s="42">
        <f>SUMIF(A01_S236!$A$14:$A$74,$A75,A01_S236!$C$14:$C$74)</f>
        <v>4</v>
      </c>
      <c r="W75" s="42">
        <f>SUMIF(A01_S237!$A$14:$A$47,$A75,A01_S237!$C$14:$C$47)</f>
        <v>4</v>
      </c>
      <c r="X75" s="42">
        <f>SUMIF(A07_214!$A$14:$A$70,$A75,A07_214!$C$14:$C$70)</f>
        <v>16</v>
      </c>
      <c r="Y75" s="42">
        <f>SUMIF(A07_205ab!$A$14:$A$72,$A75,A07_205ab!$C$14:$C$72)</f>
        <v>16</v>
      </c>
      <c r="Z75" s="42">
        <f>SUMIF(A15_308!$A$14:$A$69,$A75,A15_308!$C$14:$C$69)</f>
        <v>16</v>
      </c>
      <c r="AA75" s="42">
        <f>SUMIF(A15_309!$A$14:$A$73,$A75,A15_309!$C$14:$C$73)</f>
        <v>16</v>
      </c>
      <c r="AB75" s="42">
        <f>SUMIF(A15_332!$A$14:$A$62,$A75,A15_332!$C$14:$C$62)</f>
        <v>16</v>
      </c>
      <c r="AC75" s="42">
        <f>SUMIF(A15_333!$A$14:$A$72,$A75,A15_333!$C$14:$C$72)</f>
        <v>16</v>
      </c>
      <c r="AD75" s="42">
        <f>SUMIF(A16_213!$A$14:$A$75,$A75,A16_213!$C$14:$C$75)</f>
        <v>6</v>
      </c>
      <c r="AE75" s="42">
        <f>SUMIF(A16_215!$A$14:$A$72,$A75,A16_215!$C$14:$C$72)</f>
        <v>6</v>
      </c>
      <c r="AF75" s="42">
        <f>SUMIF(A16_217!$A$14:$A$72,$A75,A16_217!$C$14:$C$72)</f>
        <v>6</v>
      </c>
      <c r="AG75" s="42">
        <f>SUMIF(A18_108!$A$14:$A$70,$A75,A18_108!$C$14:$C$70)</f>
        <v>8</v>
      </c>
      <c r="AH75" s="42">
        <f>SUMIF(A18_112!$A$14:$A$57,$A75,A18_112!$C$14:$C$57)</f>
        <v>16</v>
      </c>
      <c r="AI75" s="42">
        <f>SUMIF(A18_205!$A$14:$A$59,$A75,A18_205!$C$14:$C$59)</f>
        <v>6</v>
      </c>
      <c r="AJ75" s="42">
        <f>SUMIF(A18_208!$A$14:$A$64,$A75,A18_208!$C$14:$C$64)</f>
        <v>6</v>
      </c>
      <c r="AK75" s="42">
        <f>SUMIF(A19_113!$A$14:$A$75,$A75,A19_113!$C$14:$C$75)</f>
        <v>16</v>
      </c>
      <c r="AL75" s="42">
        <f>SUMIF(A19_118!$A$14:$A$72,$A75,A19_118!$C$14:$C$72)</f>
        <v>16</v>
      </c>
      <c r="AM75" s="42">
        <f>SUMIF(A19_229!$A$14:$A$72,$A75,A19_229!$C$14:$C$72)</f>
        <v>16</v>
      </c>
      <c r="AN75" s="42">
        <f>SUMIF(A19_231!$A$14:$A$72,$A75,A19_231!$C$14:$C$72)</f>
        <v>16</v>
      </c>
      <c r="AO75" s="42">
        <f>SUMIF(A19_308!$A$14:$A$70,$A75,A19_308!$C$14:$C$70)</f>
        <v>16</v>
      </c>
      <c r="AP75" s="42">
        <f>SUMIF(A19_326!$A$14:$A$70,$A75,A19_326!$C$14:$C$70)</f>
        <v>16</v>
      </c>
      <c r="AQ75" s="42">
        <f>SUMIF(A20_113!$A$14:$A$73,$A75,A20_113!$C$14:$C$73)</f>
        <v>16</v>
      </c>
      <c r="AR75" s="42">
        <f>SUMIF(A20_114!$A$14:$A$71,$A75,A20_114!$C$14:$C$71)</f>
        <v>16</v>
      </c>
      <c r="AS75" s="42">
        <f>SUMIF(A21_108!$A$14:$A$70,$A75,A21_108!$C$14:$C$70)</f>
        <v>16</v>
      </c>
      <c r="AT75" s="42">
        <f>SUMIF(A21_111!$A$14:$A$71,$A75,A21_111!$C$14:$C$71)</f>
        <v>16</v>
      </c>
      <c r="AU75" s="42">
        <f>SUMIF(A21_329!$A$14:$A$80,$A75,A21_329!$C$14:$C$80)</f>
        <v>4</v>
      </c>
    </row>
    <row r="76" spans="1:47" x14ac:dyDescent="0.25">
      <c r="A76" s="37" t="s">
        <v>216</v>
      </c>
      <c r="B76" s="17" t="s">
        <v>217</v>
      </c>
      <c r="C76" s="12">
        <f t="shared" si="6"/>
        <v>319</v>
      </c>
      <c r="D76" s="12" t="s">
        <v>211</v>
      </c>
      <c r="E76" s="15"/>
      <c r="F76" s="15">
        <f t="shared" si="7"/>
        <v>0</v>
      </c>
      <c r="G76" s="16"/>
      <c r="H76" s="12"/>
      <c r="I76" s="12"/>
      <c r="K76">
        <f t="shared" si="8"/>
        <v>319</v>
      </c>
      <c r="L76" s="42">
        <f>SUMIF(A01_209!$A$14:$A$75,$A76,A01_209!$C$14:$C$75)</f>
        <v>8</v>
      </c>
      <c r="M76" s="42">
        <f>SUMIF(A01_210!$A$14:$A$88,$A76,A01_210!$C$14:$C$88)</f>
        <v>6</v>
      </c>
      <c r="N76" s="42">
        <f>SUMIF(A01_213!$A$14:$A$70,$A76,A01_213!$C$14:$C$70)</f>
        <v>8</v>
      </c>
      <c r="O76" s="42">
        <f>SUMIF(A01_216!$A$14:$A$73,$A76,A01_216!$C$14:$C$73)</f>
        <v>8</v>
      </c>
      <c r="P76" s="42">
        <f>SUMIF(A01_227!$A$14:$A$63,$A76,A01_227!$C$14:$C$63)</f>
        <v>4</v>
      </c>
      <c r="Q76" s="42">
        <f>SUMIF(A01_309!$A$14:$A$75,$A76,A01_309!$C$14:$C$75)</f>
        <v>0</v>
      </c>
      <c r="R76" s="42">
        <f>SUMIF(A01_409!$A$14:$A$68,$A76,A01_409!$C$14:$C$68)</f>
        <v>8</v>
      </c>
      <c r="S76" s="42">
        <f>SUMIF(A01_428!$A$14:$A$76,$A76,A01_428!$C$14:$C$76)</f>
        <v>8</v>
      </c>
      <c r="T76" s="42">
        <f>SUMIF(A01_S105!$A$14:$A$56,$A76,A01_S105!$C$14:$C$56)</f>
        <v>0</v>
      </c>
      <c r="U76" s="42">
        <f>SUMIF(A01_S106!$A$14:$A$69,$A76,A01_S106!$C$14:$C$69)</f>
        <v>12</v>
      </c>
      <c r="V76" s="42">
        <f>SUMIF(A01_S236!$A$14:$A$74,$A76,A01_S236!$C$14:$C$74)</f>
        <v>8</v>
      </c>
      <c r="W76" s="42">
        <f>SUMIF(A01_S237!$A$14:$A$47,$A76,A01_S237!$C$14:$C$47)</f>
        <v>8</v>
      </c>
      <c r="X76" s="42">
        <f>SUMIF(A07_214!$A$14:$A$70,$A76,A07_214!$C$14:$C$70)</f>
        <v>12</v>
      </c>
      <c r="Y76" s="42">
        <f>SUMIF(A07_205ab!$A$14:$A$72,$A76,A07_205ab!$C$14:$C$72)</f>
        <v>12</v>
      </c>
      <c r="Z76" s="42">
        <f>SUMIF(A15_308!$A$14:$A$69,$A76,A15_308!$C$14:$C$69)</f>
        <v>12</v>
      </c>
      <c r="AA76" s="42">
        <f>SUMIF(A15_309!$A$14:$A$73,$A76,A15_309!$C$14:$C$73)</f>
        <v>12</v>
      </c>
      <c r="AB76" s="42">
        <f>SUMIF(A15_332!$A$14:$A$62,$A76,A15_332!$C$14:$C$62)</f>
        <v>12</v>
      </c>
      <c r="AC76" s="42">
        <f>SUMIF(A15_333!$A$14:$A$72,$A76,A15_333!$C$14:$C$72)</f>
        <v>12</v>
      </c>
      <c r="AD76" s="42">
        <f>SUMIF(A16_213!$A$14:$A$75,$A76,A16_213!$C$14:$C$75)</f>
        <v>8</v>
      </c>
      <c r="AE76" s="42">
        <f>SUMIF(A16_215!$A$14:$A$72,$A76,A16_215!$C$14:$C$72)</f>
        <v>8</v>
      </c>
      <c r="AF76" s="42">
        <f>SUMIF(A16_217!$A$14:$A$72,$A76,A16_217!$C$14:$C$72)</f>
        <v>8</v>
      </c>
      <c r="AG76" s="42">
        <f>SUMIF(A18_108!$A$14:$A$70,$A76,A18_108!$C$14:$C$70)</f>
        <v>8</v>
      </c>
      <c r="AH76" s="42">
        <f>SUMIF(A18_112!$A$14:$A$57,$A76,A18_112!$C$14:$C$57)</f>
        <v>12</v>
      </c>
      <c r="AI76" s="42">
        <f>SUMIF(A18_205!$A$14:$A$59,$A76,A18_205!$C$14:$C$59)</f>
        <v>2</v>
      </c>
      <c r="AJ76" s="42">
        <f>SUMIF(A18_208!$A$14:$A$64,$A76,A18_208!$C$14:$C$64)</f>
        <v>2</v>
      </c>
      <c r="AK76" s="42">
        <f>SUMIF(A19_113!$A$14:$A$75,$A76,A19_113!$C$14:$C$75)</f>
        <v>12</v>
      </c>
      <c r="AL76" s="42">
        <f>SUMIF(A19_118!$A$14:$A$72,$A76,A19_118!$C$14:$C$72)</f>
        <v>12</v>
      </c>
      <c r="AM76" s="42">
        <f>SUMIF(A19_229!$A$14:$A$72,$A76,A19_229!$C$14:$C$72)</f>
        <v>12</v>
      </c>
      <c r="AN76" s="42">
        <f>SUMIF(A19_231!$A$14:$A$72,$A76,A19_231!$C$14:$C$72)</f>
        <v>12</v>
      </c>
      <c r="AO76" s="42">
        <f>SUMIF(A19_308!$A$14:$A$70,$A76,A19_308!$C$14:$C$70)</f>
        <v>12</v>
      </c>
      <c r="AP76" s="42">
        <f>SUMIF(A19_326!$A$14:$A$70,$A76,A19_326!$C$14:$C$70)</f>
        <v>12</v>
      </c>
      <c r="AQ76" s="42">
        <f>SUMIF(A20_113!$A$14:$A$73,$A76,A20_113!$C$14:$C$73)</f>
        <v>12</v>
      </c>
      <c r="AR76" s="42">
        <f>SUMIF(A20_114!$A$14:$A$71,$A76,A20_114!$C$14:$C$71)</f>
        <v>12</v>
      </c>
      <c r="AS76" s="42">
        <f>SUMIF(A21_108!$A$14:$A$70,$A76,A21_108!$C$14:$C$70)</f>
        <v>12</v>
      </c>
      <c r="AT76" s="42">
        <f>SUMIF(A21_111!$A$14:$A$71,$A76,A21_111!$C$14:$C$71)</f>
        <v>12</v>
      </c>
      <c r="AU76" s="42">
        <f>SUMIF(A21_329!$A$14:$A$80,$A76,A21_329!$C$14:$C$80)</f>
        <v>1</v>
      </c>
    </row>
    <row r="77" spans="1:47" x14ac:dyDescent="0.25">
      <c r="A77" s="37" t="s">
        <v>218</v>
      </c>
      <c r="B77" s="17" t="s">
        <v>219</v>
      </c>
      <c r="C77" s="12">
        <f t="shared" si="6"/>
        <v>1668</v>
      </c>
      <c r="D77" s="12" t="s">
        <v>211</v>
      </c>
      <c r="E77" s="15"/>
      <c r="F77" s="15">
        <f t="shared" si="7"/>
        <v>0</v>
      </c>
      <c r="G77" s="16"/>
      <c r="H77" s="12"/>
      <c r="I77" s="12"/>
      <c r="K77">
        <f t="shared" si="8"/>
        <v>1668</v>
      </c>
      <c r="L77" s="42">
        <f>SUMIF(A01_209!$A$14:$A$75,$A77,A01_209!$C$14:$C$75)</f>
        <v>48</v>
      </c>
      <c r="M77" s="42">
        <f>SUMIF(A01_210!$A$14:$A$88,$A77,A01_210!$C$14:$C$88)</f>
        <v>24</v>
      </c>
      <c r="N77" s="42">
        <f>SUMIF(A01_213!$A$14:$A$70,$A77,A01_213!$C$14:$C$70)</f>
        <v>24</v>
      </c>
      <c r="O77" s="42">
        <f>SUMIF(A01_216!$A$14:$A$73,$A77,A01_216!$C$14:$C$73)</f>
        <v>24</v>
      </c>
      <c r="P77" s="42">
        <f>SUMIF(A01_227!$A$14:$A$63,$A77,A01_227!$C$14:$C$63)</f>
        <v>12</v>
      </c>
      <c r="Q77" s="42">
        <f>SUMIF(A01_309!$A$14:$A$75,$A77,A01_309!$C$14:$C$75)</f>
        <v>0</v>
      </c>
      <c r="R77" s="42">
        <f>SUMIF(A01_409!$A$14:$A$68,$A77,A01_409!$C$14:$C$68)</f>
        <v>48</v>
      </c>
      <c r="S77" s="42">
        <f>SUMIF(A01_428!$A$14:$A$76,$A77,A01_428!$C$14:$C$76)</f>
        <v>24</v>
      </c>
      <c r="T77" s="42">
        <f>SUMIF(A01_S105!$A$14:$A$56,$A77,A01_S105!$C$14:$C$56)</f>
        <v>0</v>
      </c>
      <c r="U77" s="42">
        <f>SUMIF(A01_S106!$A$14:$A$69,$A77,A01_S106!$C$14:$C$69)</f>
        <v>80</v>
      </c>
      <c r="V77" s="42">
        <f>SUMIF(A01_S236!$A$14:$A$74,$A77,A01_S236!$C$14:$C$74)</f>
        <v>16</v>
      </c>
      <c r="W77" s="42">
        <f>SUMIF(A01_S237!$A$14:$A$47,$A77,A01_S237!$C$14:$C$47)</f>
        <v>16</v>
      </c>
      <c r="X77" s="42">
        <f>SUMIF(A07_214!$A$14:$A$70,$A77,A07_214!$C$14:$C$70)</f>
        <v>80</v>
      </c>
      <c r="Y77" s="42">
        <f>SUMIF(A07_205ab!$A$14:$A$72,$A77,A07_205ab!$C$14:$C$72)</f>
        <v>80</v>
      </c>
      <c r="Z77" s="42">
        <f>SUMIF(A15_308!$A$14:$A$69,$A77,A15_308!$C$14:$C$69)</f>
        <v>60</v>
      </c>
      <c r="AA77" s="42">
        <f>SUMIF(A15_309!$A$14:$A$73,$A77,A15_309!$C$14:$C$73)</f>
        <v>60</v>
      </c>
      <c r="AB77" s="42">
        <f>SUMIF(A15_332!$A$14:$A$62,$A77,A15_332!$C$14:$C$62)</f>
        <v>80</v>
      </c>
      <c r="AC77" s="42">
        <f>SUMIF(A15_333!$A$14:$A$72,$A77,A15_333!$C$14:$C$72)</f>
        <v>60</v>
      </c>
      <c r="AD77" s="42">
        <f>SUMIF(A16_213!$A$14:$A$75,$A77,A16_213!$C$14:$C$75)</f>
        <v>24</v>
      </c>
      <c r="AE77" s="42">
        <f>SUMIF(A16_215!$A$14:$A$72,$A77,A16_215!$C$14:$C$72)</f>
        <v>24</v>
      </c>
      <c r="AF77" s="42">
        <f>SUMIF(A16_217!$A$14:$A$72,$A77,A16_217!$C$14:$C$72)</f>
        <v>24</v>
      </c>
      <c r="AG77" s="42">
        <f>SUMIF(A18_108!$A$14:$A$70,$A77,A18_108!$C$14:$C$70)</f>
        <v>80</v>
      </c>
      <c r="AH77" s="42">
        <f>SUMIF(A18_112!$A$14:$A$57,$A77,A18_112!$C$14:$C$57)</f>
        <v>80</v>
      </c>
      <c r="AI77" s="42">
        <f>SUMIF(A18_205!$A$14:$A$59,$A77,A18_205!$C$14:$C$59)</f>
        <v>32</v>
      </c>
      <c r="AJ77" s="42">
        <f>SUMIF(A18_208!$A$14:$A$64,$A77,A18_208!$C$14:$C$64)</f>
        <v>32</v>
      </c>
      <c r="AK77" s="42">
        <f>SUMIF(A19_113!$A$14:$A$75,$A77,A19_113!$C$14:$C$75)</f>
        <v>80</v>
      </c>
      <c r="AL77" s="42">
        <f>SUMIF(A19_118!$A$14:$A$72,$A77,A19_118!$C$14:$C$72)</f>
        <v>60</v>
      </c>
      <c r="AM77" s="42">
        <f>SUMIF(A19_229!$A$14:$A$72,$A77,A19_229!$C$14:$C$72)</f>
        <v>60</v>
      </c>
      <c r="AN77" s="42">
        <f>SUMIF(A19_231!$A$14:$A$72,$A77,A19_231!$C$14:$C$72)</f>
        <v>60</v>
      </c>
      <c r="AO77" s="42">
        <f>SUMIF(A19_308!$A$14:$A$70,$A77,A19_308!$C$14:$C$70)</f>
        <v>60</v>
      </c>
      <c r="AP77" s="42">
        <f>SUMIF(A19_326!$A$14:$A$70,$A77,A19_326!$C$14:$C$70)</f>
        <v>60</v>
      </c>
      <c r="AQ77" s="42">
        <f>SUMIF(A20_113!$A$14:$A$73,$A77,A20_113!$C$14:$C$73)</f>
        <v>60</v>
      </c>
      <c r="AR77" s="42">
        <f>SUMIF(A20_114!$A$14:$A$71,$A77,A20_114!$C$14:$C$71)</f>
        <v>60</v>
      </c>
      <c r="AS77" s="42">
        <f>SUMIF(A21_108!$A$14:$A$70,$A77,A21_108!$C$14:$C$70)</f>
        <v>60</v>
      </c>
      <c r="AT77" s="42">
        <f>SUMIF(A21_111!$A$14:$A$71,$A77,A21_111!$C$14:$C$71)</f>
        <v>60</v>
      </c>
      <c r="AU77" s="42">
        <f>SUMIF(A21_329!$A$14:$A$80,$A77,A21_329!$C$14:$C$80)</f>
        <v>16</v>
      </c>
    </row>
    <row r="78" spans="1:47" x14ac:dyDescent="0.25">
      <c r="A78" s="37" t="s">
        <v>220</v>
      </c>
      <c r="B78" s="17" t="s">
        <v>221</v>
      </c>
      <c r="C78" s="12">
        <f t="shared" si="6"/>
        <v>248</v>
      </c>
      <c r="D78" s="12" t="s">
        <v>211</v>
      </c>
      <c r="E78" s="15"/>
      <c r="F78" s="15">
        <f t="shared" si="7"/>
        <v>0</v>
      </c>
      <c r="G78" s="16"/>
      <c r="H78" s="12"/>
      <c r="I78" s="12"/>
      <c r="K78">
        <f t="shared" si="8"/>
        <v>248</v>
      </c>
      <c r="L78" s="42">
        <f>SUMIF(A01_209!$A$14:$A$75,$A78,A01_209!$C$14:$C$75)</f>
        <v>8</v>
      </c>
      <c r="M78" s="42">
        <f>SUMIF(A01_210!$A$14:$A$88,$A78,A01_210!$C$14:$C$88)</f>
        <v>0</v>
      </c>
      <c r="N78" s="42">
        <f>SUMIF(A01_213!$A$14:$A$70,$A78,A01_213!$C$14:$C$70)</f>
        <v>16</v>
      </c>
      <c r="O78" s="42">
        <f>SUMIF(A01_216!$A$14:$A$73,$A78,A01_216!$C$14:$C$73)</f>
        <v>16</v>
      </c>
      <c r="P78" s="42">
        <f>SUMIF(A01_227!$A$14:$A$63,$A78,A01_227!$C$14:$C$63)</f>
        <v>0</v>
      </c>
      <c r="Q78" s="42">
        <f>SUMIF(A01_309!$A$14:$A$75,$A78,A01_309!$C$14:$C$75)</f>
        <v>0</v>
      </c>
      <c r="R78" s="42">
        <f>SUMIF(A01_409!$A$14:$A$68,$A78,A01_409!$C$14:$C$68)</f>
        <v>8</v>
      </c>
      <c r="S78" s="42">
        <f>SUMIF(A01_428!$A$14:$A$76,$A78,A01_428!$C$14:$C$76)</f>
        <v>16</v>
      </c>
      <c r="T78" s="42">
        <f>SUMIF(A01_S105!$A$14:$A$56,$A78,A01_S105!$C$14:$C$56)</f>
        <v>0</v>
      </c>
      <c r="U78" s="42">
        <f>SUMIF(A01_S106!$A$14:$A$69,$A78,A01_S106!$C$14:$C$69)</f>
        <v>4</v>
      </c>
      <c r="V78" s="42">
        <f>SUMIF(A01_S236!$A$14:$A$74,$A78,A01_S236!$C$14:$C$74)</f>
        <v>8</v>
      </c>
      <c r="W78" s="42">
        <f>SUMIF(A01_S237!$A$14:$A$47,$A78,A01_S237!$C$14:$C$47)</f>
        <v>8</v>
      </c>
      <c r="X78" s="42">
        <f>SUMIF(A07_214!$A$14:$A$70,$A78,A07_214!$C$14:$C$70)</f>
        <v>4</v>
      </c>
      <c r="Y78" s="42">
        <f>SUMIF(A07_205ab!$A$14:$A$72,$A78,A07_205ab!$C$14:$C$72)</f>
        <v>4</v>
      </c>
      <c r="Z78" s="42">
        <f>SUMIF(A15_308!$A$14:$A$69,$A78,A15_308!$C$14:$C$69)</f>
        <v>4</v>
      </c>
      <c r="AA78" s="42">
        <f>SUMIF(A15_309!$A$14:$A$73,$A78,A15_309!$C$14:$C$73)</f>
        <v>4</v>
      </c>
      <c r="AB78" s="42">
        <f>SUMIF(A15_332!$A$14:$A$62,$A78,A15_332!$C$14:$C$62)</f>
        <v>4</v>
      </c>
      <c r="AC78" s="42">
        <f>SUMIF(A15_333!$A$14:$A$72,$A78,A15_333!$C$14:$C$72)</f>
        <v>4</v>
      </c>
      <c r="AD78" s="42">
        <f>SUMIF(A16_213!$A$14:$A$75,$A78,A16_213!$C$14:$C$75)</f>
        <v>16</v>
      </c>
      <c r="AE78" s="42">
        <f>SUMIF(A16_215!$A$14:$A$72,$A78,A16_215!$C$14:$C$72)</f>
        <v>16</v>
      </c>
      <c r="AF78" s="42">
        <f>SUMIF(A16_217!$A$14:$A$72,$A78,A16_217!$C$14:$C$72)</f>
        <v>16</v>
      </c>
      <c r="AG78" s="42">
        <f>SUMIF(A18_108!$A$14:$A$70,$A78,A18_108!$C$14:$C$70)</f>
        <v>16</v>
      </c>
      <c r="AH78" s="42">
        <f>SUMIF(A18_112!$A$14:$A$57,$A78,A18_112!$C$14:$C$57)</f>
        <v>4</v>
      </c>
      <c r="AI78" s="42">
        <f>SUMIF(A18_205!$A$14:$A$59,$A78,A18_205!$C$14:$C$59)</f>
        <v>16</v>
      </c>
      <c r="AJ78" s="42">
        <f>SUMIF(A18_208!$A$14:$A$64,$A78,A18_208!$C$14:$C$64)</f>
        <v>16</v>
      </c>
      <c r="AK78" s="42">
        <f>SUMIF(A19_113!$A$14:$A$75,$A78,A19_113!$C$14:$C$75)</f>
        <v>4</v>
      </c>
      <c r="AL78" s="42">
        <f>SUMIF(A19_118!$A$14:$A$72,$A78,A19_118!$C$14:$C$72)</f>
        <v>4</v>
      </c>
      <c r="AM78" s="42">
        <f>SUMIF(A19_229!$A$14:$A$72,$A78,A19_229!$C$14:$C$72)</f>
        <v>4</v>
      </c>
      <c r="AN78" s="42">
        <f>SUMIF(A19_231!$A$14:$A$72,$A78,A19_231!$C$14:$C$72)</f>
        <v>4</v>
      </c>
      <c r="AO78" s="42">
        <f>SUMIF(A19_308!$A$14:$A$70,$A78,A19_308!$C$14:$C$70)</f>
        <v>4</v>
      </c>
      <c r="AP78" s="42">
        <f>SUMIF(A19_326!$A$14:$A$70,$A78,A19_326!$C$14:$C$70)</f>
        <v>4</v>
      </c>
      <c r="AQ78" s="42">
        <f>SUMIF(A20_113!$A$14:$A$73,$A78,A20_113!$C$14:$C$73)</f>
        <v>4</v>
      </c>
      <c r="AR78" s="42">
        <f>SUMIF(A20_114!$A$14:$A$71,$A78,A20_114!$C$14:$C$71)</f>
        <v>4</v>
      </c>
      <c r="AS78" s="42">
        <f>SUMIF(A21_108!$A$14:$A$70,$A78,A21_108!$C$14:$C$70)</f>
        <v>4</v>
      </c>
      <c r="AT78" s="42">
        <f>SUMIF(A21_111!$A$14:$A$71,$A78,A21_111!$C$14:$C$71)</f>
        <v>4</v>
      </c>
      <c r="AU78" s="42">
        <f>SUMIF(A21_329!$A$14:$A$80,$A78,A21_329!$C$14:$C$80)</f>
        <v>0</v>
      </c>
    </row>
    <row r="79" spans="1:47" x14ac:dyDescent="0.25">
      <c r="A79" s="37" t="s">
        <v>222</v>
      </c>
      <c r="B79" s="17" t="s">
        <v>223</v>
      </c>
      <c r="C79" s="12">
        <f t="shared" si="6"/>
        <v>24</v>
      </c>
      <c r="D79" s="12" t="s">
        <v>211</v>
      </c>
      <c r="E79" s="15"/>
      <c r="F79" s="15">
        <f t="shared" si="7"/>
        <v>0</v>
      </c>
      <c r="G79" s="16"/>
      <c r="H79" s="12"/>
      <c r="I79" s="12"/>
      <c r="K79">
        <f t="shared" si="8"/>
        <v>24</v>
      </c>
      <c r="L79" s="42">
        <f>SUMIF(A01_209!$A$14:$A$75,$A79,A01_209!$C$14:$C$75)</f>
        <v>0</v>
      </c>
      <c r="M79" s="42">
        <f>SUMIF(A01_210!$A$14:$A$88,$A79,A01_210!$C$14:$C$88)</f>
        <v>0</v>
      </c>
      <c r="N79" s="42">
        <f>SUMIF(A01_213!$A$14:$A$70,$A79,A01_213!$C$14:$C$70)</f>
        <v>0</v>
      </c>
      <c r="O79" s="42">
        <f>SUMIF(A01_216!$A$14:$A$73,$A79,A01_216!$C$14:$C$73)</f>
        <v>0</v>
      </c>
      <c r="P79" s="42">
        <f>SUMIF(A01_227!$A$14:$A$63,$A79,A01_227!$C$14:$C$63)</f>
        <v>0</v>
      </c>
      <c r="Q79" s="42">
        <f>SUMIF(A01_309!$A$14:$A$75,$A79,A01_309!$C$14:$C$75)</f>
        <v>0</v>
      </c>
      <c r="R79" s="42">
        <f>SUMIF(A01_409!$A$14:$A$68,$A79,A01_409!$C$14:$C$68)</f>
        <v>0</v>
      </c>
      <c r="S79" s="42">
        <f>SUMIF(A01_428!$A$14:$A$76,$A79,A01_428!$C$14:$C$76)</f>
        <v>8</v>
      </c>
      <c r="T79" s="42">
        <f>SUMIF(A01_S105!$A$14:$A$56,$A79,A01_S105!$C$14:$C$56)</f>
        <v>0</v>
      </c>
      <c r="U79" s="42">
        <f>SUMIF(A01_S106!$A$14:$A$69,$A79,A01_S106!$C$14:$C$69)</f>
        <v>0</v>
      </c>
      <c r="V79" s="42">
        <f>SUMIF(A01_S236!$A$14:$A$74,$A79,A01_S236!$C$14:$C$74)</f>
        <v>0</v>
      </c>
      <c r="W79" s="42">
        <f>SUMIF(A01_S237!$A$14:$A$47,$A79,A01_S237!$C$14:$C$47)</f>
        <v>0</v>
      </c>
      <c r="X79" s="42">
        <f>SUMIF(A07_214!$A$14:$A$70,$A79,A07_214!$C$14:$C$70)</f>
        <v>0</v>
      </c>
      <c r="Y79" s="42">
        <f>SUMIF(A07_205ab!$A$14:$A$72,$A79,A07_205ab!$C$14:$C$72)</f>
        <v>0</v>
      </c>
      <c r="Z79" s="42">
        <f>SUMIF(A15_308!$A$14:$A$69,$A79,A15_308!$C$14:$C$69)</f>
        <v>0</v>
      </c>
      <c r="AA79" s="42">
        <f>SUMIF(A15_309!$A$14:$A$73,$A79,A15_309!$C$14:$C$73)</f>
        <v>0</v>
      </c>
      <c r="AB79" s="42">
        <f>SUMIF(A15_332!$A$14:$A$62,$A79,A15_332!$C$14:$C$62)</f>
        <v>0</v>
      </c>
      <c r="AC79" s="42">
        <f>SUMIF(A15_333!$A$14:$A$72,$A79,A15_333!$C$14:$C$72)</f>
        <v>0</v>
      </c>
      <c r="AD79" s="42">
        <f>SUMIF(A16_213!$A$14:$A$75,$A79,A16_213!$C$14:$C$75)</f>
        <v>0</v>
      </c>
      <c r="AE79" s="42">
        <f>SUMIF(A16_215!$A$14:$A$72,$A79,A16_215!$C$14:$C$72)</f>
        <v>0</v>
      </c>
      <c r="AF79" s="42">
        <f>SUMIF(A16_217!$A$14:$A$72,$A79,A16_217!$C$14:$C$72)</f>
        <v>0</v>
      </c>
      <c r="AG79" s="42">
        <f>SUMIF(A18_108!$A$14:$A$70,$A79,A18_108!$C$14:$C$70)</f>
        <v>0</v>
      </c>
      <c r="AH79" s="42">
        <f>SUMIF(A18_112!$A$14:$A$57,$A79,A18_112!$C$14:$C$57)</f>
        <v>0</v>
      </c>
      <c r="AI79" s="42">
        <f>SUMIF(A18_205!$A$14:$A$59,$A79,A18_205!$C$14:$C$59)</f>
        <v>8</v>
      </c>
      <c r="AJ79" s="42">
        <f>SUMIF(A18_208!$A$14:$A$64,$A79,A18_208!$C$14:$C$64)</f>
        <v>8</v>
      </c>
      <c r="AK79" s="42">
        <f>SUMIF(A19_113!$A$14:$A$75,$A79,A19_113!$C$14:$C$75)</f>
        <v>0</v>
      </c>
      <c r="AL79" s="42">
        <f>SUMIF(A19_118!$A$14:$A$72,$A79,A19_118!$C$14:$C$72)</f>
        <v>0</v>
      </c>
      <c r="AM79" s="42">
        <f>SUMIF(A19_229!$A$14:$A$72,$A79,A19_229!$C$14:$C$72)</f>
        <v>0</v>
      </c>
      <c r="AN79" s="42">
        <f>SUMIF(A19_231!$A$14:$A$72,$A79,A19_231!$C$14:$C$72)</f>
        <v>0</v>
      </c>
      <c r="AO79" s="42">
        <f>SUMIF(A19_308!$A$14:$A$70,$A79,A19_308!$C$14:$C$70)</f>
        <v>0</v>
      </c>
      <c r="AP79" s="42">
        <f>SUMIF(A19_326!$A$14:$A$70,$A79,A19_326!$C$14:$C$70)</f>
        <v>0</v>
      </c>
      <c r="AQ79" s="42">
        <f>SUMIF(A20_113!$A$14:$A$73,$A79,A20_113!$C$14:$C$73)</f>
        <v>0</v>
      </c>
      <c r="AR79" s="42">
        <f>SUMIF(A20_114!$A$14:$A$71,$A79,A20_114!$C$14:$C$71)</f>
        <v>0</v>
      </c>
      <c r="AS79" s="42">
        <f>SUMIF(A21_108!$A$14:$A$70,$A79,A21_108!$C$14:$C$70)</f>
        <v>0</v>
      </c>
      <c r="AT79" s="42">
        <f>SUMIF(A21_111!$A$14:$A$71,$A79,A21_111!$C$14:$C$71)</f>
        <v>0</v>
      </c>
      <c r="AU79" s="42">
        <f>SUMIF(A21_329!$A$14:$A$80,$A79,A21_329!$C$14:$C$80)</f>
        <v>0</v>
      </c>
    </row>
    <row r="80" spans="1:47" x14ac:dyDescent="0.25">
      <c r="A80" s="37" t="s">
        <v>224</v>
      </c>
      <c r="B80" s="17" t="s">
        <v>225</v>
      </c>
      <c r="C80" s="12">
        <f t="shared" si="6"/>
        <v>78</v>
      </c>
      <c r="D80" s="12" t="s">
        <v>211</v>
      </c>
      <c r="E80" s="15"/>
      <c r="F80" s="15">
        <f t="shared" si="7"/>
        <v>0</v>
      </c>
      <c r="G80" s="16"/>
      <c r="H80" s="12"/>
      <c r="I80" s="12"/>
      <c r="K80">
        <f t="shared" si="8"/>
        <v>78</v>
      </c>
      <c r="L80" s="42">
        <f>SUMIF(A01_209!$A$14:$A$75,$A80,A01_209!$C$14:$C$75)</f>
        <v>4</v>
      </c>
      <c r="M80" s="42">
        <f>SUMIF(A01_210!$A$14:$A$88,$A80,A01_210!$C$14:$C$88)</f>
        <v>2</v>
      </c>
      <c r="N80" s="42">
        <f>SUMIF(A01_213!$A$14:$A$70,$A80,A01_213!$C$14:$C$70)</f>
        <v>2</v>
      </c>
      <c r="O80" s="42">
        <f>SUMIF(A01_216!$A$14:$A$73,$A80,A01_216!$C$14:$C$73)</f>
        <v>2</v>
      </c>
      <c r="P80" s="42">
        <f>SUMIF(A01_227!$A$14:$A$63,$A80,A01_227!$C$14:$C$63)</f>
        <v>1</v>
      </c>
      <c r="Q80" s="42">
        <f>SUMIF(A01_309!$A$14:$A$75,$A80,A01_309!$C$14:$C$75)</f>
        <v>0</v>
      </c>
      <c r="R80" s="42">
        <f>SUMIF(A01_409!$A$14:$A$68,$A80,A01_409!$C$14:$C$68)</f>
        <v>4</v>
      </c>
      <c r="S80" s="42">
        <f>SUMIF(A01_428!$A$14:$A$76,$A80,A01_428!$C$14:$C$76)</f>
        <v>4</v>
      </c>
      <c r="T80" s="42">
        <f>SUMIF(A01_S105!$A$14:$A$56,$A80,A01_S105!$C$14:$C$56)</f>
        <v>0</v>
      </c>
      <c r="U80" s="42">
        <f>SUMIF(A01_S106!$A$14:$A$69,$A80,A01_S106!$C$14:$C$69)</f>
        <v>2</v>
      </c>
      <c r="V80" s="42">
        <f>SUMIF(A01_S236!$A$14:$A$74,$A80,A01_S236!$C$14:$C$74)</f>
        <v>2</v>
      </c>
      <c r="W80" s="42">
        <f>SUMIF(A01_S237!$A$14:$A$47,$A80,A01_S237!$C$14:$C$47)</f>
        <v>2</v>
      </c>
      <c r="X80" s="42">
        <f>SUMIF(A07_214!$A$14:$A$70,$A80,A07_214!$C$14:$C$70)</f>
        <v>2</v>
      </c>
      <c r="Y80" s="42">
        <f>SUMIF(A07_205ab!$A$14:$A$72,$A80,A07_205ab!$C$14:$C$72)</f>
        <v>2</v>
      </c>
      <c r="Z80" s="42">
        <f>SUMIF(A15_308!$A$14:$A$69,$A80,A15_308!$C$14:$C$69)</f>
        <v>2</v>
      </c>
      <c r="AA80" s="42">
        <f>SUMIF(A15_309!$A$14:$A$73,$A80,A15_309!$C$14:$C$73)</f>
        <v>2</v>
      </c>
      <c r="AB80" s="42">
        <f>SUMIF(A15_332!$A$14:$A$62,$A80,A15_332!$C$14:$C$62)</f>
        <v>2</v>
      </c>
      <c r="AC80" s="42">
        <f>SUMIF(A15_333!$A$14:$A$72,$A80,A15_333!$C$14:$C$72)</f>
        <v>2</v>
      </c>
      <c r="AD80" s="42">
        <f>SUMIF(A16_213!$A$14:$A$75,$A80,A16_213!$C$14:$C$75)</f>
        <v>2</v>
      </c>
      <c r="AE80" s="42">
        <f>SUMIF(A16_215!$A$14:$A$72,$A80,A16_215!$C$14:$C$72)</f>
        <v>2</v>
      </c>
      <c r="AF80" s="42">
        <f>SUMIF(A16_217!$A$14:$A$72,$A80,A16_217!$C$14:$C$72)</f>
        <v>2</v>
      </c>
      <c r="AG80" s="42">
        <f>SUMIF(A18_108!$A$14:$A$70,$A80,A18_108!$C$14:$C$70)</f>
        <v>4</v>
      </c>
      <c r="AH80" s="42">
        <f>SUMIF(A18_112!$A$14:$A$57,$A80,A18_112!$C$14:$C$57)</f>
        <v>2</v>
      </c>
      <c r="AI80" s="42">
        <f>SUMIF(A18_205!$A$14:$A$59,$A80,A18_205!$C$14:$C$59)</f>
        <v>4</v>
      </c>
      <c r="AJ80" s="42">
        <f>SUMIF(A18_208!$A$14:$A$64,$A80,A18_208!$C$14:$C$64)</f>
        <v>4</v>
      </c>
      <c r="AK80" s="42">
        <f>SUMIF(A19_113!$A$14:$A$75,$A80,A19_113!$C$14:$C$75)</f>
        <v>2</v>
      </c>
      <c r="AL80" s="42">
        <f>SUMIF(A19_118!$A$14:$A$72,$A80,A19_118!$C$14:$C$72)</f>
        <v>2</v>
      </c>
      <c r="AM80" s="42">
        <f>SUMIF(A19_229!$A$14:$A$72,$A80,A19_229!$C$14:$C$72)</f>
        <v>2</v>
      </c>
      <c r="AN80" s="42">
        <f>SUMIF(A19_231!$A$14:$A$72,$A80,A19_231!$C$14:$C$72)</f>
        <v>2</v>
      </c>
      <c r="AO80" s="42">
        <f>SUMIF(A19_308!$A$14:$A$70,$A80,A19_308!$C$14:$C$70)</f>
        <v>2</v>
      </c>
      <c r="AP80" s="42">
        <f>SUMIF(A19_326!$A$14:$A$70,$A80,A19_326!$C$14:$C$70)</f>
        <v>2</v>
      </c>
      <c r="AQ80" s="42">
        <f>SUMIF(A20_113!$A$14:$A$73,$A80,A20_113!$C$14:$C$73)</f>
        <v>2</v>
      </c>
      <c r="AR80" s="42">
        <f>SUMIF(A20_114!$A$14:$A$71,$A80,A20_114!$C$14:$C$71)</f>
        <v>2</v>
      </c>
      <c r="AS80" s="42">
        <f>SUMIF(A21_108!$A$14:$A$70,$A80,A21_108!$C$14:$C$70)</f>
        <v>2</v>
      </c>
      <c r="AT80" s="42">
        <f>SUMIF(A21_111!$A$14:$A$71,$A80,A21_111!$C$14:$C$71)</f>
        <v>2</v>
      </c>
      <c r="AU80" s="42">
        <f>SUMIF(A21_329!$A$14:$A$80,$A80,A21_329!$C$14:$C$80)</f>
        <v>1</v>
      </c>
    </row>
    <row r="81" spans="1:47" ht="63.75" customHeight="1" x14ac:dyDescent="0.25">
      <c r="A81" s="37" t="s">
        <v>226</v>
      </c>
      <c r="B81" s="17" t="s">
        <v>227</v>
      </c>
      <c r="C81" s="12">
        <f t="shared" si="6"/>
        <v>5</v>
      </c>
      <c r="D81" s="12" t="s">
        <v>22</v>
      </c>
      <c r="E81" s="15"/>
      <c r="F81" s="15">
        <f t="shared" si="7"/>
        <v>0</v>
      </c>
      <c r="G81" s="16" t="s">
        <v>228</v>
      </c>
      <c r="H81" s="12"/>
      <c r="I81" s="12"/>
      <c r="K81">
        <f t="shared" si="8"/>
        <v>5</v>
      </c>
      <c r="L81" s="42">
        <f>SUMIF(A01_209!$A$14:$A$75,$A81,A01_209!$C$14:$C$75)</f>
        <v>1</v>
      </c>
      <c r="M81" s="42">
        <f>SUMIF(A01_210!$A$14:$A$88,$A81,A01_210!$C$14:$C$88)</f>
        <v>0</v>
      </c>
      <c r="N81" s="42">
        <f>SUMIF(A01_213!$A$14:$A$70,$A81,A01_213!$C$14:$C$70)</f>
        <v>1</v>
      </c>
      <c r="O81" s="42">
        <f>SUMIF(A01_216!$A$14:$A$73,$A81,A01_216!$C$14:$C$73)</f>
        <v>1</v>
      </c>
      <c r="P81" s="42">
        <f>SUMIF(A01_227!$A$14:$A$63,$A81,A01_227!$C$14:$C$63)</f>
        <v>0</v>
      </c>
      <c r="Q81" s="42">
        <f>SUMIF(A01_309!$A$14:$A$75,$A81,A01_309!$C$14:$C$75)</f>
        <v>0</v>
      </c>
      <c r="R81" s="42">
        <f>SUMIF(A01_409!$A$14:$A$68,$A81,A01_409!$C$14:$C$68)</f>
        <v>1</v>
      </c>
      <c r="S81" s="42">
        <f>SUMIF(A01_428!$A$14:$A$76,$A81,A01_428!$C$14:$C$76)</f>
        <v>1</v>
      </c>
      <c r="T81" s="42">
        <f>SUMIF(A01_S105!$A$14:$A$56,$A81,A01_S105!$C$14:$C$56)</f>
        <v>0</v>
      </c>
      <c r="U81" s="42">
        <f>SUMIF(A01_S106!$A$14:$A$69,$A81,A01_S106!$C$14:$C$69)</f>
        <v>0</v>
      </c>
      <c r="V81" s="42">
        <f>SUMIF(A01_S236!$A$14:$A$74,$A81,A01_S236!$C$14:$C$74)</f>
        <v>0</v>
      </c>
      <c r="W81" s="42">
        <f>SUMIF(A01_S237!$A$14:$A$47,$A81,A01_S237!$C$14:$C$47)</f>
        <v>0</v>
      </c>
      <c r="X81" s="42">
        <f>SUMIF(A07_214!$A$14:$A$70,$A81,A07_214!$C$14:$C$70)</f>
        <v>0</v>
      </c>
      <c r="Y81" s="42">
        <f>SUMIF(A07_205ab!$A$14:$A$72,$A81,A07_205ab!$C$14:$C$72)</f>
        <v>0</v>
      </c>
      <c r="Z81" s="42">
        <f>SUMIF(A15_308!$A$14:$A$69,$A81,A15_308!$C$14:$C$69)</f>
        <v>0</v>
      </c>
      <c r="AA81" s="42">
        <f>SUMIF(A15_309!$A$14:$A$73,$A81,A15_309!$C$14:$C$73)</f>
        <v>0</v>
      </c>
      <c r="AB81" s="42">
        <f>SUMIF(A15_332!$A$14:$A$62,$A81,A15_332!$C$14:$C$62)</f>
        <v>0</v>
      </c>
      <c r="AC81" s="42">
        <f>SUMIF(A15_333!$A$14:$A$72,$A81,A15_333!$C$14:$C$72)</f>
        <v>0</v>
      </c>
      <c r="AD81" s="42">
        <f>SUMIF(A16_213!$A$14:$A$75,$A81,A16_213!$C$14:$C$75)</f>
        <v>0</v>
      </c>
      <c r="AE81" s="42">
        <f>SUMIF(A16_215!$A$14:$A$72,$A81,A16_215!$C$14:$C$72)</f>
        <v>0</v>
      </c>
      <c r="AF81" s="42">
        <f>SUMIF(A16_217!$A$14:$A$72,$A81,A16_217!$C$14:$C$72)</f>
        <v>0</v>
      </c>
      <c r="AG81" s="42">
        <f>SUMIF(A18_108!$A$14:$A$70,$A81,A18_108!$C$14:$C$70)</f>
        <v>0</v>
      </c>
      <c r="AH81" s="42">
        <f>SUMIF(A18_112!$A$14:$A$57,$A81,A18_112!$C$14:$C$57)</f>
        <v>0</v>
      </c>
      <c r="AI81" s="42">
        <f>SUMIF(A18_205!$A$14:$A$59,$A81,A18_205!$C$14:$C$59)</f>
        <v>0</v>
      </c>
      <c r="AJ81" s="42">
        <f>SUMIF(A18_208!$A$14:$A$64,$A81,A18_208!$C$14:$C$64)</f>
        <v>0</v>
      </c>
      <c r="AK81" s="42">
        <f>SUMIF(A19_113!$A$14:$A$75,$A81,A19_113!$C$14:$C$75)</f>
        <v>0</v>
      </c>
      <c r="AL81" s="42">
        <f>SUMIF(A19_118!$A$14:$A$72,$A81,A19_118!$C$14:$C$72)</f>
        <v>0</v>
      </c>
      <c r="AM81" s="42">
        <f>SUMIF(A19_229!$A$14:$A$72,$A81,A19_229!$C$14:$C$72)</f>
        <v>0</v>
      </c>
      <c r="AN81" s="42">
        <f>SUMIF(A19_231!$A$14:$A$72,$A81,A19_231!$C$14:$C$72)</f>
        <v>0</v>
      </c>
      <c r="AO81" s="42">
        <f>SUMIF(A19_308!$A$14:$A$70,$A81,A19_308!$C$14:$C$70)</f>
        <v>0</v>
      </c>
      <c r="AP81" s="42">
        <f>SUMIF(A19_326!$A$14:$A$70,$A81,A19_326!$C$14:$C$70)</f>
        <v>0</v>
      </c>
      <c r="AQ81" s="42">
        <f>SUMIF(A20_113!$A$14:$A$73,$A81,A20_113!$C$14:$C$73)</f>
        <v>0</v>
      </c>
      <c r="AR81" s="42">
        <f>SUMIF(A20_114!$A$14:$A$71,$A81,A20_114!$C$14:$C$71)</f>
        <v>0</v>
      </c>
      <c r="AS81" s="42">
        <f>SUMIF(A21_108!$A$14:$A$70,$A81,A21_108!$C$14:$C$70)</f>
        <v>0</v>
      </c>
      <c r="AT81" s="42">
        <f>SUMIF(A21_111!$A$14:$A$71,$A81,A21_111!$C$14:$C$71)</f>
        <v>0</v>
      </c>
      <c r="AU81" s="42">
        <f>SUMIF(A21_329!$A$14:$A$80,$A81,A21_329!$C$14:$C$80)</f>
        <v>0</v>
      </c>
    </row>
    <row r="82" spans="1:47" ht="25.5" customHeight="1" x14ac:dyDescent="0.25">
      <c r="A82" s="37" t="s">
        <v>229</v>
      </c>
      <c r="B82" s="17" t="s">
        <v>230</v>
      </c>
      <c r="C82" s="12">
        <f t="shared" si="6"/>
        <v>14</v>
      </c>
      <c r="D82" s="12" t="s">
        <v>22</v>
      </c>
      <c r="E82" s="15"/>
      <c r="F82" s="15">
        <f t="shared" si="7"/>
        <v>0</v>
      </c>
      <c r="G82" s="16" t="s">
        <v>231</v>
      </c>
      <c r="H82" s="12"/>
      <c r="I82" s="12"/>
      <c r="K82">
        <f t="shared" si="8"/>
        <v>14</v>
      </c>
      <c r="L82" s="42">
        <f>SUMIF(A01_209!$A$14:$A$75,$A82,A01_209!$C$14:$C$75)</f>
        <v>0</v>
      </c>
      <c r="M82" s="42">
        <f>SUMIF(A01_210!$A$14:$A$88,$A82,A01_210!$C$14:$C$88)</f>
        <v>0</v>
      </c>
      <c r="N82" s="42">
        <f>SUMIF(A01_213!$A$14:$A$70,$A82,A01_213!$C$14:$C$70)</f>
        <v>0</v>
      </c>
      <c r="O82" s="42">
        <f>SUMIF(A01_216!$A$14:$A$73,$A82,A01_216!$C$14:$C$73)</f>
        <v>0</v>
      </c>
      <c r="P82" s="42">
        <f>SUMIF(A01_227!$A$14:$A$63,$A82,A01_227!$C$14:$C$63)</f>
        <v>0</v>
      </c>
      <c r="Q82" s="42">
        <f>SUMIF(A01_309!$A$14:$A$75,$A82,A01_309!$C$14:$C$75)</f>
        <v>0</v>
      </c>
      <c r="R82" s="42">
        <f>SUMIF(A01_409!$A$14:$A$68,$A82,A01_409!$C$14:$C$68)</f>
        <v>0</v>
      </c>
      <c r="S82" s="42">
        <f>SUMIF(A01_428!$A$14:$A$76,$A82,A01_428!$C$14:$C$76)</f>
        <v>0</v>
      </c>
      <c r="T82" s="42">
        <f>SUMIF(A01_S105!$A$14:$A$56,$A82,A01_S105!$C$14:$C$56)</f>
        <v>0</v>
      </c>
      <c r="U82" s="42">
        <f>SUMIF(A01_S106!$A$14:$A$69,$A82,A01_S106!$C$14:$C$69)</f>
        <v>0</v>
      </c>
      <c r="V82" s="42">
        <f>SUMIF(A01_S236!$A$14:$A$74,$A82,A01_S236!$C$14:$C$74)</f>
        <v>1</v>
      </c>
      <c r="W82" s="42">
        <f>SUMIF(A01_S237!$A$14:$A$47,$A82,A01_S237!$C$14:$C$47)</f>
        <v>1</v>
      </c>
      <c r="X82" s="42">
        <f>SUMIF(A07_214!$A$14:$A$70,$A82,A07_214!$C$14:$C$70)</f>
        <v>0</v>
      </c>
      <c r="Y82" s="42">
        <f>SUMIF(A07_205ab!$A$14:$A$72,$A82,A07_205ab!$C$14:$C$72)</f>
        <v>0</v>
      </c>
      <c r="Z82" s="42">
        <f>SUMIF(A15_308!$A$14:$A$69,$A82,A15_308!$C$14:$C$69)</f>
        <v>0</v>
      </c>
      <c r="AA82" s="42">
        <f>SUMIF(A15_309!$A$14:$A$73,$A82,A15_309!$C$14:$C$73)</f>
        <v>0</v>
      </c>
      <c r="AB82" s="42">
        <f>SUMIF(A15_332!$A$14:$A$62,$A82,A15_332!$C$14:$C$62)</f>
        <v>0</v>
      </c>
      <c r="AC82" s="42">
        <f>SUMIF(A15_333!$A$14:$A$72,$A82,A15_333!$C$14:$C$72)</f>
        <v>0</v>
      </c>
      <c r="AD82" s="42">
        <f>SUMIF(A16_213!$A$14:$A$75,$A82,A16_213!$C$14:$C$75)</f>
        <v>0</v>
      </c>
      <c r="AE82" s="42">
        <f>SUMIF(A16_215!$A$14:$A$72,$A82,A16_215!$C$14:$C$72)</f>
        <v>0</v>
      </c>
      <c r="AF82" s="42">
        <f>SUMIF(A16_217!$A$14:$A$72,$A82,A16_217!$C$14:$C$72)</f>
        <v>0</v>
      </c>
      <c r="AG82" s="42">
        <f>SUMIF(A18_108!$A$14:$A$70,$A82,A18_108!$C$14:$C$70)</f>
        <v>12</v>
      </c>
      <c r="AH82" s="42">
        <f>SUMIF(A18_112!$A$14:$A$57,$A82,A18_112!$C$14:$C$57)</f>
        <v>0</v>
      </c>
      <c r="AI82" s="42">
        <f>SUMIF(A18_205!$A$14:$A$59,$A82,A18_205!$C$14:$C$59)</f>
        <v>0</v>
      </c>
      <c r="AJ82" s="42">
        <f>SUMIF(A18_208!$A$14:$A$64,$A82,A18_208!$C$14:$C$64)</f>
        <v>0</v>
      </c>
      <c r="AK82" s="42">
        <f>SUMIF(A19_113!$A$14:$A$75,$A82,A19_113!$C$14:$C$75)</f>
        <v>0</v>
      </c>
      <c r="AL82" s="42">
        <f>SUMIF(A19_118!$A$14:$A$72,$A82,A19_118!$C$14:$C$72)</f>
        <v>0</v>
      </c>
      <c r="AM82" s="42">
        <f>SUMIF(A19_229!$A$14:$A$72,$A82,A19_229!$C$14:$C$72)</f>
        <v>0</v>
      </c>
      <c r="AN82" s="42">
        <f>SUMIF(A19_231!$A$14:$A$72,$A82,A19_231!$C$14:$C$72)</f>
        <v>0</v>
      </c>
      <c r="AO82" s="42">
        <f>SUMIF(A19_308!$A$14:$A$70,$A82,A19_308!$C$14:$C$70)</f>
        <v>0</v>
      </c>
      <c r="AP82" s="42">
        <f>SUMIF(A19_326!$A$14:$A$70,$A82,A19_326!$C$14:$C$70)</f>
        <v>0</v>
      </c>
      <c r="AQ82" s="42">
        <f>SUMIF(A20_113!$A$14:$A$73,$A82,A20_113!$C$14:$C$73)</f>
        <v>0</v>
      </c>
      <c r="AR82" s="42">
        <f>SUMIF(A20_114!$A$14:$A$71,$A82,A20_114!$C$14:$C$71)</f>
        <v>0</v>
      </c>
      <c r="AS82" s="42">
        <f>SUMIF(A21_108!$A$14:$A$70,$A82,A21_108!$C$14:$C$70)</f>
        <v>0</v>
      </c>
      <c r="AT82" s="42">
        <f>SUMIF(A21_111!$A$14:$A$71,$A82,A21_111!$C$14:$C$71)</f>
        <v>0</v>
      </c>
      <c r="AU82" s="42">
        <f>SUMIF(A21_329!$A$14:$A$80,$A82,A21_329!$C$14:$C$80)</f>
        <v>0</v>
      </c>
    </row>
    <row r="83" spans="1:47" x14ac:dyDescent="0.25">
      <c r="A83" s="37" t="s">
        <v>232</v>
      </c>
      <c r="B83" s="17" t="s">
        <v>233</v>
      </c>
      <c r="C83" s="12">
        <f t="shared" si="6"/>
        <v>1</v>
      </c>
      <c r="D83" s="12" t="s">
        <v>22</v>
      </c>
      <c r="E83" s="15"/>
      <c r="F83" s="15">
        <f t="shared" si="7"/>
        <v>0</v>
      </c>
      <c r="G83" s="16" t="s">
        <v>234</v>
      </c>
      <c r="H83" s="12"/>
      <c r="I83" s="12"/>
      <c r="K83">
        <f t="shared" si="8"/>
        <v>1</v>
      </c>
      <c r="L83" s="42">
        <f>SUMIF(A01_209!$A$14:$A$75,$A83,A01_209!$C$14:$C$75)</f>
        <v>0</v>
      </c>
      <c r="M83" s="42">
        <f>SUMIF(A01_210!$A$14:$A$88,$A83,A01_210!$C$14:$C$88)</f>
        <v>0</v>
      </c>
      <c r="N83" s="42">
        <f>SUMIF(A01_213!$A$14:$A$70,$A83,A01_213!$C$14:$C$70)</f>
        <v>0</v>
      </c>
      <c r="O83" s="42">
        <f>SUMIF(A01_216!$A$14:$A$73,$A83,A01_216!$C$14:$C$73)</f>
        <v>0</v>
      </c>
      <c r="P83" s="42">
        <f>SUMIF(A01_227!$A$14:$A$63,$A83,A01_227!$C$14:$C$63)</f>
        <v>0</v>
      </c>
      <c r="Q83" s="42">
        <f>SUMIF(A01_309!$A$14:$A$75,$A83,A01_309!$C$14:$C$75)</f>
        <v>0</v>
      </c>
      <c r="R83" s="42">
        <f>SUMIF(A01_409!$A$14:$A$68,$A83,A01_409!$C$14:$C$68)</f>
        <v>0</v>
      </c>
      <c r="S83" s="42">
        <f>SUMIF(A01_428!$A$14:$A$76,$A83,A01_428!$C$14:$C$76)</f>
        <v>0</v>
      </c>
      <c r="T83" s="42">
        <f>SUMIF(A01_S105!$A$14:$A$56,$A83,A01_S105!$C$14:$C$56)</f>
        <v>0</v>
      </c>
      <c r="U83" s="42">
        <f>SUMIF(A01_S106!$A$14:$A$69,$A83,A01_S106!$C$14:$C$69)</f>
        <v>0</v>
      </c>
      <c r="V83" s="42">
        <f>SUMIF(A01_S236!$A$14:$A$74,$A83,A01_S236!$C$14:$C$74)</f>
        <v>0</v>
      </c>
      <c r="W83" s="42">
        <f>SUMIF(A01_S237!$A$14:$A$47,$A83,A01_S237!$C$14:$C$47)</f>
        <v>0</v>
      </c>
      <c r="X83" s="42">
        <f>SUMIF(A07_214!$A$14:$A$70,$A83,A07_214!$C$14:$C$70)</f>
        <v>0</v>
      </c>
      <c r="Y83" s="42">
        <f>SUMIF(A07_205ab!$A$14:$A$72,$A83,A07_205ab!$C$14:$C$72)</f>
        <v>0</v>
      </c>
      <c r="Z83" s="42">
        <f>SUMIF(A15_308!$A$14:$A$69,$A83,A15_308!$C$14:$C$69)</f>
        <v>0</v>
      </c>
      <c r="AA83" s="42">
        <f>SUMIF(A15_309!$A$14:$A$73,$A83,A15_309!$C$14:$C$73)</f>
        <v>0</v>
      </c>
      <c r="AB83" s="42">
        <f>SUMIF(A15_332!$A$14:$A$62,$A83,A15_332!$C$14:$C$62)</f>
        <v>0</v>
      </c>
      <c r="AC83" s="42">
        <f>SUMIF(A15_333!$A$14:$A$72,$A83,A15_333!$C$14:$C$72)</f>
        <v>0</v>
      </c>
      <c r="AD83" s="42">
        <f>SUMIF(A16_213!$A$14:$A$75,$A83,A16_213!$C$14:$C$75)</f>
        <v>0</v>
      </c>
      <c r="AE83" s="42">
        <f>SUMIF(A16_215!$A$14:$A$72,$A83,A16_215!$C$14:$C$72)</f>
        <v>0</v>
      </c>
      <c r="AF83" s="42">
        <f>SUMIF(A16_217!$A$14:$A$72,$A83,A16_217!$C$14:$C$72)</f>
        <v>0</v>
      </c>
      <c r="AG83" s="42">
        <f>SUMIF(A18_108!$A$14:$A$70,$A83,A18_108!$C$14:$C$70)</f>
        <v>1</v>
      </c>
      <c r="AH83" s="42">
        <f>SUMIF(A18_112!$A$14:$A$57,$A83,A18_112!$C$14:$C$57)</f>
        <v>0</v>
      </c>
      <c r="AI83" s="42">
        <f>SUMIF(A18_205!$A$14:$A$59,$A83,A18_205!$C$14:$C$59)</f>
        <v>0</v>
      </c>
      <c r="AJ83" s="42">
        <f>SUMIF(A18_208!$A$14:$A$64,$A83,A18_208!$C$14:$C$64)</f>
        <v>0</v>
      </c>
      <c r="AK83" s="42">
        <f>SUMIF(A19_113!$A$14:$A$75,$A83,A19_113!$C$14:$C$75)</f>
        <v>0</v>
      </c>
      <c r="AL83" s="42">
        <f>SUMIF(A19_118!$A$14:$A$72,$A83,A19_118!$C$14:$C$72)</f>
        <v>0</v>
      </c>
      <c r="AM83" s="42">
        <f>SUMIF(A19_229!$A$14:$A$72,$A83,A19_229!$C$14:$C$72)</f>
        <v>0</v>
      </c>
      <c r="AN83" s="42">
        <f>SUMIF(A19_231!$A$14:$A$72,$A83,A19_231!$C$14:$C$72)</f>
        <v>0</v>
      </c>
      <c r="AO83" s="42">
        <f>SUMIF(A19_308!$A$14:$A$70,$A83,A19_308!$C$14:$C$70)</f>
        <v>0</v>
      </c>
      <c r="AP83" s="42">
        <f>SUMIF(A19_326!$A$14:$A$70,$A83,A19_326!$C$14:$C$70)</f>
        <v>0</v>
      </c>
      <c r="AQ83" s="42">
        <f>SUMIF(A20_113!$A$14:$A$73,$A83,A20_113!$C$14:$C$73)</f>
        <v>0</v>
      </c>
      <c r="AR83" s="42">
        <f>SUMIF(A20_114!$A$14:$A$71,$A83,A20_114!$C$14:$C$71)</f>
        <v>0</v>
      </c>
      <c r="AS83" s="42">
        <f>SUMIF(A21_108!$A$14:$A$70,$A83,A21_108!$C$14:$C$70)</f>
        <v>0</v>
      </c>
      <c r="AT83" s="42">
        <f>SUMIF(A21_111!$A$14:$A$71,$A83,A21_111!$C$14:$C$71)</f>
        <v>0</v>
      </c>
      <c r="AU83" s="42">
        <f>SUMIF(A21_329!$A$14:$A$80,$A83,A21_329!$C$14:$C$80)</f>
        <v>0</v>
      </c>
    </row>
    <row r="84" spans="1:47" ht="38.25" customHeight="1" x14ac:dyDescent="0.25">
      <c r="A84" s="37" t="s">
        <v>235</v>
      </c>
      <c r="B84" s="17" t="s">
        <v>236</v>
      </c>
      <c r="C84" s="12">
        <f t="shared" si="6"/>
        <v>8</v>
      </c>
      <c r="D84" s="12" t="s">
        <v>22</v>
      </c>
      <c r="E84" s="15"/>
      <c r="F84" s="15">
        <f t="shared" si="7"/>
        <v>0</v>
      </c>
      <c r="G84" s="16" t="s">
        <v>237</v>
      </c>
      <c r="H84" s="12"/>
      <c r="I84" s="12"/>
      <c r="K84">
        <f t="shared" si="8"/>
        <v>8</v>
      </c>
      <c r="L84" s="42">
        <f>SUMIF(A01_209!$A$14:$A$75,$A84,A01_209!$C$14:$C$75)</f>
        <v>0</v>
      </c>
      <c r="M84" s="42">
        <f>SUMIF(A01_210!$A$14:$A$88,$A84,A01_210!$C$14:$C$88)</f>
        <v>0</v>
      </c>
      <c r="N84" s="42">
        <f>SUMIF(A01_213!$A$14:$A$70,$A84,A01_213!$C$14:$C$70)</f>
        <v>0</v>
      </c>
      <c r="O84" s="42">
        <f>SUMIF(A01_216!$A$14:$A$73,$A84,A01_216!$C$14:$C$73)</f>
        <v>0</v>
      </c>
      <c r="P84" s="42">
        <f>SUMIF(A01_227!$A$14:$A$63,$A84,A01_227!$C$14:$C$63)</f>
        <v>0</v>
      </c>
      <c r="Q84" s="42">
        <f>SUMIF(A01_309!$A$14:$A$75,$A84,A01_309!$C$14:$C$75)</f>
        <v>0</v>
      </c>
      <c r="R84" s="42">
        <f>SUMIF(A01_409!$A$14:$A$68,$A84,A01_409!$C$14:$C$68)</f>
        <v>0</v>
      </c>
      <c r="S84" s="42">
        <f>SUMIF(A01_428!$A$14:$A$76,$A84,A01_428!$C$14:$C$76)</f>
        <v>0</v>
      </c>
      <c r="T84" s="42">
        <f>SUMIF(A01_S105!$A$14:$A$56,$A84,A01_S105!$C$14:$C$56)</f>
        <v>0</v>
      </c>
      <c r="U84" s="42">
        <f>SUMIF(A01_S106!$A$14:$A$69,$A84,A01_S106!$C$14:$C$69)</f>
        <v>0</v>
      </c>
      <c r="V84" s="42">
        <f>SUMIF(A01_S236!$A$14:$A$74,$A84,A01_S236!$C$14:$C$74)</f>
        <v>8</v>
      </c>
      <c r="W84" s="42">
        <f>SUMIF(A01_S237!$A$14:$A$47,$A84,A01_S237!$C$14:$C$47)</f>
        <v>0</v>
      </c>
      <c r="X84" s="42">
        <f>SUMIF(A07_214!$A$14:$A$70,$A84,A07_214!$C$14:$C$70)</f>
        <v>0</v>
      </c>
      <c r="Y84" s="42">
        <f>SUMIF(A07_205ab!$A$14:$A$72,$A84,A07_205ab!$C$14:$C$72)</f>
        <v>0</v>
      </c>
      <c r="Z84" s="42">
        <f>SUMIF(A15_308!$A$14:$A$69,$A84,A15_308!$C$14:$C$69)</f>
        <v>0</v>
      </c>
      <c r="AA84" s="42">
        <f>SUMIF(A15_309!$A$14:$A$73,$A84,A15_309!$C$14:$C$73)</f>
        <v>0</v>
      </c>
      <c r="AB84" s="42">
        <f>SUMIF(A15_332!$A$14:$A$62,$A84,A15_332!$C$14:$C$62)</f>
        <v>0</v>
      </c>
      <c r="AC84" s="42">
        <f>SUMIF(A15_333!$A$14:$A$72,$A84,A15_333!$C$14:$C$72)</f>
        <v>0</v>
      </c>
      <c r="AD84" s="42">
        <f>SUMIF(A16_213!$A$14:$A$75,$A84,A16_213!$C$14:$C$75)</f>
        <v>0</v>
      </c>
      <c r="AE84" s="42">
        <f>SUMIF(A16_215!$A$14:$A$72,$A84,A16_215!$C$14:$C$72)</f>
        <v>0</v>
      </c>
      <c r="AF84" s="42">
        <f>SUMIF(A16_217!$A$14:$A$72,$A84,A16_217!$C$14:$C$72)</f>
        <v>0</v>
      </c>
      <c r="AG84" s="42">
        <f>SUMIF(A18_108!$A$14:$A$70,$A84,A18_108!$C$14:$C$70)</f>
        <v>0</v>
      </c>
      <c r="AH84" s="42">
        <f>SUMIF(A18_112!$A$14:$A$57,$A84,A18_112!$C$14:$C$57)</f>
        <v>0</v>
      </c>
      <c r="AI84" s="42">
        <f>SUMIF(A18_205!$A$14:$A$59,$A84,A18_205!$C$14:$C$59)</f>
        <v>0</v>
      </c>
      <c r="AJ84" s="42">
        <f>SUMIF(A18_208!$A$14:$A$64,$A84,A18_208!$C$14:$C$64)</f>
        <v>0</v>
      </c>
      <c r="AK84" s="42">
        <f>SUMIF(A19_113!$A$14:$A$75,$A84,A19_113!$C$14:$C$75)</f>
        <v>0</v>
      </c>
      <c r="AL84" s="42">
        <f>SUMIF(A19_118!$A$14:$A$72,$A84,A19_118!$C$14:$C$72)</f>
        <v>0</v>
      </c>
      <c r="AM84" s="42">
        <f>SUMIF(A19_229!$A$14:$A$72,$A84,A19_229!$C$14:$C$72)</f>
        <v>0</v>
      </c>
      <c r="AN84" s="42">
        <f>SUMIF(A19_231!$A$14:$A$72,$A84,A19_231!$C$14:$C$72)</f>
        <v>0</v>
      </c>
      <c r="AO84" s="42">
        <f>SUMIF(A19_308!$A$14:$A$70,$A84,A19_308!$C$14:$C$70)</f>
        <v>0</v>
      </c>
      <c r="AP84" s="42">
        <f>SUMIF(A19_326!$A$14:$A$70,$A84,A19_326!$C$14:$C$70)</f>
        <v>0</v>
      </c>
      <c r="AQ84" s="42">
        <f>SUMIF(A20_113!$A$14:$A$73,$A84,A20_113!$C$14:$C$73)</f>
        <v>0</v>
      </c>
      <c r="AR84" s="42">
        <f>SUMIF(A20_114!$A$14:$A$71,$A84,A20_114!$C$14:$C$71)</f>
        <v>0</v>
      </c>
      <c r="AS84" s="42">
        <f>SUMIF(A21_108!$A$14:$A$70,$A84,A21_108!$C$14:$C$70)</f>
        <v>0</v>
      </c>
      <c r="AT84" s="42">
        <f>SUMIF(A21_111!$A$14:$A$71,$A84,A21_111!$C$14:$C$71)</f>
        <v>0</v>
      </c>
      <c r="AU84" s="42">
        <f>SUMIF(A21_329!$A$14:$A$80,$A84,A21_329!$C$14:$C$80)</f>
        <v>0</v>
      </c>
    </row>
    <row r="85" spans="1:47" ht="38.25" customHeight="1" x14ac:dyDescent="0.25">
      <c r="A85" s="37" t="s">
        <v>238</v>
      </c>
      <c r="B85" s="17" t="s">
        <v>239</v>
      </c>
      <c r="C85" s="12">
        <f t="shared" si="6"/>
        <v>1</v>
      </c>
      <c r="D85" s="12" t="s">
        <v>22</v>
      </c>
      <c r="E85" s="15"/>
      <c r="F85" s="15">
        <f t="shared" si="7"/>
        <v>0</v>
      </c>
      <c r="G85" s="16" t="s">
        <v>240</v>
      </c>
      <c r="H85" s="12"/>
      <c r="I85" s="12"/>
      <c r="K85">
        <f t="shared" si="8"/>
        <v>1</v>
      </c>
      <c r="L85" s="42">
        <f>SUMIF(A01_209!$A$14:$A$75,$A85,A01_209!$C$14:$C$75)</f>
        <v>0</v>
      </c>
      <c r="M85" s="42">
        <f>SUMIF(A01_210!$A$14:$A$88,$A85,A01_210!$C$14:$C$88)</f>
        <v>0</v>
      </c>
      <c r="N85" s="42">
        <f>SUMIF(A01_213!$A$14:$A$70,$A85,A01_213!$C$14:$C$70)</f>
        <v>0</v>
      </c>
      <c r="O85" s="42">
        <f>SUMIF(A01_216!$A$14:$A$73,$A85,A01_216!$C$14:$C$73)</f>
        <v>0</v>
      </c>
      <c r="P85" s="42">
        <f>SUMIF(A01_227!$A$14:$A$63,$A85,A01_227!$C$14:$C$63)</f>
        <v>0</v>
      </c>
      <c r="Q85" s="42">
        <f>SUMIF(A01_309!$A$14:$A$75,$A85,A01_309!$C$14:$C$75)</f>
        <v>0</v>
      </c>
      <c r="R85" s="42">
        <f>SUMIF(A01_409!$A$14:$A$68,$A85,A01_409!$C$14:$C$68)</f>
        <v>0</v>
      </c>
      <c r="S85" s="42">
        <f>SUMIF(A01_428!$A$14:$A$76,$A85,A01_428!$C$14:$C$76)</f>
        <v>0</v>
      </c>
      <c r="T85" s="42">
        <f>SUMIF(A01_S105!$A$14:$A$56,$A85,A01_S105!$C$14:$C$56)</f>
        <v>0</v>
      </c>
      <c r="U85" s="42">
        <f>SUMIF(A01_S106!$A$14:$A$69,$A85,A01_S106!$C$14:$C$69)</f>
        <v>0</v>
      </c>
      <c r="V85" s="42">
        <f>SUMIF(A01_S236!$A$14:$A$74,$A85,A01_S236!$C$14:$C$74)</f>
        <v>0</v>
      </c>
      <c r="W85" s="42">
        <f>SUMIF(A01_S237!$A$14:$A$47,$A85,A01_S237!$C$14:$C$47)</f>
        <v>0</v>
      </c>
      <c r="X85" s="42">
        <f>SUMIF(A07_214!$A$14:$A$70,$A85,A07_214!$C$14:$C$70)</f>
        <v>0</v>
      </c>
      <c r="Y85" s="42">
        <f>SUMIF(A07_205ab!$A$14:$A$72,$A85,A07_205ab!$C$14:$C$72)</f>
        <v>0</v>
      </c>
      <c r="Z85" s="42">
        <f>SUMIF(A15_308!$A$14:$A$69,$A85,A15_308!$C$14:$C$69)</f>
        <v>0</v>
      </c>
      <c r="AA85" s="42">
        <f>SUMIF(A15_309!$A$14:$A$73,$A85,A15_309!$C$14:$C$73)</f>
        <v>0</v>
      </c>
      <c r="AB85" s="42">
        <f>SUMIF(A15_332!$A$14:$A$62,$A85,A15_332!$C$14:$C$62)</f>
        <v>0</v>
      </c>
      <c r="AC85" s="42">
        <f>SUMIF(A15_333!$A$14:$A$72,$A85,A15_333!$C$14:$C$72)</f>
        <v>0</v>
      </c>
      <c r="AD85" s="42">
        <f>SUMIF(A16_213!$A$14:$A$75,$A85,A16_213!$C$14:$C$75)</f>
        <v>0</v>
      </c>
      <c r="AE85" s="42">
        <f>SUMIF(A16_215!$A$14:$A$72,$A85,A16_215!$C$14:$C$72)</f>
        <v>0</v>
      </c>
      <c r="AF85" s="42">
        <f>SUMIF(A16_217!$A$14:$A$72,$A85,A16_217!$C$14:$C$72)</f>
        <v>0</v>
      </c>
      <c r="AG85" s="42">
        <f>SUMIF(A18_108!$A$14:$A$70,$A85,A18_108!$C$14:$C$70)</f>
        <v>1</v>
      </c>
      <c r="AH85" s="42">
        <f>SUMIF(A18_112!$A$14:$A$57,$A85,A18_112!$C$14:$C$57)</f>
        <v>0</v>
      </c>
      <c r="AI85" s="42">
        <f>SUMIF(A18_205!$A$14:$A$59,$A85,A18_205!$C$14:$C$59)</f>
        <v>0</v>
      </c>
      <c r="AJ85" s="42">
        <f>SUMIF(A18_208!$A$14:$A$64,$A85,A18_208!$C$14:$C$64)</f>
        <v>0</v>
      </c>
      <c r="AK85" s="42">
        <f>SUMIF(A19_113!$A$14:$A$75,$A85,A19_113!$C$14:$C$75)</f>
        <v>0</v>
      </c>
      <c r="AL85" s="42">
        <f>SUMIF(A19_118!$A$14:$A$72,$A85,A19_118!$C$14:$C$72)</f>
        <v>0</v>
      </c>
      <c r="AM85" s="42">
        <f>SUMIF(A19_229!$A$14:$A$72,$A85,A19_229!$C$14:$C$72)</f>
        <v>0</v>
      </c>
      <c r="AN85" s="42">
        <f>SUMIF(A19_231!$A$14:$A$72,$A85,A19_231!$C$14:$C$72)</f>
        <v>0</v>
      </c>
      <c r="AO85" s="42">
        <f>SUMIF(A19_308!$A$14:$A$70,$A85,A19_308!$C$14:$C$70)</f>
        <v>0</v>
      </c>
      <c r="AP85" s="42">
        <f>SUMIF(A19_326!$A$14:$A$70,$A85,A19_326!$C$14:$C$70)</f>
        <v>0</v>
      </c>
      <c r="AQ85" s="42">
        <f>SUMIF(A20_113!$A$14:$A$73,$A85,A20_113!$C$14:$C$73)</f>
        <v>0</v>
      </c>
      <c r="AR85" s="42">
        <f>SUMIF(A20_114!$A$14:$A$71,$A85,A20_114!$C$14:$C$71)</f>
        <v>0</v>
      </c>
      <c r="AS85" s="42">
        <f>SUMIF(A21_108!$A$14:$A$70,$A85,A21_108!$C$14:$C$70)</f>
        <v>0</v>
      </c>
      <c r="AT85" s="42">
        <f>SUMIF(A21_111!$A$14:$A$71,$A85,A21_111!$C$14:$C$71)</f>
        <v>0</v>
      </c>
      <c r="AU85" s="42">
        <f>SUMIF(A21_329!$A$14:$A$80,$A85,A21_329!$C$14:$C$80)</f>
        <v>0</v>
      </c>
    </row>
    <row r="86" spans="1:47" ht="25.5" customHeight="1" x14ac:dyDescent="0.25">
      <c r="A86" s="37" t="s">
        <v>241</v>
      </c>
      <c r="B86" s="17" t="s">
        <v>242</v>
      </c>
      <c r="C86" s="12">
        <f t="shared" si="6"/>
        <v>3</v>
      </c>
      <c r="D86" s="12" t="s">
        <v>22</v>
      </c>
      <c r="E86" s="15"/>
      <c r="F86" s="15">
        <f t="shared" si="7"/>
        <v>0</v>
      </c>
      <c r="G86" s="16" t="s">
        <v>243</v>
      </c>
      <c r="H86" s="12"/>
      <c r="I86" s="12"/>
      <c r="K86">
        <f t="shared" si="8"/>
        <v>3</v>
      </c>
      <c r="L86" s="42">
        <f>SUMIF(A01_209!$A$14:$A$75,$A86,A01_209!$C$14:$C$75)</f>
        <v>0</v>
      </c>
      <c r="M86" s="42">
        <f>SUMIF(A01_210!$A$14:$A$88,$A86,A01_210!$C$14:$C$88)</f>
        <v>0</v>
      </c>
      <c r="N86" s="42">
        <f>SUMIF(A01_213!$A$14:$A$70,$A86,A01_213!$C$14:$C$70)</f>
        <v>0</v>
      </c>
      <c r="O86" s="42">
        <f>SUMIF(A01_216!$A$14:$A$73,$A86,A01_216!$C$14:$C$73)</f>
        <v>0</v>
      </c>
      <c r="P86" s="42">
        <f>SUMIF(A01_227!$A$14:$A$63,$A86,A01_227!$C$14:$C$63)</f>
        <v>0</v>
      </c>
      <c r="Q86" s="42">
        <f>SUMIF(A01_309!$A$14:$A$75,$A86,A01_309!$C$14:$C$75)</f>
        <v>0</v>
      </c>
      <c r="R86" s="42">
        <f>SUMIF(A01_409!$A$14:$A$68,$A86,A01_409!$C$14:$C$68)</f>
        <v>0</v>
      </c>
      <c r="S86" s="42">
        <f>SUMIF(A01_428!$A$14:$A$76,$A86,A01_428!$C$14:$C$76)</f>
        <v>0</v>
      </c>
      <c r="T86" s="42">
        <f>SUMIF(A01_S105!$A$14:$A$56,$A86,A01_S105!$C$14:$C$56)</f>
        <v>0</v>
      </c>
      <c r="U86" s="42">
        <f>SUMIF(A01_S106!$A$14:$A$69,$A86,A01_S106!$C$14:$C$69)</f>
        <v>0</v>
      </c>
      <c r="V86" s="42">
        <f>SUMIF(A01_S236!$A$14:$A$74,$A86,A01_S236!$C$14:$C$74)</f>
        <v>0</v>
      </c>
      <c r="W86" s="42">
        <f>SUMIF(A01_S237!$A$14:$A$47,$A86,A01_S237!$C$14:$C$47)</f>
        <v>0</v>
      </c>
      <c r="X86" s="42">
        <f>SUMIF(A07_214!$A$14:$A$70,$A86,A07_214!$C$14:$C$70)</f>
        <v>0</v>
      </c>
      <c r="Y86" s="42">
        <f>SUMIF(A07_205ab!$A$14:$A$72,$A86,A07_205ab!$C$14:$C$72)</f>
        <v>0</v>
      </c>
      <c r="Z86" s="42">
        <f>SUMIF(A15_308!$A$14:$A$69,$A86,A15_308!$C$14:$C$69)</f>
        <v>0</v>
      </c>
      <c r="AA86" s="42">
        <f>SUMIF(A15_309!$A$14:$A$73,$A86,A15_309!$C$14:$C$73)</f>
        <v>0</v>
      </c>
      <c r="AB86" s="42">
        <f>SUMIF(A15_332!$A$14:$A$62,$A86,A15_332!$C$14:$C$62)</f>
        <v>0</v>
      </c>
      <c r="AC86" s="42">
        <f>SUMIF(A15_333!$A$14:$A$72,$A86,A15_333!$C$14:$C$72)</f>
        <v>0</v>
      </c>
      <c r="AD86" s="42">
        <f>SUMIF(A16_213!$A$14:$A$75,$A86,A16_213!$C$14:$C$75)</f>
        <v>0</v>
      </c>
      <c r="AE86" s="42">
        <f>SUMIF(A16_215!$A$14:$A$72,$A86,A16_215!$C$14:$C$72)</f>
        <v>0</v>
      </c>
      <c r="AF86" s="42">
        <f>SUMIF(A16_217!$A$14:$A$72,$A86,A16_217!$C$14:$C$72)</f>
        <v>0</v>
      </c>
      <c r="AG86" s="42">
        <f>SUMIF(A18_108!$A$14:$A$70,$A86,A18_108!$C$14:$C$70)</f>
        <v>3</v>
      </c>
      <c r="AH86" s="42">
        <f>SUMIF(A18_112!$A$14:$A$57,$A86,A18_112!$C$14:$C$57)</f>
        <v>0</v>
      </c>
      <c r="AI86" s="42">
        <f>SUMIF(A18_205!$A$14:$A$59,$A86,A18_205!$C$14:$C$59)</f>
        <v>0</v>
      </c>
      <c r="AJ86" s="42">
        <f>SUMIF(A18_208!$A$14:$A$64,$A86,A18_208!$C$14:$C$64)</f>
        <v>0</v>
      </c>
      <c r="AK86" s="42">
        <f>SUMIF(A19_113!$A$14:$A$75,$A86,A19_113!$C$14:$C$75)</f>
        <v>0</v>
      </c>
      <c r="AL86" s="42">
        <f>SUMIF(A19_118!$A$14:$A$72,$A86,A19_118!$C$14:$C$72)</f>
        <v>0</v>
      </c>
      <c r="AM86" s="42">
        <f>SUMIF(A19_229!$A$14:$A$72,$A86,A19_229!$C$14:$C$72)</f>
        <v>0</v>
      </c>
      <c r="AN86" s="42">
        <f>SUMIF(A19_231!$A$14:$A$72,$A86,A19_231!$C$14:$C$72)</f>
        <v>0</v>
      </c>
      <c r="AO86" s="42">
        <f>SUMIF(A19_308!$A$14:$A$70,$A86,A19_308!$C$14:$C$70)</f>
        <v>0</v>
      </c>
      <c r="AP86" s="42">
        <f>SUMIF(A19_326!$A$14:$A$70,$A86,A19_326!$C$14:$C$70)</f>
        <v>0</v>
      </c>
      <c r="AQ86" s="42">
        <f>SUMIF(A20_113!$A$14:$A$73,$A86,A20_113!$C$14:$C$73)</f>
        <v>0</v>
      </c>
      <c r="AR86" s="42">
        <f>SUMIF(A20_114!$A$14:$A$71,$A86,A20_114!$C$14:$C$71)</f>
        <v>0</v>
      </c>
      <c r="AS86" s="42">
        <f>SUMIF(A21_108!$A$14:$A$70,$A86,A21_108!$C$14:$C$70)</f>
        <v>0</v>
      </c>
      <c r="AT86" s="42">
        <f>SUMIF(A21_111!$A$14:$A$71,$A86,A21_111!$C$14:$C$71)</f>
        <v>0</v>
      </c>
      <c r="AU86" s="42">
        <f>SUMIF(A21_329!$A$14:$A$80,$A86,A21_329!$C$14:$C$80)</f>
        <v>0</v>
      </c>
    </row>
    <row r="87" spans="1:47" x14ac:dyDescent="0.25">
      <c r="B87" s="3"/>
      <c r="C87" s="4"/>
      <c r="D87" s="4"/>
      <c r="E87" s="47"/>
      <c r="F87" s="47"/>
      <c r="G87" s="48"/>
      <c r="AC87" s="42">
        <f>SUMIF(A15_333!$A$14:$A$72,$A87,A15_333!$C$14:$C$72)</f>
        <v>0</v>
      </c>
      <c r="AQ87" s="42">
        <f>SUMIF(A20_113!$A$14:$A$73,$A87,A20_113!$C$14:$C$73)</f>
        <v>0</v>
      </c>
    </row>
    <row r="88" spans="1:47" x14ac:dyDescent="0.25">
      <c r="L88" s="52">
        <f t="shared" ref="L88:AU88" si="9">SUMPRODUCT($E9:$E87,L9:L87)</f>
        <v>0</v>
      </c>
      <c r="M88" s="52">
        <f t="shared" si="9"/>
        <v>0</v>
      </c>
      <c r="N88" s="52">
        <f t="shared" si="9"/>
        <v>0</v>
      </c>
      <c r="O88" s="52">
        <f t="shared" si="9"/>
        <v>0</v>
      </c>
      <c r="P88" s="52">
        <f t="shared" si="9"/>
        <v>0</v>
      </c>
      <c r="Q88" s="52">
        <f t="shared" si="9"/>
        <v>0</v>
      </c>
      <c r="R88" s="52">
        <f t="shared" si="9"/>
        <v>0</v>
      </c>
      <c r="S88" s="52">
        <f t="shared" si="9"/>
        <v>0</v>
      </c>
      <c r="T88" s="52">
        <f t="shared" si="9"/>
        <v>0</v>
      </c>
      <c r="U88" s="52">
        <f t="shared" si="9"/>
        <v>0</v>
      </c>
      <c r="V88" s="52">
        <f t="shared" si="9"/>
        <v>0</v>
      </c>
      <c r="W88" s="52">
        <f t="shared" si="9"/>
        <v>0</v>
      </c>
      <c r="X88" s="52">
        <f t="shared" si="9"/>
        <v>0</v>
      </c>
      <c r="Y88" s="52">
        <f t="shared" si="9"/>
        <v>0</v>
      </c>
      <c r="Z88" s="52">
        <f t="shared" si="9"/>
        <v>0</v>
      </c>
      <c r="AA88" s="52">
        <f t="shared" si="9"/>
        <v>0</v>
      </c>
      <c r="AB88" s="52">
        <f t="shared" si="9"/>
        <v>0</v>
      </c>
      <c r="AC88" s="52">
        <f t="shared" si="9"/>
        <v>0</v>
      </c>
      <c r="AD88" s="52">
        <f t="shared" si="9"/>
        <v>0</v>
      </c>
      <c r="AE88" s="52">
        <f t="shared" si="9"/>
        <v>0</v>
      </c>
      <c r="AF88" s="52">
        <f t="shared" si="9"/>
        <v>0</v>
      </c>
      <c r="AG88" s="52">
        <f t="shared" si="9"/>
        <v>0</v>
      </c>
      <c r="AH88" s="52">
        <f t="shared" si="9"/>
        <v>0</v>
      </c>
      <c r="AI88" s="52">
        <f t="shared" si="9"/>
        <v>0</v>
      </c>
      <c r="AJ88" s="52">
        <f t="shared" si="9"/>
        <v>0</v>
      </c>
      <c r="AK88" s="52">
        <f t="shared" si="9"/>
        <v>0</v>
      </c>
      <c r="AL88" s="52">
        <f t="shared" si="9"/>
        <v>0</v>
      </c>
      <c r="AM88" s="52">
        <f t="shared" si="9"/>
        <v>0</v>
      </c>
      <c r="AN88" s="52">
        <f t="shared" si="9"/>
        <v>0</v>
      </c>
      <c r="AO88" s="52">
        <f t="shared" si="9"/>
        <v>0</v>
      </c>
      <c r="AP88" s="52">
        <f t="shared" si="9"/>
        <v>0</v>
      </c>
      <c r="AQ88" s="52">
        <f t="shared" si="9"/>
        <v>0</v>
      </c>
      <c r="AR88" s="52">
        <f t="shared" si="9"/>
        <v>0</v>
      </c>
      <c r="AS88" s="52">
        <f t="shared" si="9"/>
        <v>0</v>
      </c>
      <c r="AT88" s="52">
        <f t="shared" si="9"/>
        <v>0</v>
      </c>
      <c r="AU88" s="52">
        <f t="shared" si="9"/>
        <v>0</v>
      </c>
    </row>
    <row r="89" spans="1:47" x14ac:dyDescent="0.25">
      <c r="B89" s="46" t="s">
        <v>244</v>
      </c>
      <c r="F89" s="45">
        <f>SUM(F9:F87)</f>
        <v>0</v>
      </c>
      <c r="L89" s="52"/>
    </row>
  </sheetData>
  <pageMargins left="0.23622047244094491" right="0.23622047244094491" top="0.74803149606299213" bottom="0.74803149606299213" header="0.31496062992125978" footer="0.31496062992125978"/>
  <pageSetup paperSize="9" scale="69" fitToHeight="0" orientation="landscape"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1"/>
  <sheetViews>
    <sheetView view="pageBreakPreview" zoomScaleNormal="100" zoomScaleSheetLayoutView="100" workbookViewId="0"/>
  </sheetViews>
  <sheetFormatPr defaultRowHeight="15" x14ac:dyDescent="0.25"/>
  <cols>
    <col min="1" max="1" width="21.7109375" style="54" customWidth="1"/>
    <col min="2" max="2" width="70.7109375" style="54" customWidth="1"/>
    <col min="3" max="3" width="7.7109375" style="41" customWidth="1"/>
    <col min="4" max="4" width="50.7109375" style="54" customWidth="1"/>
    <col min="5" max="6" width="18.5703125" style="54" bestFit="1" customWidth="1"/>
  </cols>
  <sheetData>
    <row r="1" spans="1:6" ht="15.75" customHeight="1" thickTop="1" x14ac:dyDescent="0.25">
      <c r="A1" s="99" t="s">
        <v>0</v>
      </c>
      <c r="B1" s="100" t="str">
        <f>SOUHRN!C1</f>
        <v>MUNI AV Technologie</v>
      </c>
      <c r="C1" s="7" t="s">
        <v>245</v>
      </c>
      <c r="D1" s="1"/>
    </row>
    <row r="2" spans="1:6" x14ac:dyDescent="0.25">
      <c r="A2" s="101" t="s">
        <v>2</v>
      </c>
      <c r="B2" s="27" t="str">
        <f>SOUHRN!C2</f>
        <v>UKB - pouze výběr učeben LF</v>
      </c>
      <c r="D2" s="128" t="s">
        <v>283</v>
      </c>
    </row>
    <row r="3" spans="1:6" x14ac:dyDescent="0.25">
      <c r="A3" s="101" t="s">
        <v>4</v>
      </c>
      <c r="B3" s="27" t="s">
        <v>5</v>
      </c>
      <c r="D3" s="127"/>
    </row>
    <row r="4" spans="1:6" x14ac:dyDescent="0.25">
      <c r="A4" s="101" t="s">
        <v>6</v>
      </c>
      <c r="B4" s="27" t="s">
        <v>247</v>
      </c>
      <c r="D4" s="127"/>
    </row>
    <row r="5" spans="1:6" x14ac:dyDescent="0.25">
      <c r="A5" s="101" t="s">
        <v>8</v>
      </c>
      <c r="B5" s="11" t="s">
        <v>248</v>
      </c>
      <c r="D5" s="127"/>
    </row>
    <row r="6" spans="1:6" x14ac:dyDescent="0.25">
      <c r="A6" s="101" t="s">
        <v>249</v>
      </c>
      <c r="B6" s="11"/>
      <c r="D6" s="127"/>
    </row>
    <row r="7" spans="1:6" x14ac:dyDescent="0.25">
      <c r="A7" s="101" t="s">
        <v>251</v>
      </c>
      <c r="B7" s="11"/>
      <c r="D7" s="127"/>
    </row>
    <row r="8" spans="1:6" x14ac:dyDescent="0.25">
      <c r="A8" s="101" t="s">
        <v>253</v>
      </c>
      <c r="B8" s="11" t="str">
        <f ca="1">RIGHT(CELL("filename",A1),LEN(CELL("filename",A1))-FIND("]",CELL("filename",A1)))</f>
        <v>A01_S105</v>
      </c>
      <c r="D8" s="127"/>
    </row>
    <row r="9" spans="1:6" x14ac:dyDescent="0.25">
      <c r="A9" s="101" t="s">
        <v>254</v>
      </c>
      <c r="B9" s="11" t="s">
        <v>284</v>
      </c>
      <c r="D9" s="127"/>
    </row>
    <row r="10" spans="1:6" x14ac:dyDescent="0.25">
      <c r="A10" s="101" t="s">
        <v>256</v>
      </c>
      <c r="B10" s="44"/>
      <c r="D10" s="127"/>
    </row>
    <row r="11" spans="1:6" ht="15.75" customHeight="1" thickBot="1" x14ac:dyDescent="0.3">
      <c r="A11" s="102" t="s">
        <v>257</v>
      </c>
      <c r="B11" s="28"/>
      <c r="D11" s="127"/>
    </row>
    <row r="12" spans="1:6" x14ac:dyDescent="0.25">
      <c r="A12" s="6"/>
      <c r="B12" s="8"/>
      <c r="C12" s="40"/>
      <c r="D12" s="9"/>
    </row>
    <row r="13" spans="1:6" ht="31.5" customHeight="1" x14ac:dyDescent="0.25">
      <c r="A13" s="38" t="s">
        <v>10</v>
      </c>
      <c r="B13" s="39" t="s">
        <v>258</v>
      </c>
      <c r="C13" s="2" t="s">
        <v>12</v>
      </c>
      <c r="D13" s="10" t="s">
        <v>13</v>
      </c>
      <c r="E13" s="2" t="s">
        <v>259</v>
      </c>
      <c r="F13" s="10" t="s">
        <v>260</v>
      </c>
    </row>
    <row r="14" spans="1:6" x14ac:dyDescent="0.25">
      <c r="A14" s="56" t="s">
        <v>147</v>
      </c>
      <c r="B14" s="59" t="str">
        <f>VLOOKUP(A14,SOUHRN!$A$9:$E$218,2,FALSE)</f>
        <v>Reprosoustava podhledová malá</v>
      </c>
      <c r="C14" s="57">
        <v>4</v>
      </c>
      <c r="D14" s="67" t="s">
        <v>22</v>
      </c>
      <c r="E14" s="112"/>
      <c r="F14" s="70">
        <f>E14*C14</f>
        <v>0</v>
      </c>
    </row>
    <row r="15" spans="1:6" ht="15.75" customHeight="1" thickBot="1" x14ac:dyDescent="0.3">
      <c r="A15" s="29"/>
      <c r="B15" s="78"/>
      <c r="C15" s="79"/>
      <c r="D15" s="68"/>
      <c r="E15" s="71"/>
      <c r="F15" s="72"/>
    </row>
    <row r="16" spans="1:6" ht="15.75" customHeight="1" thickTop="1" x14ac:dyDescent="0.25">
      <c r="A16" s="21"/>
      <c r="B16" s="21"/>
      <c r="C16" s="83"/>
      <c r="D16" s="21"/>
      <c r="E16" s="98"/>
      <c r="F16" s="98"/>
    </row>
    <row r="17" spans="4:6" x14ac:dyDescent="0.25">
      <c r="E17" s="98"/>
      <c r="F17" s="98"/>
    </row>
    <row r="18" spans="4:6" x14ac:dyDescent="0.25">
      <c r="E18" s="98"/>
      <c r="F18" s="98"/>
    </row>
    <row r="19" spans="4:6" x14ac:dyDescent="0.25">
      <c r="E19" s="98"/>
      <c r="F19" s="98"/>
    </row>
    <row r="20" spans="4:6" x14ac:dyDescent="0.25">
      <c r="E20" s="98"/>
      <c r="F20" s="98"/>
    </row>
    <row r="21" spans="4:6" x14ac:dyDescent="0.25">
      <c r="E21" s="98"/>
      <c r="F21" s="98"/>
    </row>
    <row r="22" spans="4:6" x14ac:dyDescent="0.25">
      <c r="E22" s="98"/>
      <c r="F22" s="98"/>
    </row>
    <row r="23" spans="4:6" x14ac:dyDescent="0.25">
      <c r="E23" s="98"/>
      <c r="F23" s="98"/>
    </row>
    <row r="24" spans="4:6" x14ac:dyDescent="0.25">
      <c r="D24" s="5"/>
      <c r="E24" s="98"/>
      <c r="F24" s="98"/>
    </row>
    <row r="25" spans="4:6" x14ac:dyDescent="0.25">
      <c r="E25" s="98"/>
      <c r="F25" s="98"/>
    </row>
    <row r="26" spans="4:6" x14ac:dyDescent="0.25">
      <c r="E26" s="98"/>
      <c r="F26" s="98"/>
    </row>
    <row r="27" spans="4:6" x14ac:dyDescent="0.25">
      <c r="E27" s="98"/>
      <c r="F27" s="98"/>
    </row>
    <row r="28" spans="4:6" x14ac:dyDescent="0.25">
      <c r="E28" s="98"/>
      <c r="F28" s="98"/>
    </row>
    <row r="29" spans="4:6" x14ac:dyDescent="0.25">
      <c r="E29" s="98"/>
      <c r="F29" s="98"/>
    </row>
    <row r="30" spans="4:6" x14ac:dyDescent="0.25">
      <c r="E30" s="98"/>
      <c r="F30" s="98"/>
    </row>
    <row r="31" spans="4:6" x14ac:dyDescent="0.25">
      <c r="E31" s="98"/>
      <c r="F31" s="98"/>
    </row>
    <row r="32" spans="4:6" x14ac:dyDescent="0.25">
      <c r="E32" s="98"/>
      <c r="F32" s="98"/>
    </row>
    <row r="33" spans="5:6" x14ac:dyDescent="0.25">
      <c r="E33" s="98"/>
      <c r="F33" s="98"/>
    </row>
    <row r="34" spans="5:6" x14ac:dyDescent="0.25">
      <c r="E34" s="98"/>
      <c r="F34" s="98"/>
    </row>
    <row r="35" spans="5:6" x14ac:dyDescent="0.25">
      <c r="E35" s="98"/>
      <c r="F35" s="98"/>
    </row>
    <row r="36" spans="5:6" x14ac:dyDescent="0.25">
      <c r="E36" s="98"/>
      <c r="F36" s="98"/>
    </row>
    <row r="37" spans="5:6" x14ac:dyDescent="0.25">
      <c r="E37" s="98"/>
      <c r="F37" s="98"/>
    </row>
    <row r="38" spans="5:6" x14ac:dyDescent="0.25">
      <c r="E38" s="98"/>
      <c r="F38" s="98"/>
    </row>
    <row r="39" spans="5:6" x14ac:dyDescent="0.25">
      <c r="E39" s="98"/>
      <c r="F39" s="98"/>
    </row>
    <row r="40" spans="5:6" x14ac:dyDescent="0.25">
      <c r="E40" s="98"/>
      <c r="F40" s="98"/>
    </row>
    <row r="41" spans="5:6" x14ac:dyDescent="0.25">
      <c r="E41" s="98"/>
      <c r="F41" s="98"/>
    </row>
    <row r="42" spans="5:6" x14ac:dyDescent="0.25">
      <c r="E42" s="98"/>
      <c r="F42" s="98"/>
    </row>
    <row r="43" spans="5:6" x14ac:dyDescent="0.25">
      <c r="E43" s="98"/>
      <c r="F43" s="98"/>
    </row>
    <row r="44" spans="5:6" x14ac:dyDescent="0.25">
      <c r="E44" s="98"/>
      <c r="F44" s="98"/>
    </row>
    <row r="45" spans="5:6" x14ac:dyDescent="0.25">
      <c r="E45" s="98"/>
      <c r="F45" s="98"/>
    </row>
    <row r="46" spans="5:6" x14ac:dyDescent="0.25">
      <c r="E46" s="98"/>
      <c r="F46" s="98"/>
    </row>
    <row r="47" spans="5:6" x14ac:dyDescent="0.25">
      <c r="E47" s="98"/>
      <c r="F47" s="98"/>
    </row>
    <row r="48" spans="5:6" x14ac:dyDescent="0.25">
      <c r="E48" s="98"/>
      <c r="F48" s="98"/>
    </row>
    <row r="49" spans="5:6" x14ac:dyDescent="0.25">
      <c r="E49" s="98"/>
      <c r="F49" s="98"/>
    </row>
    <row r="50" spans="5:6" x14ac:dyDescent="0.25">
      <c r="E50" s="96"/>
      <c r="F50" s="96"/>
    </row>
    <row r="51" spans="5:6" x14ac:dyDescent="0.25">
      <c r="E51" s="96"/>
      <c r="F51" s="96"/>
    </row>
  </sheetData>
  <sheetProtection sheet="1"/>
  <mergeCells count="1">
    <mergeCell ref="D2:D11"/>
  </mergeCells>
  <pageMargins left="0.23622047244094491" right="0.23622047244094491" top="0.74803149606299213" bottom="0.74803149606299213" header="0.31496062992125978" footer="0.31496062992125978"/>
  <pageSetup paperSize="9" scale="76" fitToHeight="0" orientation="landscape" horizont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7"/>
  <sheetViews>
    <sheetView view="pageBreakPreview" zoomScaleNormal="100" zoomScaleSheetLayoutView="100" workbookViewId="0">
      <selection activeCell="C18" sqref="C18"/>
    </sheetView>
  </sheetViews>
  <sheetFormatPr defaultRowHeight="15" x14ac:dyDescent="0.25"/>
  <cols>
    <col min="1" max="1" width="21.7109375" style="54" customWidth="1"/>
    <col min="2" max="2" width="81.5703125" style="54" bestFit="1" customWidth="1"/>
    <col min="3" max="3" width="7.7109375" style="41" customWidth="1"/>
    <col min="4" max="4" width="50.7109375" style="54" customWidth="1"/>
    <col min="5" max="6" width="18.5703125" style="54" bestFit="1" customWidth="1"/>
  </cols>
  <sheetData>
    <row r="1" spans="1:6" ht="15.75" customHeight="1" thickTop="1" x14ac:dyDescent="0.25">
      <c r="A1" s="99" t="s">
        <v>0</v>
      </c>
      <c r="B1" s="100" t="str">
        <f>SOUHRN!C1</f>
        <v>MUNI AV Technologie</v>
      </c>
      <c r="C1" s="7" t="s">
        <v>245</v>
      </c>
      <c r="D1" s="1"/>
    </row>
    <row r="2" spans="1:6" ht="15" customHeight="1" x14ac:dyDescent="0.25">
      <c r="A2" s="101" t="s">
        <v>2</v>
      </c>
      <c r="B2" s="27" t="str">
        <f>SOUHRN!C2</f>
        <v>UKB - pouze výběr učeben LF</v>
      </c>
      <c r="D2" s="126" t="s">
        <v>285</v>
      </c>
    </row>
    <row r="3" spans="1:6" x14ac:dyDescent="0.25">
      <c r="A3" s="101" t="s">
        <v>4</v>
      </c>
      <c r="B3" s="27" t="s">
        <v>5</v>
      </c>
      <c r="D3" s="127"/>
    </row>
    <row r="4" spans="1:6" x14ac:dyDescent="0.25">
      <c r="A4" s="101" t="s">
        <v>6</v>
      </c>
      <c r="B4" s="27" t="s">
        <v>247</v>
      </c>
      <c r="D4" s="127"/>
    </row>
    <row r="5" spans="1:6" x14ac:dyDescent="0.25">
      <c r="A5" s="101" t="s">
        <v>8</v>
      </c>
      <c r="B5" s="11" t="s">
        <v>248</v>
      </c>
      <c r="D5" s="127"/>
    </row>
    <row r="6" spans="1:6" x14ac:dyDescent="0.25">
      <c r="A6" s="101" t="s">
        <v>249</v>
      </c>
      <c r="B6" s="11" t="s">
        <v>286</v>
      </c>
      <c r="D6" s="127"/>
      <c r="E6" s="51"/>
    </row>
    <row r="7" spans="1:6" x14ac:dyDescent="0.25">
      <c r="A7" s="101" t="s">
        <v>251</v>
      </c>
      <c r="B7" s="11" t="s">
        <v>287</v>
      </c>
      <c r="D7" s="127"/>
      <c r="E7" s="51"/>
    </row>
    <row r="8" spans="1:6" x14ac:dyDescent="0.25">
      <c r="A8" s="101" t="s">
        <v>253</v>
      </c>
      <c r="B8" s="11" t="str">
        <f ca="1">RIGHT(CELL("filename",A1),LEN(CELL("filename",A1))-FIND("]",CELL("filename",A1)))</f>
        <v>A01_S106</v>
      </c>
      <c r="D8" s="127"/>
    </row>
    <row r="9" spans="1:6" x14ac:dyDescent="0.25">
      <c r="A9" s="101" t="s">
        <v>254</v>
      </c>
      <c r="B9" s="11" t="s">
        <v>288</v>
      </c>
      <c r="D9" s="127"/>
    </row>
    <row r="10" spans="1:6" x14ac:dyDescent="0.25">
      <c r="A10" s="101" t="s">
        <v>256</v>
      </c>
      <c r="B10" s="44"/>
      <c r="D10" s="127"/>
    </row>
    <row r="11" spans="1:6" ht="15.75" customHeight="1" thickBot="1" x14ac:dyDescent="0.3">
      <c r="A11" s="102" t="s">
        <v>257</v>
      </c>
      <c r="B11" s="28"/>
      <c r="D11" s="127"/>
    </row>
    <row r="12" spans="1:6" x14ac:dyDescent="0.25">
      <c r="A12" s="6"/>
      <c r="B12" s="8"/>
      <c r="C12" s="40"/>
      <c r="D12" s="9"/>
    </row>
    <row r="13" spans="1:6" ht="31.5" customHeight="1" x14ac:dyDescent="0.25">
      <c r="A13" s="38" t="s">
        <v>10</v>
      </c>
      <c r="B13" s="39" t="s">
        <v>258</v>
      </c>
      <c r="C13" s="2" t="s">
        <v>12</v>
      </c>
      <c r="D13" s="10" t="s">
        <v>13</v>
      </c>
      <c r="E13" s="2" t="s">
        <v>259</v>
      </c>
      <c r="F13" s="10" t="s">
        <v>260</v>
      </c>
    </row>
    <row r="14" spans="1:6" x14ac:dyDescent="0.25">
      <c r="A14" s="56" t="s">
        <v>126</v>
      </c>
      <c r="B14" s="59" t="str">
        <f>VLOOKUP(A14,SOUHRN!$A$9:$E$218,2,FALSE)</f>
        <v>Stolní vizualizér</v>
      </c>
      <c r="C14" s="55">
        <v>1</v>
      </c>
      <c r="D14" s="58" t="s">
        <v>22</v>
      </c>
      <c r="E14" s="106"/>
      <c r="F14" s="69">
        <f t="shared" ref="F14:F37" si="0">E14*C14</f>
        <v>0</v>
      </c>
    </row>
    <row r="15" spans="1:6" x14ac:dyDescent="0.25">
      <c r="A15" s="56" t="s">
        <v>45</v>
      </c>
      <c r="B15" s="59" t="str">
        <f>VLOOKUP(A15,SOUHRN!$A$9:$E$218,2,FALSE)</f>
        <v>Projektor s pevným objektivem, 5000 lm</v>
      </c>
      <c r="C15" s="55">
        <v>1</v>
      </c>
      <c r="D15" s="58" t="s">
        <v>22</v>
      </c>
      <c r="E15" s="106"/>
      <c r="F15" s="69">
        <f t="shared" si="0"/>
        <v>0</v>
      </c>
    </row>
    <row r="16" spans="1:6" x14ac:dyDescent="0.25">
      <c r="A16" s="56" t="s">
        <v>190</v>
      </c>
      <c r="B16" s="59" t="str">
        <f>VLOOKUP(A16,SOUHRN!$A$9:$E$218,2,FALSE)</f>
        <v>Držák projektoru univerzální</v>
      </c>
      <c r="C16" s="55">
        <v>1</v>
      </c>
      <c r="D16" s="58" t="s">
        <v>22</v>
      </c>
      <c r="E16" s="106"/>
      <c r="F16" s="69">
        <f t="shared" si="0"/>
        <v>0</v>
      </c>
    </row>
    <row r="17" spans="1:6" x14ac:dyDescent="0.25">
      <c r="A17" s="56" t="s">
        <v>33</v>
      </c>
      <c r="B17" s="59" t="str">
        <f>VLOOKUP(A17,SOUHRN!$A$9:$E$218,2,FALSE)</f>
        <v>Keramický panel pro projekci a psaní fixem, typ 2</v>
      </c>
      <c r="C17" s="55">
        <v>1</v>
      </c>
      <c r="D17" s="58" t="s">
        <v>22</v>
      </c>
      <c r="E17" s="106"/>
      <c r="F17" s="69">
        <f t="shared" si="0"/>
        <v>0</v>
      </c>
    </row>
    <row r="18" spans="1:6" x14ac:dyDescent="0.25">
      <c r="A18" s="56" t="s">
        <v>39</v>
      </c>
      <c r="B18" s="59" t="str">
        <f>VLOOKUP(A18,SOUHRN!$A$9:$E$218,2,FALSE)</f>
        <v>LCD panel pro psaní, vč. pera</v>
      </c>
      <c r="C18" s="55">
        <v>1</v>
      </c>
      <c r="D18" s="58" t="s">
        <v>22</v>
      </c>
      <c r="E18" s="106"/>
      <c r="F18" s="69">
        <f t="shared" si="0"/>
        <v>0</v>
      </c>
    </row>
    <row r="19" spans="1:6" x14ac:dyDescent="0.25">
      <c r="A19" s="56" t="s">
        <v>51</v>
      </c>
      <c r="B19" s="59" t="str">
        <f>VLOOKUP(A19,SOUHRN!$A$9:$E$218,2,FALSE)</f>
        <v>Náhledový monitor 65''</v>
      </c>
      <c r="C19" s="55">
        <v>2</v>
      </c>
      <c r="D19" s="58" t="s">
        <v>22</v>
      </c>
      <c r="E19" s="106"/>
      <c r="F19" s="69">
        <f t="shared" si="0"/>
        <v>0</v>
      </c>
    </row>
    <row r="20" spans="1:6" x14ac:dyDescent="0.25">
      <c r="A20" s="56" t="s">
        <v>193</v>
      </c>
      <c r="B20" s="59" t="str">
        <f>VLOOKUP(A20,SOUHRN!$A$9:$E$218,2,FALSE)</f>
        <v>Držák monitoru univerzální</v>
      </c>
      <c r="C20" s="55">
        <v>2</v>
      </c>
      <c r="D20" s="58" t="s">
        <v>22</v>
      </c>
      <c r="E20" s="106"/>
      <c r="F20" s="69">
        <f t="shared" si="0"/>
        <v>0</v>
      </c>
    </row>
    <row r="21" spans="1:6" x14ac:dyDescent="0.25">
      <c r="A21" s="56" t="s">
        <v>202</v>
      </c>
      <c r="B21" s="59" t="str">
        <f>VLOOKUP(A21,SOUHRN!$A$9:$E$218,2,FALSE)</f>
        <v>Přípojné místo pro prezentaci v katedře</v>
      </c>
      <c r="C21" s="55">
        <v>1</v>
      </c>
      <c r="D21" s="58" t="s">
        <v>22</v>
      </c>
      <c r="E21" s="106"/>
      <c r="F21" s="69">
        <f t="shared" si="0"/>
        <v>0</v>
      </c>
    </row>
    <row r="22" spans="1:6" x14ac:dyDescent="0.25">
      <c r="A22" s="56" t="s">
        <v>162</v>
      </c>
      <c r="B22" s="59" t="str">
        <f>VLOOKUP(A22,SOUHRN!$A$9:$E$218,2,FALSE)</f>
        <v>Bezdrátový mikrofon klopový 1,9 GHz - sada přijímače a vysílače</v>
      </c>
      <c r="C22" s="55">
        <v>1</v>
      </c>
      <c r="D22" s="58" t="s">
        <v>22</v>
      </c>
      <c r="E22" s="106"/>
      <c r="F22" s="69">
        <f t="shared" si="0"/>
        <v>0</v>
      </c>
    </row>
    <row r="23" spans="1:6" x14ac:dyDescent="0.25">
      <c r="A23" s="56" t="s">
        <v>168</v>
      </c>
      <c r="B23" s="59" t="str">
        <f>VLOOKUP(A23,SOUHRN!$A$9:$E$218,2,FALSE)</f>
        <v>Samostatný náhlavní mikrofon k sadě</v>
      </c>
      <c r="C23" s="55">
        <v>1</v>
      </c>
      <c r="D23" s="58" t="s">
        <v>22</v>
      </c>
      <c r="E23" s="106"/>
      <c r="F23" s="69">
        <f t="shared" si="0"/>
        <v>0</v>
      </c>
    </row>
    <row r="24" spans="1:6" x14ac:dyDescent="0.25">
      <c r="A24" s="56" t="s">
        <v>159</v>
      </c>
      <c r="B24" s="59" t="str">
        <f>VLOOKUP(A24,SOUHRN!$A$9:$E$218,2,FALSE)</f>
        <v>Bezdrátový mikrofon ruční 1,9 GHz - sada přijímače a vysílače</v>
      </c>
      <c r="C24" s="55">
        <v>1</v>
      </c>
      <c r="D24" s="58" t="s">
        <v>22</v>
      </c>
      <c r="E24" s="106"/>
      <c r="F24" s="69">
        <f t="shared" si="0"/>
        <v>0</v>
      </c>
    </row>
    <row r="25" spans="1:6" x14ac:dyDescent="0.25">
      <c r="A25" s="56" t="s">
        <v>138</v>
      </c>
      <c r="B25" s="59" t="str">
        <f>VLOOKUP(A25,SOUHRN!$A$9:$E$218,2,FALSE)</f>
        <v>Akumulátorový blok</v>
      </c>
      <c r="C25" s="55">
        <v>2</v>
      </c>
      <c r="D25" s="58" t="s">
        <v>22</v>
      </c>
      <c r="E25" s="106"/>
      <c r="F25" s="69">
        <f t="shared" si="0"/>
        <v>0</v>
      </c>
    </row>
    <row r="26" spans="1:6" x14ac:dyDescent="0.25">
      <c r="A26" s="56" t="s">
        <v>141</v>
      </c>
      <c r="B26" s="59" t="str">
        <f>VLOOKUP(A26,SOUHRN!$A$9:$E$218,2,FALSE)</f>
        <v>Nabíječka akumulátorových bloků</v>
      </c>
      <c r="C26" s="55">
        <v>1</v>
      </c>
      <c r="D26" s="58" t="s">
        <v>22</v>
      </c>
      <c r="E26" s="106"/>
      <c r="F26" s="69">
        <f t="shared" si="0"/>
        <v>0</v>
      </c>
    </row>
    <row r="27" spans="1:6" x14ac:dyDescent="0.25">
      <c r="A27" s="56" t="s">
        <v>147</v>
      </c>
      <c r="B27" s="59" t="str">
        <f>VLOOKUP(A27,SOUHRN!$A$9:$E$218,2,FALSE)</f>
        <v>Reprosoustava podhledová malá</v>
      </c>
      <c r="C27" s="57">
        <v>4</v>
      </c>
      <c r="D27" s="58" t="s">
        <v>22</v>
      </c>
      <c r="E27" s="113"/>
      <c r="F27" s="69">
        <f t="shared" si="0"/>
        <v>0</v>
      </c>
    </row>
    <row r="28" spans="1:6" x14ac:dyDescent="0.25">
      <c r="A28" s="56" t="s">
        <v>153</v>
      </c>
      <c r="B28" s="59" t="str">
        <f>VLOOKUP(A28,SOUHRN!$A$9:$E$218,2,FALSE)</f>
        <v>Výkonový zesilovač (100V nebo nízkoimpedanční)</v>
      </c>
      <c r="C28" s="57">
        <v>1</v>
      </c>
      <c r="D28" s="58" t="s">
        <v>22</v>
      </c>
      <c r="E28" s="113"/>
      <c r="F28" s="69">
        <f t="shared" si="0"/>
        <v>0</v>
      </c>
    </row>
    <row r="29" spans="1:6" ht="15.75" customHeight="1" x14ac:dyDescent="0.25">
      <c r="A29" s="56" t="s">
        <v>63</v>
      </c>
      <c r="B29" s="59" t="str">
        <f>VLOOKUP(A29,SOUHRN!$A$9:$E$218,2,FALSE)</f>
        <v>Prezentační AV přepínač velký (6 vstupů, HDBaseT výstup, výkon. zes.)</v>
      </c>
      <c r="C29" s="57">
        <v>1</v>
      </c>
      <c r="D29" s="58" t="s">
        <v>22</v>
      </c>
      <c r="E29" s="113"/>
      <c r="F29" s="69">
        <f t="shared" si="0"/>
        <v>0</v>
      </c>
    </row>
    <row r="30" spans="1:6" ht="15.75" customHeight="1" x14ac:dyDescent="0.25">
      <c r="A30" s="56" t="s">
        <v>156</v>
      </c>
      <c r="B30" s="59" t="str">
        <f>VLOOKUP(A30,SOUHRN!$A$9:$E$218,2,FALSE)</f>
        <v>DSP audioprocesor s pevnou konfigurací malý</v>
      </c>
      <c r="C30" s="57">
        <v>1</v>
      </c>
      <c r="D30" s="58" t="s">
        <v>22</v>
      </c>
      <c r="E30" s="113"/>
      <c r="F30" s="69">
        <f t="shared" si="0"/>
        <v>0</v>
      </c>
    </row>
    <row r="31" spans="1:6" x14ac:dyDescent="0.25">
      <c r="A31" s="56" t="s">
        <v>72</v>
      </c>
      <c r="B31" s="59" t="str">
        <f>VLOOKUP(A31,SOUHRN!$A$9:$E$218,2,FALSE)</f>
        <v>Převodník HDMI - TP/HDBaseT (s náhl. výstupem)</v>
      </c>
      <c r="C31" s="57">
        <v>1</v>
      </c>
      <c r="D31" s="58" t="s">
        <v>22</v>
      </c>
      <c r="E31" s="113"/>
      <c r="F31" s="69">
        <f t="shared" si="0"/>
        <v>0</v>
      </c>
    </row>
    <row r="32" spans="1:6" x14ac:dyDescent="0.25">
      <c r="A32" s="56" t="s">
        <v>93</v>
      </c>
      <c r="B32" s="59" t="str">
        <f>VLOOKUP(A32,SOUHRN!$A$9:$E$218,2,FALSE)</f>
        <v>Ovládací panel/ŘS tlačítkový velký</v>
      </c>
      <c r="C32" s="57">
        <v>1</v>
      </c>
      <c r="D32" s="58" t="s">
        <v>22</v>
      </c>
      <c r="E32" s="113"/>
      <c r="F32" s="69">
        <f t="shared" si="0"/>
        <v>0</v>
      </c>
    </row>
    <row r="33" spans="1:6" x14ac:dyDescent="0.25">
      <c r="A33" s="56" t="s">
        <v>199</v>
      </c>
      <c r="B33" s="59" t="str">
        <f>VLOOKUP(A33,SOUHRN!$A$9:$E$218,2,FALSE)</f>
        <v>AV rack v katedře - instalační vybavení pro vestavbu AV techniky</v>
      </c>
      <c r="C33" s="55">
        <v>1</v>
      </c>
      <c r="D33" s="58" t="s">
        <v>22</v>
      </c>
      <c r="E33" s="106"/>
      <c r="F33" s="69">
        <f t="shared" si="0"/>
        <v>0</v>
      </c>
    </row>
    <row r="34" spans="1:6" x14ac:dyDescent="0.25">
      <c r="A34" s="56" t="s">
        <v>114</v>
      </c>
      <c r="B34" s="59" t="str">
        <f>VLOOKUP(A34,SOUHRN!$A$9:$E$218,2,FALSE)</f>
        <v>Dálkové/LAN řízení distribuce napájení, 4x 230V (nezávislé)</v>
      </c>
      <c r="C34" s="55">
        <v>1</v>
      </c>
      <c r="D34" s="58" t="s">
        <v>22</v>
      </c>
      <c r="E34" s="106"/>
      <c r="F34" s="69">
        <f t="shared" si="0"/>
        <v>0</v>
      </c>
    </row>
    <row r="35" spans="1:6" x14ac:dyDescent="0.25">
      <c r="A35" s="56" t="s">
        <v>117</v>
      </c>
      <c r="B35" s="59" t="str">
        <f>VLOOKUP(A35,SOUHRN!$A$9:$E$218,2,FALSE)</f>
        <v>Datový přepínač</v>
      </c>
      <c r="C35" s="55">
        <v>1</v>
      </c>
      <c r="D35" s="58" t="s">
        <v>22</v>
      </c>
      <c r="E35" s="106"/>
      <c r="F35" s="69">
        <f t="shared" si="0"/>
        <v>0</v>
      </c>
    </row>
    <row r="36" spans="1:6" x14ac:dyDescent="0.25">
      <c r="A36" s="56" t="s">
        <v>171</v>
      </c>
      <c r="B36" s="59" t="str">
        <f>VLOOKUP(A36,SOUHRN!$A$9:$E$218,2,FALSE)</f>
        <v>SFTP Cat 6a</v>
      </c>
      <c r="C36" s="57">
        <v>30</v>
      </c>
      <c r="D36" s="58" t="s">
        <v>173</v>
      </c>
      <c r="E36" s="113"/>
      <c r="F36" s="69">
        <f t="shared" si="0"/>
        <v>0</v>
      </c>
    </row>
    <row r="37" spans="1:6" x14ac:dyDescent="0.25">
      <c r="A37" s="56" t="s">
        <v>188</v>
      </c>
      <c r="B37" s="59" t="str">
        <f>VLOOKUP(A37,SOUHRN!$A$9:$E$218,2,FALSE)</f>
        <v>Repro kabel 100V, CYKY 2x1,5 mm2</v>
      </c>
      <c r="C37" s="57">
        <v>100</v>
      </c>
      <c r="D37" s="58" t="s">
        <v>173</v>
      </c>
      <c r="E37" s="113"/>
      <c r="F37" s="69">
        <f t="shared" si="0"/>
        <v>0</v>
      </c>
    </row>
    <row r="38" spans="1:6" x14ac:dyDescent="0.25">
      <c r="A38" s="56" t="s">
        <v>209</v>
      </c>
      <c r="B38" s="59" t="str">
        <f>VLOOKUP(A38,SOUHRN!$A$9:$E$218,2,FALSE)</f>
        <v>Prováděcí dokumentace</v>
      </c>
      <c r="C38" s="57">
        <v>1</v>
      </c>
      <c r="D38" s="58" t="s">
        <v>207</v>
      </c>
      <c r="E38" s="114"/>
      <c r="F38" s="108"/>
    </row>
    <row r="39" spans="1:6" x14ac:dyDescent="0.25">
      <c r="A39" s="56" t="s">
        <v>212</v>
      </c>
      <c r="B39" s="59" t="str">
        <f>VLOOKUP(A39,SOUHRN!$A$9:$E$218,2,FALSE)</f>
        <v>Štítkování zařízení - identifikační systém</v>
      </c>
      <c r="C39" s="57">
        <v>1</v>
      </c>
      <c r="D39" s="58" t="s">
        <v>207</v>
      </c>
      <c r="E39" s="114"/>
      <c r="F39" s="108"/>
    </row>
    <row r="40" spans="1:6" x14ac:dyDescent="0.25">
      <c r="A40" s="56" t="s">
        <v>214</v>
      </c>
      <c r="B40" s="59" t="str">
        <f>VLOOKUP(A40,SOUHRN!$A$9:$E$218,2,FALSE)</f>
        <v>Demontážní práce původního vybavení</v>
      </c>
      <c r="C40" s="57">
        <v>16</v>
      </c>
      <c r="D40" s="64" t="s">
        <v>211</v>
      </c>
      <c r="E40" s="114"/>
      <c r="F40" s="115"/>
    </row>
    <row r="41" spans="1:6" x14ac:dyDescent="0.25">
      <c r="A41" s="56" t="s">
        <v>216</v>
      </c>
      <c r="B41" s="59" t="str">
        <f>VLOOKUP(A41,SOUHRN!$A$9:$E$218,2,FALSE)</f>
        <v>Příprava kabelových tras</v>
      </c>
      <c r="C41" s="57">
        <v>12</v>
      </c>
      <c r="D41" s="58" t="s">
        <v>211</v>
      </c>
      <c r="E41" s="114"/>
      <c r="F41" s="108"/>
    </row>
    <row r="42" spans="1:6" x14ac:dyDescent="0.25">
      <c r="A42" s="56" t="s">
        <v>218</v>
      </c>
      <c r="B42" s="59" t="str">
        <f>VLOOKUP(A42,SOUHRN!$A$9:$E$218,2,FALSE)</f>
        <v>Montážní a instalační práce</v>
      </c>
      <c r="C42" s="57">
        <v>80</v>
      </c>
      <c r="D42" s="64" t="s">
        <v>211</v>
      </c>
      <c r="E42" s="114"/>
      <c r="F42" s="115"/>
    </row>
    <row r="43" spans="1:6" x14ac:dyDescent="0.25">
      <c r="A43" s="56" t="s">
        <v>220</v>
      </c>
      <c r="B43" s="59" t="str">
        <f>VLOOKUP(A43,SOUHRN!$A$9:$E$218,2,FALSE)</f>
        <v>Programování řídícího systému</v>
      </c>
      <c r="C43" s="57">
        <v>4</v>
      </c>
      <c r="D43" s="64" t="s">
        <v>211</v>
      </c>
      <c r="E43" s="114"/>
      <c r="F43" s="115"/>
    </row>
    <row r="44" spans="1:6" x14ac:dyDescent="0.25">
      <c r="A44" s="56" t="s">
        <v>224</v>
      </c>
      <c r="B44" s="59" t="str">
        <f>VLOOKUP(A44,SOUHRN!$A$9:$E$218,2,FALSE)</f>
        <v>Zprovoznění a zaškolení obsluhy</v>
      </c>
      <c r="C44" s="57">
        <v>2</v>
      </c>
      <c r="D44" s="64" t="s">
        <v>211</v>
      </c>
      <c r="E44" s="114"/>
      <c r="F44" s="115"/>
    </row>
    <row r="45" spans="1:6" ht="15.75" customHeight="1" thickBot="1" x14ac:dyDescent="0.3">
      <c r="A45" s="29"/>
      <c r="B45" s="78"/>
      <c r="C45" s="79"/>
      <c r="D45" s="80"/>
      <c r="E45" s="81"/>
      <c r="F45" s="86"/>
    </row>
    <row r="46" spans="1:6" ht="15.75" customHeight="1" thickTop="1" x14ac:dyDescent="0.25">
      <c r="A46" s="21"/>
      <c r="B46" s="21"/>
      <c r="C46" s="83"/>
      <c r="D46" s="21"/>
      <c r="E46" s="95"/>
    </row>
    <row r="47" spans="1:6" x14ac:dyDescent="0.25">
      <c r="D47" s="73" t="s">
        <v>261</v>
      </c>
      <c r="E47" s="74"/>
      <c r="F47" s="75">
        <f>SUM(F14:F46)</f>
        <v>0</v>
      </c>
    </row>
  </sheetData>
  <mergeCells count="1">
    <mergeCell ref="D2:D11"/>
  </mergeCells>
  <pageMargins left="0.23622047244094491" right="0.23622047244094491" top="0.74803149606299213" bottom="0.74803149606299213" header="0.31496062992125978" footer="0.31496062992125978"/>
  <pageSetup paperSize="9" scale="71" fitToHeight="0" orientation="landscape" horizontalDpi="300" r:id="rId1"/>
  <rowBreaks count="1" manualBreakCount="1">
    <brk id="37"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3"/>
  <sheetViews>
    <sheetView view="pageBreakPreview" zoomScaleNormal="100" zoomScaleSheetLayoutView="100" workbookViewId="0"/>
  </sheetViews>
  <sheetFormatPr defaultRowHeight="15" x14ac:dyDescent="0.25"/>
  <cols>
    <col min="1" max="1" width="21.7109375" style="54" customWidth="1"/>
    <col min="2" max="2" width="70.7109375" style="54" customWidth="1"/>
    <col min="3" max="3" width="7.7109375" style="41" customWidth="1"/>
    <col min="4" max="4" width="50.7109375" style="54" customWidth="1"/>
    <col min="5" max="5" width="23.7109375" style="54" bestFit="1" customWidth="1"/>
    <col min="6" max="6" width="18.5703125" style="54" bestFit="1" customWidth="1"/>
  </cols>
  <sheetData>
    <row r="1" spans="1:6" ht="15.75" customHeight="1" thickTop="1" x14ac:dyDescent="0.25">
      <c r="A1" s="99" t="s">
        <v>0</v>
      </c>
      <c r="B1" s="100" t="str">
        <f>SOUHRN!C1</f>
        <v>MUNI AV Technologie</v>
      </c>
      <c r="C1" s="7" t="s">
        <v>245</v>
      </c>
      <c r="D1" s="1"/>
    </row>
    <row r="2" spans="1:6" ht="15" customHeight="1" x14ac:dyDescent="0.25">
      <c r="A2" s="101" t="s">
        <v>2</v>
      </c>
      <c r="B2" s="27" t="str">
        <f>SOUHRN!C2</f>
        <v>UKB - pouze výběr učeben LF</v>
      </c>
      <c r="D2" s="126" t="s">
        <v>289</v>
      </c>
    </row>
    <row r="3" spans="1:6" x14ac:dyDescent="0.25">
      <c r="A3" s="101" t="s">
        <v>4</v>
      </c>
      <c r="B3" s="27" t="s">
        <v>5</v>
      </c>
      <c r="D3" s="127"/>
    </row>
    <row r="4" spans="1:6" x14ac:dyDescent="0.25">
      <c r="A4" s="101" t="s">
        <v>6</v>
      </c>
      <c r="B4" s="27" t="s">
        <v>247</v>
      </c>
      <c r="D4" s="127"/>
    </row>
    <row r="5" spans="1:6" x14ac:dyDescent="0.25">
      <c r="A5" s="101" t="s">
        <v>8</v>
      </c>
      <c r="B5" s="11" t="s">
        <v>248</v>
      </c>
      <c r="D5" s="127"/>
    </row>
    <row r="6" spans="1:6" x14ac:dyDescent="0.25">
      <c r="A6" s="101" t="s">
        <v>249</v>
      </c>
      <c r="B6" s="11" t="s">
        <v>290</v>
      </c>
      <c r="D6" s="127"/>
    </row>
    <row r="7" spans="1:6" x14ac:dyDescent="0.25">
      <c r="A7" s="101" t="s">
        <v>251</v>
      </c>
      <c r="B7" s="11" t="s">
        <v>291</v>
      </c>
      <c r="D7" s="127"/>
    </row>
    <row r="8" spans="1:6" x14ac:dyDescent="0.25">
      <c r="A8" s="101" t="s">
        <v>253</v>
      </c>
      <c r="B8" s="11" t="str">
        <f ca="1">RIGHT(CELL("filename",A1),LEN(CELL("filename",A1))-FIND("]",CELL("filename",A1)))</f>
        <v>A01_S236</v>
      </c>
      <c r="D8" s="127"/>
    </row>
    <row r="9" spans="1:6" x14ac:dyDescent="0.25">
      <c r="A9" s="101" t="s">
        <v>254</v>
      </c>
      <c r="B9" s="11" t="s">
        <v>292</v>
      </c>
      <c r="D9" s="127"/>
    </row>
    <row r="10" spans="1:6" x14ac:dyDescent="0.25">
      <c r="A10" s="101" t="s">
        <v>256</v>
      </c>
      <c r="B10" s="44"/>
      <c r="D10" s="127"/>
    </row>
    <row r="11" spans="1:6" ht="15.75" customHeight="1" thickBot="1" x14ac:dyDescent="0.3">
      <c r="A11" s="102" t="s">
        <v>257</v>
      </c>
      <c r="B11" s="28"/>
      <c r="D11" s="127"/>
    </row>
    <row r="12" spans="1:6" x14ac:dyDescent="0.25">
      <c r="A12" s="6"/>
      <c r="B12" s="8"/>
      <c r="C12" s="40"/>
      <c r="D12" s="9"/>
    </row>
    <row r="13" spans="1:6" ht="31.5" customHeight="1" x14ac:dyDescent="0.25">
      <c r="A13" s="38" t="s">
        <v>10</v>
      </c>
      <c r="B13" s="39" t="s">
        <v>258</v>
      </c>
      <c r="C13" s="2" t="s">
        <v>12</v>
      </c>
      <c r="D13" s="10" t="s">
        <v>13</v>
      </c>
      <c r="E13" s="2" t="s">
        <v>259</v>
      </c>
      <c r="F13" s="10" t="s">
        <v>260</v>
      </c>
    </row>
    <row r="14" spans="1:6" x14ac:dyDescent="0.25">
      <c r="A14" s="94" t="s">
        <v>27</v>
      </c>
      <c r="B14" s="60" t="str">
        <f>VLOOKUP(A14,SOUHRN!$A$9:$E$218,2,FALSE)</f>
        <v>Interaktivní LCD display vč. ozvučení</v>
      </c>
      <c r="C14" s="61">
        <v>1</v>
      </c>
      <c r="D14" s="62" t="s">
        <v>22</v>
      </c>
      <c r="E14" s="106"/>
      <c r="F14" s="69">
        <f t="shared" ref="F14:F29" si="0">E14*C14</f>
        <v>0</v>
      </c>
    </row>
    <row r="15" spans="1:6" x14ac:dyDescent="0.25">
      <c r="A15" s="65" t="s">
        <v>229</v>
      </c>
      <c r="B15" s="63" t="str">
        <f>VLOOKUP(A15,SOUHRN!$A$9:$E$218,2,FALSE)</f>
        <v>Náhledový monitor 24"</v>
      </c>
      <c r="C15" s="57">
        <v>1</v>
      </c>
      <c r="D15" s="64" t="s">
        <v>22</v>
      </c>
      <c r="E15" s="106"/>
      <c r="F15" s="69">
        <f t="shared" si="0"/>
        <v>0</v>
      </c>
    </row>
    <row r="16" spans="1:6" x14ac:dyDescent="0.25">
      <c r="A16" s="65" t="s">
        <v>196</v>
      </c>
      <c r="B16" s="63" t="str">
        <f>VLOOKUP(A16,SOUHRN!$A$9:$E$218,2,FALSE)</f>
        <v>Držák monitoru stěnový nastavitelný</v>
      </c>
      <c r="C16" s="57">
        <v>1</v>
      </c>
      <c r="D16" s="64" t="s">
        <v>22</v>
      </c>
      <c r="E16" s="106"/>
      <c r="F16" s="69">
        <f t="shared" si="0"/>
        <v>0</v>
      </c>
    </row>
    <row r="17" spans="1:6" x14ac:dyDescent="0.25">
      <c r="A17" s="65" t="s">
        <v>135</v>
      </c>
      <c r="B17" s="63" t="str">
        <f>VLOOKUP(A17,SOUHRN!$A$9:$E$218,2,FALSE)</f>
        <v>Bezdrátový mikrofon náhlavní - sada přijímače a vysílače</v>
      </c>
      <c r="C17" s="57">
        <v>1</v>
      </c>
      <c r="D17" s="64" t="s">
        <v>22</v>
      </c>
      <c r="E17" s="106"/>
      <c r="F17" s="69">
        <f t="shared" si="0"/>
        <v>0</v>
      </c>
    </row>
    <row r="18" spans="1:6" x14ac:dyDescent="0.25">
      <c r="A18" s="65" t="s">
        <v>138</v>
      </c>
      <c r="B18" s="63" t="str">
        <f>VLOOKUP(A18,SOUHRN!$A$9:$E$218,2,FALSE)</f>
        <v>Akumulátorový blok</v>
      </c>
      <c r="C18" s="57">
        <v>1</v>
      </c>
      <c r="D18" s="64" t="s">
        <v>22</v>
      </c>
      <c r="E18" s="106"/>
      <c r="F18" s="69">
        <f t="shared" si="0"/>
        <v>0</v>
      </c>
    </row>
    <row r="19" spans="1:6" x14ac:dyDescent="0.25">
      <c r="A19" s="65" t="s">
        <v>141</v>
      </c>
      <c r="B19" s="63" t="str">
        <f>VLOOKUP(A19,SOUHRN!$A$9:$E$218,2,FALSE)</f>
        <v>Nabíječka akumulátorových bloků</v>
      </c>
      <c r="C19" s="57">
        <v>1</v>
      </c>
      <c r="D19" s="64" t="s">
        <v>22</v>
      </c>
      <c r="E19" s="106"/>
      <c r="F19" s="69">
        <f t="shared" si="0"/>
        <v>0</v>
      </c>
    </row>
    <row r="20" spans="1:6" x14ac:dyDescent="0.25">
      <c r="A20" s="65" t="s">
        <v>84</v>
      </c>
      <c r="B20" s="63" t="str">
        <f>VLOOKUP(A20,SOUHRN!$A$9:$E$218,2,FALSE)</f>
        <v>AV TP distribuční jednotka 1:8</v>
      </c>
      <c r="C20" s="57">
        <v>1</v>
      </c>
      <c r="D20" s="64" t="s">
        <v>22</v>
      </c>
      <c r="E20" s="106"/>
      <c r="F20" s="69">
        <f t="shared" si="0"/>
        <v>0</v>
      </c>
    </row>
    <row r="21" spans="1:6" x14ac:dyDescent="0.25">
      <c r="A21" s="65" t="s">
        <v>235</v>
      </c>
      <c r="B21" s="63" t="str">
        <f>VLOOKUP(A21,SOUHRN!$A$9:$E$218,2,FALSE)</f>
        <v>Převodník TP na DVI</v>
      </c>
      <c r="C21" s="57">
        <v>8</v>
      </c>
      <c r="D21" s="64" t="s">
        <v>22</v>
      </c>
      <c r="E21" s="106"/>
      <c r="F21" s="69">
        <f t="shared" si="0"/>
        <v>0</v>
      </c>
    </row>
    <row r="22" spans="1:6" x14ac:dyDescent="0.25">
      <c r="A22" s="65" t="s">
        <v>66</v>
      </c>
      <c r="B22" s="63" t="str">
        <f>VLOOKUP(A22,SOUHRN!$A$9:$E$218,2,FALSE)</f>
        <v>Kombinovaný převodník VGA+A, DP a HDMI na TP</v>
      </c>
      <c r="C22" s="57">
        <v>2</v>
      </c>
      <c r="D22" s="64" t="s">
        <v>22</v>
      </c>
      <c r="E22" s="106"/>
      <c r="F22" s="69">
        <f t="shared" si="0"/>
        <v>0</v>
      </c>
    </row>
    <row r="23" spans="1:6" x14ac:dyDescent="0.25">
      <c r="A23" s="65" t="s">
        <v>57</v>
      </c>
      <c r="B23" s="63" t="str">
        <f>VLOOKUP(A23,SOUHRN!$A$9:$E$218,2,FALSE)</f>
        <v>Prezentační AV centrála (přepínač 10/8, řízení, výkon. zes.)</v>
      </c>
      <c r="C23" s="57">
        <v>1</v>
      </c>
      <c r="D23" s="64" t="s">
        <v>22</v>
      </c>
      <c r="E23" s="106"/>
      <c r="F23" s="69">
        <f t="shared" si="0"/>
        <v>0</v>
      </c>
    </row>
    <row r="24" spans="1:6" x14ac:dyDescent="0.25">
      <c r="A24" s="65" t="s">
        <v>99</v>
      </c>
      <c r="B24" s="63" t="str">
        <f>VLOOKUP(A24,SOUHRN!$A$9:$E$218,2,FALSE)</f>
        <v>Ovládací panel dotykový 10''</v>
      </c>
      <c r="C24" s="57">
        <v>1</v>
      </c>
      <c r="D24" s="64" t="s">
        <v>22</v>
      </c>
      <c r="E24" s="106"/>
      <c r="F24" s="69">
        <f t="shared" si="0"/>
        <v>0</v>
      </c>
    </row>
    <row r="25" spans="1:6" x14ac:dyDescent="0.25">
      <c r="A25" s="65" t="s">
        <v>199</v>
      </c>
      <c r="B25" s="63" t="str">
        <f>VLOOKUP(A25,SOUHRN!$A$9:$E$218,2,FALSE)</f>
        <v>AV rack v katedře - instalační vybavení pro vestavbu AV techniky</v>
      </c>
      <c r="C25" s="57">
        <v>1</v>
      </c>
      <c r="D25" s="64" t="s">
        <v>22</v>
      </c>
      <c r="E25" s="106"/>
      <c r="F25" s="69">
        <f t="shared" si="0"/>
        <v>0</v>
      </c>
    </row>
    <row r="26" spans="1:6" x14ac:dyDescent="0.25">
      <c r="A26" s="65" t="s">
        <v>114</v>
      </c>
      <c r="B26" s="63" t="str">
        <f>VLOOKUP(A26,SOUHRN!$A$9:$E$218,2,FALSE)</f>
        <v>Dálkové/LAN řízení distribuce napájení, 4x 230V (nezávislé)</v>
      </c>
      <c r="C26" s="57">
        <v>1</v>
      </c>
      <c r="D26" s="64" t="s">
        <v>22</v>
      </c>
      <c r="E26" s="106"/>
      <c r="F26" s="69">
        <f t="shared" si="0"/>
        <v>0</v>
      </c>
    </row>
    <row r="27" spans="1:6" x14ac:dyDescent="0.25">
      <c r="A27" s="65" t="s">
        <v>117</v>
      </c>
      <c r="B27" s="63" t="str">
        <f>VLOOKUP(A27,SOUHRN!$A$9:$E$218,2,FALSE)</f>
        <v>Datový přepínač</v>
      </c>
      <c r="C27" s="57">
        <v>1</v>
      </c>
      <c r="D27" s="64" t="s">
        <v>22</v>
      </c>
      <c r="E27" s="106"/>
      <c r="F27" s="69">
        <f t="shared" si="0"/>
        <v>0</v>
      </c>
    </row>
    <row r="28" spans="1:6" x14ac:dyDescent="0.25">
      <c r="A28" s="65" t="s">
        <v>171</v>
      </c>
      <c r="B28" s="63" t="str">
        <f>VLOOKUP(A28,SOUHRN!$A$9:$E$218,2,FALSE)</f>
        <v>SFTP Cat 6a</v>
      </c>
      <c r="C28" s="57">
        <v>100</v>
      </c>
      <c r="D28" s="64" t="s">
        <v>173</v>
      </c>
      <c r="E28" s="106"/>
      <c r="F28" s="69">
        <f t="shared" si="0"/>
        <v>0</v>
      </c>
    </row>
    <row r="29" spans="1:6" x14ac:dyDescent="0.25">
      <c r="A29" s="65" t="s">
        <v>205</v>
      </c>
      <c r="B29" s="63" t="str">
        <f>VLOOKUP(A29,SOUHRN!$A$9:$E$218,2,FALSE)</f>
        <v>Montážní a spotřební materiál</v>
      </c>
      <c r="C29" s="57">
        <v>1</v>
      </c>
      <c r="D29" s="64" t="s">
        <v>207</v>
      </c>
      <c r="E29" s="106"/>
      <c r="F29" s="69">
        <f t="shared" si="0"/>
        <v>0</v>
      </c>
    </row>
    <row r="30" spans="1:6" x14ac:dyDescent="0.25">
      <c r="A30" s="65" t="s">
        <v>209</v>
      </c>
      <c r="B30" s="63" t="str">
        <f>VLOOKUP(A30,SOUHRN!$A$9:$E$218,2,FALSE)</f>
        <v>Prováděcí dokumentace</v>
      </c>
      <c r="C30" s="57">
        <v>1</v>
      </c>
      <c r="D30" s="64" t="s">
        <v>207</v>
      </c>
      <c r="E30" s="114"/>
      <c r="F30" s="108"/>
    </row>
    <row r="31" spans="1:6" x14ac:dyDescent="0.25">
      <c r="A31" s="65" t="s">
        <v>212</v>
      </c>
      <c r="B31" s="63" t="str">
        <f>VLOOKUP(A31,SOUHRN!$A$9:$E$218,2,FALSE)</f>
        <v>Štítkování zařízení - identifikační systém</v>
      </c>
      <c r="C31" s="57">
        <v>1</v>
      </c>
      <c r="D31" s="64" t="s">
        <v>207</v>
      </c>
      <c r="E31" s="114"/>
      <c r="F31" s="108"/>
    </row>
    <row r="32" spans="1:6" ht="15.75" customHeight="1" x14ac:dyDescent="0.25">
      <c r="A32" s="65" t="s">
        <v>214</v>
      </c>
      <c r="B32" s="63" t="str">
        <f>VLOOKUP(A32,SOUHRN!$A$9:$E$218,2,FALSE)</f>
        <v>Demontážní práce původního vybavení</v>
      </c>
      <c r="C32" s="57">
        <v>4</v>
      </c>
      <c r="D32" s="64" t="s">
        <v>211</v>
      </c>
      <c r="E32" s="114"/>
      <c r="F32" s="108"/>
    </row>
    <row r="33" spans="1:6" x14ac:dyDescent="0.25">
      <c r="A33" s="65" t="s">
        <v>216</v>
      </c>
      <c r="B33" s="63" t="str">
        <f>VLOOKUP(A33,SOUHRN!$A$9:$E$218,2,FALSE)</f>
        <v>Příprava kabelových tras</v>
      </c>
      <c r="C33" s="57">
        <v>8</v>
      </c>
      <c r="D33" s="64" t="s">
        <v>211</v>
      </c>
      <c r="E33" s="114"/>
      <c r="F33" s="108"/>
    </row>
    <row r="34" spans="1:6" x14ac:dyDescent="0.25">
      <c r="A34" s="65" t="s">
        <v>218</v>
      </c>
      <c r="B34" s="63" t="str">
        <f>VLOOKUP(A34,SOUHRN!$A$9:$E$218,2,FALSE)</f>
        <v>Montážní a instalační práce</v>
      </c>
      <c r="C34" s="57">
        <v>16</v>
      </c>
      <c r="D34" s="64" t="s">
        <v>211</v>
      </c>
      <c r="E34" s="114"/>
      <c r="F34" s="108"/>
    </row>
    <row r="35" spans="1:6" x14ac:dyDescent="0.25">
      <c r="A35" s="65" t="s">
        <v>220</v>
      </c>
      <c r="B35" s="63" t="str">
        <f>VLOOKUP(A35,SOUHRN!$A$9:$E$218,2,FALSE)</f>
        <v>Programování řídícího systému</v>
      </c>
      <c r="C35" s="57">
        <v>8</v>
      </c>
      <c r="D35" s="64" t="s">
        <v>211</v>
      </c>
      <c r="E35" s="114"/>
      <c r="F35" s="108"/>
    </row>
    <row r="36" spans="1:6" x14ac:dyDescent="0.25">
      <c r="A36" s="65" t="s">
        <v>224</v>
      </c>
      <c r="B36" s="63" t="str">
        <f>VLOOKUP(A36,SOUHRN!$A$9:$E$218,2,FALSE)</f>
        <v>Zprovoznění a zaškolení obsluhy</v>
      </c>
      <c r="C36" s="57">
        <v>2</v>
      </c>
      <c r="D36" s="64" t="s">
        <v>211</v>
      </c>
      <c r="E36" s="107"/>
      <c r="F36" s="108"/>
    </row>
    <row r="37" spans="1:6" ht="15.75" customHeight="1" thickBot="1" x14ac:dyDescent="0.3">
      <c r="A37" s="29"/>
      <c r="B37" s="78"/>
      <c r="C37" s="79"/>
      <c r="D37" s="80"/>
      <c r="E37" s="76"/>
      <c r="F37" s="77"/>
    </row>
    <row r="38" spans="1:6" ht="15.75" customHeight="1" thickTop="1" x14ac:dyDescent="0.25">
      <c r="A38" s="21"/>
      <c r="B38" s="21"/>
      <c r="C38" s="83"/>
      <c r="D38" s="21"/>
      <c r="E38" s="97"/>
      <c r="F38" s="98"/>
    </row>
    <row r="39" spans="1:6" x14ac:dyDescent="0.25">
      <c r="D39" s="4" t="s">
        <v>261</v>
      </c>
      <c r="E39" s="95"/>
      <c r="F39" s="96">
        <f>SUM(F14:F38)</f>
        <v>0</v>
      </c>
    </row>
    <row r="40" spans="1:6" x14ac:dyDescent="0.25">
      <c r="E40" s="97"/>
      <c r="F40" s="98"/>
    </row>
    <row r="41" spans="1:6" x14ac:dyDescent="0.25">
      <c r="E41" s="97"/>
      <c r="F41" s="98"/>
    </row>
    <row r="42" spans="1:6" x14ac:dyDescent="0.25">
      <c r="D42" s="5"/>
      <c r="E42" s="97"/>
      <c r="F42" s="98"/>
    </row>
    <row r="43" spans="1:6" x14ac:dyDescent="0.25">
      <c r="E43" s="97"/>
      <c r="F43" s="98"/>
    </row>
    <row r="44" spans="1:6" x14ac:dyDescent="0.25">
      <c r="E44" s="97"/>
      <c r="F44" s="98"/>
    </row>
    <row r="45" spans="1:6" x14ac:dyDescent="0.25">
      <c r="E45" s="97"/>
      <c r="F45" s="98"/>
    </row>
    <row r="46" spans="1:6" x14ac:dyDescent="0.25">
      <c r="E46" s="97"/>
      <c r="F46" s="98"/>
    </row>
    <row r="47" spans="1:6" x14ac:dyDescent="0.25">
      <c r="E47" s="97"/>
      <c r="F47" s="98"/>
    </row>
    <row r="48" spans="1:6" x14ac:dyDescent="0.25">
      <c r="E48" s="97"/>
      <c r="F48" s="98"/>
    </row>
    <row r="49" spans="5:6" x14ac:dyDescent="0.25">
      <c r="E49" s="97"/>
      <c r="F49" s="98"/>
    </row>
    <row r="50" spans="5:6" x14ac:dyDescent="0.25">
      <c r="E50" s="97"/>
      <c r="F50" s="98"/>
    </row>
    <row r="51" spans="5:6" x14ac:dyDescent="0.25">
      <c r="E51" s="97"/>
      <c r="F51" s="98"/>
    </row>
    <row r="52" spans="5:6" x14ac:dyDescent="0.25">
      <c r="E52" s="95"/>
    </row>
    <row r="53" spans="5:6" x14ac:dyDescent="0.25">
      <c r="E53" s="95"/>
    </row>
  </sheetData>
  <sheetProtection sheet="1"/>
  <mergeCells count="1">
    <mergeCell ref="D2:D11"/>
  </mergeCells>
  <pageMargins left="0.23622047244094491" right="0.23622047244094491" top="0.74803149606299213" bottom="0.74803149606299213" header="0.31496062992125978" footer="0.31496062992125978"/>
  <pageSetup paperSize="9" scale="74" fitToHeight="0" orientation="landscape" horizont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3"/>
  <sheetViews>
    <sheetView view="pageBreakPreview" zoomScaleNormal="100" zoomScaleSheetLayoutView="100" workbookViewId="0"/>
  </sheetViews>
  <sheetFormatPr defaultRowHeight="15" x14ac:dyDescent="0.25"/>
  <cols>
    <col min="1" max="1" width="21.7109375" style="54" customWidth="1"/>
    <col min="2" max="2" width="70.7109375" style="54" customWidth="1"/>
    <col min="3" max="3" width="7.7109375" style="41" customWidth="1"/>
    <col min="4" max="4" width="50.7109375" style="54" customWidth="1"/>
    <col min="5" max="5" width="19.140625" style="54" bestFit="1" customWidth="1"/>
    <col min="6" max="6" width="18.7109375" style="54" bestFit="1" customWidth="1"/>
  </cols>
  <sheetData>
    <row r="1" spans="1:6" ht="15.75" customHeight="1" thickTop="1" x14ac:dyDescent="0.25">
      <c r="A1" s="99" t="s">
        <v>0</v>
      </c>
      <c r="B1" s="100" t="str">
        <f>SOUHRN!C1</f>
        <v>MUNI AV Technologie</v>
      </c>
      <c r="C1" s="7" t="s">
        <v>245</v>
      </c>
      <c r="D1" s="1"/>
    </row>
    <row r="2" spans="1:6" x14ac:dyDescent="0.25">
      <c r="A2" s="101" t="s">
        <v>2</v>
      </c>
      <c r="B2" s="27" t="str">
        <f>SOUHRN!C2</f>
        <v>UKB - pouze výběr učeben LF</v>
      </c>
      <c r="D2" s="126" t="s">
        <v>293</v>
      </c>
    </row>
    <row r="3" spans="1:6" x14ac:dyDescent="0.25">
      <c r="A3" s="101" t="s">
        <v>4</v>
      </c>
      <c r="B3" s="27" t="s">
        <v>5</v>
      </c>
      <c r="D3" s="127"/>
    </row>
    <row r="4" spans="1:6" x14ac:dyDescent="0.25">
      <c r="A4" s="101" t="s">
        <v>6</v>
      </c>
      <c r="B4" s="27" t="s">
        <v>247</v>
      </c>
      <c r="D4" s="127"/>
    </row>
    <row r="5" spans="1:6" x14ac:dyDescent="0.25">
      <c r="A5" s="101" t="s">
        <v>8</v>
      </c>
      <c r="B5" s="11" t="s">
        <v>248</v>
      </c>
      <c r="D5" s="127"/>
    </row>
    <row r="6" spans="1:6" x14ac:dyDescent="0.25">
      <c r="A6" s="101" t="s">
        <v>249</v>
      </c>
      <c r="B6" s="11" t="s">
        <v>294</v>
      </c>
      <c r="D6" s="127"/>
    </row>
    <row r="7" spans="1:6" x14ac:dyDescent="0.25">
      <c r="A7" s="101" t="s">
        <v>251</v>
      </c>
      <c r="B7" s="11" t="s">
        <v>291</v>
      </c>
      <c r="D7" s="127"/>
    </row>
    <row r="8" spans="1:6" x14ac:dyDescent="0.25">
      <c r="A8" s="101" t="s">
        <v>253</v>
      </c>
      <c r="B8" s="11" t="str">
        <f ca="1">RIGHT(CELL("filename",A1),LEN(CELL("filename",A1))-FIND("]",CELL("filename",A1)))</f>
        <v>A01_S237</v>
      </c>
      <c r="D8" s="127"/>
    </row>
    <row r="9" spans="1:6" x14ac:dyDescent="0.25">
      <c r="A9" s="101" t="s">
        <v>254</v>
      </c>
      <c r="B9" s="11" t="s">
        <v>295</v>
      </c>
      <c r="D9" s="127"/>
    </row>
    <row r="10" spans="1:6" x14ac:dyDescent="0.25">
      <c r="A10" s="101" t="s">
        <v>256</v>
      </c>
      <c r="B10" s="44"/>
      <c r="D10" s="127"/>
    </row>
    <row r="11" spans="1:6" ht="15.75" customHeight="1" thickBot="1" x14ac:dyDescent="0.3">
      <c r="A11" s="102" t="s">
        <v>257</v>
      </c>
      <c r="B11" s="28"/>
      <c r="D11" s="127"/>
    </row>
    <row r="12" spans="1:6" x14ac:dyDescent="0.25">
      <c r="A12" s="6"/>
      <c r="B12" s="8"/>
      <c r="C12" s="40"/>
      <c r="D12" s="9"/>
    </row>
    <row r="13" spans="1:6" ht="31.5" customHeight="1" x14ac:dyDescent="0.25">
      <c r="A13" s="38" t="s">
        <v>10</v>
      </c>
      <c r="B13" s="39" t="s">
        <v>258</v>
      </c>
      <c r="C13" s="2" t="s">
        <v>12</v>
      </c>
      <c r="D13" s="10" t="s">
        <v>13</v>
      </c>
      <c r="E13" s="2" t="s">
        <v>259</v>
      </c>
      <c r="F13" s="10" t="s">
        <v>260</v>
      </c>
    </row>
    <row r="14" spans="1:6" x14ac:dyDescent="0.25">
      <c r="A14" s="94" t="s">
        <v>27</v>
      </c>
      <c r="B14" s="60" t="str">
        <f>VLOOKUP(A14,SOUHRN!$A$9:$E$218,2,FALSE)</f>
        <v>Interaktivní LCD display vč. ozvučení</v>
      </c>
      <c r="C14" s="61">
        <v>1</v>
      </c>
      <c r="D14" s="62" t="s">
        <v>22</v>
      </c>
      <c r="E14" s="106"/>
      <c r="F14" s="69">
        <f t="shared" ref="F14:F24" si="0">E14*C14</f>
        <v>0</v>
      </c>
    </row>
    <row r="15" spans="1:6" x14ac:dyDescent="0.25">
      <c r="A15" s="65" t="s">
        <v>229</v>
      </c>
      <c r="B15" s="63" t="str">
        <f>VLOOKUP(A15,SOUHRN!$A$9:$E$218,2,FALSE)</f>
        <v>Náhledový monitor 24"</v>
      </c>
      <c r="C15" s="57">
        <v>1</v>
      </c>
      <c r="D15" s="64" t="s">
        <v>22</v>
      </c>
      <c r="E15" s="106"/>
      <c r="F15" s="69">
        <f t="shared" si="0"/>
        <v>0</v>
      </c>
    </row>
    <row r="16" spans="1:6" x14ac:dyDescent="0.25">
      <c r="A16" s="65" t="s">
        <v>135</v>
      </c>
      <c r="B16" s="63" t="str">
        <f>VLOOKUP(A16,SOUHRN!$A$9:$E$218,2,FALSE)</f>
        <v>Bezdrátový mikrofon náhlavní - sada přijímače a vysílače</v>
      </c>
      <c r="C16" s="57">
        <v>1</v>
      </c>
      <c r="D16" s="64" t="s">
        <v>22</v>
      </c>
      <c r="E16" s="106"/>
      <c r="F16" s="69">
        <f t="shared" si="0"/>
        <v>0</v>
      </c>
    </row>
    <row r="17" spans="1:6" x14ac:dyDescent="0.25">
      <c r="A17" s="65" t="s">
        <v>138</v>
      </c>
      <c r="B17" s="63" t="str">
        <f>VLOOKUP(A17,SOUHRN!$A$9:$E$218,2,FALSE)</f>
        <v>Akumulátorový blok</v>
      </c>
      <c r="C17" s="57">
        <v>1</v>
      </c>
      <c r="D17" s="64" t="s">
        <v>22</v>
      </c>
      <c r="E17" s="106"/>
      <c r="F17" s="69">
        <f t="shared" si="0"/>
        <v>0</v>
      </c>
    </row>
    <row r="18" spans="1:6" x14ac:dyDescent="0.25">
      <c r="A18" s="65" t="s">
        <v>141</v>
      </c>
      <c r="B18" s="63" t="str">
        <f>VLOOKUP(A18,SOUHRN!$A$9:$E$218,2,FALSE)</f>
        <v>Nabíječka akumulátorových bloků</v>
      </c>
      <c r="C18" s="57">
        <v>1</v>
      </c>
      <c r="D18" s="64" t="s">
        <v>22</v>
      </c>
      <c r="E18" s="106"/>
      <c r="F18" s="69">
        <f t="shared" si="0"/>
        <v>0</v>
      </c>
    </row>
    <row r="19" spans="1:6" x14ac:dyDescent="0.25">
      <c r="A19" s="65" t="s">
        <v>196</v>
      </c>
      <c r="B19" s="63" t="str">
        <f>VLOOKUP(A19,SOUHRN!$A$9:$E$218,2,FALSE)</f>
        <v>Držák monitoru stěnový nastavitelný</v>
      </c>
      <c r="C19" s="57">
        <v>1</v>
      </c>
      <c r="D19" s="64" t="s">
        <v>22</v>
      </c>
      <c r="E19" s="106"/>
      <c r="F19" s="69">
        <f t="shared" si="0"/>
        <v>0</v>
      </c>
    </row>
    <row r="20" spans="1:6" x14ac:dyDescent="0.25">
      <c r="A20" s="65" t="s">
        <v>84</v>
      </c>
      <c r="B20" s="63" t="str">
        <f>VLOOKUP(A20,SOUHRN!$A$9:$E$218,2,FALSE)</f>
        <v>AV TP distribuční jednotka 1:8</v>
      </c>
      <c r="C20" s="57">
        <v>1</v>
      </c>
      <c r="D20" s="64" t="s">
        <v>22</v>
      </c>
      <c r="E20" s="106"/>
      <c r="F20" s="69">
        <f t="shared" si="0"/>
        <v>0</v>
      </c>
    </row>
    <row r="21" spans="1:6" x14ac:dyDescent="0.25">
      <c r="A21" s="65" t="s">
        <v>75</v>
      </c>
      <c r="B21" s="63" t="str">
        <f>VLOOKUP(A21,SOUHRN!$A$9:$E$218,2,FALSE)</f>
        <v>Převodník TP na HDMI</v>
      </c>
      <c r="C21" s="57">
        <v>6</v>
      </c>
      <c r="D21" s="64" t="s">
        <v>22</v>
      </c>
      <c r="E21" s="106"/>
      <c r="F21" s="69">
        <f t="shared" si="0"/>
        <v>0</v>
      </c>
    </row>
    <row r="22" spans="1:6" x14ac:dyDescent="0.25">
      <c r="A22" s="65" t="s">
        <v>66</v>
      </c>
      <c r="B22" s="63" t="str">
        <f>VLOOKUP(A22,SOUHRN!$A$9:$E$218,2,FALSE)</f>
        <v>Kombinovaný převodník VGA+A, DP a HDMI na TP</v>
      </c>
      <c r="C22" s="57">
        <v>2</v>
      </c>
      <c r="D22" s="64" t="s">
        <v>22</v>
      </c>
      <c r="E22" s="106"/>
      <c r="F22" s="69">
        <f t="shared" si="0"/>
        <v>0</v>
      </c>
    </row>
    <row r="23" spans="1:6" x14ac:dyDescent="0.25">
      <c r="A23" s="65" t="s">
        <v>171</v>
      </c>
      <c r="B23" s="63" t="str">
        <f>VLOOKUP(A23,SOUHRN!$A$9:$E$218,2,FALSE)</f>
        <v>SFTP Cat 6a</v>
      </c>
      <c r="C23" s="57">
        <v>80</v>
      </c>
      <c r="D23" s="64" t="s">
        <v>173</v>
      </c>
      <c r="E23" s="106"/>
      <c r="F23" s="69">
        <f t="shared" si="0"/>
        <v>0</v>
      </c>
    </row>
    <row r="24" spans="1:6" x14ac:dyDescent="0.25">
      <c r="A24" s="65" t="s">
        <v>205</v>
      </c>
      <c r="B24" s="63" t="str">
        <f>VLOOKUP(A24,SOUHRN!$A$9:$E$218,2,FALSE)</f>
        <v>Montážní a spotřební materiál</v>
      </c>
      <c r="C24" s="57">
        <v>1</v>
      </c>
      <c r="D24" s="64" t="s">
        <v>207</v>
      </c>
      <c r="E24" s="106"/>
      <c r="F24" s="69">
        <f t="shared" si="0"/>
        <v>0</v>
      </c>
    </row>
    <row r="25" spans="1:6" x14ac:dyDescent="0.25">
      <c r="A25" s="65" t="s">
        <v>209</v>
      </c>
      <c r="B25" s="63" t="str">
        <f>VLOOKUP(A25,SOUHRN!$A$9:$E$218,2,FALSE)</f>
        <v>Prováděcí dokumentace</v>
      </c>
      <c r="C25" s="57">
        <v>1</v>
      </c>
      <c r="D25" s="64" t="s">
        <v>207</v>
      </c>
      <c r="E25" s="107"/>
      <c r="F25" s="108"/>
    </row>
    <row r="26" spans="1:6" x14ac:dyDescent="0.25">
      <c r="A26" s="65" t="s">
        <v>212</v>
      </c>
      <c r="B26" s="63" t="str">
        <f>VLOOKUP(A26,SOUHRN!$A$9:$E$218,2,FALSE)</f>
        <v>Štítkování zařízení - identifikační systém</v>
      </c>
      <c r="C26" s="57">
        <v>1</v>
      </c>
      <c r="D26" s="64" t="s">
        <v>207</v>
      </c>
      <c r="E26" s="107"/>
      <c r="F26" s="108"/>
    </row>
    <row r="27" spans="1:6" ht="15.75" customHeight="1" x14ac:dyDescent="0.25">
      <c r="A27" s="65" t="s">
        <v>214</v>
      </c>
      <c r="B27" s="63" t="str">
        <f>VLOOKUP(A27,SOUHRN!$A$9:$E$218,2,FALSE)</f>
        <v>Demontážní práce původního vybavení</v>
      </c>
      <c r="C27" s="57">
        <v>4</v>
      </c>
      <c r="D27" s="64" t="s">
        <v>211</v>
      </c>
      <c r="E27" s="107"/>
      <c r="F27" s="108"/>
    </row>
    <row r="28" spans="1:6" x14ac:dyDescent="0.25">
      <c r="A28" s="65" t="s">
        <v>216</v>
      </c>
      <c r="B28" s="63" t="str">
        <f>VLOOKUP(A28,SOUHRN!$A$9:$E$218,2,FALSE)</f>
        <v>Příprava kabelových tras</v>
      </c>
      <c r="C28" s="57">
        <v>8</v>
      </c>
      <c r="D28" s="64" t="s">
        <v>211</v>
      </c>
      <c r="E28" s="107"/>
      <c r="F28" s="108"/>
    </row>
    <row r="29" spans="1:6" x14ac:dyDescent="0.25">
      <c r="A29" s="65" t="s">
        <v>218</v>
      </c>
      <c r="B29" s="63" t="str">
        <f>VLOOKUP(A29,SOUHRN!$A$9:$E$218,2,FALSE)</f>
        <v>Montážní a instalační práce</v>
      </c>
      <c r="C29" s="57">
        <v>16</v>
      </c>
      <c r="D29" s="64" t="s">
        <v>211</v>
      </c>
      <c r="E29" s="107"/>
      <c r="F29" s="108"/>
    </row>
    <row r="30" spans="1:6" x14ac:dyDescent="0.25">
      <c r="A30" s="65" t="s">
        <v>220</v>
      </c>
      <c r="B30" s="63" t="str">
        <f>VLOOKUP(A30,SOUHRN!$A$9:$E$218,2,FALSE)</f>
        <v>Programování řídícího systému</v>
      </c>
      <c r="C30" s="57">
        <v>8</v>
      </c>
      <c r="D30" s="64" t="s">
        <v>211</v>
      </c>
      <c r="E30" s="114"/>
      <c r="F30" s="108"/>
    </row>
    <row r="31" spans="1:6" x14ac:dyDescent="0.25">
      <c r="A31" s="65" t="s">
        <v>224</v>
      </c>
      <c r="B31" s="63" t="str">
        <f>VLOOKUP(A31,SOUHRN!$A$9:$E$218,2,FALSE)</f>
        <v>Zprovoznění a zaškolení obsluhy</v>
      </c>
      <c r="C31" s="57">
        <v>2</v>
      </c>
      <c r="D31" s="64" t="s">
        <v>211</v>
      </c>
      <c r="E31" s="114"/>
      <c r="F31" s="108"/>
    </row>
    <row r="32" spans="1:6" ht="15.75" customHeight="1" thickBot="1" x14ac:dyDescent="0.3">
      <c r="A32" s="29"/>
      <c r="B32" s="78"/>
      <c r="C32" s="79"/>
      <c r="D32" s="80"/>
      <c r="E32" s="76"/>
      <c r="F32" s="77"/>
    </row>
    <row r="33" spans="1:6" ht="15.75" customHeight="1" thickTop="1" x14ac:dyDescent="0.25">
      <c r="A33" s="21"/>
      <c r="B33" s="21"/>
      <c r="C33" s="83"/>
      <c r="D33" s="21"/>
      <c r="E33" s="97"/>
      <c r="F33" s="98"/>
    </row>
    <row r="34" spans="1:6" x14ac:dyDescent="0.25">
      <c r="D34" s="4" t="s">
        <v>261</v>
      </c>
      <c r="E34" s="97"/>
      <c r="F34" s="98">
        <f>SUM(F14:F33)</f>
        <v>0</v>
      </c>
    </row>
    <row r="35" spans="1:6" x14ac:dyDescent="0.25">
      <c r="E35" s="97"/>
      <c r="F35" s="98"/>
    </row>
    <row r="36" spans="1:6" x14ac:dyDescent="0.25">
      <c r="E36" s="97"/>
      <c r="F36" s="98"/>
    </row>
    <row r="37" spans="1:6" x14ac:dyDescent="0.25">
      <c r="E37" s="97"/>
      <c r="F37" s="98"/>
    </row>
    <row r="38" spans="1:6" x14ac:dyDescent="0.25">
      <c r="E38" s="97"/>
      <c r="F38" s="98"/>
    </row>
    <row r="39" spans="1:6" x14ac:dyDescent="0.25">
      <c r="E39" s="97"/>
      <c r="F39" s="98"/>
    </row>
    <row r="40" spans="1:6" x14ac:dyDescent="0.25">
      <c r="E40" s="97"/>
      <c r="F40" s="98"/>
    </row>
    <row r="41" spans="1:6" x14ac:dyDescent="0.25">
      <c r="E41" s="97"/>
      <c r="F41" s="98"/>
    </row>
    <row r="42" spans="1:6" x14ac:dyDescent="0.25">
      <c r="E42" s="97"/>
      <c r="F42" s="98"/>
    </row>
    <row r="43" spans="1:6" x14ac:dyDescent="0.25">
      <c r="E43" s="97"/>
      <c r="F43" s="98"/>
    </row>
    <row r="44" spans="1:6" x14ac:dyDescent="0.25">
      <c r="E44" s="97"/>
      <c r="F44" s="98"/>
    </row>
    <row r="45" spans="1:6" x14ac:dyDescent="0.25">
      <c r="E45" s="97"/>
      <c r="F45" s="98"/>
    </row>
    <row r="46" spans="1:6" x14ac:dyDescent="0.25">
      <c r="E46" s="97"/>
      <c r="F46" s="98"/>
    </row>
    <row r="47" spans="1:6" x14ac:dyDescent="0.25">
      <c r="E47" s="97"/>
      <c r="F47" s="98"/>
    </row>
    <row r="48" spans="1:6" x14ac:dyDescent="0.25">
      <c r="E48" s="97"/>
      <c r="F48" s="98"/>
    </row>
    <row r="49" spans="5:6" x14ac:dyDescent="0.25">
      <c r="E49" s="97"/>
      <c r="F49" s="98"/>
    </row>
    <row r="50" spans="5:6" x14ac:dyDescent="0.25">
      <c r="E50" s="97"/>
      <c r="F50" s="98"/>
    </row>
    <row r="51" spans="5:6" x14ac:dyDescent="0.25">
      <c r="E51" s="97"/>
      <c r="F51" s="98"/>
    </row>
    <row r="52" spans="5:6" x14ac:dyDescent="0.25">
      <c r="E52" s="95"/>
    </row>
    <row r="53" spans="5:6" x14ac:dyDescent="0.25">
      <c r="E53" s="95"/>
    </row>
  </sheetData>
  <sheetProtection sheet="1"/>
  <mergeCells count="1">
    <mergeCell ref="D2:D11"/>
  </mergeCells>
  <pageMargins left="0.23622047244094491" right="0.23622047244094491" top="0.74803149606299213" bottom="0.74803149606299213" header="0.31496062992125978" footer="0.31496062992125978"/>
  <pageSetup paperSize="9" scale="75" fitToHeight="0" orientation="landscape" horizont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8"/>
  <sheetViews>
    <sheetView view="pageBreakPreview" zoomScaleNormal="100" zoomScaleSheetLayoutView="100" workbookViewId="0">
      <selection activeCell="D81" sqref="D81"/>
    </sheetView>
  </sheetViews>
  <sheetFormatPr defaultRowHeight="15" x14ac:dyDescent="0.25"/>
  <cols>
    <col min="1" max="1" width="21.7109375" style="54" customWidth="1"/>
    <col min="2" max="2" width="70.7109375" style="54" customWidth="1"/>
    <col min="3" max="3" width="7.7109375" style="41" customWidth="1"/>
    <col min="4" max="4" width="50.7109375" style="54" customWidth="1"/>
    <col min="5" max="6" width="18.5703125" style="54" bestFit="1" customWidth="1"/>
  </cols>
  <sheetData>
    <row r="1" spans="1:6" ht="15.75" customHeight="1" thickTop="1" x14ac:dyDescent="0.25">
      <c r="A1" s="99" t="s">
        <v>0</v>
      </c>
      <c r="B1" s="100" t="str">
        <f>SOUHRN!C1</f>
        <v>MUNI AV Technologie</v>
      </c>
      <c r="C1" s="7" t="s">
        <v>245</v>
      </c>
      <c r="D1" s="1"/>
    </row>
    <row r="2" spans="1:6" ht="15" customHeight="1" x14ac:dyDescent="0.25">
      <c r="A2" s="101" t="s">
        <v>2</v>
      </c>
      <c r="B2" s="27" t="str">
        <f>SOUHRN!C2</f>
        <v>UKB - pouze výběr učeben LF</v>
      </c>
      <c r="D2" s="126" t="s">
        <v>296</v>
      </c>
    </row>
    <row r="3" spans="1:6" x14ac:dyDescent="0.25">
      <c r="A3" s="101" t="s">
        <v>4</v>
      </c>
      <c r="B3" s="27" t="s">
        <v>5</v>
      </c>
      <c r="D3" s="127"/>
    </row>
    <row r="4" spans="1:6" x14ac:dyDescent="0.25">
      <c r="A4" s="101" t="s">
        <v>6</v>
      </c>
      <c r="B4" s="27" t="s">
        <v>7</v>
      </c>
      <c r="D4" s="127"/>
    </row>
    <row r="5" spans="1:6" x14ac:dyDescent="0.25">
      <c r="A5" s="101" t="s">
        <v>8</v>
      </c>
      <c r="B5" s="11" t="s">
        <v>248</v>
      </c>
      <c r="D5" s="127"/>
    </row>
    <row r="6" spans="1:6" x14ac:dyDescent="0.25">
      <c r="A6" s="101" t="s">
        <v>249</v>
      </c>
      <c r="B6" s="11" t="s">
        <v>297</v>
      </c>
      <c r="D6" s="127"/>
    </row>
    <row r="7" spans="1:6" x14ac:dyDescent="0.25">
      <c r="A7" s="101" t="s">
        <v>251</v>
      </c>
      <c r="B7" s="11" t="s">
        <v>287</v>
      </c>
      <c r="D7" s="127"/>
    </row>
    <row r="8" spans="1:6" x14ac:dyDescent="0.25">
      <c r="A8" s="101" t="s">
        <v>253</v>
      </c>
      <c r="B8" s="11" t="str">
        <f ca="1">RIGHT(CELL("filename",A1),LEN(CELL("filename",A1))-FIND("]",CELL("filename",A1)))</f>
        <v>A07_205ab</v>
      </c>
      <c r="D8" s="127"/>
    </row>
    <row r="9" spans="1:6" x14ac:dyDescent="0.25">
      <c r="A9" s="101" t="s">
        <v>254</v>
      </c>
      <c r="B9" s="11" t="s">
        <v>298</v>
      </c>
      <c r="D9" s="127"/>
    </row>
    <row r="10" spans="1:6" x14ac:dyDescent="0.25">
      <c r="A10" s="101" t="s">
        <v>256</v>
      </c>
      <c r="B10" s="44"/>
      <c r="D10" s="127"/>
    </row>
    <row r="11" spans="1:6" ht="15.75" customHeight="1" thickBot="1" x14ac:dyDescent="0.3">
      <c r="A11" s="102" t="s">
        <v>257</v>
      </c>
      <c r="B11" s="28"/>
      <c r="D11" s="127"/>
    </row>
    <row r="12" spans="1:6" x14ac:dyDescent="0.25">
      <c r="A12" s="6"/>
      <c r="B12" s="8"/>
      <c r="C12" s="40"/>
      <c r="D12" s="9"/>
    </row>
    <row r="13" spans="1:6" ht="31.5" customHeight="1" x14ac:dyDescent="0.25">
      <c r="A13" s="38" t="s">
        <v>10</v>
      </c>
      <c r="B13" s="39" t="s">
        <v>258</v>
      </c>
      <c r="C13" s="2" t="s">
        <v>12</v>
      </c>
      <c r="D13" s="10" t="s">
        <v>13</v>
      </c>
      <c r="E13" s="2" t="s">
        <v>259</v>
      </c>
      <c r="F13" s="10" t="s">
        <v>260</v>
      </c>
    </row>
    <row r="14" spans="1:6" x14ac:dyDescent="0.25">
      <c r="A14" s="56" t="s">
        <v>126</v>
      </c>
      <c r="B14" s="59" t="str">
        <f>VLOOKUP(A14,SOUHRN!$A$9:$E$218,2,FALSE)</f>
        <v>Stolní vizualizér</v>
      </c>
      <c r="C14" s="55">
        <v>1</v>
      </c>
      <c r="D14" s="58" t="s">
        <v>22</v>
      </c>
      <c r="E14" s="106"/>
      <c r="F14" s="69">
        <f t="shared" ref="F14:F36" si="0">E14*C14</f>
        <v>0</v>
      </c>
    </row>
    <row r="15" spans="1:6" x14ac:dyDescent="0.25">
      <c r="A15" s="56" t="s">
        <v>45</v>
      </c>
      <c r="B15" s="59" t="str">
        <f>VLOOKUP(A15,SOUHRN!$A$9:$E$218,2,FALSE)</f>
        <v>Projektor s pevným objektivem, 5000 lm</v>
      </c>
      <c r="C15" s="55">
        <v>1</v>
      </c>
      <c r="D15" s="58" t="s">
        <v>22</v>
      </c>
      <c r="E15" s="106"/>
      <c r="F15" s="69">
        <f t="shared" si="0"/>
        <v>0</v>
      </c>
    </row>
    <row r="16" spans="1:6" x14ac:dyDescent="0.25">
      <c r="A16" s="56" t="s">
        <v>190</v>
      </c>
      <c r="B16" s="59" t="str">
        <f>VLOOKUP(A16,SOUHRN!$A$9:$E$218,2,FALSE)</f>
        <v>Držák projektoru univerzální</v>
      </c>
      <c r="C16" s="55">
        <v>1</v>
      </c>
      <c r="D16" s="58" t="s">
        <v>22</v>
      </c>
      <c r="E16" s="106"/>
      <c r="F16" s="69">
        <f t="shared" si="0"/>
        <v>0</v>
      </c>
    </row>
    <row r="17" spans="1:6" x14ac:dyDescent="0.25">
      <c r="A17" s="56" t="s">
        <v>24</v>
      </c>
      <c r="B17" s="59" t="str">
        <f>VLOOKUP(A17,SOUHRN!$A$9:$E$218,2,FALSE)</f>
        <v>Motorové promítací plátno, 3,5 m</v>
      </c>
      <c r="C17" s="55">
        <v>1</v>
      </c>
      <c r="D17" s="58" t="s">
        <v>22</v>
      </c>
      <c r="E17" s="106"/>
      <c r="F17" s="69">
        <f t="shared" si="0"/>
        <v>0</v>
      </c>
    </row>
    <row r="18" spans="1:6" x14ac:dyDescent="0.25">
      <c r="A18" s="56" t="s">
        <v>51</v>
      </c>
      <c r="B18" s="59" t="str">
        <f>VLOOKUP(A18,SOUHRN!$A$9:$E$218,2,FALSE)</f>
        <v>Náhledový monitor 65''</v>
      </c>
      <c r="C18" s="55">
        <v>2</v>
      </c>
      <c r="D18" s="58" t="s">
        <v>22</v>
      </c>
      <c r="E18" s="106"/>
      <c r="F18" s="69">
        <f t="shared" si="0"/>
        <v>0</v>
      </c>
    </row>
    <row r="19" spans="1:6" x14ac:dyDescent="0.25">
      <c r="A19" s="56" t="s">
        <v>202</v>
      </c>
      <c r="B19" s="59" t="str">
        <f>VLOOKUP(A19,SOUHRN!$A$9:$E$218,2,FALSE)</f>
        <v>Přípojné místo pro prezentaci v katedře</v>
      </c>
      <c r="C19" s="55">
        <v>1</v>
      </c>
      <c r="D19" s="58" t="s">
        <v>22</v>
      </c>
      <c r="E19" s="106"/>
      <c r="F19" s="69">
        <f t="shared" si="0"/>
        <v>0</v>
      </c>
    </row>
    <row r="20" spans="1:6" x14ac:dyDescent="0.25">
      <c r="A20" s="56" t="s">
        <v>159</v>
      </c>
      <c r="B20" s="59" t="str">
        <f>VLOOKUP(A20,SOUHRN!$A$9:$E$218,2,FALSE)</f>
        <v>Bezdrátový mikrofon ruční 1,9 GHz - sada přijímače a vysílače</v>
      </c>
      <c r="C20" s="55">
        <v>1</v>
      </c>
      <c r="D20" s="58" t="s">
        <v>22</v>
      </c>
      <c r="E20" s="106"/>
      <c r="F20" s="69">
        <f t="shared" si="0"/>
        <v>0</v>
      </c>
    </row>
    <row r="21" spans="1:6" x14ac:dyDescent="0.25">
      <c r="A21" s="56" t="s">
        <v>165</v>
      </c>
      <c r="B21" s="59" t="str">
        <f>VLOOKUP(A21,SOUHRN!$A$9:$E$218,2,FALSE)</f>
        <v>Bezdrátový mikrofon náhlavní 1,9 GHz - sada přijímače a vysílače</v>
      </c>
      <c r="C21" s="55">
        <v>1</v>
      </c>
      <c r="D21" s="58" t="s">
        <v>22</v>
      </c>
      <c r="E21" s="106"/>
      <c r="F21" s="69">
        <f t="shared" si="0"/>
        <v>0</v>
      </c>
    </row>
    <row r="22" spans="1:6" x14ac:dyDescent="0.25">
      <c r="A22" s="56" t="s">
        <v>138</v>
      </c>
      <c r="B22" s="59" t="str">
        <f>VLOOKUP(A22,SOUHRN!$A$9:$E$218,2,FALSE)</f>
        <v>Akumulátorový blok</v>
      </c>
      <c r="C22" s="55">
        <v>2</v>
      </c>
      <c r="D22" s="58" t="s">
        <v>22</v>
      </c>
      <c r="E22" s="106"/>
      <c r="F22" s="69">
        <f t="shared" si="0"/>
        <v>0</v>
      </c>
    </row>
    <row r="23" spans="1:6" x14ac:dyDescent="0.25">
      <c r="A23" s="56" t="s">
        <v>141</v>
      </c>
      <c r="B23" s="59" t="str">
        <f>VLOOKUP(A23,SOUHRN!$A$9:$E$218,2,FALSE)</f>
        <v>Nabíječka akumulátorových bloků</v>
      </c>
      <c r="C23" s="55">
        <v>1</v>
      </c>
      <c r="D23" s="58" t="s">
        <v>22</v>
      </c>
      <c r="E23" s="106"/>
      <c r="F23" s="69">
        <f t="shared" si="0"/>
        <v>0</v>
      </c>
    </row>
    <row r="24" spans="1:6" x14ac:dyDescent="0.25">
      <c r="A24" s="56" t="s">
        <v>147</v>
      </c>
      <c r="B24" s="59" t="str">
        <f>VLOOKUP(A24,SOUHRN!$A$9:$E$218,2,FALSE)</f>
        <v>Reprosoustava podhledová malá</v>
      </c>
      <c r="C24" s="57">
        <v>8</v>
      </c>
      <c r="D24" s="58" t="s">
        <v>22</v>
      </c>
      <c r="E24" s="106"/>
      <c r="F24" s="69">
        <f t="shared" si="0"/>
        <v>0</v>
      </c>
    </row>
    <row r="25" spans="1:6" x14ac:dyDescent="0.25">
      <c r="A25" s="56" t="s">
        <v>153</v>
      </c>
      <c r="B25" s="59" t="str">
        <f>VLOOKUP(A25,SOUHRN!$A$9:$E$218,2,FALSE)</f>
        <v>Výkonový zesilovač (100V nebo nízkoimpedanční)</v>
      </c>
      <c r="C25" s="57">
        <v>1</v>
      </c>
      <c r="D25" s="58" t="s">
        <v>22</v>
      </c>
      <c r="E25" s="106"/>
      <c r="F25" s="69">
        <f t="shared" si="0"/>
        <v>0</v>
      </c>
    </row>
    <row r="26" spans="1:6" x14ac:dyDescent="0.25">
      <c r="A26" s="56" t="s">
        <v>63</v>
      </c>
      <c r="B26" s="59" t="str">
        <f>VLOOKUP(A26,SOUHRN!$A$9:$E$218,2,FALSE)</f>
        <v>Prezentační AV přepínač velký (6 vstupů, HDBaseT výstup, výkon. zes.)</v>
      </c>
      <c r="C26" s="57">
        <v>1</v>
      </c>
      <c r="D26" s="58" t="s">
        <v>22</v>
      </c>
      <c r="E26" s="106"/>
      <c r="F26" s="69">
        <f t="shared" si="0"/>
        <v>0</v>
      </c>
    </row>
    <row r="27" spans="1:6" x14ac:dyDescent="0.25">
      <c r="A27" s="56" t="s">
        <v>156</v>
      </c>
      <c r="B27" s="59" t="str">
        <f>VLOOKUP(A27,SOUHRN!$A$9:$E$218,2,FALSE)</f>
        <v>DSP audioprocesor s pevnou konfigurací malý</v>
      </c>
      <c r="C27" s="57">
        <v>1</v>
      </c>
      <c r="D27" s="58" t="s">
        <v>22</v>
      </c>
      <c r="E27" s="106"/>
      <c r="F27" s="69">
        <f t="shared" si="0"/>
        <v>0</v>
      </c>
    </row>
    <row r="28" spans="1:6" x14ac:dyDescent="0.25">
      <c r="A28" s="56" t="s">
        <v>72</v>
      </c>
      <c r="B28" s="59" t="str">
        <f>VLOOKUP(A28,SOUHRN!$A$9:$E$218,2,FALSE)</f>
        <v>Převodník HDMI - TP/HDBaseT (s náhl. výstupem)</v>
      </c>
      <c r="C28" s="57">
        <v>1</v>
      </c>
      <c r="D28" s="58" t="s">
        <v>22</v>
      </c>
      <c r="E28" s="106"/>
      <c r="F28" s="69">
        <f t="shared" si="0"/>
        <v>0</v>
      </c>
    </row>
    <row r="29" spans="1:6" x14ac:dyDescent="0.25">
      <c r="A29" s="56" t="s">
        <v>93</v>
      </c>
      <c r="B29" s="59" t="str">
        <f>VLOOKUP(A29,SOUHRN!$A$9:$E$218,2,FALSE)</f>
        <v>Ovládací panel/ŘS tlačítkový velký</v>
      </c>
      <c r="C29" s="57">
        <v>1</v>
      </c>
      <c r="D29" s="58" t="s">
        <v>22</v>
      </c>
      <c r="E29" s="116"/>
      <c r="F29" s="84">
        <f t="shared" si="0"/>
        <v>0</v>
      </c>
    </row>
    <row r="30" spans="1:6" x14ac:dyDescent="0.25">
      <c r="A30" s="56" t="s">
        <v>120</v>
      </c>
      <c r="B30" s="59" t="str">
        <f>VLOOKUP(A30,SOUHRN!$A$9:$E$218,2,FALSE)</f>
        <v>Relé</v>
      </c>
      <c r="C30" s="57">
        <v>1</v>
      </c>
      <c r="D30" s="58" t="s">
        <v>22</v>
      </c>
      <c r="E30" s="117"/>
      <c r="F30" s="69">
        <f t="shared" si="0"/>
        <v>0</v>
      </c>
    </row>
    <row r="31" spans="1:6" ht="15.75" customHeight="1" x14ac:dyDescent="0.25">
      <c r="A31" s="56" t="s">
        <v>199</v>
      </c>
      <c r="B31" s="59" t="str">
        <f>VLOOKUP(A31,SOUHRN!$A$9:$E$218,2,FALSE)</f>
        <v>AV rack v katedře - instalační vybavení pro vestavbu AV techniky</v>
      </c>
      <c r="C31" s="55">
        <v>1</v>
      </c>
      <c r="D31" s="58" t="s">
        <v>22</v>
      </c>
      <c r="E31" s="117"/>
      <c r="F31" s="69">
        <f t="shared" si="0"/>
        <v>0</v>
      </c>
    </row>
    <row r="32" spans="1:6" x14ac:dyDescent="0.25">
      <c r="A32" s="56" t="s">
        <v>114</v>
      </c>
      <c r="B32" s="59" t="str">
        <f>VLOOKUP(A32,SOUHRN!$A$9:$E$218,2,FALSE)</f>
        <v>Dálkové/LAN řízení distribuce napájení, 4x 230V (nezávislé)</v>
      </c>
      <c r="C32" s="55">
        <v>1</v>
      </c>
      <c r="D32" s="58" t="s">
        <v>22</v>
      </c>
      <c r="E32" s="117"/>
      <c r="F32" s="69">
        <f t="shared" si="0"/>
        <v>0</v>
      </c>
    </row>
    <row r="33" spans="1:6" x14ac:dyDescent="0.25">
      <c r="A33" s="56" t="s">
        <v>117</v>
      </c>
      <c r="B33" s="59" t="str">
        <f>VLOOKUP(A33,SOUHRN!$A$9:$E$218,2,FALSE)</f>
        <v>Datový přepínač</v>
      </c>
      <c r="C33" s="55">
        <v>1</v>
      </c>
      <c r="D33" s="58" t="s">
        <v>22</v>
      </c>
      <c r="E33" s="117"/>
      <c r="F33" s="69">
        <f t="shared" si="0"/>
        <v>0</v>
      </c>
    </row>
    <row r="34" spans="1:6" x14ac:dyDescent="0.25">
      <c r="A34" s="56" t="s">
        <v>171</v>
      </c>
      <c r="B34" s="59" t="str">
        <f>VLOOKUP(A34,SOUHRN!$A$9:$E$218,2,FALSE)</f>
        <v>SFTP Cat 6a</v>
      </c>
      <c r="C34" s="57">
        <v>30</v>
      </c>
      <c r="D34" s="58" t="s">
        <v>173</v>
      </c>
      <c r="E34" s="117"/>
      <c r="F34" s="69">
        <f t="shared" si="0"/>
        <v>0</v>
      </c>
    </row>
    <row r="35" spans="1:6" x14ac:dyDescent="0.25">
      <c r="A35" s="56" t="s">
        <v>188</v>
      </c>
      <c r="B35" s="59" t="str">
        <f>VLOOKUP(A35,SOUHRN!$A$9:$E$218,2,FALSE)</f>
        <v>Repro kabel 100V, CYKY 2x1,5 mm2</v>
      </c>
      <c r="C35" s="57">
        <v>60</v>
      </c>
      <c r="D35" s="58" t="s">
        <v>173</v>
      </c>
      <c r="E35" s="117"/>
      <c r="F35" s="69">
        <f t="shared" si="0"/>
        <v>0</v>
      </c>
    </row>
    <row r="36" spans="1:6" x14ac:dyDescent="0.25">
      <c r="A36" s="56" t="s">
        <v>205</v>
      </c>
      <c r="B36" s="59" t="str">
        <f>VLOOKUP(A36,SOUHRN!$A$9:$E$218,2,FALSE)</f>
        <v>Montážní a spotřební materiál</v>
      </c>
      <c r="C36" s="57">
        <v>1</v>
      </c>
      <c r="D36" s="64" t="s">
        <v>207</v>
      </c>
      <c r="E36" s="117"/>
      <c r="F36" s="69">
        <f t="shared" si="0"/>
        <v>0</v>
      </c>
    </row>
    <row r="37" spans="1:6" x14ac:dyDescent="0.25">
      <c r="A37" s="56" t="s">
        <v>209</v>
      </c>
      <c r="B37" s="59" t="str">
        <f>VLOOKUP(A37,SOUHRN!$A$9:$E$218,2,FALSE)</f>
        <v>Prováděcí dokumentace</v>
      </c>
      <c r="C37" s="57">
        <v>4</v>
      </c>
      <c r="D37" s="58" t="s">
        <v>211</v>
      </c>
      <c r="E37" s="118"/>
      <c r="F37" s="108"/>
    </row>
    <row r="38" spans="1:6" x14ac:dyDescent="0.25">
      <c r="A38" s="56" t="s">
        <v>212</v>
      </c>
      <c r="B38" s="59" t="str">
        <f>VLOOKUP(A38,SOUHRN!$A$9:$E$218,2,FALSE)</f>
        <v>Štítkování zařízení - identifikační systém</v>
      </c>
      <c r="C38" s="57">
        <v>4</v>
      </c>
      <c r="D38" s="58" t="s">
        <v>211</v>
      </c>
      <c r="E38" s="118"/>
      <c r="F38" s="108"/>
    </row>
    <row r="39" spans="1:6" x14ac:dyDescent="0.25">
      <c r="A39" s="56" t="s">
        <v>214</v>
      </c>
      <c r="B39" s="59" t="str">
        <f>VLOOKUP(A39,SOUHRN!$A$9:$E$218,2,FALSE)</f>
        <v>Demontážní práce původního vybavení</v>
      </c>
      <c r="C39" s="57">
        <v>16</v>
      </c>
      <c r="D39" s="64" t="s">
        <v>211</v>
      </c>
      <c r="E39" s="118"/>
      <c r="F39" s="108"/>
    </row>
    <row r="40" spans="1:6" x14ac:dyDescent="0.25">
      <c r="A40" s="56" t="s">
        <v>216</v>
      </c>
      <c r="B40" s="59" t="str">
        <f>VLOOKUP(A40,SOUHRN!$A$9:$E$218,2,FALSE)</f>
        <v>Příprava kabelových tras</v>
      </c>
      <c r="C40" s="57">
        <v>12</v>
      </c>
      <c r="D40" s="58" t="s">
        <v>211</v>
      </c>
      <c r="E40" s="118"/>
      <c r="F40" s="108"/>
    </row>
    <row r="41" spans="1:6" x14ac:dyDescent="0.25">
      <c r="A41" s="56" t="s">
        <v>218</v>
      </c>
      <c r="B41" s="59" t="str">
        <f>VLOOKUP(A41,SOUHRN!$A$9:$E$218,2,FALSE)</f>
        <v>Montážní a instalační práce</v>
      </c>
      <c r="C41" s="57">
        <v>80</v>
      </c>
      <c r="D41" s="64" t="s">
        <v>211</v>
      </c>
      <c r="E41" s="118"/>
      <c r="F41" s="108"/>
    </row>
    <row r="42" spans="1:6" x14ac:dyDescent="0.25">
      <c r="A42" s="56" t="s">
        <v>220</v>
      </c>
      <c r="B42" s="59" t="str">
        <f>VLOOKUP(A42,SOUHRN!$A$9:$E$218,2,FALSE)</f>
        <v>Programování řídícího systému</v>
      </c>
      <c r="C42" s="57">
        <v>4</v>
      </c>
      <c r="D42" s="64" t="s">
        <v>211</v>
      </c>
      <c r="E42" s="118"/>
      <c r="F42" s="108"/>
    </row>
    <row r="43" spans="1:6" x14ac:dyDescent="0.25">
      <c r="A43" s="56" t="s">
        <v>224</v>
      </c>
      <c r="B43" s="59" t="str">
        <f>VLOOKUP(A43,SOUHRN!$A$9:$E$218,2,FALSE)</f>
        <v>Zprovoznění a zaškolení obsluhy</v>
      </c>
      <c r="C43" s="57">
        <v>2</v>
      </c>
      <c r="D43" s="64" t="s">
        <v>211</v>
      </c>
      <c r="E43" s="118"/>
      <c r="F43" s="108"/>
    </row>
    <row r="44" spans="1:6" ht="15.75" customHeight="1" thickBot="1" x14ac:dyDescent="0.3">
      <c r="A44" s="29"/>
      <c r="B44" s="78"/>
      <c r="C44" s="79"/>
      <c r="D44" s="80"/>
      <c r="E44" s="85"/>
      <c r="F44" s="86"/>
    </row>
    <row r="45" spans="1:6" ht="15.75" customHeight="1" thickTop="1" x14ac:dyDescent="0.25">
      <c r="A45" s="21"/>
      <c r="B45" s="21"/>
      <c r="C45" s="83"/>
      <c r="D45" s="21"/>
      <c r="E45" s="98"/>
      <c r="F45" s="98"/>
    </row>
    <row r="46" spans="1:6" x14ac:dyDescent="0.25">
      <c r="D46" s="4" t="s">
        <v>261</v>
      </c>
      <c r="E46" s="98"/>
      <c r="F46" s="98">
        <f>SUM(F14:F45)</f>
        <v>0</v>
      </c>
    </row>
    <row r="47" spans="1:6" x14ac:dyDescent="0.25">
      <c r="E47" s="96"/>
    </row>
    <row r="48" spans="1:6" x14ac:dyDescent="0.25">
      <c r="E48" s="96"/>
    </row>
  </sheetData>
  <sheetProtection sheet="1"/>
  <mergeCells count="1">
    <mergeCell ref="D2:D11"/>
  </mergeCells>
  <pageMargins left="0.23622047244094491" right="0.23622047244094491" top="0.74803149606299213" bottom="0.74803149606299213" header="0.31496062992125978" footer="0.31496062992125978"/>
  <pageSetup paperSize="9" scale="76" fitToHeight="0" orientation="landscape" horizontalDpi="300" r:id="rId1"/>
  <rowBreaks count="1" manualBreakCount="1">
    <brk id="36"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9"/>
  <sheetViews>
    <sheetView view="pageBreakPreview" zoomScaleNormal="100" zoomScaleSheetLayoutView="100" workbookViewId="0">
      <selection activeCell="B19" sqref="B19"/>
    </sheetView>
  </sheetViews>
  <sheetFormatPr defaultRowHeight="15" x14ac:dyDescent="0.25"/>
  <cols>
    <col min="1" max="1" width="21.7109375" style="54" customWidth="1"/>
    <col min="2" max="2" width="70.7109375" style="54" customWidth="1"/>
    <col min="3" max="3" width="7.7109375" style="41" customWidth="1"/>
    <col min="4" max="4" width="50.7109375" style="54" customWidth="1"/>
    <col min="5" max="5" width="19.140625" style="54" bestFit="1" customWidth="1"/>
    <col min="6" max="6" width="18.7109375" style="54" bestFit="1" customWidth="1"/>
  </cols>
  <sheetData>
    <row r="1" spans="1:6" ht="15.75" customHeight="1" thickTop="1" x14ac:dyDescent="0.25">
      <c r="A1" s="99" t="s">
        <v>0</v>
      </c>
      <c r="B1" s="100" t="str">
        <f>SOUHRN!C1</f>
        <v>MUNI AV Technologie</v>
      </c>
      <c r="C1" s="7" t="s">
        <v>245</v>
      </c>
      <c r="D1" s="1"/>
    </row>
    <row r="2" spans="1:6" x14ac:dyDescent="0.25">
      <c r="A2" s="101" t="s">
        <v>2</v>
      </c>
      <c r="B2" s="27" t="str">
        <f>SOUHRN!C2</f>
        <v>UKB - pouze výběr učeben LF</v>
      </c>
      <c r="D2" s="126" t="s">
        <v>299</v>
      </c>
    </row>
    <row r="3" spans="1:6" x14ac:dyDescent="0.25">
      <c r="A3" s="101" t="s">
        <v>4</v>
      </c>
      <c r="B3" s="27" t="s">
        <v>5</v>
      </c>
      <c r="D3" s="127"/>
    </row>
    <row r="4" spans="1:6" x14ac:dyDescent="0.25">
      <c r="A4" s="101" t="s">
        <v>6</v>
      </c>
      <c r="B4" s="27" t="s">
        <v>7</v>
      </c>
      <c r="D4" s="127"/>
    </row>
    <row r="5" spans="1:6" x14ac:dyDescent="0.25">
      <c r="A5" s="101" t="s">
        <v>8</v>
      </c>
      <c r="B5" s="11" t="s">
        <v>248</v>
      </c>
      <c r="D5" s="127"/>
    </row>
    <row r="6" spans="1:6" x14ac:dyDescent="0.25">
      <c r="A6" s="101" t="s">
        <v>249</v>
      </c>
      <c r="B6" s="11" t="s">
        <v>297</v>
      </c>
      <c r="D6" s="127"/>
    </row>
    <row r="7" spans="1:6" x14ac:dyDescent="0.25">
      <c r="A7" s="101" t="s">
        <v>251</v>
      </c>
      <c r="B7" s="11" t="s">
        <v>287</v>
      </c>
      <c r="D7" s="127"/>
    </row>
    <row r="8" spans="1:6" x14ac:dyDescent="0.25">
      <c r="A8" s="101" t="s">
        <v>253</v>
      </c>
      <c r="B8" s="11" t="str">
        <f ca="1">RIGHT(CELL("filename",A1),LEN(CELL("filename",A1))-FIND("]",CELL("filename",A1)))</f>
        <v>A07_214</v>
      </c>
      <c r="D8" s="127"/>
    </row>
    <row r="9" spans="1:6" x14ac:dyDescent="0.25">
      <c r="A9" s="101" t="s">
        <v>254</v>
      </c>
      <c r="B9" s="11" t="s">
        <v>300</v>
      </c>
      <c r="D9" s="127"/>
    </row>
    <row r="10" spans="1:6" x14ac:dyDescent="0.25">
      <c r="A10" s="101" t="s">
        <v>256</v>
      </c>
      <c r="B10" s="44"/>
      <c r="D10" s="127"/>
    </row>
    <row r="11" spans="1:6" ht="15.75" customHeight="1" thickBot="1" x14ac:dyDescent="0.3">
      <c r="A11" s="102" t="s">
        <v>257</v>
      </c>
      <c r="B11" s="28"/>
      <c r="D11" s="127"/>
    </row>
    <row r="12" spans="1:6" ht="10.5" customHeight="1" x14ac:dyDescent="0.25">
      <c r="A12" s="6"/>
      <c r="B12" s="8"/>
      <c r="C12" s="40"/>
      <c r="D12" s="9"/>
    </row>
    <row r="13" spans="1:6" ht="31.5" customHeight="1" x14ac:dyDescent="0.25">
      <c r="A13" s="38" t="s">
        <v>10</v>
      </c>
      <c r="B13" s="39" t="s">
        <v>258</v>
      </c>
      <c r="C13" s="2" t="s">
        <v>12</v>
      </c>
      <c r="D13" s="10" t="s">
        <v>13</v>
      </c>
      <c r="E13" s="2" t="s">
        <v>259</v>
      </c>
      <c r="F13" s="10" t="s">
        <v>260</v>
      </c>
    </row>
    <row r="14" spans="1:6" x14ac:dyDescent="0.25">
      <c r="A14" s="50" t="s">
        <v>126</v>
      </c>
      <c r="B14" s="59" t="str">
        <f>VLOOKUP(A14,SOUHRN!$A$9:$E$218,2,FALSE)</f>
        <v>Stolní vizualizér</v>
      </c>
      <c r="C14" s="55">
        <v>1</v>
      </c>
      <c r="D14" s="58" t="s">
        <v>22</v>
      </c>
      <c r="E14" s="106"/>
      <c r="F14" s="69">
        <f t="shared" ref="F14:F33" si="0">E14*C14</f>
        <v>0</v>
      </c>
    </row>
    <row r="15" spans="1:6" x14ac:dyDescent="0.25">
      <c r="A15" s="56" t="s">
        <v>45</v>
      </c>
      <c r="B15" s="59" t="str">
        <f>VLOOKUP(A15,SOUHRN!$A$9:$E$218,2,FALSE)</f>
        <v>Projektor s pevným objektivem, 5000 lm</v>
      </c>
      <c r="C15" s="55">
        <v>1</v>
      </c>
      <c r="D15" s="58" t="s">
        <v>22</v>
      </c>
      <c r="E15" s="106"/>
      <c r="F15" s="69">
        <f t="shared" si="0"/>
        <v>0</v>
      </c>
    </row>
    <row r="16" spans="1:6" x14ac:dyDescent="0.25">
      <c r="A16" s="56" t="s">
        <v>190</v>
      </c>
      <c r="B16" s="59" t="str">
        <f>VLOOKUP(A16,SOUHRN!$A$9:$E$218,2,FALSE)</f>
        <v>Držák projektoru univerzální</v>
      </c>
      <c r="C16" s="55">
        <v>1</v>
      </c>
      <c r="D16" s="58" t="s">
        <v>22</v>
      </c>
      <c r="E16" s="106"/>
      <c r="F16" s="69">
        <f t="shared" si="0"/>
        <v>0</v>
      </c>
    </row>
    <row r="17" spans="1:6" x14ac:dyDescent="0.25">
      <c r="A17" s="56" t="s">
        <v>24</v>
      </c>
      <c r="B17" s="59" t="str">
        <f>VLOOKUP(A17,SOUHRN!$A$9:$E$218,2,FALSE)</f>
        <v>Motorové promítací plátno, 3,5 m</v>
      </c>
      <c r="C17" s="55">
        <v>1</v>
      </c>
      <c r="D17" s="58" t="s">
        <v>22</v>
      </c>
      <c r="E17" s="106"/>
      <c r="F17" s="69">
        <f t="shared" si="0"/>
        <v>0</v>
      </c>
    </row>
    <row r="18" spans="1:6" x14ac:dyDescent="0.25">
      <c r="A18" s="56" t="s">
        <v>202</v>
      </c>
      <c r="B18" s="59" t="str">
        <f>VLOOKUP(A18,SOUHRN!$A$9:$E$218,2,FALSE)</f>
        <v>Přípojné místo pro prezentaci v katedře</v>
      </c>
      <c r="C18" s="55">
        <v>1</v>
      </c>
      <c r="D18" s="58" t="s">
        <v>22</v>
      </c>
      <c r="E18" s="106"/>
      <c r="F18" s="69">
        <f t="shared" si="0"/>
        <v>0</v>
      </c>
    </row>
    <row r="19" spans="1:6" x14ac:dyDescent="0.25">
      <c r="A19" s="56" t="s">
        <v>159</v>
      </c>
      <c r="B19" s="59" t="str">
        <f>VLOOKUP(A19,SOUHRN!$A$9:$E$218,2,FALSE)</f>
        <v>Bezdrátový mikrofon ruční 1,9 GHz - sada přijímače a vysílače</v>
      </c>
      <c r="C19" s="55">
        <v>1</v>
      </c>
      <c r="D19" s="58" t="s">
        <v>22</v>
      </c>
      <c r="E19" s="106"/>
      <c r="F19" s="69">
        <f t="shared" si="0"/>
        <v>0</v>
      </c>
    </row>
    <row r="20" spans="1:6" x14ac:dyDescent="0.25">
      <c r="A20" s="56" t="s">
        <v>138</v>
      </c>
      <c r="B20" s="59" t="str">
        <f>VLOOKUP(A20,SOUHRN!$A$9:$E$218,2,FALSE)</f>
        <v>Akumulátorový blok</v>
      </c>
      <c r="C20" s="55">
        <v>1</v>
      </c>
      <c r="D20" s="58" t="s">
        <v>22</v>
      </c>
      <c r="E20" s="106"/>
      <c r="F20" s="69">
        <f t="shared" si="0"/>
        <v>0</v>
      </c>
    </row>
    <row r="21" spans="1:6" x14ac:dyDescent="0.25">
      <c r="A21" s="56" t="s">
        <v>141</v>
      </c>
      <c r="B21" s="59" t="str">
        <f>VLOOKUP(A21,SOUHRN!$A$9:$E$218,2,FALSE)</f>
        <v>Nabíječka akumulátorových bloků</v>
      </c>
      <c r="C21" s="55">
        <v>1</v>
      </c>
      <c r="D21" s="58" t="s">
        <v>22</v>
      </c>
      <c r="E21" s="106"/>
      <c r="F21" s="69">
        <f t="shared" si="0"/>
        <v>0</v>
      </c>
    </row>
    <row r="22" spans="1:6" x14ac:dyDescent="0.25">
      <c r="A22" s="56" t="s">
        <v>147</v>
      </c>
      <c r="B22" s="59" t="str">
        <f>VLOOKUP(A22,SOUHRN!$A$9:$E$218,2,FALSE)</f>
        <v>Reprosoustava podhledová malá</v>
      </c>
      <c r="C22" s="57">
        <v>4</v>
      </c>
      <c r="D22" s="58" t="s">
        <v>22</v>
      </c>
      <c r="E22" s="106"/>
      <c r="F22" s="69">
        <f t="shared" si="0"/>
        <v>0</v>
      </c>
    </row>
    <row r="23" spans="1:6" x14ac:dyDescent="0.25">
      <c r="A23" s="56" t="s">
        <v>153</v>
      </c>
      <c r="B23" s="59" t="str">
        <f>VLOOKUP(A23,SOUHRN!$A$9:$E$218,2,FALSE)</f>
        <v>Výkonový zesilovač (100V nebo nízkoimpedanční)</v>
      </c>
      <c r="C23" s="57">
        <v>2</v>
      </c>
      <c r="D23" s="58" t="s">
        <v>22</v>
      </c>
      <c r="E23" s="106"/>
      <c r="F23" s="69">
        <f t="shared" si="0"/>
        <v>0</v>
      </c>
    </row>
    <row r="24" spans="1:6" x14ac:dyDescent="0.25">
      <c r="A24" s="56" t="s">
        <v>78</v>
      </c>
      <c r="B24" s="59" t="str">
        <f>VLOOKUP(A24,SOUHRN!$A$9:$E$218,2,FALSE)</f>
        <v>Prezentační AV přepínač malý (6 vstupů, HDMI výstup)</v>
      </c>
      <c r="C24" s="57">
        <v>1</v>
      </c>
      <c r="D24" s="58" t="s">
        <v>22</v>
      </c>
      <c r="E24" s="106"/>
      <c r="F24" s="69">
        <f t="shared" si="0"/>
        <v>0</v>
      </c>
    </row>
    <row r="25" spans="1:6" x14ac:dyDescent="0.25">
      <c r="A25" s="56" t="s">
        <v>72</v>
      </c>
      <c r="B25" s="59" t="str">
        <f>VLOOKUP(A25,SOUHRN!$A$9:$E$218,2,FALSE)</f>
        <v>Převodník HDMI - TP/HDBaseT (s náhl. výstupem)</v>
      </c>
      <c r="C25" s="57">
        <v>1</v>
      </c>
      <c r="D25" s="58" t="s">
        <v>22</v>
      </c>
      <c r="E25" s="106"/>
      <c r="F25" s="69">
        <f t="shared" si="0"/>
        <v>0</v>
      </c>
    </row>
    <row r="26" spans="1:6" x14ac:dyDescent="0.25">
      <c r="A26" s="56" t="s">
        <v>93</v>
      </c>
      <c r="B26" s="59" t="str">
        <f>VLOOKUP(A26,SOUHRN!$A$9:$E$218,2,FALSE)</f>
        <v>Ovládací panel/ŘS tlačítkový velký</v>
      </c>
      <c r="C26" s="57">
        <v>1</v>
      </c>
      <c r="D26" s="58" t="s">
        <v>22</v>
      </c>
      <c r="E26" s="106"/>
      <c r="F26" s="69">
        <f t="shared" si="0"/>
        <v>0</v>
      </c>
    </row>
    <row r="27" spans="1:6" x14ac:dyDescent="0.25">
      <c r="A27" s="56" t="s">
        <v>120</v>
      </c>
      <c r="B27" s="59" t="str">
        <f>VLOOKUP(A27,SOUHRN!$A$9:$E$218,2,FALSE)</f>
        <v>Relé</v>
      </c>
      <c r="C27" s="57">
        <v>2</v>
      </c>
      <c r="D27" s="58" t="s">
        <v>22</v>
      </c>
      <c r="E27" s="106"/>
      <c r="F27" s="69">
        <f t="shared" si="0"/>
        <v>0</v>
      </c>
    </row>
    <row r="28" spans="1:6" x14ac:dyDescent="0.25">
      <c r="A28" s="56" t="s">
        <v>199</v>
      </c>
      <c r="B28" s="59" t="str">
        <f>VLOOKUP(A28,SOUHRN!$A$9:$E$218,2,FALSE)</f>
        <v>AV rack v katedře - instalační vybavení pro vestavbu AV techniky</v>
      </c>
      <c r="C28" s="55">
        <v>1</v>
      </c>
      <c r="D28" s="58" t="s">
        <v>22</v>
      </c>
      <c r="E28" s="106"/>
      <c r="F28" s="69">
        <f t="shared" si="0"/>
        <v>0</v>
      </c>
    </row>
    <row r="29" spans="1:6" x14ac:dyDescent="0.25">
      <c r="A29" s="56" t="s">
        <v>114</v>
      </c>
      <c r="B29" s="59" t="str">
        <f>VLOOKUP(A29,SOUHRN!$A$9:$E$218,2,FALSE)</f>
        <v>Dálkové/LAN řízení distribuce napájení, 4x 230V (nezávislé)</v>
      </c>
      <c r="C29" s="55">
        <v>1</v>
      </c>
      <c r="D29" s="58" t="s">
        <v>22</v>
      </c>
      <c r="E29" s="106"/>
      <c r="F29" s="69">
        <f t="shared" si="0"/>
        <v>0</v>
      </c>
    </row>
    <row r="30" spans="1:6" ht="15.75" customHeight="1" x14ac:dyDescent="0.25">
      <c r="A30" s="56" t="s">
        <v>117</v>
      </c>
      <c r="B30" s="59" t="str">
        <f>VLOOKUP(A30,SOUHRN!$A$9:$E$218,2,FALSE)</f>
        <v>Datový přepínač</v>
      </c>
      <c r="C30" s="55">
        <v>1</v>
      </c>
      <c r="D30" s="58" t="s">
        <v>22</v>
      </c>
      <c r="E30" s="106"/>
      <c r="F30" s="69">
        <f t="shared" si="0"/>
        <v>0</v>
      </c>
    </row>
    <row r="31" spans="1:6" x14ac:dyDescent="0.25">
      <c r="A31" s="56" t="s">
        <v>171</v>
      </c>
      <c r="B31" s="59" t="str">
        <f>VLOOKUP(A31,SOUHRN!$A$9:$E$218,2,FALSE)</f>
        <v>SFTP Cat 6a</v>
      </c>
      <c r="C31" s="57">
        <v>30</v>
      </c>
      <c r="D31" s="58" t="s">
        <v>173</v>
      </c>
      <c r="E31" s="106"/>
      <c r="F31" s="69">
        <f t="shared" si="0"/>
        <v>0</v>
      </c>
    </row>
    <row r="32" spans="1:6" x14ac:dyDescent="0.25">
      <c r="A32" s="56" t="s">
        <v>188</v>
      </c>
      <c r="B32" s="59" t="str">
        <f>VLOOKUP(A32,SOUHRN!$A$9:$E$218,2,FALSE)</f>
        <v>Repro kabel 100V, CYKY 2x1,5 mm2</v>
      </c>
      <c r="C32" s="57">
        <v>60</v>
      </c>
      <c r="D32" s="58" t="s">
        <v>173</v>
      </c>
      <c r="E32" s="106"/>
      <c r="F32" s="69">
        <f t="shared" si="0"/>
        <v>0</v>
      </c>
    </row>
    <row r="33" spans="1:6" x14ac:dyDescent="0.25">
      <c r="A33" s="56" t="s">
        <v>205</v>
      </c>
      <c r="B33" s="59" t="str">
        <f>VLOOKUP(A33,SOUHRN!$A$9:$E$218,2,FALSE)</f>
        <v>Montážní a spotřební materiál</v>
      </c>
      <c r="C33" s="57">
        <v>1</v>
      </c>
      <c r="D33" s="64" t="s">
        <v>207</v>
      </c>
      <c r="E33" s="106"/>
      <c r="F33" s="69">
        <f t="shared" si="0"/>
        <v>0</v>
      </c>
    </row>
    <row r="34" spans="1:6" x14ac:dyDescent="0.25">
      <c r="A34" s="56" t="s">
        <v>209</v>
      </c>
      <c r="B34" s="59" t="str">
        <f>VLOOKUP(A34,SOUHRN!$A$9:$E$218,2,FALSE)</f>
        <v>Prováděcí dokumentace</v>
      </c>
      <c r="C34" s="57">
        <v>4</v>
      </c>
      <c r="D34" s="58" t="s">
        <v>211</v>
      </c>
      <c r="E34" s="107"/>
      <c r="F34" s="108"/>
    </row>
    <row r="35" spans="1:6" x14ac:dyDescent="0.25">
      <c r="A35" s="56" t="s">
        <v>212</v>
      </c>
      <c r="B35" s="59" t="str">
        <f>VLOOKUP(A35,SOUHRN!$A$9:$E$218,2,FALSE)</f>
        <v>Štítkování zařízení - identifikační systém</v>
      </c>
      <c r="C35" s="57">
        <v>4</v>
      </c>
      <c r="D35" s="58" t="s">
        <v>211</v>
      </c>
      <c r="E35" s="107"/>
      <c r="F35" s="108"/>
    </row>
    <row r="36" spans="1:6" x14ac:dyDescent="0.25">
      <c r="A36" s="56" t="s">
        <v>214</v>
      </c>
      <c r="B36" s="59" t="str">
        <f>VLOOKUP(A36,SOUHRN!$A$9:$E$218,2,FALSE)</f>
        <v>Demontážní práce původního vybavení</v>
      </c>
      <c r="C36" s="57">
        <v>16</v>
      </c>
      <c r="D36" s="64" t="s">
        <v>211</v>
      </c>
      <c r="E36" s="107"/>
      <c r="F36" s="108"/>
    </row>
    <row r="37" spans="1:6" x14ac:dyDescent="0.25">
      <c r="A37" s="56" t="s">
        <v>216</v>
      </c>
      <c r="B37" s="59" t="str">
        <f>VLOOKUP(A37,SOUHRN!$A$9:$E$218,2,FALSE)</f>
        <v>Příprava kabelových tras</v>
      </c>
      <c r="C37" s="57">
        <v>12</v>
      </c>
      <c r="D37" s="58" t="s">
        <v>211</v>
      </c>
      <c r="E37" s="107"/>
      <c r="F37" s="108"/>
    </row>
    <row r="38" spans="1:6" x14ac:dyDescent="0.25">
      <c r="A38" s="56" t="s">
        <v>218</v>
      </c>
      <c r="B38" s="59" t="str">
        <f>VLOOKUP(A38,SOUHRN!$A$9:$E$218,2,FALSE)</f>
        <v>Montážní a instalační práce</v>
      </c>
      <c r="C38" s="57">
        <v>80</v>
      </c>
      <c r="D38" s="64" t="s">
        <v>211</v>
      </c>
      <c r="E38" s="107"/>
      <c r="F38" s="108"/>
    </row>
    <row r="39" spans="1:6" x14ac:dyDescent="0.25">
      <c r="A39" s="56" t="s">
        <v>220</v>
      </c>
      <c r="B39" s="59" t="str">
        <f>VLOOKUP(A39,SOUHRN!$A$9:$E$218,2,FALSE)</f>
        <v>Programování řídícího systému</v>
      </c>
      <c r="C39" s="57">
        <v>4</v>
      </c>
      <c r="D39" s="64" t="s">
        <v>211</v>
      </c>
      <c r="E39" s="107"/>
      <c r="F39" s="108"/>
    </row>
    <row r="40" spans="1:6" x14ac:dyDescent="0.25">
      <c r="A40" s="56" t="s">
        <v>224</v>
      </c>
      <c r="B40" s="59" t="str">
        <f>VLOOKUP(A40,SOUHRN!$A$9:$E$218,2,FALSE)</f>
        <v>Zprovoznění a zaškolení obsluhy</v>
      </c>
      <c r="C40" s="57">
        <v>2</v>
      </c>
      <c r="D40" s="64" t="s">
        <v>211</v>
      </c>
      <c r="E40" s="107"/>
      <c r="F40" s="108"/>
    </row>
    <row r="41" spans="1:6" ht="15.75" customHeight="1" thickBot="1" x14ac:dyDescent="0.3">
      <c r="A41" s="29"/>
      <c r="B41" s="78"/>
      <c r="C41" s="79"/>
      <c r="D41" s="80"/>
      <c r="E41" s="76"/>
      <c r="F41" s="77"/>
    </row>
    <row r="42" spans="1:6" ht="15.75" customHeight="1" thickTop="1" x14ac:dyDescent="0.25">
      <c r="D42" s="4" t="s">
        <v>261</v>
      </c>
      <c r="E42" s="97"/>
      <c r="F42" s="98">
        <f>SUM(F14:F41)</f>
        <v>0</v>
      </c>
    </row>
    <row r="43" spans="1:6" x14ac:dyDescent="0.25">
      <c r="E43" s="97"/>
      <c r="F43" s="98"/>
    </row>
    <row r="44" spans="1:6" x14ac:dyDescent="0.25">
      <c r="E44" s="97"/>
      <c r="F44" s="98"/>
    </row>
    <row r="45" spans="1:6" x14ac:dyDescent="0.25">
      <c r="E45" s="97"/>
      <c r="F45" s="98"/>
    </row>
    <row r="46" spans="1:6" x14ac:dyDescent="0.25">
      <c r="E46" s="97"/>
      <c r="F46" s="98"/>
    </row>
    <row r="47" spans="1:6" x14ac:dyDescent="0.25">
      <c r="E47" s="97"/>
      <c r="F47" s="98"/>
    </row>
    <row r="48" spans="1:6" x14ac:dyDescent="0.25">
      <c r="E48" s="95"/>
    </row>
    <row r="49" spans="5:5" x14ac:dyDescent="0.25">
      <c r="E49" s="95"/>
    </row>
  </sheetData>
  <sheetProtection sheet="1"/>
  <mergeCells count="1">
    <mergeCell ref="D2:D11"/>
  </mergeCells>
  <pageMargins left="0.23622047244094491" right="0.23622047244094491" top="0.74803149606299213" bottom="0.74803149606299213" header="0.31496062992125978" footer="0.31496062992125978"/>
  <pageSetup paperSize="9" scale="75" fitToHeight="0" orientation="landscape" horizont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8"/>
  <sheetViews>
    <sheetView view="pageBreakPreview" zoomScaleNormal="100" zoomScaleSheetLayoutView="100" workbookViewId="0"/>
  </sheetViews>
  <sheetFormatPr defaultRowHeight="15" x14ac:dyDescent="0.25"/>
  <cols>
    <col min="1" max="1" width="21.7109375" style="54" customWidth="1"/>
    <col min="2" max="2" width="70.7109375" style="54" customWidth="1"/>
    <col min="3" max="3" width="7.7109375" style="41" customWidth="1"/>
    <col min="4" max="4" width="50.7109375" style="54" customWidth="1"/>
    <col min="5" max="6" width="18.5703125" style="54" bestFit="1" customWidth="1"/>
  </cols>
  <sheetData>
    <row r="1" spans="1:6" ht="15.75" customHeight="1" thickTop="1" x14ac:dyDescent="0.25">
      <c r="A1" s="99" t="s">
        <v>0</v>
      </c>
      <c r="B1" s="100" t="str">
        <f>SOUHRN!C1</f>
        <v>MUNI AV Technologie</v>
      </c>
      <c r="C1" s="7" t="s">
        <v>245</v>
      </c>
      <c r="D1" s="1"/>
    </row>
    <row r="2" spans="1:6" ht="15" customHeight="1" x14ac:dyDescent="0.25">
      <c r="A2" s="101" t="s">
        <v>2</v>
      </c>
      <c r="B2" s="27" t="str">
        <f>SOUHRN!C2</f>
        <v>UKB - pouze výběr učeben LF</v>
      </c>
      <c r="D2" s="126" t="s">
        <v>301</v>
      </c>
    </row>
    <row r="3" spans="1:6" x14ac:dyDescent="0.25">
      <c r="A3" s="101" t="s">
        <v>4</v>
      </c>
      <c r="B3" s="27" t="s">
        <v>5</v>
      </c>
      <c r="D3" s="127"/>
    </row>
    <row r="4" spans="1:6" x14ac:dyDescent="0.25">
      <c r="A4" s="101" t="s">
        <v>6</v>
      </c>
      <c r="B4" s="27" t="s">
        <v>7</v>
      </c>
      <c r="D4" s="127"/>
    </row>
    <row r="5" spans="1:6" x14ac:dyDescent="0.25">
      <c r="A5" s="101" t="s">
        <v>8</v>
      </c>
      <c r="B5" s="11" t="s">
        <v>248</v>
      </c>
      <c r="D5" s="127"/>
    </row>
    <row r="6" spans="1:6" x14ac:dyDescent="0.25">
      <c r="A6" s="101" t="s">
        <v>249</v>
      </c>
      <c r="B6" s="11" t="s">
        <v>280</v>
      </c>
      <c r="D6" s="127"/>
    </row>
    <row r="7" spans="1:6" x14ac:dyDescent="0.25">
      <c r="A7" s="101" t="s">
        <v>251</v>
      </c>
      <c r="B7" s="11" t="s">
        <v>287</v>
      </c>
      <c r="D7" s="127"/>
    </row>
    <row r="8" spans="1:6" x14ac:dyDescent="0.25">
      <c r="A8" s="101" t="s">
        <v>253</v>
      </c>
      <c r="B8" s="11" t="str">
        <f ca="1">RIGHT(CELL("filename",A1),LEN(CELL("filename",A1))-FIND("]",CELL("filename",A1)))</f>
        <v>A15_308</v>
      </c>
      <c r="D8" s="127"/>
    </row>
    <row r="9" spans="1:6" x14ac:dyDescent="0.25">
      <c r="A9" s="101" t="s">
        <v>254</v>
      </c>
      <c r="B9" s="11" t="s">
        <v>302</v>
      </c>
      <c r="D9" s="127"/>
    </row>
    <row r="10" spans="1:6" x14ac:dyDescent="0.25">
      <c r="A10" s="101" t="s">
        <v>256</v>
      </c>
      <c r="B10" s="44"/>
      <c r="D10" s="127"/>
    </row>
    <row r="11" spans="1:6" ht="15.75" customHeight="1" thickBot="1" x14ac:dyDescent="0.3">
      <c r="A11" s="102" t="s">
        <v>257</v>
      </c>
      <c r="B11" s="28"/>
      <c r="D11" s="127"/>
    </row>
    <row r="12" spans="1:6" x14ac:dyDescent="0.25">
      <c r="A12" s="6"/>
      <c r="B12" s="8"/>
      <c r="C12" s="40"/>
      <c r="D12" s="9"/>
    </row>
    <row r="13" spans="1:6" ht="31.5" customHeight="1" x14ac:dyDescent="0.25">
      <c r="A13" s="38" t="s">
        <v>10</v>
      </c>
      <c r="B13" s="39" t="s">
        <v>258</v>
      </c>
      <c r="C13" s="2" t="s">
        <v>12</v>
      </c>
      <c r="D13" s="10" t="s">
        <v>13</v>
      </c>
      <c r="E13" s="2" t="s">
        <v>259</v>
      </c>
      <c r="F13" s="10" t="s">
        <v>260</v>
      </c>
    </row>
    <row r="14" spans="1:6" x14ac:dyDescent="0.25">
      <c r="A14" s="56" t="s">
        <v>20</v>
      </c>
      <c r="B14" s="59" t="str">
        <f>VLOOKUP(A14,SOUHRN!$A$9:$E$218,2,FALSE)</f>
        <v>Motorové promítací plátno 2,7 m</v>
      </c>
      <c r="C14" s="55">
        <v>1</v>
      </c>
      <c r="D14" s="58" t="s">
        <v>22</v>
      </c>
      <c r="E14" s="106"/>
      <c r="F14" s="69">
        <f t="shared" ref="F14:F26" si="0">E14*C14</f>
        <v>0</v>
      </c>
    </row>
    <row r="15" spans="1:6" x14ac:dyDescent="0.25">
      <c r="A15" s="56" t="s">
        <v>45</v>
      </c>
      <c r="B15" s="59" t="str">
        <f>VLOOKUP(A15,SOUHRN!$A$9:$E$218,2,FALSE)</f>
        <v>Projektor s pevným objektivem, 5000 lm</v>
      </c>
      <c r="C15" s="55">
        <v>1</v>
      </c>
      <c r="D15" s="58" t="s">
        <v>22</v>
      </c>
      <c r="E15" s="106"/>
      <c r="F15" s="69">
        <f t="shared" si="0"/>
        <v>0</v>
      </c>
    </row>
    <row r="16" spans="1:6" x14ac:dyDescent="0.25">
      <c r="A16" s="56" t="s">
        <v>190</v>
      </c>
      <c r="B16" s="59" t="str">
        <f>VLOOKUP(A16,SOUHRN!$A$9:$E$218,2,FALSE)</f>
        <v>Držák projektoru univerzální</v>
      </c>
      <c r="C16" s="55">
        <v>1</v>
      </c>
      <c r="D16" s="58" t="s">
        <v>22</v>
      </c>
      <c r="E16" s="106"/>
      <c r="F16" s="69">
        <f t="shared" si="0"/>
        <v>0</v>
      </c>
    </row>
    <row r="17" spans="1:6" x14ac:dyDescent="0.25">
      <c r="A17" s="56" t="s">
        <v>42</v>
      </c>
      <c r="B17" s="59" t="str">
        <f>VLOOKUP(A17,SOUHRN!$A$9:$E$218,2,FALSE)</f>
        <v>Keramická tabule atypická</v>
      </c>
      <c r="C17" s="55">
        <v>1</v>
      </c>
      <c r="D17" s="58" t="s">
        <v>22</v>
      </c>
      <c r="E17" s="106"/>
      <c r="F17" s="69">
        <f t="shared" si="0"/>
        <v>0</v>
      </c>
    </row>
    <row r="18" spans="1:6" x14ac:dyDescent="0.25">
      <c r="A18" s="56" t="s">
        <v>202</v>
      </c>
      <c r="B18" s="59" t="str">
        <f>VLOOKUP(A18,SOUHRN!$A$9:$E$218,2,FALSE)</f>
        <v>Přípojné místo pro prezentaci v katedře</v>
      </c>
      <c r="C18" s="55">
        <v>1</v>
      </c>
      <c r="D18" s="58" t="s">
        <v>22</v>
      </c>
      <c r="E18" s="106"/>
      <c r="F18" s="69">
        <f t="shared" si="0"/>
        <v>0</v>
      </c>
    </row>
    <row r="19" spans="1:6" x14ac:dyDescent="0.25">
      <c r="A19" s="56" t="s">
        <v>153</v>
      </c>
      <c r="B19" s="59" t="str">
        <f>VLOOKUP(A19,SOUHRN!$A$9:$E$218,2,FALSE)</f>
        <v>Výkonový zesilovač (100V nebo nízkoimpedanční)</v>
      </c>
      <c r="C19" s="57">
        <v>1</v>
      </c>
      <c r="D19" s="58" t="s">
        <v>22</v>
      </c>
      <c r="E19" s="106"/>
      <c r="F19" s="69">
        <f t="shared" si="0"/>
        <v>0</v>
      </c>
    </row>
    <row r="20" spans="1:6" x14ac:dyDescent="0.25">
      <c r="A20" s="56" t="s">
        <v>78</v>
      </c>
      <c r="B20" s="59" t="str">
        <f>VLOOKUP(A20,SOUHRN!$A$9:$E$218,2,FALSE)</f>
        <v>Prezentační AV přepínač malý (6 vstupů, HDMI výstup)</v>
      </c>
      <c r="C20" s="57">
        <v>1</v>
      </c>
      <c r="D20" s="58" t="s">
        <v>22</v>
      </c>
      <c r="E20" s="106"/>
      <c r="F20" s="69">
        <f t="shared" si="0"/>
        <v>0</v>
      </c>
    </row>
    <row r="21" spans="1:6" x14ac:dyDescent="0.25">
      <c r="A21" s="56" t="s">
        <v>72</v>
      </c>
      <c r="B21" s="59" t="str">
        <f>VLOOKUP(A21,SOUHRN!$A$9:$E$218,2,FALSE)</f>
        <v>Převodník HDMI - TP/HDBaseT (s náhl. výstupem)</v>
      </c>
      <c r="C21" s="57">
        <v>1</v>
      </c>
      <c r="D21" s="58" t="s">
        <v>22</v>
      </c>
      <c r="E21" s="106"/>
      <c r="F21" s="69">
        <f t="shared" si="0"/>
        <v>0</v>
      </c>
    </row>
    <row r="22" spans="1:6" x14ac:dyDescent="0.25">
      <c r="A22" s="56" t="s">
        <v>93</v>
      </c>
      <c r="B22" s="59" t="str">
        <f>VLOOKUP(A22,SOUHRN!$A$9:$E$218,2,FALSE)</f>
        <v>Ovládací panel/ŘS tlačítkový velký</v>
      </c>
      <c r="C22" s="57">
        <v>1</v>
      </c>
      <c r="D22" s="58" t="s">
        <v>22</v>
      </c>
      <c r="E22" s="106"/>
      <c r="F22" s="69">
        <f t="shared" si="0"/>
        <v>0</v>
      </c>
    </row>
    <row r="23" spans="1:6" x14ac:dyDescent="0.25">
      <c r="A23" s="65" t="s">
        <v>120</v>
      </c>
      <c r="B23" s="63" t="str">
        <f>VLOOKUP(A23,SOUHRN!$A$9:$E$218,2,FALSE)</f>
        <v>Relé</v>
      </c>
      <c r="C23" s="57">
        <v>2</v>
      </c>
      <c r="D23" s="64" t="s">
        <v>22</v>
      </c>
      <c r="E23" s="106"/>
      <c r="F23" s="69">
        <f t="shared" si="0"/>
        <v>0</v>
      </c>
    </row>
    <row r="24" spans="1:6" x14ac:dyDescent="0.25">
      <c r="A24" s="56" t="s">
        <v>171</v>
      </c>
      <c r="B24" s="59" t="str">
        <f>VLOOKUP(A24,SOUHRN!$A$9:$E$218,2,FALSE)</f>
        <v>SFTP Cat 6a</v>
      </c>
      <c r="C24" s="57">
        <v>30</v>
      </c>
      <c r="D24" s="58" t="s">
        <v>173</v>
      </c>
      <c r="E24" s="106"/>
      <c r="F24" s="69">
        <f t="shared" si="0"/>
        <v>0</v>
      </c>
    </row>
    <row r="25" spans="1:6" x14ac:dyDescent="0.25">
      <c r="A25" s="56" t="s">
        <v>188</v>
      </c>
      <c r="B25" s="59" t="str">
        <f>VLOOKUP(A25,SOUHRN!$A$9:$E$218,2,FALSE)</f>
        <v>Repro kabel 100V, CYKY 2x1,5 mm2</v>
      </c>
      <c r="C25" s="57">
        <v>60</v>
      </c>
      <c r="D25" s="58" t="s">
        <v>173</v>
      </c>
      <c r="E25" s="106"/>
      <c r="F25" s="69">
        <f t="shared" si="0"/>
        <v>0</v>
      </c>
    </row>
    <row r="26" spans="1:6" x14ac:dyDescent="0.25">
      <c r="A26" s="65" t="s">
        <v>205</v>
      </c>
      <c r="B26" s="59" t="str">
        <f>VLOOKUP(A26,SOUHRN!$A$9:$E$218,2,FALSE)</f>
        <v>Montážní a spotřební materiál</v>
      </c>
      <c r="C26" s="57">
        <v>1</v>
      </c>
      <c r="D26" s="58" t="s">
        <v>207</v>
      </c>
      <c r="E26" s="106"/>
      <c r="F26" s="69">
        <f t="shared" si="0"/>
        <v>0</v>
      </c>
    </row>
    <row r="27" spans="1:6" x14ac:dyDescent="0.25">
      <c r="A27" s="65" t="s">
        <v>209</v>
      </c>
      <c r="B27" s="59" t="str">
        <f>VLOOKUP(A27,SOUHRN!$A$9:$E$218,2,FALSE)</f>
        <v>Prováděcí dokumentace</v>
      </c>
      <c r="C27" s="57">
        <v>4</v>
      </c>
      <c r="D27" s="58" t="s">
        <v>303</v>
      </c>
      <c r="E27" s="107"/>
      <c r="F27" s="108"/>
    </row>
    <row r="28" spans="1:6" x14ac:dyDescent="0.25">
      <c r="A28" s="65" t="s">
        <v>212</v>
      </c>
      <c r="B28" s="59" t="str">
        <f>VLOOKUP(A28,SOUHRN!$A$9:$E$218,2,FALSE)</f>
        <v>Štítkování zařízení - identifikační systém</v>
      </c>
      <c r="C28" s="57">
        <v>4</v>
      </c>
      <c r="D28" s="58" t="s">
        <v>303</v>
      </c>
      <c r="E28" s="107"/>
      <c r="F28" s="108"/>
    </row>
    <row r="29" spans="1:6" x14ac:dyDescent="0.25">
      <c r="A29" s="65" t="s">
        <v>214</v>
      </c>
      <c r="B29" s="59" t="str">
        <f>VLOOKUP(A29,SOUHRN!$A$9:$E$218,2,FALSE)</f>
        <v>Demontážní práce původního vybavení</v>
      </c>
      <c r="C29" s="57">
        <v>16</v>
      </c>
      <c r="D29" s="58" t="s">
        <v>303</v>
      </c>
      <c r="E29" s="107"/>
      <c r="F29" s="108"/>
    </row>
    <row r="30" spans="1:6" x14ac:dyDescent="0.25">
      <c r="A30" s="65" t="s">
        <v>216</v>
      </c>
      <c r="B30" s="59" t="str">
        <f>VLOOKUP(A30,SOUHRN!$A$9:$E$218,2,FALSE)</f>
        <v>Příprava kabelových tras</v>
      </c>
      <c r="C30" s="57">
        <v>12</v>
      </c>
      <c r="D30" s="58" t="s">
        <v>303</v>
      </c>
      <c r="E30" s="107"/>
      <c r="F30" s="108"/>
    </row>
    <row r="31" spans="1:6" x14ac:dyDescent="0.25">
      <c r="A31" s="65" t="s">
        <v>218</v>
      </c>
      <c r="B31" s="59" t="str">
        <f>VLOOKUP(A31,SOUHRN!$A$9:$E$218,2,FALSE)</f>
        <v>Montážní a instalační práce</v>
      </c>
      <c r="C31" s="57">
        <v>60</v>
      </c>
      <c r="D31" s="58" t="s">
        <v>303</v>
      </c>
      <c r="E31" s="107"/>
      <c r="F31" s="108"/>
    </row>
    <row r="32" spans="1:6" ht="15.75" customHeight="1" x14ac:dyDescent="0.25">
      <c r="A32" s="65" t="s">
        <v>220</v>
      </c>
      <c r="B32" s="59" t="str">
        <f>VLOOKUP(A32,SOUHRN!$A$9:$E$218,2,FALSE)</f>
        <v>Programování řídícího systému</v>
      </c>
      <c r="C32" s="57">
        <v>4</v>
      </c>
      <c r="D32" s="58" t="s">
        <v>303</v>
      </c>
      <c r="E32" s="107"/>
      <c r="F32" s="108"/>
    </row>
    <row r="33" spans="1:6" ht="15.75" customHeight="1" thickBot="1" x14ac:dyDescent="0.3">
      <c r="A33" s="87" t="s">
        <v>224</v>
      </c>
      <c r="B33" s="88" t="str">
        <f>VLOOKUP(A33,SOUHRN!$A$9:$E$218,2,FALSE)</f>
        <v>Zprovoznění a zaškolení obsluhy</v>
      </c>
      <c r="C33" s="89">
        <v>2</v>
      </c>
      <c r="D33" s="80" t="s">
        <v>303</v>
      </c>
      <c r="E33" s="119"/>
      <c r="F33" s="120"/>
    </row>
    <row r="34" spans="1:6" ht="15.75" customHeight="1" thickTop="1" x14ac:dyDescent="0.25">
      <c r="E34" s="98"/>
      <c r="F34" s="98"/>
    </row>
    <row r="35" spans="1:6" x14ac:dyDescent="0.25">
      <c r="D35" s="4" t="s">
        <v>261</v>
      </c>
      <c r="E35" s="98"/>
      <c r="F35" s="98">
        <f>SUM(F14:F34)</f>
        <v>0</v>
      </c>
    </row>
    <row r="36" spans="1:6" x14ac:dyDescent="0.25">
      <c r="E36" s="98"/>
      <c r="F36" s="98"/>
    </row>
    <row r="37" spans="1:6" x14ac:dyDescent="0.25">
      <c r="D37" s="5"/>
      <c r="E37" s="98"/>
      <c r="F37" s="98"/>
    </row>
    <row r="38" spans="1:6" x14ac:dyDescent="0.25">
      <c r="E38" s="98"/>
      <c r="F38" s="98"/>
    </row>
    <row r="39" spans="1:6" x14ac:dyDescent="0.25">
      <c r="E39" s="98"/>
      <c r="F39" s="98"/>
    </row>
    <row r="40" spans="1:6" x14ac:dyDescent="0.25">
      <c r="E40" s="98"/>
      <c r="F40" s="98"/>
    </row>
    <row r="41" spans="1:6" x14ac:dyDescent="0.25">
      <c r="E41" s="98"/>
      <c r="F41" s="98"/>
    </row>
    <row r="42" spans="1:6" x14ac:dyDescent="0.25">
      <c r="E42" s="98"/>
      <c r="F42" s="98"/>
    </row>
    <row r="43" spans="1:6" x14ac:dyDescent="0.25">
      <c r="E43" s="98"/>
      <c r="F43" s="98"/>
    </row>
    <row r="44" spans="1:6" x14ac:dyDescent="0.25">
      <c r="E44" s="98"/>
      <c r="F44" s="98"/>
    </row>
    <row r="45" spans="1:6" x14ac:dyDescent="0.25">
      <c r="E45" s="98"/>
      <c r="F45" s="98"/>
    </row>
    <row r="46" spans="1:6" x14ac:dyDescent="0.25">
      <c r="E46" s="98"/>
      <c r="F46" s="98"/>
    </row>
    <row r="47" spans="1:6" x14ac:dyDescent="0.25">
      <c r="E47" s="96"/>
    </row>
    <row r="48" spans="1:6" x14ac:dyDescent="0.25">
      <c r="E48" s="96"/>
    </row>
  </sheetData>
  <sheetProtection sheet="1"/>
  <mergeCells count="1">
    <mergeCell ref="D2:D11"/>
  </mergeCells>
  <pageMargins left="0.23622047244094491" right="0.23622047244094491" top="0.74803149606299213" bottom="0.74803149606299213" header="0.31496062992125978" footer="0.31496062992125978"/>
  <pageSetup paperSize="9" scale="76" fitToHeight="0" orientation="landscape" horizontalDpi="3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8"/>
  <sheetViews>
    <sheetView view="pageBreakPreview" zoomScaleNormal="100" zoomScaleSheetLayoutView="100" workbookViewId="0"/>
  </sheetViews>
  <sheetFormatPr defaultRowHeight="15" x14ac:dyDescent="0.25"/>
  <cols>
    <col min="1" max="1" width="21.7109375" style="54" customWidth="1"/>
    <col min="2" max="2" width="70.7109375" style="54" customWidth="1"/>
    <col min="3" max="3" width="7.7109375" style="41" customWidth="1"/>
    <col min="4" max="4" width="50.7109375" style="54" customWidth="1"/>
    <col min="5" max="6" width="18.5703125" style="54" bestFit="1" customWidth="1"/>
  </cols>
  <sheetData>
    <row r="1" spans="1:6" ht="15.75" customHeight="1" thickTop="1" x14ac:dyDescent="0.25">
      <c r="A1" s="99" t="s">
        <v>0</v>
      </c>
      <c r="B1" s="100" t="str">
        <f>SOUHRN!C1</f>
        <v>MUNI AV Technologie</v>
      </c>
      <c r="C1" s="7" t="s">
        <v>245</v>
      </c>
      <c r="D1" s="1"/>
    </row>
    <row r="2" spans="1:6" x14ac:dyDescent="0.25">
      <c r="A2" s="101" t="s">
        <v>2</v>
      </c>
      <c r="B2" s="27" t="str">
        <f>SOUHRN!C2</f>
        <v>UKB - pouze výběr učeben LF</v>
      </c>
      <c r="D2" s="126" t="s">
        <v>301</v>
      </c>
    </row>
    <row r="3" spans="1:6" x14ac:dyDescent="0.25">
      <c r="A3" s="101" t="s">
        <v>4</v>
      </c>
      <c r="B3" s="27" t="s">
        <v>5</v>
      </c>
      <c r="D3" s="127"/>
    </row>
    <row r="4" spans="1:6" x14ac:dyDescent="0.25">
      <c r="A4" s="101" t="s">
        <v>6</v>
      </c>
      <c r="B4" s="27" t="s">
        <v>7</v>
      </c>
      <c r="D4" s="127"/>
    </row>
    <row r="5" spans="1:6" x14ac:dyDescent="0.25">
      <c r="A5" s="101" t="s">
        <v>8</v>
      </c>
      <c r="B5" s="11" t="s">
        <v>248</v>
      </c>
      <c r="D5" s="127"/>
    </row>
    <row r="6" spans="1:6" x14ac:dyDescent="0.25">
      <c r="A6" s="101" t="s">
        <v>249</v>
      </c>
      <c r="B6" s="11" t="s">
        <v>274</v>
      </c>
      <c r="D6" s="127"/>
    </row>
    <row r="7" spans="1:6" x14ac:dyDescent="0.25">
      <c r="A7" s="101" t="s">
        <v>251</v>
      </c>
      <c r="B7" s="11" t="s">
        <v>287</v>
      </c>
      <c r="D7" s="127"/>
    </row>
    <row r="8" spans="1:6" x14ac:dyDescent="0.25">
      <c r="A8" s="101" t="s">
        <v>253</v>
      </c>
      <c r="B8" s="11" t="str">
        <f ca="1">RIGHT(CELL("filename",A1),LEN(CELL("filename",A1))-FIND("]",CELL("filename",A1)))</f>
        <v>A15_309</v>
      </c>
      <c r="D8" s="127"/>
    </row>
    <row r="9" spans="1:6" x14ac:dyDescent="0.25">
      <c r="A9" s="101" t="s">
        <v>254</v>
      </c>
      <c r="B9" s="11" t="s">
        <v>304</v>
      </c>
      <c r="D9" s="127"/>
    </row>
    <row r="10" spans="1:6" x14ac:dyDescent="0.25">
      <c r="A10" s="101" t="s">
        <v>256</v>
      </c>
      <c r="B10" s="44"/>
      <c r="D10" s="127"/>
    </row>
    <row r="11" spans="1:6" ht="15.75" customHeight="1" thickBot="1" x14ac:dyDescent="0.3">
      <c r="A11" s="102" t="s">
        <v>257</v>
      </c>
      <c r="B11" s="28"/>
      <c r="D11" s="127"/>
    </row>
    <row r="12" spans="1:6" x14ac:dyDescent="0.25">
      <c r="A12" s="6"/>
      <c r="B12" s="8"/>
      <c r="C12" s="40"/>
      <c r="D12" s="9"/>
    </row>
    <row r="13" spans="1:6" ht="31.5" customHeight="1" x14ac:dyDescent="0.25">
      <c r="A13" s="38" t="s">
        <v>10</v>
      </c>
      <c r="B13" s="39" t="s">
        <v>258</v>
      </c>
      <c r="C13" s="2" t="s">
        <v>12</v>
      </c>
      <c r="D13" s="10" t="s">
        <v>13</v>
      </c>
      <c r="E13" s="2" t="s">
        <v>259</v>
      </c>
      <c r="F13" s="10" t="s">
        <v>260</v>
      </c>
    </row>
    <row r="14" spans="1:6" x14ac:dyDescent="0.25">
      <c r="A14" s="56" t="s">
        <v>20</v>
      </c>
      <c r="B14" s="59" t="str">
        <f>VLOOKUP(A14,SOUHRN!$A$9:$E$218,2,FALSE)</f>
        <v>Motorové promítací plátno 2,7 m</v>
      </c>
      <c r="C14" s="55">
        <v>1</v>
      </c>
      <c r="D14" s="58" t="s">
        <v>22</v>
      </c>
      <c r="E14" s="106"/>
      <c r="F14" s="69">
        <f t="shared" ref="F14:F26" si="0">E14*C14</f>
        <v>0</v>
      </c>
    </row>
    <row r="15" spans="1:6" x14ac:dyDescent="0.25">
      <c r="A15" s="56" t="s">
        <v>45</v>
      </c>
      <c r="B15" s="59" t="str">
        <f>VLOOKUP(A15,SOUHRN!$A$9:$E$218,2,FALSE)</f>
        <v>Projektor s pevným objektivem, 5000 lm</v>
      </c>
      <c r="C15" s="55">
        <v>1</v>
      </c>
      <c r="D15" s="58" t="s">
        <v>22</v>
      </c>
      <c r="E15" s="106"/>
      <c r="F15" s="69">
        <f t="shared" si="0"/>
        <v>0</v>
      </c>
    </row>
    <row r="16" spans="1:6" x14ac:dyDescent="0.25">
      <c r="A16" s="56" t="s">
        <v>190</v>
      </c>
      <c r="B16" s="59" t="str">
        <f>VLOOKUP(A16,SOUHRN!$A$9:$E$218,2,FALSE)</f>
        <v>Držák projektoru univerzální</v>
      </c>
      <c r="C16" s="55">
        <v>1</v>
      </c>
      <c r="D16" s="58" t="s">
        <v>22</v>
      </c>
      <c r="E16" s="106"/>
      <c r="F16" s="69">
        <f t="shared" si="0"/>
        <v>0</v>
      </c>
    </row>
    <row r="17" spans="1:6" x14ac:dyDescent="0.25">
      <c r="A17" s="56" t="s">
        <v>42</v>
      </c>
      <c r="B17" s="59" t="str">
        <f>VLOOKUP(A17,SOUHRN!$A$9:$E$218,2,FALSE)</f>
        <v>Keramická tabule atypická</v>
      </c>
      <c r="C17" s="55">
        <v>1</v>
      </c>
      <c r="D17" s="58" t="s">
        <v>22</v>
      </c>
      <c r="E17" s="106"/>
      <c r="F17" s="69">
        <f t="shared" si="0"/>
        <v>0</v>
      </c>
    </row>
    <row r="18" spans="1:6" x14ac:dyDescent="0.25">
      <c r="A18" s="56" t="s">
        <v>202</v>
      </c>
      <c r="B18" s="59" t="str">
        <f>VLOOKUP(A18,SOUHRN!$A$9:$E$218,2,FALSE)</f>
        <v>Přípojné místo pro prezentaci v katedře</v>
      </c>
      <c r="C18" s="55">
        <v>1</v>
      </c>
      <c r="D18" s="58" t="s">
        <v>22</v>
      </c>
      <c r="E18" s="106"/>
      <c r="F18" s="69">
        <f t="shared" si="0"/>
        <v>0</v>
      </c>
    </row>
    <row r="19" spans="1:6" x14ac:dyDescent="0.25">
      <c r="A19" s="56" t="s">
        <v>153</v>
      </c>
      <c r="B19" s="59" t="str">
        <f>VLOOKUP(A19,SOUHRN!$A$9:$E$218,2,FALSE)</f>
        <v>Výkonový zesilovač (100V nebo nízkoimpedanční)</v>
      </c>
      <c r="C19" s="57">
        <v>1</v>
      </c>
      <c r="D19" s="58" t="s">
        <v>22</v>
      </c>
      <c r="E19" s="106"/>
      <c r="F19" s="69">
        <f t="shared" si="0"/>
        <v>0</v>
      </c>
    </row>
    <row r="20" spans="1:6" x14ac:dyDescent="0.25">
      <c r="A20" s="56" t="s">
        <v>78</v>
      </c>
      <c r="B20" s="59" t="str">
        <f>VLOOKUP(A20,SOUHRN!$A$9:$E$218,2,FALSE)</f>
        <v>Prezentační AV přepínač malý (6 vstupů, HDMI výstup)</v>
      </c>
      <c r="C20" s="57">
        <v>1</v>
      </c>
      <c r="D20" s="58" t="s">
        <v>22</v>
      </c>
      <c r="E20" s="106"/>
      <c r="F20" s="69">
        <f t="shared" si="0"/>
        <v>0</v>
      </c>
    </row>
    <row r="21" spans="1:6" x14ac:dyDescent="0.25">
      <c r="A21" s="56" t="s">
        <v>72</v>
      </c>
      <c r="B21" s="59" t="str">
        <f>VLOOKUP(A21,SOUHRN!$A$9:$E$218,2,FALSE)</f>
        <v>Převodník HDMI - TP/HDBaseT (s náhl. výstupem)</v>
      </c>
      <c r="C21" s="57">
        <v>1</v>
      </c>
      <c r="D21" s="58" t="s">
        <v>22</v>
      </c>
      <c r="E21" s="106"/>
      <c r="F21" s="69">
        <f t="shared" si="0"/>
        <v>0</v>
      </c>
    </row>
    <row r="22" spans="1:6" x14ac:dyDescent="0.25">
      <c r="A22" s="56" t="s">
        <v>93</v>
      </c>
      <c r="B22" s="59" t="str">
        <f>VLOOKUP(A22,SOUHRN!$A$9:$E$218,2,FALSE)</f>
        <v>Ovládací panel/ŘS tlačítkový velký</v>
      </c>
      <c r="C22" s="57">
        <v>1</v>
      </c>
      <c r="D22" s="58" t="s">
        <v>22</v>
      </c>
      <c r="E22" s="106"/>
      <c r="F22" s="69">
        <f t="shared" si="0"/>
        <v>0</v>
      </c>
    </row>
    <row r="23" spans="1:6" x14ac:dyDescent="0.25">
      <c r="A23" s="56" t="s">
        <v>120</v>
      </c>
      <c r="B23" s="59" t="str">
        <f>VLOOKUP(A23,SOUHRN!$A$9:$E$218,2,FALSE)</f>
        <v>Relé</v>
      </c>
      <c r="C23" s="57">
        <v>2</v>
      </c>
      <c r="D23" s="58" t="s">
        <v>22</v>
      </c>
      <c r="E23" s="106"/>
      <c r="F23" s="69">
        <f t="shared" si="0"/>
        <v>0</v>
      </c>
    </row>
    <row r="24" spans="1:6" x14ac:dyDescent="0.25">
      <c r="A24" s="65" t="s">
        <v>171</v>
      </c>
      <c r="B24" s="63" t="str">
        <f>VLOOKUP(A24,SOUHRN!$A$9:$E$218,2,FALSE)</f>
        <v>SFTP Cat 6a</v>
      </c>
      <c r="C24" s="57">
        <v>30</v>
      </c>
      <c r="D24" s="64" t="s">
        <v>173</v>
      </c>
      <c r="E24" s="106"/>
      <c r="F24" s="69">
        <f t="shared" si="0"/>
        <v>0</v>
      </c>
    </row>
    <row r="25" spans="1:6" x14ac:dyDescent="0.25">
      <c r="A25" s="56" t="s">
        <v>188</v>
      </c>
      <c r="B25" s="59" t="str">
        <f>VLOOKUP(A25,SOUHRN!$A$9:$E$218,2,FALSE)</f>
        <v>Repro kabel 100V, CYKY 2x1,5 mm2</v>
      </c>
      <c r="C25" s="57">
        <v>60</v>
      </c>
      <c r="D25" s="58" t="s">
        <v>173</v>
      </c>
      <c r="E25" s="106"/>
      <c r="F25" s="69">
        <f t="shared" si="0"/>
        <v>0</v>
      </c>
    </row>
    <row r="26" spans="1:6" x14ac:dyDescent="0.25">
      <c r="A26" s="56" t="s">
        <v>205</v>
      </c>
      <c r="B26" s="59" t="str">
        <f>VLOOKUP(A26,SOUHRN!$A$9:$E$218,2,FALSE)</f>
        <v>Montážní a spotřební materiál</v>
      </c>
      <c r="C26" s="57">
        <v>1</v>
      </c>
      <c r="D26" s="58" t="s">
        <v>207</v>
      </c>
      <c r="E26" s="106"/>
      <c r="F26" s="69">
        <f t="shared" si="0"/>
        <v>0</v>
      </c>
    </row>
    <row r="27" spans="1:6" x14ac:dyDescent="0.25">
      <c r="A27" s="65" t="s">
        <v>209</v>
      </c>
      <c r="B27" s="59" t="str">
        <f>VLOOKUP(A27,SOUHRN!$A$9:$E$218,2,FALSE)</f>
        <v>Prováděcí dokumentace</v>
      </c>
      <c r="C27" s="57">
        <v>4</v>
      </c>
      <c r="D27" s="58" t="s">
        <v>303</v>
      </c>
      <c r="E27" s="107"/>
      <c r="F27" s="108"/>
    </row>
    <row r="28" spans="1:6" x14ac:dyDescent="0.25">
      <c r="A28" s="65" t="s">
        <v>212</v>
      </c>
      <c r="B28" s="59" t="str">
        <f>VLOOKUP(A28,SOUHRN!$A$9:$E$218,2,FALSE)</f>
        <v>Štítkování zařízení - identifikační systém</v>
      </c>
      <c r="C28" s="57">
        <v>4</v>
      </c>
      <c r="D28" s="58" t="s">
        <v>303</v>
      </c>
      <c r="E28" s="121"/>
      <c r="F28" s="115"/>
    </row>
    <row r="29" spans="1:6" x14ac:dyDescent="0.25">
      <c r="A29" s="65" t="s">
        <v>214</v>
      </c>
      <c r="B29" s="59" t="str">
        <f>VLOOKUP(A29,SOUHRN!$A$9:$E$218,2,FALSE)</f>
        <v>Demontážní práce původního vybavení</v>
      </c>
      <c r="C29" s="57">
        <v>16</v>
      </c>
      <c r="D29" s="58" t="s">
        <v>303</v>
      </c>
      <c r="E29" s="118"/>
      <c r="F29" s="108"/>
    </row>
    <row r="30" spans="1:6" x14ac:dyDescent="0.25">
      <c r="A30" s="65" t="s">
        <v>216</v>
      </c>
      <c r="B30" s="59" t="str">
        <f>VLOOKUP(A30,SOUHRN!$A$9:$E$218,2,FALSE)</f>
        <v>Příprava kabelových tras</v>
      </c>
      <c r="C30" s="57">
        <v>12</v>
      </c>
      <c r="D30" s="58" t="s">
        <v>303</v>
      </c>
      <c r="E30" s="118"/>
      <c r="F30" s="108"/>
    </row>
    <row r="31" spans="1:6" x14ac:dyDescent="0.25">
      <c r="A31" s="65" t="s">
        <v>218</v>
      </c>
      <c r="B31" s="59" t="str">
        <f>VLOOKUP(A31,SOUHRN!$A$9:$E$218,2,FALSE)</f>
        <v>Montážní a instalační práce</v>
      </c>
      <c r="C31" s="57">
        <v>60</v>
      </c>
      <c r="D31" s="58" t="s">
        <v>303</v>
      </c>
      <c r="E31" s="118"/>
      <c r="F31" s="108"/>
    </row>
    <row r="32" spans="1:6" x14ac:dyDescent="0.25">
      <c r="A32" s="65" t="s">
        <v>220</v>
      </c>
      <c r="B32" s="59" t="str">
        <f>VLOOKUP(A32,SOUHRN!$A$9:$E$218,2,FALSE)</f>
        <v>Programování řídícího systému</v>
      </c>
      <c r="C32" s="57">
        <v>4</v>
      </c>
      <c r="D32" s="58" t="s">
        <v>303</v>
      </c>
      <c r="E32" s="118"/>
      <c r="F32" s="108"/>
    </row>
    <row r="33" spans="1:6" ht="15.75" customHeight="1" thickBot="1" x14ac:dyDescent="0.3">
      <c r="A33" s="87" t="s">
        <v>224</v>
      </c>
      <c r="B33" s="88" t="str">
        <f>VLOOKUP(A33,SOUHRN!$A$9:$E$218,2,FALSE)</f>
        <v>Zprovoznění a zaškolení obsluhy</v>
      </c>
      <c r="C33" s="89">
        <v>2</v>
      </c>
      <c r="D33" s="80" t="s">
        <v>303</v>
      </c>
      <c r="E33" s="122"/>
      <c r="F33" s="123"/>
    </row>
    <row r="34" spans="1:6" ht="15.75" customHeight="1" thickTop="1" x14ac:dyDescent="0.25">
      <c r="A34" s="21"/>
      <c r="B34" s="21"/>
      <c r="C34" s="83"/>
      <c r="D34" s="21"/>
      <c r="E34" s="98"/>
      <c r="F34" s="98"/>
    </row>
    <row r="35" spans="1:6" x14ac:dyDescent="0.25">
      <c r="D35" s="4" t="s">
        <v>261</v>
      </c>
      <c r="E35" s="98"/>
      <c r="F35" s="98">
        <f>SUM(F14:F34)</f>
        <v>0</v>
      </c>
    </row>
    <row r="36" spans="1:6" x14ac:dyDescent="0.25">
      <c r="E36" s="98"/>
      <c r="F36" s="98"/>
    </row>
    <row r="37" spans="1:6" x14ac:dyDescent="0.25">
      <c r="E37" s="98"/>
      <c r="F37" s="98"/>
    </row>
    <row r="38" spans="1:6" x14ac:dyDescent="0.25">
      <c r="E38" s="98"/>
      <c r="F38" s="98"/>
    </row>
    <row r="39" spans="1:6" x14ac:dyDescent="0.25">
      <c r="E39" s="98"/>
      <c r="F39" s="98"/>
    </row>
    <row r="40" spans="1:6" x14ac:dyDescent="0.25">
      <c r="E40" s="98"/>
      <c r="F40" s="98"/>
    </row>
    <row r="41" spans="1:6" x14ac:dyDescent="0.25">
      <c r="D41" s="5"/>
      <c r="E41" s="98"/>
      <c r="F41" s="98"/>
    </row>
    <row r="42" spans="1:6" x14ac:dyDescent="0.25">
      <c r="E42" s="98"/>
      <c r="F42" s="98"/>
    </row>
    <row r="43" spans="1:6" x14ac:dyDescent="0.25">
      <c r="E43" s="98"/>
      <c r="F43" s="98"/>
    </row>
    <row r="44" spans="1:6" x14ac:dyDescent="0.25">
      <c r="E44" s="98"/>
      <c r="F44" s="98"/>
    </row>
    <row r="45" spans="1:6" x14ac:dyDescent="0.25">
      <c r="E45" s="98"/>
      <c r="F45" s="98"/>
    </row>
    <row r="46" spans="1:6" x14ac:dyDescent="0.25">
      <c r="E46" s="98"/>
      <c r="F46" s="98"/>
    </row>
    <row r="47" spans="1:6" x14ac:dyDescent="0.25">
      <c r="E47" s="96"/>
    </row>
    <row r="48" spans="1:6" x14ac:dyDescent="0.25">
      <c r="E48" s="96"/>
    </row>
  </sheetData>
  <sheetProtection sheet="1"/>
  <mergeCells count="1">
    <mergeCell ref="D2:D11"/>
  </mergeCells>
  <pageMargins left="0.23622047244094491" right="0.23622047244094491" top="0.74803149606299213" bottom="0.74803149606299213" header="0.31496062992125978" footer="0.31496062992125978"/>
  <pageSetup paperSize="9" scale="76" fitToHeight="0" orientation="landscape" horizontalDpi="3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0"/>
  <sheetViews>
    <sheetView view="pageBreakPreview" zoomScaleNormal="100" zoomScaleSheetLayoutView="100" workbookViewId="0"/>
  </sheetViews>
  <sheetFormatPr defaultRowHeight="15" x14ac:dyDescent="0.25"/>
  <cols>
    <col min="1" max="1" width="21.7109375" style="54" customWidth="1"/>
    <col min="2" max="2" width="70.7109375" style="54" customWidth="1"/>
    <col min="3" max="3" width="7.7109375" style="41" customWidth="1"/>
    <col min="4" max="4" width="50.7109375" style="54" customWidth="1"/>
    <col min="5" max="6" width="18.5703125" style="54" bestFit="1" customWidth="1"/>
  </cols>
  <sheetData>
    <row r="1" spans="1:6" ht="15.75" customHeight="1" thickTop="1" x14ac:dyDescent="0.25">
      <c r="A1" s="99" t="s">
        <v>0</v>
      </c>
      <c r="B1" s="100" t="str">
        <f>SOUHRN!C1</f>
        <v>MUNI AV Technologie</v>
      </c>
      <c r="C1" s="7" t="s">
        <v>245</v>
      </c>
      <c r="D1" s="1"/>
    </row>
    <row r="2" spans="1:6" x14ac:dyDescent="0.25">
      <c r="A2" s="101" t="s">
        <v>2</v>
      </c>
      <c r="B2" s="27" t="str">
        <f>SOUHRN!C2</f>
        <v>UKB - pouze výběr učeben LF</v>
      </c>
      <c r="D2" s="126" t="s">
        <v>305</v>
      </c>
    </row>
    <row r="3" spans="1:6" x14ac:dyDescent="0.25">
      <c r="A3" s="101" t="s">
        <v>4</v>
      </c>
      <c r="B3" s="27" t="s">
        <v>5</v>
      </c>
      <c r="D3" s="127"/>
    </row>
    <row r="4" spans="1:6" x14ac:dyDescent="0.25">
      <c r="A4" s="101" t="s">
        <v>6</v>
      </c>
      <c r="B4" s="27" t="s">
        <v>7</v>
      </c>
      <c r="D4" s="127"/>
    </row>
    <row r="5" spans="1:6" x14ac:dyDescent="0.25">
      <c r="A5" s="101" t="s">
        <v>8</v>
      </c>
      <c r="B5" s="11" t="s">
        <v>248</v>
      </c>
      <c r="D5" s="127"/>
    </row>
    <row r="6" spans="1:6" x14ac:dyDescent="0.25">
      <c r="A6" s="101" t="s">
        <v>249</v>
      </c>
      <c r="B6" s="11" t="s">
        <v>274</v>
      </c>
      <c r="D6" s="127"/>
    </row>
    <row r="7" spans="1:6" x14ac:dyDescent="0.25">
      <c r="A7" s="101" t="s">
        <v>251</v>
      </c>
      <c r="B7" s="11" t="s">
        <v>306</v>
      </c>
      <c r="D7" s="127"/>
    </row>
    <row r="8" spans="1:6" x14ac:dyDescent="0.25">
      <c r="A8" s="101" t="s">
        <v>253</v>
      </c>
      <c r="B8" s="11" t="str">
        <f ca="1">RIGHT(CELL("filename",A1),LEN(CELL("filename",A1))-FIND("]",CELL("filename",A1)))</f>
        <v>A15_332</v>
      </c>
      <c r="D8" s="127"/>
    </row>
    <row r="9" spans="1:6" x14ac:dyDescent="0.25">
      <c r="A9" s="101" t="s">
        <v>254</v>
      </c>
      <c r="B9" s="11" t="s">
        <v>307</v>
      </c>
      <c r="D9" s="127"/>
    </row>
    <row r="10" spans="1:6" x14ac:dyDescent="0.25">
      <c r="A10" s="101" t="s">
        <v>256</v>
      </c>
      <c r="B10" s="44"/>
      <c r="D10" s="127"/>
    </row>
    <row r="11" spans="1:6" ht="15.75" customHeight="1" thickBot="1" x14ac:dyDescent="0.3">
      <c r="A11" s="102" t="s">
        <v>257</v>
      </c>
      <c r="B11" s="28"/>
      <c r="D11" s="127"/>
    </row>
    <row r="12" spans="1:6" x14ac:dyDescent="0.25">
      <c r="A12" s="6"/>
      <c r="B12" s="8"/>
      <c r="C12" s="40"/>
      <c r="D12" s="9"/>
    </row>
    <row r="13" spans="1:6" ht="31.5" customHeight="1" x14ac:dyDescent="0.25">
      <c r="A13" s="38" t="s">
        <v>10</v>
      </c>
      <c r="B13" s="39" t="s">
        <v>258</v>
      </c>
      <c r="C13" s="2" t="s">
        <v>12</v>
      </c>
      <c r="D13" s="10" t="s">
        <v>13</v>
      </c>
      <c r="E13" s="2" t="s">
        <v>259</v>
      </c>
      <c r="F13" s="10" t="s">
        <v>260</v>
      </c>
    </row>
    <row r="14" spans="1:6" x14ac:dyDescent="0.25">
      <c r="A14" s="56" t="s">
        <v>51</v>
      </c>
      <c r="B14" s="59" t="str">
        <f>VLOOKUP(A14,SOUHRN!$A$9:$E$218,2,FALSE)</f>
        <v>Náhledový monitor 65''</v>
      </c>
      <c r="C14" s="55">
        <v>1</v>
      </c>
      <c r="D14" s="58" t="s">
        <v>22</v>
      </c>
      <c r="E14" s="106"/>
      <c r="F14" s="69">
        <f t="shared" ref="F14:F23" si="0">E14*C14</f>
        <v>0</v>
      </c>
    </row>
    <row r="15" spans="1:6" x14ac:dyDescent="0.25">
      <c r="A15" s="56" t="s">
        <v>129</v>
      </c>
      <c r="B15" s="59" t="str">
        <f>VLOOKUP(A15,SOUHRN!$A$9:$E$218,2,FALSE)</f>
        <v>USB kamera PTZ s ext. odposlechem a mikrofonem</v>
      </c>
      <c r="C15" s="55">
        <v>1</v>
      </c>
      <c r="D15" s="58" t="s">
        <v>22</v>
      </c>
      <c r="E15" s="106"/>
      <c r="F15" s="69">
        <f t="shared" si="0"/>
        <v>0</v>
      </c>
    </row>
    <row r="16" spans="1:6" x14ac:dyDescent="0.25">
      <c r="A16" s="56" t="s">
        <v>123</v>
      </c>
      <c r="B16" s="59" t="str">
        <f>VLOOKUP(A16,SOUHRN!$A$9:$E$218,2,FALSE)</f>
        <v>Jednotka pro bezdrátovou prezentaci, multiplatformní</v>
      </c>
      <c r="C16" s="55">
        <v>1</v>
      </c>
      <c r="D16" s="58" t="s">
        <v>22</v>
      </c>
      <c r="E16" s="106"/>
      <c r="F16" s="69">
        <f t="shared" si="0"/>
        <v>0</v>
      </c>
    </row>
    <row r="17" spans="1:6" x14ac:dyDescent="0.25">
      <c r="A17" s="56" t="s">
        <v>202</v>
      </c>
      <c r="B17" s="59" t="str">
        <f>VLOOKUP(A17,SOUHRN!$A$9:$E$218,2,FALSE)</f>
        <v>Přípojné místo pro prezentaci v katedře</v>
      </c>
      <c r="C17" s="55">
        <v>1</v>
      </c>
      <c r="D17" s="58" t="s">
        <v>22</v>
      </c>
      <c r="E17" s="106"/>
      <c r="F17" s="69">
        <f t="shared" si="0"/>
        <v>0</v>
      </c>
    </row>
    <row r="18" spans="1:6" x14ac:dyDescent="0.25">
      <c r="A18" s="56" t="s">
        <v>78</v>
      </c>
      <c r="B18" s="59" t="str">
        <f>VLOOKUP(A18,SOUHRN!$A$9:$E$218,2,FALSE)</f>
        <v>Prezentační AV přepínač malý (6 vstupů, HDMI výstup)</v>
      </c>
      <c r="C18" s="57">
        <v>1</v>
      </c>
      <c r="D18" s="58" t="s">
        <v>22</v>
      </c>
      <c r="E18" s="106"/>
      <c r="F18" s="69">
        <f t="shared" si="0"/>
        <v>0</v>
      </c>
    </row>
    <row r="19" spans="1:6" x14ac:dyDescent="0.25">
      <c r="A19" s="56" t="s">
        <v>69</v>
      </c>
      <c r="B19" s="59" t="str">
        <f>VLOOKUP(A19,SOUHRN!$A$9:$E$218,2,FALSE)</f>
        <v>Převodník HDMI na TP</v>
      </c>
      <c r="C19" s="57">
        <v>1</v>
      </c>
      <c r="D19" s="58" t="s">
        <v>22</v>
      </c>
      <c r="E19" s="106"/>
      <c r="F19" s="69">
        <f t="shared" si="0"/>
        <v>0</v>
      </c>
    </row>
    <row r="20" spans="1:6" x14ac:dyDescent="0.25">
      <c r="A20" s="56" t="s">
        <v>93</v>
      </c>
      <c r="B20" s="59" t="str">
        <f>VLOOKUP(A20,SOUHRN!$A$9:$E$218,2,FALSE)</f>
        <v>Ovládací panel/ŘS tlačítkový velký</v>
      </c>
      <c r="C20" s="57">
        <v>1</v>
      </c>
      <c r="D20" s="58" t="s">
        <v>22</v>
      </c>
      <c r="E20" s="106"/>
      <c r="F20" s="69">
        <f t="shared" si="0"/>
        <v>0</v>
      </c>
    </row>
    <row r="21" spans="1:6" x14ac:dyDescent="0.25">
      <c r="A21" s="56" t="s">
        <v>120</v>
      </c>
      <c r="B21" s="59" t="str">
        <f>VLOOKUP(A21,SOUHRN!$A$9:$E$218,2,FALSE)</f>
        <v>Relé</v>
      </c>
      <c r="C21" s="57">
        <v>2</v>
      </c>
      <c r="D21" s="58" t="s">
        <v>22</v>
      </c>
      <c r="E21" s="106"/>
      <c r="F21" s="69">
        <f t="shared" si="0"/>
        <v>0</v>
      </c>
    </row>
    <row r="22" spans="1:6" x14ac:dyDescent="0.25">
      <c r="A22" s="65" t="s">
        <v>171</v>
      </c>
      <c r="B22" s="63" t="str">
        <f>VLOOKUP(A22,SOUHRN!$A$9:$E$218,2,FALSE)</f>
        <v>SFTP Cat 6a</v>
      </c>
      <c r="C22" s="57">
        <v>30</v>
      </c>
      <c r="D22" s="64" t="s">
        <v>173</v>
      </c>
      <c r="E22" s="106"/>
      <c r="F22" s="69">
        <f t="shared" si="0"/>
        <v>0</v>
      </c>
    </row>
    <row r="23" spans="1:6" x14ac:dyDescent="0.25">
      <c r="A23" s="56" t="s">
        <v>205</v>
      </c>
      <c r="B23" s="59" t="str">
        <f>VLOOKUP(A23,SOUHRN!$A$9:$E$218,2,FALSE)</f>
        <v>Montážní a spotřební materiál</v>
      </c>
      <c r="C23" s="57">
        <v>1</v>
      </c>
      <c r="D23" s="58" t="s">
        <v>207</v>
      </c>
      <c r="E23" s="106"/>
      <c r="F23" s="69">
        <f t="shared" si="0"/>
        <v>0</v>
      </c>
    </row>
    <row r="24" spans="1:6" x14ac:dyDescent="0.25">
      <c r="A24" s="65" t="s">
        <v>209</v>
      </c>
      <c r="B24" s="59" t="str">
        <f>VLOOKUP(A24,SOUHRN!$A$9:$E$218,2,FALSE)</f>
        <v>Prováděcí dokumentace</v>
      </c>
      <c r="C24" s="57">
        <v>4</v>
      </c>
      <c r="D24" s="58" t="s">
        <v>303</v>
      </c>
      <c r="E24" s="107"/>
      <c r="F24" s="108"/>
    </row>
    <row r="25" spans="1:6" x14ac:dyDescent="0.25">
      <c r="A25" s="65" t="s">
        <v>212</v>
      </c>
      <c r="B25" s="59" t="str">
        <f>VLOOKUP(A25,SOUHRN!$A$9:$E$218,2,FALSE)</f>
        <v>Štítkování zařízení - identifikační systém</v>
      </c>
      <c r="C25" s="57">
        <v>4</v>
      </c>
      <c r="D25" s="58" t="s">
        <v>303</v>
      </c>
      <c r="E25" s="107"/>
      <c r="F25" s="108"/>
    </row>
    <row r="26" spans="1:6" x14ac:dyDescent="0.25">
      <c r="A26" s="65" t="s">
        <v>214</v>
      </c>
      <c r="B26" s="59" t="str">
        <f>VLOOKUP(A26,SOUHRN!$A$9:$E$218,2,FALSE)</f>
        <v>Demontážní práce původního vybavení</v>
      </c>
      <c r="C26" s="57">
        <v>16</v>
      </c>
      <c r="D26" s="58" t="s">
        <v>303</v>
      </c>
      <c r="E26" s="107"/>
      <c r="F26" s="108"/>
    </row>
    <row r="27" spans="1:6" x14ac:dyDescent="0.25">
      <c r="A27" s="65" t="s">
        <v>216</v>
      </c>
      <c r="B27" s="59" t="str">
        <f>VLOOKUP(A27,SOUHRN!$A$9:$E$218,2,FALSE)</f>
        <v>Příprava kabelových tras</v>
      </c>
      <c r="C27" s="57">
        <v>12</v>
      </c>
      <c r="D27" s="58" t="s">
        <v>303</v>
      </c>
      <c r="E27" s="107"/>
      <c r="F27" s="108"/>
    </row>
    <row r="28" spans="1:6" x14ac:dyDescent="0.25">
      <c r="A28" s="65" t="s">
        <v>218</v>
      </c>
      <c r="B28" s="59" t="str">
        <f>VLOOKUP(A28,SOUHRN!$A$9:$E$218,2,FALSE)</f>
        <v>Montážní a instalační práce</v>
      </c>
      <c r="C28" s="57">
        <v>80</v>
      </c>
      <c r="D28" s="58" t="s">
        <v>303</v>
      </c>
      <c r="E28" s="107"/>
      <c r="F28" s="108"/>
    </row>
    <row r="29" spans="1:6" x14ac:dyDescent="0.25">
      <c r="A29" s="65" t="s">
        <v>220</v>
      </c>
      <c r="B29" s="59" t="str">
        <f>VLOOKUP(A29,SOUHRN!$A$9:$E$218,2,FALSE)</f>
        <v>Programování řídícího systému</v>
      </c>
      <c r="C29" s="57">
        <v>4</v>
      </c>
      <c r="D29" s="58" t="s">
        <v>303</v>
      </c>
      <c r="E29" s="110"/>
      <c r="F29" s="110"/>
    </row>
    <row r="30" spans="1:6" ht="15.75" customHeight="1" thickBot="1" x14ac:dyDescent="0.3">
      <c r="A30" s="87" t="s">
        <v>224</v>
      </c>
      <c r="B30" s="88" t="str">
        <f>VLOOKUP(A30,SOUHRN!$A$9:$E$218,2,FALSE)</f>
        <v>Zprovoznění a zaškolení obsluhy</v>
      </c>
      <c r="C30" s="89">
        <v>2</v>
      </c>
      <c r="D30" s="90" t="s">
        <v>303</v>
      </c>
      <c r="E30" s="110"/>
      <c r="F30" s="110"/>
    </row>
    <row r="31" spans="1:6" ht="15.75" customHeight="1" thickTop="1" x14ac:dyDescent="0.25">
      <c r="E31" s="98"/>
      <c r="F31" s="98"/>
    </row>
    <row r="32" spans="1:6" x14ac:dyDescent="0.25">
      <c r="E32" s="98"/>
      <c r="F32" s="98"/>
    </row>
    <row r="33" spans="5:6" x14ac:dyDescent="0.25">
      <c r="E33" s="98" t="s">
        <v>261</v>
      </c>
      <c r="F33" s="98">
        <f>SUM(F14:F32)</f>
        <v>0</v>
      </c>
    </row>
    <row r="34" spans="5:6" x14ac:dyDescent="0.25">
      <c r="E34" s="98"/>
      <c r="F34" s="98"/>
    </row>
    <row r="35" spans="5:6" x14ac:dyDescent="0.25">
      <c r="E35" s="98"/>
      <c r="F35" s="98"/>
    </row>
    <row r="36" spans="5:6" x14ac:dyDescent="0.25">
      <c r="E36" s="98"/>
      <c r="F36" s="98"/>
    </row>
    <row r="37" spans="5:6" x14ac:dyDescent="0.25">
      <c r="E37" s="98"/>
      <c r="F37" s="98"/>
    </row>
    <row r="38" spans="5:6" x14ac:dyDescent="0.25">
      <c r="E38" s="98"/>
      <c r="F38" s="98"/>
    </row>
    <row r="39" spans="5:6" x14ac:dyDescent="0.25">
      <c r="E39" s="98"/>
      <c r="F39" s="98"/>
    </row>
    <row r="40" spans="5:6" x14ac:dyDescent="0.25">
      <c r="E40" s="98"/>
      <c r="F40" s="98"/>
    </row>
    <row r="41" spans="5:6" x14ac:dyDescent="0.25">
      <c r="E41" s="98"/>
      <c r="F41" s="98"/>
    </row>
    <row r="42" spans="5:6" x14ac:dyDescent="0.25">
      <c r="E42" s="98"/>
      <c r="F42" s="98"/>
    </row>
    <row r="43" spans="5:6" x14ac:dyDescent="0.25">
      <c r="E43" s="98"/>
      <c r="F43" s="98"/>
    </row>
    <row r="44" spans="5:6" x14ac:dyDescent="0.25">
      <c r="E44" s="98"/>
      <c r="F44" s="98"/>
    </row>
    <row r="45" spans="5:6" x14ac:dyDescent="0.25">
      <c r="E45" s="98"/>
      <c r="F45" s="98"/>
    </row>
    <row r="46" spans="5:6" x14ac:dyDescent="0.25">
      <c r="E46" s="98"/>
      <c r="F46" s="98"/>
    </row>
    <row r="47" spans="5:6" x14ac:dyDescent="0.25">
      <c r="E47" s="98"/>
      <c r="F47" s="98"/>
    </row>
    <row r="48" spans="5:6" x14ac:dyDescent="0.25">
      <c r="E48" s="98"/>
      <c r="F48" s="98"/>
    </row>
    <row r="49" spans="5:5" x14ac:dyDescent="0.25">
      <c r="E49" s="96"/>
    </row>
    <row r="50" spans="5:5" x14ac:dyDescent="0.25">
      <c r="E50" s="96"/>
    </row>
  </sheetData>
  <sheetProtection sheet="1"/>
  <mergeCells count="1">
    <mergeCell ref="D2:D11"/>
  </mergeCells>
  <pageMargins left="0.23622047244094491" right="0.23622047244094491" top="0.74803149606299213" bottom="0.74803149606299213" header="0.31496062992125978" footer="0.31496062992125978"/>
  <pageSetup paperSize="9" scale="76" fitToHeight="0" orientation="landscape" horizontalDpi="3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8"/>
  <sheetViews>
    <sheetView view="pageBreakPreview" zoomScaleNormal="100" zoomScaleSheetLayoutView="100" workbookViewId="0"/>
  </sheetViews>
  <sheetFormatPr defaultRowHeight="15" x14ac:dyDescent="0.25"/>
  <cols>
    <col min="1" max="1" width="21.7109375" style="54" customWidth="1"/>
    <col min="2" max="2" width="70.7109375" style="54" customWidth="1"/>
    <col min="3" max="3" width="7.7109375" style="41" customWidth="1"/>
    <col min="4" max="4" width="50.7109375" style="54" customWidth="1"/>
    <col min="5" max="6" width="18.5703125" style="54" bestFit="1" customWidth="1"/>
  </cols>
  <sheetData>
    <row r="1" spans="1:6" ht="15.75" customHeight="1" thickTop="1" x14ac:dyDescent="0.25">
      <c r="A1" s="99" t="s">
        <v>0</v>
      </c>
      <c r="B1" s="100" t="str">
        <f>SOUHRN!C1</f>
        <v>MUNI AV Technologie</v>
      </c>
      <c r="C1" s="7" t="s">
        <v>245</v>
      </c>
      <c r="D1" s="1"/>
    </row>
    <row r="2" spans="1:6" x14ac:dyDescent="0.25">
      <c r="A2" s="101" t="s">
        <v>2</v>
      </c>
      <c r="B2" s="27" t="str">
        <f>SOUHRN!C2</f>
        <v>UKB - pouze výběr učeben LF</v>
      </c>
      <c r="D2" s="126" t="s">
        <v>301</v>
      </c>
    </row>
    <row r="3" spans="1:6" x14ac:dyDescent="0.25">
      <c r="A3" s="101" t="s">
        <v>4</v>
      </c>
      <c r="B3" s="27"/>
      <c r="D3" s="127"/>
    </row>
    <row r="4" spans="1:6" x14ac:dyDescent="0.25">
      <c r="A4" s="101" t="s">
        <v>6</v>
      </c>
      <c r="B4" s="27" t="s">
        <v>7</v>
      </c>
      <c r="D4" s="127"/>
    </row>
    <row r="5" spans="1:6" x14ac:dyDescent="0.25">
      <c r="A5" s="101" t="s">
        <v>8</v>
      </c>
      <c r="B5" s="11" t="s">
        <v>248</v>
      </c>
      <c r="D5" s="127"/>
    </row>
    <row r="6" spans="1:6" x14ac:dyDescent="0.25">
      <c r="A6" s="101" t="s">
        <v>249</v>
      </c>
      <c r="B6" s="11" t="s">
        <v>280</v>
      </c>
      <c r="D6" s="127"/>
    </row>
    <row r="7" spans="1:6" x14ac:dyDescent="0.25">
      <c r="A7" s="101" t="s">
        <v>251</v>
      </c>
      <c r="B7" s="11"/>
      <c r="D7" s="127"/>
    </row>
    <row r="8" spans="1:6" x14ac:dyDescent="0.25">
      <c r="A8" s="101" t="s">
        <v>253</v>
      </c>
      <c r="B8" s="11" t="str">
        <f ca="1">RIGHT(CELL("filename",A1),LEN(CELL("filename",A1))-FIND("]",CELL("filename",A1)))</f>
        <v>A15_333</v>
      </c>
      <c r="D8" s="127"/>
    </row>
    <row r="9" spans="1:6" x14ac:dyDescent="0.25">
      <c r="A9" s="101" t="s">
        <v>254</v>
      </c>
      <c r="B9" s="11" t="s">
        <v>308</v>
      </c>
      <c r="D9" s="127"/>
    </row>
    <row r="10" spans="1:6" x14ac:dyDescent="0.25">
      <c r="A10" s="101" t="s">
        <v>256</v>
      </c>
      <c r="B10" s="44"/>
      <c r="D10" s="127"/>
    </row>
    <row r="11" spans="1:6" ht="15.75" customHeight="1" thickBot="1" x14ac:dyDescent="0.3">
      <c r="A11" s="102" t="s">
        <v>257</v>
      </c>
      <c r="B11" s="28"/>
      <c r="D11" s="127"/>
    </row>
    <row r="12" spans="1:6" x14ac:dyDescent="0.25">
      <c r="A12" s="6"/>
      <c r="B12" s="8"/>
      <c r="C12" s="40"/>
      <c r="D12" s="9"/>
    </row>
    <row r="13" spans="1:6" ht="31.5" customHeight="1" x14ac:dyDescent="0.25">
      <c r="A13" s="38" t="s">
        <v>10</v>
      </c>
      <c r="B13" s="39" t="s">
        <v>258</v>
      </c>
      <c r="C13" s="2" t="s">
        <v>12</v>
      </c>
      <c r="D13" s="10" t="s">
        <v>13</v>
      </c>
      <c r="E13" s="2" t="s">
        <v>259</v>
      </c>
      <c r="F13" s="10" t="s">
        <v>260</v>
      </c>
    </row>
    <row r="14" spans="1:6" x14ac:dyDescent="0.25">
      <c r="A14" s="56" t="s">
        <v>20</v>
      </c>
      <c r="B14" s="59" t="str">
        <f>VLOOKUP(A14,SOUHRN!$A$9:$E$218,2,FALSE)</f>
        <v>Motorové promítací plátno 2,7 m</v>
      </c>
      <c r="C14" s="55">
        <v>1</v>
      </c>
      <c r="D14" s="58" t="s">
        <v>22</v>
      </c>
      <c r="E14" s="106"/>
      <c r="F14" s="69">
        <f t="shared" ref="F14:F26" si="0">E14*C14</f>
        <v>0</v>
      </c>
    </row>
    <row r="15" spans="1:6" x14ac:dyDescent="0.25">
      <c r="A15" s="56" t="s">
        <v>45</v>
      </c>
      <c r="B15" s="59" t="str">
        <f>VLOOKUP(A15,SOUHRN!$A$9:$E$218,2,FALSE)</f>
        <v>Projektor s pevným objektivem, 5000 lm</v>
      </c>
      <c r="C15" s="55">
        <v>1</v>
      </c>
      <c r="D15" s="58" t="s">
        <v>22</v>
      </c>
      <c r="E15" s="106"/>
      <c r="F15" s="69">
        <f t="shared" si="0"/>
        <v>0</v>
      </c>
    </row>
    <row r="16" spans="1:6" x14ac:dyDescent="0.25">
      <c r="A16" s="56" t="s">
        <v>190</v>
      </c>
      <c r="B16" s="59" t="str">
        <f>VLOOKUP(A16,SOUHRN!$A$9:$E$218,2,FALSE)</f>
        <v>Držák projektoru univerzální</v>
      </c>
      <c r="C16" s="55">
        <v>1</v>
      </c>
      <c r="D16" s="58" t="s">
        <v>22</v>
      </c>
      <c r="E16" s="106"/>
      <c r="F16" s="69">
        <f t="shared" si="0"/>
        <v>0</v>
      </c>
    </row>
    <row r="17" spans="1:6" x14ac:dyDescent="0.25">
      <c r="A17" s="56" t="s">
        <v>42</v>
      </c>
      <c r="B17" s="59" t="str">
        <f>VLOOKUP(A17,SOUHRN!$A$9:$E$218,2,FALSE)</f>
        <v>Keramická tabule atypická</v>
      </c>
      <c r="C17" s="55">
        <v>1</v>
      </c>
      <c r="D17" s="58" t="s">
        <v>22</v>
      </c>
      <c r="E17" s="106"/>
      <c r="F17" s="69">
        <f t="shared" si="0"/>
        <v>0</v>
      </c>
    </row>
    <row r="18" spans="1:6" x14ac:dyDescent="0.25">
      <c r="A18" s="56" t="s">
        <v>202</v>
      </c>
      <c r="B18" s="59" t="str">
        <f>VLOOKUP(A18,SOUHRN!$A$9:$E$218,2,FALSE)</f>
        <v>Přípojné místo pro prezentaci v katedře</v>
      </c>
      <c r="C18" s="55">
        <v>1</v>
      </c>
      <c r="D18" s="58" t="s">
        <v>22</v>
      </c>
      <c r="E18" s="106"/>
      <c r="F18" s="69">
        <f t="shared" si="0"/>
        <v>0</v>
      </c>
    </row>
    <row r="19" spans="1:6" x14ac:dyDescent="0.25">
      <c r="A19" s="56" t="s">
        <v>153</v>
      </c>
      <c r="B19" s="59" t="str">
        <f>VLOOKUP(A19,SOUHRN!$A$9:$E$218,2,FALSE)</f>
        <v>Výkonový zesilovač (100V nebo nízkoimpedanční)</v>
      </c>
      <c r="C19" s="57">
        <v>1</v>
      </c>
      <c r="D19" s="58" t="s">
        <v>22</v>
      </c>
      <c r="E19" s="106"/>
      <c r="F19" s="69">
        <f t="shared" si="0"/>
        <v>0</v>
      </c>
    </row>
    <row r="20" spans="1:6" x14ac:dyDescent="0.25">
      <c r="A20" s="56" t="s">
        <v>78</v>
      </c>
      <c r="B20" s="59" t="str">
        <f>VLOOKUP(A20,SOUHRN!$A$9:$E$218,2,FALSE)</f>
        <v>Prezentační AV přepínač malý (6 vstupů, HDMI výstup)</v>
      </c>
      <c r="C20" s="57">
        <v>1</v>
      </c>
      <c r="D20" s="58" t="s">
        <v>22</v>
      </c>
      <c r="E20" s="106"/>
      <c r="F20" s="69">
        <f t="shared" si="0"/>
        <v>0</v>
      </c>
    </row>
    <row r="21" spans="1:6" x14ac:dyDescent="0.25">
      <c r="A21" s="56" t="s">
        <v>72</v>
      </c>
      <c r="B21" s="59" t="str">
        <f>VLOOKUP(A21,SOUHRN!$A$9:$E$218,2,FALSE)</f>
        <v>Převodník HDMI - TP/HDBaseT (s náhl. výstupem)</v>
      </c>
      <c r="C21" s="57">
        <v>1</v>
      </c>
      <c r="D21" s="58" t="s">
        <v>22</v>
      </c>
      <c r="E21" s="106"/>
      <c r="F21" s="69">
        <f t="shared" si="0"/>
        <v>0</v>
      </c>
    </row>
    <row r="22" spans="1:6" x14ac:dyDescent="0.25">
      <c r="A22" s="56" t="s">
        <v>93</v>
      </c>
      <c r="B22" s="59" t="str">
        <f>VLOOKUP(A22,SOUHRN!$A$9:$E$218,2,FALSE)</f>
        <v>Ovládací panel/ŘS tlačítkový velký</v>
      </c>
      <c r="C22" s="57">
        <v>1</v>
      </c>
      <c r="D22" s="58" t="s">
        <v>22</v>
      </c>
      <c r="E22" s="106"/>
      <c r="F22" s="69">
        <f t="shared" si="0"/>
        <v>0</v>
      </c>
    </row>
    <row r="23" spans="1:6" x14ac:dyDescent="0.25">
      <c r="A23" s="56" t="s">
        <v>120</v>
      </c>
      <c r="B23" s="59" t="str">
        <f>VLOOKUP(A23,SOUHRN!$A$9:$E$218,2,FALSE)</f>
        <v>Relé</v>
      </c>
      <c r="C23" s="57">
        <v>2</v>
      </c>
      <c r="D23" s="58" t="s">
        <v>22</v>
      </c>
      <c r="E23" s="106"/>
      <c r="F23" s="69">
        <f t="shared" si="0"/>
        <v>0</v>
      </c>
    </row>
    <row r="24" spans="1:6" x14ac:dyDescent="0.25">
      <c r="A24" s="56" t="s">
        <v>171</v>
      </c>
      <c r="B24" s="59" t="str">
        <f>VLOOKUP(A24,SOUHRN!$A$9:$E$218,2,FALSE)</f>
        <v>SFTP Cat 6a</v>
      </c>
      <c r="C24" s="57">
        <v>30</v>
      </c>
      <c r="D24" s="58" t="s">
        <v>173</v>
      </c>
      <c r="E24" s="106"/>
      <c r="F24" s="69">
        <f t="shared" si="0"/>
        <v>0</v>
      </c>
    </row>
    <row r="25" spans="1:6" x14ac:dyDescent="0.25">
      <c r="A25" s="65" t="s">
        <v>188</v>
      </c>
      <c r="B25" s="63" t="str">
        <f>VLOOKUP(A25,SOUHRN!$A$9:$E$218,2,FALSE)</f>
        <v>Repro kabel 100V, CYKY 2x1,5 mm2</v>
      </c>
      <c r="C25" s="57">
        <v>60</v>
      </c>
      <c r="D25" s="64" t="s">
        <v>173</v>
      </c>
      <c r="E25" s="106"/>
      <c r="F25" s="69">
        <f t="shared" si="0"/>
        <v>0</v>
      </c>
    </row>
    <row r="26" spans="1:6" x14ac:dyDescent="0.25">
      <c r="A26" s="56" t="s">
        <v>205</v>
      </c>
      <c r="B26" s="59" t="str">
        <f>VLOOKUP(A26,SOUHRN!$A$9:$E$218,2,FALSE)</f>
        <v>Montážní a spotřební materiál</v>
      </c>
      <c r="C26" s="57">
        <v>1</v>
      </c>
      <c r="D26" s="58" t="s">
        <v>207</v>
      </c>
      <c r="E26" s="106"/>
      <c r="F26" s="69">
        <f t="shared" si="0"/>
        <v>0</v>
      </c>
    </row>
    <row r="27" spans="1:6" x14ac:dyDescent="0.25">
      <c r="A27" s="56" t="s">
        <v>209</v>
      </c>
      <c r="B27" s="59" t="str">
        <f>VLOOKUP(A27,SOUHRN!$A$9:$E$218,2,FALSE)</f>
        <v>Prováděcí dokumentace</v>
      </c>
      <c r="C27" s="57">
        <v>4</v>
      </c>
      <c r="D27" s="58" t="s">
        <v>303</v>
      </c>
      <c r="E27" s="107"/>
      <c r="F27" s="108"/>
    </row>
    <row r="28" spans="1:6" x14ac:dyDescent="0.25">
      <c r="A28" s="65" t="s">
        <v>212</v>
      </c>
      <c r="B28" s="59" t="str">
        <f>VLOOKUP(A28,SOUHRN!$A$9:$E$218,2,FALSE)</f>
        <v>Štítkování zařízení - identifikační systém</v>
      </c>
      <c r="C28" s="57">
        <v>4</v>
      </c>
      <c r="D28" s="58" t="s">
        <v>303</v>
      </c>
      <c r="E28" s="107"/>
      <c r="F28" s="108"/>
    </row>
    <row r="29" spans="1:6" x14ac:dyDescent="0.25">
      <c r="A29" s="65" t="s">
        <v>214</v>
      </c>
      <c r="B29" s="59" t="str">
        <f>VLOOKUP(A29,SOUHRN!$A$9:$E$218,2,FALSE)</f>
        <v>Demontážní práce původního vybavení</v>
      </c>
      <c r="C29" s="57">
        <v>16</v>
      </c>
      <c r="D29" s="58" t="s">
        <v>303</v>
      </c>
      <c r="E29" s="107"/>
      <c r="F29" s="108"/>
    </row>
    <row r="30" spans="1:6" x14ac:dyDescent="0.25">
      <c r="A30" s="65" t="s">
        <v>216</v>
      </c>
      <c r="B30" s="59" t="str">
        <f>VLOOKUP(A30,SOUHRN!$A$9:$E$218,2,FALSE)</f>
        <v>Příprava kabelových tras</v>
      </c>
      <c r="C30" s="57">
        <v>12</v>
      </c>
      <c r="D30" s="58" t="s">
        <v>303</v>
      </c>
      <c r="E30" s="107"/>
      <c r="F30" s="108"/>
    </row>
    <row r="31" spans="1:6" x14ac:dyDescent="0.25">
      <c r="A31" s="65" t="s">
        <v>218</v>
      </c>
      <c r="B31" s="59" t="str">
        <f>VLOOKUP(A31,SOUHRN!$A$9:$E$218,2,FALSE)</f>
        <v>Montážní a instalační práce</v>
      </c>
      <c r="C31" s="57">
        <v>60</v>
      </c>
      <c r="D31" s="58" t="s">
        <v>303</v>
      </c>
      <c r="E31" s="107"/>
      <c r="F31" s="108"/>
    </row>
    <row r="32" spans="1:6" x14ac:dyDescent="0.25">
      <c r="A32" s="65" t="s">
        <v>220</v>
      </c>
      <c r="B32" s="59" t="str">
        <f>VLOOKUP(A32,SOUHRN!$A$9:$E$218,2,FALSE)</f>
        <v>Programování řídícího systému</v>
      </c>
      <c r="C32" s="57">
        <v>4</v>
      </c>
      <c r="D32" s="58" t="s">
        <v>303</v>
      </c>
      <c r="E32" s="107"/>
      <c r="F32" s="108"/>
    </row>
    <row r="33" spans="1:6" ht="15.75" customHeight="1" thickBot="1" x14ac:dyDescent="0.3">
      <c r="A33" s="87" t="s">
        <v>224</v>
      </c>
      <c r="B33" s="92" t="str">
        <f>VLOOKUP(A33,SOUHRN!$A$9:$E$218,2,FALSE)</f>
        <v>Zprovoznění a zaškolení obsluhy</v>
      </c>
      <c r="C33" s="89">
        <v>2</v>
      </c>
      <c r="D33" s="90" t="s">
        <v>303</v>
      </c>
      <c r="E33" s="124"/>
      <c r="F33" s="120"/>
    </row>
    <row r="34" spans="1:6" ht="15.75" customHeight="1" thickTop="1" x14ac:dyDescent="0.25">
      <c r="E34" s="98"/>
      <c r="F34" s="98"/>
    </row>
    <row r="35" spans="1:6" x14ac:dyDescent="0.25">
      <c r="D35" s="4" t="s">
        <v>261</v>
      </c>
      <c r="E35" s="98"/>
      <c r="F35" s="98">
        <f>SUM(F14:F34)</f>
        <v>0</v>
      </c>
    </row>
    <row r="36" spans="1:6" x14ac:dyDescent="0.25">
      <c r="E36" s="98"/>
      <c r="F36" s="98"/>
    </row>
    <row r="37" spans="1:6" x14ac:dyDescent="0.25">
      <c r="E37" s="98"/>
      <c r="F37" s="98"/>
    </row>
    <row r="38" spans="1:6" x14ac:dyDescent="0.25">
      <c r="E38" s="98"/>
      <c r="F38" s="98"/>
    </row>
    <row r="39" spans="1:6" x14ac:dyDescent="0.25">
      <c r="E39" s="98"/>
      <c r="F39" s="98"/>
    </row>
    <row r="40" spans="1:6" x14ac:dyDescent="0.25">
      <c r="D40" s="5"/>
      <c r="E40" s="98"/>
      <c r="F40" s="98"/>
    </row>
    <row r="41" spans="1:6" x14ac:dyDescent="0.25">
      <c r="E41" s="98"/>
      <c r="F41" s="98"/>
    </row>
    <row r="42" spans="1:6" x14ac:dyDescent="0.25">
      <c r="E42" s="98"/>
      <c r="F42" s="98"/>
    </row>
    <row r="43" spans="1:6" x14ac:dyDescent="0.25">
      <c r="E43" s="98"/>
      <c r="F43" s="98"/>
    </row>
    <row r="44" spans="1:6" x14ac:dyDescent="0.25">
      <c r="E44" s="98"/>
      <c r="F44" s="98"/>
    </row>
    <row r="45" spans="1:6" x14ac:dyDescent="0.25">
      <c r="E45" s="98"/>
      <c r="F45" s="98"/>
    </row>
    <row r="46" spans="1:6" x14ac:dyDescent="0.25">
      <c r="E46" s="98"/>
      <c r="F46" s="98"/>
    </row>
    <row r="47" spans="1:6" x14ac:dyDescent="0.25">
      <c r="E47" s="96"/>
    </row>
    <row r="48" spans="1:6" x14ac:dyDescent="0.25">
      <c r="E48" s="96"/>
    </row>
  </sheetData>
  <sheetProtection sheet="1"/>
  <mergeCells count="1">
    <mergeCell ref="D2:D11"/>
  </mergeCells>
  <pageMargins left="0.23622047244094491" right="0.23622047244094491" top="0.74803149606299213" bottom="0.74803149606299213" header="0.31496062992125978" footer="0.31496062992125978"/>
  <pageSetup paperSize="9" scale="76" fitToHeight="0" orientation="landscape" horizont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0"/>
  <sheetViews>
    <sheetView tabSelected="1" view="pageBreakPreview" zoomScaleNormal="100" zoomScaleSheetLayoutView="100" workbookViewId="0">
      <selection activeCell="B16" sqref="B16"/>
    </sheetView>
  </sheetViews>
  <sheetFormatPr defaultRowHeight="15" x14ac:dyDescent="0.25"/>
  <cols>
    <col min="1" max="1" width="21.7109375" style="54" customWidth="1"/>
    <col min="2" max="2" width="81.5703125" style="54" bestFit="1" customWidth="1"/>
    <col min="3" max="3" width="7.7109375" style="41" customWidth="1"/>
    <col min="4" max="4" width="50.7109375" style="54" customWidth="1"/>
    <col min="5" max="5" width="19.140625" style="54" bestFit="1" customWidth="1"/>
    <col min="6" max="6" width="18.7109375" style="54" bestFit="1" customWidth="1"/>
  </cols>
  <sheetData>
    <row r="1" spans="1:6" ht="15.75" customHeight="1" thickTop="1" x14ac:dyDescent="0.25">
      <c r="A1" s="99" t="s">
        <v>0</v>
      </c>
      <c r="B1" s="100" t="str">
        <f>SOUHRN!C1</f>
        <v>MUNI AV Technologie</v>
      </c>
      <c r="C1" s="7" t="s">
        <v>245</v>
      </c>
      <c r="D1" s="1"/>
    </row>
    <row r="2" spans="1:6" x14ac:dyDescent="0.25">
      <c r="A2" s="101" t="s">
        <v>2</v>
      </c>
      <c r="B2" s="27" t="str">
        <f>SOUHRN!C2</f>
        <v>UKB - pouze výběr učeben LF</v>
      </c>
      <c r="D2" s="126" t="s">
        <v>246</v>
      </c>
    </row>
    <row r="3" spans="1:6" x14ac:dyDescent="0.25">
      <c r="A3" s="101" t="s">
        <v>4</v>
      </c>
      <c r="B3" s="27" t="s">
        <v>5</v>
      </c>
      <c r="D3" s="127"/>
    </row>
    <row r="4" spans="1:6" x14ac:dyDescent="0.25">
      <c r="A4" s="101" t="s">
        <v>6</v>
      </c>
      <c r="B4" s="27" t="s">
        <v>247</v>
      </c>
      <c r="D4" s="127"/>
    </row>
    <row r="5" spans="1:6" x14ac:dyDescent="0.25">
      <c r="A5" s="101" t="s">
        <v>8</v>
      </c>
      <c r="B5" s="11" t="s">
        <v>248</v>
      </c>
      <c r="D5" s="127"/>
    </row>
    <row r="6" spans="1:6" x14ac:dyDescent="0.25">
      <c r="A6" s="101" t="s">
        <v>249</v>
      </c>
      <c r="B6" s="11" t="s">
        <v>250</v>
      </c>
      <c r="D6" s="127"/>
    </row>
    <row r="7" spans="1:6" x14ac:dyDescent="0.25">
      <c r="A7" s="101" t="s">
        <v>251</v>
      </c>
      <c r="B7" s="11" t="s">
        <v>252</v>
      </c>
      <c r="D7" s="127"/>
    </row>
    <row r="8" spans="1:6" x14ac:dyDescent="0.25">
      <c r="A8" s="101" t="s">
        <v>253</v>
      </c>
      <c r="B8" s="11" t="str">
        <f ca="1">RIGHT(CELL("filename",A1),LEN(CELL("filename",A1))-FIND("]",CELL("filename",A1)))</f>
        <v>A01_209</v>
      </c>
      <c r="D8" s="127"/>
    </row>
    <row r="9" spans="1:6" x14ac:dyDescent="0.25">
      <c r="A9" s="101" t="s">
        <v>254</v>
      </c>
      <c r="B9" s="11" t="s">
        <v>255</v>
      </c>
      <c r="D9" s="127"/>
    </row>
    <row r="10" spans="1:6" x14ac:dyDescent="0.25">
      <c r="A10" s="101" t="s">
        <v>256</v>
      </c>
      <c r="B10" s="44"/>
      <c r="D10" s="127"/>
    </row>
    <row r="11" spans="1:6" ht="15.75" customHeight="1" thickBot="1" x14ac:dyDescent="0.3">
      <c r="A11" s="102" t="s">
        <v>257</v>
      </c>
      <c r="B11" s="28"/>
      <c r="D11" s="127"/>
    </row>
    <row r="12" spans="1:6" x14ac:dyDescent="0.25">
      <c r="A12" s="6"/>
      <c r="B12" s="8"/>
      <c r="C12" s="40"/>
      <c r="D12" s="9"/>
    </row>
    <row r="13" spans="1:6" ht="31.5" customHeight="1" x14ac:dyDescent="0.25">
      <c r="A13" s="38" t="s">
        <v>10</v>
      </c>
      <c r="B13" s="39" t="s">
        <v>258</v>
      </c>
      <c r="C13" s="2" t="s">
        <v>12</v>
      </c>
      <c r="D13" s="10" t="s">
        <v>13</v>
      </c>
      <c r="E13" s="2" t="s">
        <v>259</v>
      </c>
      <c r="F13" s="10" t="s">
        <v>260</v>
      </c>
    </row>
    <row r="14" spans="1:6" x14ac:dyDescent="0.25">
      <c r="A14" s="56" t="s">
        <v>126</v>
      </c>
      <c r="B14" s="59" t="str">
        <f>VLOOKUP(A14,SOUHRN!$A$9:$E$218,2,FALSE)</f>
        <v>Stolní vizualizér</v>
      </c>
      <c r="C14" s="55">
        <v>1</v>
      </c>
      <c r="D14" s="58" t="s">
        <v>22</v>
      </c>
      <c r="E14" s="106"/>
      <c r="F14" s="69">
        <f t="shared" ref="F14:F39" si="0">E14*C14</f>
        <v>0</v>
      </c>
    </row>
    <row r="15" spans="1:6" x14ac:dyDescent="0.25">
      <c r="A15" s="56" t="s">
        <v>33</v>
      </c>
      <c r="B15" s="59" t="str">
        <f>VLOOKUP(A15,SOUHRN!$A$9:$E$218,2,FALSE)</f>
        <v>Keramický panel pro projekci a psaní fixem, typ 2</v>
      </c>
      <c r="C15" s="55">
        <v>1</v>
      </c>
      <c r="D15" s="58" t="s">
        <v>22</v>
      </c>
      <c r="E15" s="106"/>
      <c r="F15" s="69">
        <f t="shared" si="0"/>
        <v>0</v>
      </c>
    </row>
    <row r="16" spans="1:6" x14ac:dyDescent="0.25">
      <c r="A16" s="56" t="s">
        <v>27</v>
      </c>
      <c r="B16" s="59" t="str">
        <f>VLOOKUP(A16,SOUHRN!$A$9:$E$218,2,FALSE)</f>
        <v>Interaktivní LCD display vč. ozvučení</v>
      </c>
      <c r="C16" s="55">
        <v>1</v>
      </c>
      <c r="D16" s="58" t="s">
        <v>22</v>
      </c>
      <c r="E16" s="106"/>
      <c r="F16" s="69">
        <f t="shared" si="0"/>
        <v>0</v>
      </c>
    </row>
    <row r="17" spans="1:6" x14ac:dyDescent="0.25">
      <c r="A17" s="56" t="s">
        <v>45</v>
      </c>
      <c r="B17" s="59" t="str">
        <f>VLOOKUP(A17,SOUHRN!$A$9:$E$218,2,FALSE)</f>
        <v>Projektor s pevným objektivem, 5000 lm</v>
      </c>
      <c r="C17" s="55">
        <v>1</v>
      </c>
      <c r="D17" s="58" t="s">
        <v>22</v>
      </c>
      <c r="E17" s="106"/>
      <c r="F17" s="69">
        <f t="shared" si="0"/>
        <v>0</v>
      </c>
    </row>
    <row r="18" spans="1:6" x14ac:dyDescent="0.25">
      <c r="A18" s="56" t="s">
        <v>190</v>
      </c>
      <c r="B18" s="59" t="str">
        <f>VLOOKUP(A18,SOUHRN!$A$9:$E$218,2,FALSE)</f>
        <v>Držák projektoru univerzální</v>
      </c>
      <c r="C18" s="55">
        <v>1</v>
      </c>
      <c r="D18" s="58" t="s">
        <v>22</v>
      </c>
      <c r="E18" s="106"/>
      <c r="F18" s="69">
        <f t="shared" si="0"/>
        <v>0</v>
      </c>
    </row>
    <row r="19" spans="1:6" x14ac:dyDescent="0.25">
      <c r="A19" s="56" t="s">
        <v>72</v>
      </c>
      <c r="B19" s="59" t="str">
        <f>VLOOKUP(A19,SOUHRN!$A$9:$E$218,2,FALSE)</f>
        <v>Převodník HDMI - TP/HDBaseT (s náhl. výstupem)</v>
      </c>
      <c r="C19" s="55">
        <v>1</v>
      </c>
      <c r="D19" s="58" t="s">
        <v>22</v>
      </c>
      <c r="E19" s="106"/>
      <c r="F19" s="69">
        <f t="shared" si="0"/>
        <v>0</v>
      </c>
    </row>
    <row r="20" spans="1:6" x14ac:dyDescent="0.25">
      <c r="A20" s="56" t="s">
        <v>51</v>
      </c>
      <c r="B20" s="59" t="str">
        <f>VLOOKUP(A20,SOUHRN!$A$9:$E$218,2,FALSE)</f>
        <v>Náhledový monitor 65''</v>
      </c>
      <c r="C20" s="55">
        <v>1</v>
      </c>
      <c r="D20" s="58" t="s">
        <v>22</v>
      </c>
      <c r="E20" s="106"/>
      <c r="F20" s="69">
        <f t="shared" si="0"/>
        <v>0</v>
      </c>
    </row>
    <row r="21" spans="1:6" x14ac:dyDescent="0.25">
      <c r="A21" s="56" t="s">
        <v>193</v>
      </c>
      <c r="B21" s="59" t="str">
        <f>VLOOKUP(A21,SOUHRN!$A$9:$E$218,2,FALSE)</f>
        <v>Držák monitoru univerzální</v>
      </c>
      <c r="C21" s="55">
        <v>1</v>
      </c>
      <c r="D21" s="58" t="s">
        <v>22</v>
      </c>
      <c r="E21" s="106"/>
      <c r="F21" s="69">
        <f t="shared" si="0"/>
        <v>0</v>
      </c>
    </row>
    <row r="22" spans="1:6" x14ac:dyDescent="0.25">
      <c r="A22" s="56" t="s">
        <v>159</v>
      </c>
      <c r="B22" s="59" t="str">
        <f>VLOOKUP(A22,SOUHRN!$A$9:$E$218,2,FALSE)</f>
        <v>Bezdrátový mikrofon ruční 1,9 GHz - sada přijímače a vysílače</v>
      </c>
      <c r="C22" s="55">
        <v>1</v>
      </c>
      <c r="D22" s="58" t="s">
        <v>22</v>
      </c>
      <c r="E22" s="106"/>
      <c r="F22" s="69">
        <f t="shared" si="0"/>
        <v>0</v>
      </c>
    </row>
    <row r="23" spans="1:6" x14ac:dyDescent="0.25">
      <c r="A23" s="56" t="s">
        <v>162</v>
      </c>
      <c r="B23" s="59" t="str">
        <f>VLOOKUP(A23,SOUHRN!$A$9:$E$218,2,FALSE)</f>
        <v>Bezdrátový mikrofon klopový 1,9 GHz - sada přijímače a vysílače</v>
      </c>
      <c r="C23" s="55">
        <v>1</v>
      </c>
      <c r="D23" s="58" t="s">
        <v>22</v>
      </c>
      <c r="E23" s="106"/>
      <c r="F23" s="69">
        <f t="shared" si="0"/>
        <v>0</v>
      </c>
    </row>
    <row r="24" spans="1:6" x14ac:dyDescent="0.25">
      <c r="A24" s="56" t="s">
        <v>168</v>
      </c>
      <c r="B24" s="59" t="str">
        <f>VLOOKUP(A24,SOUHRN!$A$9:$E$218,2,FALSE)</f>
        <v>Samostatný náhlavní mikrofon k sadě</v>
      </c>
      <c r="C24" s="55">
        <v>1</v>
      </c>
      <c r="D24" s="58" t="s">
        <v>22</v>
      </c>
      <c r="E24" s="106"/>
      <c r="F24" s="69">
        <f t="shared" si="0"/>
        <v>0</v>
      </c>
    </row>
    <row r="25" spans="1:6" x14ac:dyDescent="0.25">
      <c r="A25" s="56" t="s">
        <v>138</v>
      </c>
      <c r="B25" s="59" t="str">
        <f>VLOOKUP(A25,SOUHRN!$A$9:$E$218,2,FALSE)</f>
        <v>Akumulátorový blok</v>
      </c>
      <c r="C25" s="55">
        <v>2</v>
      </c>
      <c r="D25" s="58" t="s">
        <v>22</v>
      </c>
      <c r="E25" s="106"/>
      <c r="F25" s="69">
        <f t="shared" si="0"/>
        <v>0</v>
      </c>
    </row>
    <row r="26" spans="1:6" x14ac:dyDescent="0.25">
      <c r="A26" s="56" t="s">
        <v>141</v>
      </c>
      <c r="B26" s="59" t="str">
        <f>VLOOKUP(A26,SOUHRN!$A$9:$E$218,2,FALSE)</f>
        <v>Nabíječka akumulátorových bloků</v>
      </c>
      <c r="C26" s="55">
        <v>1</v>
      </c>
      <c r="D26" s="58" t="s">
        <v>22</v>
      </c>
      <c r="E26" s="106"/>
      <c r="F26" s="69">
        <f t="shared" si="0"/>
        <v>0</v>
      </c>
    </row>
    <row r="27" spans="1:6" x14ac:dyDescent="0.25">
      <c r="A27" s="56" t="s">
        <v>202</v>
      </c>
      <c r="B27" s="59" t="str">
        <f>VLOOKUP(A27,SOUHRN!$A$9:$E$218,2,FALSE)</f>
        <v>Přípojné místo pro prezentaci v katedře</v>
      </c>
      <c r="C27" s="55">
        <v>1</v>
      </c>
      <c r="D27" s="58" t="s">
        <v>22</v>
      </c>
      <c r="E27" s="106"/>
      <c r="F27" s="69">
        <f t="shared" si="0"/>
        <v>0</v>
      </c>
    </row>
    <row r="28" spans="1:6" x14ac:dyDescent="0.25">
      <c r="A28" s="56" t="s">
        <v>150</v>
      </c>
      <c r="B28" s="59" t="str">
        <f>VLOOKUP(A28,SOUHRN!$A$9:$E$218,2,FALSE)</f>
        <v>Reprosoustava podhledová velká</v>
      </c>
      <c r="C28" s="55">
        <v>6</v>
      </c>
      <c r="D28" s="58" t="s">
        <v>22</v>
      </c>
      <c r="E28" s="106"/>
      <c r="F28" s="69">
        <f t="shared" si="0"/>
        <v>0</v>
      </c>
    </row>
    <row r="29" spans="1:6" x14ac:dyDescent="0.25">
      <c r="A29" s="56" t="s">
        <v>153</v>
      </c>
      <c r="B29" s="59" t="str">
        <f>VLOOKUP(A29,SOUHRN!$A$9:$E$218,2,FALSE)</f>
        <v>Výkonový zesilovač (100V nebo nízkoimpedanční)</v>
      </c>
      <c r="C29" s="55">
        <v>1</v>
      </c>
      <c r="D29" s="58" t="s">
        <v>22</v>
      </c>
      <c r="E29" s="106"/>
      <c r="F29" s="69">
        <f t="shared" si="0"/>
        <v>0</v>
      </c>
    </row>
    <row r="30" spans="1:6" x14ac:dyDescent="0.25">
      <c r="A30" s="56" t="s">
        <v>60</v>
      </c>
      <c r="B30" s="59" t="str">
        <f>VLOOKUP(A30,SOUHRN!$A$9:$E$218,2,FALSE)</f>
        <v>Prezentační AV centrála (přepínač 8/4, řízení, výkon. zes.)</v>
      </c>
      <c r="C30" s="55">
        <v>1</v>
      </c>
      <c r="D30" s="58" t="s">
        <v>22</v>
      </c>
      <c r="E30" s="106"/>
      <c r="F30" s="69">
        <f t="shared" si="0"/>
        <v>0</v>
      </c>
    </row>
    <row r="31" spans="1:6" x14ac:dyDescent="0.25">
      <c r="A31" s="56" t="s">
        <v>96</v>
      </c>
      <c r="B31" s="59" t="str">
        <f>VLOOKUP(A31,SOUHRN!$A$9:$E$218,2,FALSE)</f>
        <v>Ovládací panel dotykový 7''</v>
      </c>
      <c r="C31" s="55">
        <v>1</v>
      </c>
      <c r="D31" s="58" t="s">
        <v>22</v>
      </c>
      <c r="E31" s="106"/>
      <c r="F31" s="69">
        <f t="shared" si="0"/>
        <v>0</v>
      </c>
    </row>
    <row r="32" spans="1:6" x14ac:dyDescent="0.25">
      <c r="A32" s="56" t="s">
        <v>72</v>
      </c>
      <c r="B32" s="59" t="str">
        <f>VLOOKUP(A32,SOUHRN!$A$9:$E$218,2,FALSE)</f>
        <v>Převodník HDMI - TP/HDBaseT (s náhl. výstupem)</v>
      </c>
      <c r="C32" s="55">
        <v>1</v>
      </c>
      <c r="D32" s="58" t="s">
        <v>22</v>
      </c>
      <c r="E32" s="106"/>
      <c r="F32" s="69">
        <f t="shared" si="0"/>
        <v>0</v>
      </c>
    </row>
    <row r="33" spans="1:6" x14ac:dyDescent="0.25">
      <c r="A33" s="56" t="s">
        <v>114</v>
      </c>
      <c r="B33" s="59" t="str">
        <f>VLOOKUP(A33,SOUHRN!$A$9:$E$218,2,FALSE)</f>
        <v>Dálkové/LAN řízení distribuce napájení, 4x 230V (nezávislé)</v>
      </c>
      <c r="C33" s="55">
        <v>1</v>
      </c>
      <c r="D33" s="58" t="s">
        <v>22</v>
      </c>
      <c r="E33" s="106"/>
      <c r="F33" s="69">
        <f t="shared" si="0"/>
        <v>0</v>
      </c>
    </row>
    <row r="34" spans="1:6" x14ac:dyDescent="0.25">
      <c r="A34" s="56" t="s">
        <v>199</v>
      </c>
      <c r="B34" s="59" t="str">
        <f>VLOOKUP(A34,SOUHRN!$A$9:$E$218,2,FALSE)</f>
        <v>AV rack v katedře - instalační vybavení pro vestavbu AV techniky</v>
      </c>
      <c r="C34" s="55">
        <v>1</v>
      </c>
      <c r="D34" s="58" t="s">
        <v>22</v>
      </c>
      <c r="E34" s="106"/>
      <c r="F34" s="69">
        <f t="shared" si="0"/>
        <v>0</v>
      </c>
    </row>
    <row r="35" spans="1:6" x14ac:dyDescent="0.25">
      <c r="A35" s="56" t="s">
        <v>226</v>
      </c>
      <c r="B35" s="59" t="str">
        <f>VLOOKUP(A35,SOUHRN!$A$9:$E$218,2,FALSE)</f>
        <v>Katedra</v>
      </c>
      <c r="C35" s="55">
        <v>1</v>
      </c>
      <c r="D35" s="58" t="s">
        <v>22</v>
      </c>
      <c r="E35" s="106"/>
      <c r="F35" s="69">
        <f t="shared" si="0"/>
        <v>0</v>
      </c>
    </row>
    <row r="36" spans="1:6" x14ac:dyDescent="0.25">
      <c r="A36" s="56" t="s">
        <v>171</v>
      </c>
      <c r="B36" s="59" t="str">
        <f>VLOOKUP(A36,SOUHRN!$A$9:$E$218,2,FALSE)</f>
        <v>SFTP Cat 6a</v>
      </c>
      <c r="C36" s="55">
        <v>120</v>
      </c>
      <c r="D36" s="58" t="s">
        <v>173</v>
      </c>
      <c r="E36" s="106"/>
      <c r="F36" s="69">
        <f t="shared" si="0"/>
        <v>0</v>
      </c>
    </row>
    <row r="37" spans="1:6" x14ac:dyDescent="0.25">
      <c r="A37" s="56" t="s">
        <v>188</v>
      </c>
      <c r="B37" s="59" t="str">
        <f>VLOOKUP(A37,SOUHRN!$A$9:$E$218,2,FALSE)</f>
        <v>Repro kabel 100V, CYKY 2x1,5 mm2</v>
      </c>
      <c r="C37" s="57">
        <v>80</v>
      </c>
      <c r="D37" s="64" t="s">
        <v>173</v>
      </c>
      <c r="E37" s="106"/>
      <c r="F37" s="69">
        <f t="shared" si="0"/>
        <v>0</v>
      </c>
    </row>
    <row r="38" spans="1:6" x14ac:dyDescent="0.25">
      <c r="A38" s="56" t="s">
        <v>117</v>
      </c>
      <c r="B38" s="59" t="str">
        <f>VLOOKUP(A38,SOUHRN!$A$9:$E$218,2,FALSE)</f>
        <v>Datový přepínač</v>
      </c>
      <c r="C38" s="55">
        <v>1</v>
      </c>
      <c r="D38" s="58" t="s">
        <v>22</v>
      </c>
      <c r="E38" s="106"/>
      <c r="F38" s="69">
        <f t="shared" si="0"/>
        <v>0</v>
      </c>
    </row>
    <row r="39" spans="1:6" x14ac:dyDescent="0.25">
      <c r="A39" s="56" t="s">
        <v>205</v>
      </c>
      <c r="B39" s="59" t="str">
        <f>VLOOKUP(A39,SOUHRN!$A$9:$E$218,2,FALSE)</f>
        <v>Montážní a spotřební materiál</v>
      </c>
      <c r="C39" s="57">
        <v>1</v>
      </c>
      <c r="D39" s="64" t="s">
        <v>207</v>
      </c>
      <c r="E39" s="106"/>
      <c r="F39" s="69">
        <f t="shared" si="0"/>
        <v>0</v>
      </c>
    </row>
    <row r="40" spans="1:6" x14ac:dyDescent="0.25">
      <c r="A40" s="56" t="s">
        <v>209</v>
      </c>
      <c r="B40" s="59" t="str">
        <f>VLOOKUP(A40,SOUHRN!$A$9:$E$218,2,FALSE)</f>
        <v>Prováděcí dokumentace</v>
      </c>
      <c r="C40" s="57">
        <v>8</v>
      </c>
      <c r="D40" s="64" t="s">
        <v>211</v>
      </c>
      <c r="E40" s="107"/>
      <c r="F40" s="108"/>
    </row>
    <row r="41" spans="1:6" x14ac:dyDescent="0.25">
      <c r="A41" s="56" t="s">
        <v>212</v>
      </c>
      <c r="B41" s="59" t="str">
        <f>VLOOKUP(A41,SOUHRN!$A$9:$E$218,2,FALSE)</f>
        <v>Štítkování zařízení - identifikační systém</v>
      </c>
      <c r="C41" s="57">
        <v>2</v>
      </c>
      <c r="D41" s="64" t="s">
        <v>211</v>
      </c>
      <c r="E41" s="107"/>
      <c r="F41" s="108"/>
    </row>
    <row r="42" spans="1:6" x14ac:dyDescent="0.25">
      <c r="A42" s="56" t="s">
        <v>214</v>
      </c>
      <c r="B42" s="59" t="str">
        <f>VLOOKUP(A42,SOUHRN!$A$9:$E$218,2,FALSE)</f>
        <v>Demontážní práce původního vybavení</v>
      </c>
      <c r="C42" s="57">
        <v>8</v>
      </c>
      <c r="D42" s="64" t="s">
        <v>211</v>
      </c>
      <c r="E42" s="107"/>
      <c r="F42" s="108"/>
    </row>
    <row r="43" spans="1:6" x14ac:dyDescent="0.25">
      <c r="A43" s="56" t="s">
        <v>216</v>
      </c>
      <c r="B43" s="59" t="str">
        <f>VLOOKUP(A43,SOUHRN!$A$9:$E$218,2,FALSE)</f>
        <v>Příprava kabelových tras</v>
      </c>
      <c r="C43" s="57">
        <v>8</v>
      </c>
      <c r="D43" s="64" t="s">
        <v>211</v>
      </c>
      <c r="E43" s="107"/>
      <c r="F43" s="108"/>
    </row>
    <row r="44" spans="1:6" x14ac:dyDescent="0.25">
      <c r="A44" s="56" t="s">
        <v>218</v>
      </c>
      <c r="B44" s="59" t="str">
        <f>VLOOKUP(A44,SOUHRN!$A$9:$E$218,2,FALSE)</f>
        <v>Montážní a instalační práce</v>
      </c>
      <c r="C44" s="57">
        <v>48</v>
      </c>
      <c r="D44" s="64" t="s">
        <v>211</v>
      </c>
      <c r="E44" s="107"/>
      <c r="F44" s="108"/>
    </row>
    <row r="45" spans="1:6" x14ac:dyDescent="0.25">
      <c r="A45" s="56" t="s">
        <v>220</v>
      </c>
      <c r="B45" s="59" t="str">
        <f>VLOOKUP(A45,SOUHRN!$A$9:$E$218,2,FALSE)</f>
        <v>Programování řídícího systému</v>
      </c>
      <c r="C45" s="57">
        <v>8</v>
      </c>
      <c r="D45" s="64" t="s">
        <v>211</v>
      </c>
      <c r="E45" s="107"/>
      <c r="F45" s="108"/>
    </row>
    <row r="46" spans="1:6" x14ac:dyDescent="0.25">
      <c r="A46" s="56" t="s">
        <v>224</v>
      </c>
      <c r="B46" s="59" t="str">
        <f>VLOOKUP(A46,SOUHRN!$A$9:$E$218,2,FALSE)</f>
        <v>Zprovoznění a zaškolení obsluhy</v>
      </c>
      <c r="C46" s="57">
        <v>4</v>
      </c>
      <c r="D46" s="64" t="s">
        <v>211</v>
      </c>
      <c r="E46" s="107"/>
      <c r="F46" s="108"/>
    </row>
    <row r="47" spans="1:6" ht="15.75" customHeight="1" thickBot="1" x14ac:dyDescent="0.3">
      <c r="A47" s="29"/>
      <c r="B47" s="78"/>
      <c r="C47" s="79"/>
      <c r="D47" s="80"/>
      <c r="E47" s="76"/>
      <c r="F47" s="77"/>
    </row>
    <row r="48" spans="1:6" ht="15.75" customHeight="1" thickTop="1" x14ac:dyDescent="0.25">
      <c r="A48" s="4"/>
      <c r="B48" s="3"/>
      <c r="C48" s="4"/>
      <c r="D48" s="4"/>
      <c r="E48" s="97"/>
      <c r="F48" s="98"/>
    </row>
    <row r="49" spans="4:6" x14ac:dyDescent="0.25">
      <c r="D49" s="73" t="s">
        <v>261</v>
      </c>
      <c r="E49" s="74"/>
      <c r="F49" s="75">
        <f>SUM(F14:F48)</f>
        <v>0</v>
      </c>
    </row>
    <row r="50" spans="4:6" x14ac:dyDescent="0.25">
      <c r="E50" s="95"/>
    </row>
  </sheetData>
  <sheetProtection sheet="1"/>
  <mergeCells count="1">
    <mergeCell ref="D2:D11"/>
  </mergeCells>
  <pageMargins left="0.23622047244094491" right="0.23622047244094491" top="0.74803149606299213" bottom="0.74803149606299213" header="0.31496062992125978" footer="0.31496062992125978"/>
  <pageSetup paperSize="9" scale="71" fitToHeight="0" orientation="landscape" horizontalDpi="300" r:id="rId1"/>
  <rowBreaks count="1" manualBreakCount="1">
    <brk id="39"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0"/>
  <sheetViews>
    <sheetView view="pageBreakPreview" zoomScaleNormal="100" zoomScaleSheetLayoutView="100" workbookViewId="0"/>
  </sheetViews>
  <sheetFormatPr defaultRowHeight="15" x14ac:dyDescent="0.25"/>
  <cols>
    <col min="1" max="1" width="21.7109375" style="54" customWidth="1"/>
    <col min="2" max="2" width="70.7109375" style="54" customWidth="1"/>
    <col min="3" max="3" width="7.7109375" style="41" customWidth="1"/>
    <col min="4" max="4" width="50.7109375" style="54" customWidth="1"/>
    <col min="5" max="5" width="19.140625" style="54" bestFit="1" customWidth="1"/>
    <col min="6" max="6" width="18.7109375" style="54" bestFit="1" customWidth="1"/>
  </cols>
  <sheetData>
    <row r="1" spans="1:6" ht="15.75" customHeight="1" thickTop="1" x14ac:dyDescent="0.25">
      <c r="A1" s="99" t="s">
        <v>0</v>
      </c>
      <c r="B1" s="100" t="str">
        <f>SOUHRN!C1</f>
        <v>MUNI AV Technologie</v>
      </c>
      <c r="C1" s="7" t="s">
        <v>245</v>
      </c>
      <c r="D1" s="1"/>
    </row>
    <row r="2" spans="1:6" x14ac:dyDescent="0.25">
      <c r="A2" s="101" t="s">
        <v>2</v>
      </c>
      <c r="B2" s="27" t="str">
        <f>SOUHRN!C2</f>
        <v>UKB - pouze výběr učeben LF</v>
      </c>
      <c r="D2" s="126" t="s">
        <v>309</v>
      </c>
    </row>
    <row r="3" spans="1:6" x14ac:dyDescent="0.25">
      <c r="A3" s="101" t="s">
        <v>4</v>
      </c>
      <c r="B3" s="27"/>
      <c r="D3" s="127"/>
    </row>
    <row r="4" spans="1:6" x14ac:dyDescent="0.25">
      <c r="A4" s="101" t="s">
        <v>6</v>
      </c>
      <c r="B4" s="27" t="s">
        <v>7</v>
      </c>
      <c r="D4" s="127"/>
    </row>
    <row r="5" spans="1:6" x14ac:dyDescent="0.25">
      <c r="A5" s="101" t="s">
        <v>8</v>
      </c>
      <c r="B5" s="11" t="s">
        <v>248</v>
      </c>
      <c r="D5" s="127"/>
    </row>
    <row r="6" spans="1:6" x14ac:dyDescent="0.25">
      <c r="A6" s="101" t="s">
        <v>249</v>
      </c>
      <c r="B6" s="11"/>
      <c r="D6" s="127"/>
    </row>
    <row r="7" spans="1:6" x14ac:dyDescent="0.25">
      <c r="A7" s="101" t="s">
        <v>251</v>
      </c>
      <c r="B7" s="11" t="s">
        <v>268</v>
      </c>
      <c r="D7" s="127"/>
    </row>
    <row r="8" spans="1:6" x14ac:dyDescent="0.25">
      <c r="A8" s="101" t="s">
        <v>253</v>
      </c>
      <c r="B8" s="11" t="str">
        <f ca="1">RIGHT(CELL("filename",A1),LEN(CELL("filename",A1))-FIND("]",CELL("filename",A1)))</f>
        <v>A16_213</v>
      </c>
      <c r="D8" s="127"/>
    </row>
    <row r="9" spans="1:6" x14ac:dyDescent="0.25">
      <c r="A9" s="101" t="s">
        <v>254</v>
      </c>
      <c r="B9" s="11" t="s">
        <v>310</v>
      </c>
      <c r="D9" s="127"/>
    </row>
    <row r="10" spans="1:6" x14ac:dyDescent="0.25">
      <c r="A10" s="101" t="s">
        <v>256</v>
      </c>
      <c r="B10" s="44"/>
      <c r="D10" s="127"/>
    </row>
    <row r="11" spans="1:6" ht="15.75" customHeight="1" thickBot="1" x14ac:dyDescent="0.3">
      <c r="A11" s="102" t="s">
        <v>257</v>
      </c>
      <c r="B11" s="28"/>
      <c r="D11" s="127"/>
    </row>
    <row r="12" spans="1:6" x14ac:dyDescent="0.25">
      <c r="A12" s="6"/>
      <c r="B12" s="8"/>
      <c r="C12" s="40"/>
      <c r="D12" s="9"/>
    </row>
    <row r="13" spans="1:6" ht="31.5" customHeight="1" x14ac:dyDescent="0.25">
      <c r="A13" s="38" t="s">
        <v>10</v>
      </c>
      <c r="B13" s="39" t="s">
        <v>258</v>
      </c>
      <c r="C13" s="2" t="s">
        <v>12</v>
      </c>
      <c r="D13" s="10" t="s">
        <v>13</v>
      </c>
      <c r="E13" s="2" t="s">
        <v>259</v>
      </c>
      <c r="F13" s="10" t="s">
        <v>260</v>
      </c>
    </row>
    <row r="14" spans="1:6" x14ac:dyDescent="0.25">
      <c r="A14" s="50" t="s">
        <v>126</v>
      </c>
      <c r="B14" s="59" t="str">
        <f>VLOOKUP(A14,SOUHRN!$A$9:$E$218,2,FALSE)</f>
        <v>Stolní vizualizér</v>
      </c>
      <c r="C14" s="55">
        <v>1</v>
      </c>
      <c r="D14" s="58" t="s">
        <v>22</v>
      </c>
      <c r="E14" s="106"/>
      <c r="F14" s="69">
        <f t="shared" ref="F14:F25" si="0">E14*C14</f>
        <v>0</v>
      </c>
    </row>
    <row r="15" spans="1:6" x14ac:dyDescent="0.25">
      <c r="A15" s="56" t="s">
        <v>27</v>
      </c>
      <c r="B15" s="59" t="str">
        <f>VLOOKUP(A15,SOUHRN!$A$9:$E$218,2,FALSE)</f>
        <v>Interaktivní LCD display vč. ozvučení</v>
      </c>
      <c r="C15" s="55">
        <v>1</v>
      </c>
      <c r="D15" s="58" t="s">
        <v>22</v>
      </c>
      <c r="E15" s="106"/>
      <c r="F15" s="69">
        <f t="shared" si="0"/>
        <v>0</v>
      </c>
    </row>
    <row r="16" spans="1:6" x14ac:dyDescent="0.25">
      <c r="A16" s="56" t="s">
        <v>202</v>
      </c>
      <c r="B16" s="59" t="str">
        <f>VLOOKUP(A16,SOUHRN!$A$9:$E$218,2,FALSE)</f>
        <v>Přípojné místo pro prezentaci v katedře</v>
      </c>
      <c r="C16" s="55">
        <v>1</v>
      </c>
      <c r="D16" s="58" t="s">
        <v>22</v>
      </c>
      <c r="E16" s="106"/>
      <c r="F16" s="69">
        <f t="shared" si="0"/>
        <v>0</v>
      </c>
    </row>
    <row r="17" spans="1:6" x14ac:dyDescent="0.25">
      <c r="A17" s="56" t="s">
        <v>78</v>
      </c>
      <c r="B17" s="59" t="str">
        <f>VLOOKUP(A17,SOUHRN!$A$9:$E$218,2,FALSE)</f>
        <v>Prezentační AV přepínač malý (6 vstupů, HDMI výstup)</v>
      </c>
      <c r="C17" s="55">
        <v>1</v>
      </c>
      <c r="D17" s="58" t="s">
        <v>22</v>
      </c>
      <c r="E17" s="106"/>
      <c r="F17" s="69">
        <f t="shared" si="0"/>
        <v>0</v>
      </c>
    </row>
    <row r="18" spans="1:6" x14ac:dyDescent="0.25">
      <c r="A18" s="56" t="s">
        <v>93</v>
      </c>
      <c r="B18" s="59" t="str">
        <f>VLOOKUP(A18,SOUHRN!$A$9:$E$218,2,FALSE)</f>
        <v>Ovládací panel/ŘS tlačítkový velký</v>
      </c>
      <c r="C18" s="55">
        <v>1</v>
      </c>
      <c r="D18" s="58" t="s">
        <v>22</v>
      </c>
      <c r="E18" s="106"/>
      <c r="F18" s="69">
        <f t="shared" si="0"/>
        <v>0</v>
      </c>
    </row>
    <row r="19" spans="1:6" x14ac:dyDescent="0.25">
      <c r="A19" s="56" t="s">
        <v>114</v>
      </c>
      <c r="B19" s="59" t="str">
        <f>VLOOKUP(A19,SOUHRN!$A$9:$E$218,2,FALSE)</f>
        <v>Dálkové/LAN řízení distribuce napájení, 4x 230V (nezávislé)</v>
      </c>
      <c r="C19" s="55">
        <v>1</v>
      </c>
      <c r="D19" s="58" t="s">
        <v>22</v>
      </c>
      <c r="E19" s="106"/>
      <c r="F19" s="69">
        <f t="shared" si="0"/>
        <v>0</v>
      </c>
    </row>
    <row r="20" spans="1:6" x14ac:dyDescent="0.25">
      <c r="A20" s="56" t="s">
        <v>36</v>
      </c>
      <c r="B20" s="59" t="str">
        <f>VLOOKUP(A20,SOUHRN!$A$9:$E$218,2,FALSE)</f>
        <v>Keramická tabule, šířka 1,8 m</v>
      </c>
      <c r="C20" s="55">
        <v>2</v>
      </c>
      <c r="D20" s="58" t="s">
        <v>22</v>
      </c>
      <c r="E20" s="106"/>
      <c r="F20" s="69">
        <f t="shared" si="0"/>
        <v>0</v>
      </c>
    </row>
    <row r="21" spans="1:6" x14ac:dyDescent="0.25">
      <c r="A21" s="56" t="s">
        <v>199</v>
      </c>
      <c r="B21" s="59" t="str">
        <f>VLOOKUP(A21,SOUHRN!$A$9:$E$218,2,FALSE)</f>
        <v>AV rack v katedře - instalační vybavení pro vestavbu AV techniky</v>
      </c>
      <c r="C21" s="55">
        <v>1</v>
      </c>
      <c r="D21" s="58" t="s">
        <v>22</v>
      </c>
      <c r="E21" s="106"/>
      <c r="F21" s="69">
        <f t="shared" si="0"/>
        <v>0</v>
      </c>
    </row>
    <row r="22" spans="1:6" x14ac:dyDescent="0.25">
      <c r="A22" s="56" t="s">
        <v>171</v>
      </c>
      <c r="B22" s="59" t="str">
        <f>VLOOKUP(A22,SOUHRN!$A$9:$E$218,2,FALSE)</f>
        <v>SFTP Cat 6a</v>
      </c>
      <c r="C22" s="55">
        <v>60</v>
      </c>
      <c r="D22" s="58" t="s">
        <v>173</v>
      </c>
      <c r="E22" s="106"/>
      <c r="F22" s="69">
        <f t="shared" si="0"/>
        <v>0</v>
      </c>
    </row>
    <row r="23" spans="1:6" x14ac:dyDescent="0.25">
      <c r="A23" s="56" t="s">
        <v>184</v>
      </c>
      <c r="B23" s="59" t="str">
        <f>VLOOKUP(A23,SOUHRN!$A$9:$E$218,2,FALSE)</f>
        <v>HDMI pasivní 15 m</v>
      </c>
      <c r="C23" s="55">
        <v>1</v>
      </c>
      <c r="D23" s="58" t="s">
        <v>22</v>
      </c>
      <c r="E23" s="106"/>
      <c r="F23" s="69">
        <f t="shared" si="0"/>
        <v>0</v>
      </c>
    </row>
    <row r="24" spans="1:6" x14ac:dyDescent="0.25">
      <c r="A24" s="56" t="s">
        <v>117</v>
      </c>
      <c r="B24" s="59" t="str">
        <f>VLOOKUP(A24,SOUHRN!$A$9:$E$218,2,FALSE)</f>
        <v>Datový přepínač</v>
      </c>
      <c r="C24" s="55">
        <v>1</v>
      </c>
      <c r="D24" s="58" t="s">
        <v>22</v>
      </c>
      <c r="E24" s="106"/>
      <c r="F24" s="69">
        <f t="shared" si="0"/>
        <v>0</v>
      </c>
    </row>
    <row r="25" spans="1:6" x14ac:dyDescent="0.25">
      <c r="A25" s="56" t="s">
        <v>205</v>
      </c>
      <c r="B25" s="59" t="str">
        <f>VLOOKUP(A25,SOUHRN!$A$9:$E$218,2,FALSE)</f>
        <v>Montážní a spotřební materiál</v>
      </c>
      <c r="C25" s="57">
        <v>1</v>
      </c>
      <c r="D25" s="64" t="s">
        <v>207</v>
      </c>
      <c r="E25" s="106"/>
      <c r="F25" s="69">
        <f t="shared" si="0"/>
        <v>0</v>
      </c>
    </row>
    <row r="26" spans="1:6" x14ac:dyDescent="0.25">
      <c r="A26" s="56" t="s">
        <v>209</v>
      </c>
      <c r="B26" s="59" t="str">
        <f>VLOOKUP(A26,SOUHRN!$A$9:$E$218,2,FALSE)</f>
        <v>Prováděcí dokumentace</v>
      </c>
      <c r="C26" s="57">
        <v>4</v>
      </c>
      <c r="D26" s="64" t="s">
        <v>211</v>
      </c>
      <c r="E26" s="107"/>
      <c r="F26" s="108"/>
    </row>
    <row r="27" spans="1:6" x14ac:dyDescent="0.25">
      <c r="A27" s="56" t="s">
        <v>212</v>
      </c>
      <c r="B27" s="59" t="str">
        <f>VLOOKUP(A27,SOUHRN!$A$9:$E$218,2,FALSE)</f>
        <v>Štítkování zařízení - identifikační systém</v>
      </c>
      <c r="C27" s="57">
        <v>2</v>
      </c>
      <c r="D27" s="64" t="s">
        <v>211</v>
      </c>
      <c r="E27" s="107"/>
      <c r="F27" s="108"/>
    </row>
    <row r="28" spans="1:6" x14ac:dyDescent="0.25">
      <c r="A28" s="56" t="s">
        <v>214</v>
      </c>
      <c r="B28" s="59" t="str">
        <f>VLOOKUP(A28,SOUHRN!$A$9:$E$218,2,FALSE)</f>
        <v>Demontážní práce původního vybavení</v>
      </c>
      <c r="C28" s="57">
        <v>6</v>
      </c>
      <c r="D28" s="64" t="s">
        <v>211</v>
      </c>
      <c r="E28" s="107"/>
      <c r="F28" s="108"/>
    </row>
    <row r="29" spans="1:6" x14ac:dyDescent="0.25">
      <c r="A29" s="56" t="s">
        <v>216</v>
      </c>
      <c r="B29" s="59" t="str">
        <f>VLOOKUP(A29,SOUHRN!$A$9:$E$218,2,FALSE)</f>
        <v>Příprava kabelových tras</v>
      </c>
      <c r="C29" s="57">
        <v>8</v>
      </c>
      <c r="D29" s="64" t="s">
        <v>211</v>
      </c>
      <c r="E29" s="107"/>
      <c r="F29" s="108"/>
    </row>
    <row r="30" spans="1:6" x14ac:dyDescent="0.25">
      <c r="A30" s="56" t="s">
        <v>218</v>
      </c>
      <c r="B30" s="59" t="str">
        <f>VLOOKUP(A30,SOUHRN!$A$9:$E$218,2,FALSE)</f>
        <v>Montážní a instalační práce</v>
      </c>
      <c r="C30" s="57">
        <v>24</v>
      </c>
      <c r="D30" s="64" t="s">
        <v>211</v>
      </c>
      <c r="E30" s="107"/>
      <c r="F30" s="108"/>
    </row>
    <row r="31" spans="1:6" x14ac:dyDescent="0.25">
      <c r="A31" s="56" t="s">
        <v>220</v>
      </c>
      <c r="B31" s="59" t="str">
        <f>VLOOKUP(A31,SOUHRN!$A$9:$E$218,2,FALSE)</f>
        <v>Programování řídícího systému</v>
      </c>
      <c r="C31" s="57">
        <v>16</v>
      </c>
      <c r="D31" s="64" t="s">
        <v>211</v>
      </c>
      <c r="E31" s="107"/>
      <c r="F31" s="108"/>
    </row>
    <row r="32" spans="1:6" ht="15.75" customHeight="1" x14ac:dyDescent="0.25">
      <c r="A32" s="56" t="s">
        <v>224</v>
      </c>
      <c r="B32" s="59" t="str">
        <f>VLOOKUP(A32,SOUHRN!$A$9:$E$218,2,FALSE)</f>
        <v>Zprovoznění a zaškolení obsluhy</v>
      </c>
      <c r="C32" s="57">
        <v>2</v>
      </c>
      <c r="D32" s="64" t="s">
        <v>211</v>
      </c>
      <c r="E32" s="107"/>
      <c r="F32" s="108"/>
    </row>
    <row r="33" spans="1:6" ht="15.75" customHeight="1" thickBot="1" x14ac:dyDescent="0.3">
      <c r="A33" s="29"/>
      <c r="B33" s="78"/>
      <c r="C33" s="79"/>
      <c r="D33" s="80"/>
      <c r="E33" s="76"/>
      <c r="F33" s="77"/>
    </row>
    <row r="34" spans="1:6" ht="15.75" customHeight="1" thickTop="1" x14ac:dyDescent="0.25">
      <c r="A34" s="21"/>
      <c r="B34" s="21"/>
      <c r="C34" s="83"/>
      <c r="D34" s="21"/>
      <c r="E34" s="97"/>
      <c r="F34" s="98"/>
    </row>
    <row r="35" spans="1:6" x14ac:dyDescent="0.25">
      <c r="A35" s="21"/>
      <c r="B35" s="21"/>
      <c r="C35" s="83"/>
      <c r="D35" s="83" t="s">
        <v>261</v>
      </c>
      <c r="E35" s="97"/>
      <c r="F35" s="98">
        <f>SUM(F14:F34)</f>
        <v>0</v>
      </c>
    </row>
    <row r="36" spans="1:6" x14ac:dyDescent="0.25">
      <c r="A36" s="21"/>
      <c r="B36" s="21"/>
      <c r="C36" s="83"/>
      <c r="D36" s="21"/>
      <c r="E36" s="97"/>
      <c r="F36" s="98"/>
    </row>
    <row r="37" spans="1:6" x14ac:dyDescent="0.25">
      <c r="E37" s="97"/>
      <c r="F37" s="98"/>
    </row>
    <row r="38" spans="1:6" x14ac:dyDescent="0.25">
      <c r="E38" s="97"/>
      <c r="F38" s="98"/>
    </row>
    <row r="39" spans="1:6" x14ac:dyDescent="0.25">
      <c r="E39" s="97"/>
      <c r="F39" s="98"/>
    </row>
    <row r="40" spans="1:6" x14ac:dyDescent="0.25">
      <c r="E40" s="97"/>
      <c r="F40" s="98"/>
    </row>
    <row r="41" spans="1:6" x14ac:dyDescent="0.25">
      <c r="E41" s="97"/>
      <c r="F41" s="98"/>
    </row>
    <row r="42" spans="1:6" x14ac:dyDescent="0.25">
      <c r="E42" s="97"/>
      <c r="F42" s="98"/>
    </row>
    <row r="43" spans="1:6" x14ac:dyDescent="0.25">
      <c r="D43" s="5"/>
      <c r="E43" s="97"/>
      <c r="F43" s="98"/>
    </row>
    <row r="44" spans="1:6" x14ac:dyDescent="0.25">
      <c r="E44" s="97"/>
      <c r="F44" s="98"/>
    </row>
    <row r="45" spans="1:6" x14ac:dyDescent="0.25">
      <c r="E45" s="97"/>
      <c r="F45" s="98"/>
    </row>
    <row r="46" spans="1:6" x14ac:dyDescent="0.25">
      <c r="E46" s="97"/>
      <c r="F46" s="98"/>
    </row>
    <row r="47" spans="1:6" x14ac:dyDescent="0.25">
      <c r="E47" s="97"/>
      <c r="F47" s="98"/>
    </row>
    <row r="48" spans="1:6" x14ac:dyDescent="0.25">
      <c r="E48" s="97"/>
      <c r="F48" s="98"/>
    </row>
    <row r="49" spans="5:5" x14ac:dyDescent="0.25">
      <c r="E49" s="95"/>
    </row>
    <row r="50" spans="5:5" x14ac:dyDescent="0.25">
      <c r="E50" s="95"/>
    </row>
  </sheetData>
  <sheetProtection sheet="1"/>
  <mergeCells count="1">
    <mergeCell ref="D2:D11"/>
  </mergeCells>
  <pageMargins left="0.23622047244094491" right="0.23622047244094491" top="0.74803149606299213" bottom="0.74803149606299213" header="0.31496062992125978" footer="0.31496062992125978"/>
  <pageSetup paperSize="9" scale="75" fitToHeight="0" orientation="landscape" horizontalDpi="30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0"/>
  <sheetViews>
    <sheetView view="pageBreakPreview" zoomScaleNormal="100" zoomScaleSheetLayoutView="100" workbookViewId="0"/>
  </sheetViews>
  <sheetFormatPr defaultRowHeight="15" x14ac:dyDescent="0.25"/>
  <cols>
    <col min="1" max="1" width="21.7109375" style="54" customWidth="1"/>
    <col min="2" max="2" width="70.7109375" style="54" customWidth="1"/>
    <col min="3" max="3" width="7.7109375" style="41" customWidth="1"/>
    <col min="4" max="4" width="50.7109375" style="54" customWidth="1"/>
    <col min="5" max="6" width="18.5703125" style="54" bestFit="1" customWidth="1"/>
  </cols>
  <sheetData>
    <row r="1" spans="1:6" ht="15.75" customHeight="1" thickTop="1" x14ac:dyDescent="0.25">
      <c r="A1" s="99" t="s">
        <v>0</v>
      </c>
      <c r="B1" s="100" t="str">
        <f>SOUHRN!C1</f>
        <v>MUNI AV Technologie</v>
      </c>
      <c r="C1" s="7" t="s">
        <v>245</v>
      </c>
      <c r="D1" s="1"/>
    </row>
    <row r="2" spans="1:6" x14ac:dyDescent="0.25">
      <c r="A2" s="101" t="s">
        <v>2</v>
      </c>
      <c r="B2" s="27" t="str">
        <f>SOUHRN!C2</f>
        <v>UKB - pouze výběr učeben LF</v>
      </c>
      <c r="D2" s="126" t="s">
        <v>270</v>
      </c>
    </row>
    <row r="3" spans="1:6" x14ac:dyDescent="0.25">
      <c r="A3" s="101" t="s">
        <v>4</v>
      </c>
      <c r="B3" s="27"/>
      <c r="D3" s="127"/>
    </row>
    <row r="4" spans="1:6" x14ac:dyDescent="0.25">
      <c r="A4" s="101" t="s">
        <v>6</v>
      </c>
      <c r="B4" s="27" t="s">
        <v>7</v>
      </c>
      <c r="D4" s="127"/>
    </row>
    <row r="5" spans="1:6" x14ac:dyDescent="0.25">
      <c r="A5" s="101" t="s">
        <v>8</v>
      </c>
      <c r="B5" s="11" t="s">
        <v>248</v>
      </c>
      <c r="D5" s="127"/>
    </row>
    <row r="6" spans="1:6" x14ac:dyDescent="0.25">
      <c r="A6" s="101" t="s">
        <v>249</v>
      </c>
      <c r="B6" s="11"/>
      <c r="D6" s="127"/>
    </row>
    <row r="7" spans="1:6" x14ac:dyDescent="0.25">
      <c r="A7" s="101" t="s">
        <v>251</v>
      </c>
      <c r="B7" s="11" t="s">
        <v>268</v>
      </c>
      <c r="D7" s="127"/>
    </row>
    <row r="8" spans="1:6" x14ac:dyDescent="0.25">
      <c r="A8" s="101" t="s">
        <v>253</v>
      </c>
      <c r="B8" s="11" t="str">
        <f ca="1">RIGHT(CELL("filename",A1),LEN(CELL("filename",A1))-FIND("]",CELL("filename",A1)))</f>
        <v>A16_217</v>
      </c>
      <c r="D8" s="127"/>
    </row>
    <row r="9" spans="1:6" x14ac:dyDescent="0.25">
      <c r="A9" s="101" t="s">
        <v>254</v>
      </c>
      <c r="B9" s="11" t="s">
        <v>312</v>
      </c>
      <c r="D9" s="127"/>
    </row>
    <row r="10" spans="1:6" x14ac:dyDescent="0.25">
      <c r="A10" s="101" t="s">
        <v>256</v>
      </c>
      <c r="B10" s="44"/>
      <c r="D10" s="127"/>
    </row>
    <row r="11" spans="1:6" ht="15.75" customHeight="1" thickBot="1" x14ac:dyDescent="0.3">
      <c r="A11" s="102" t="s">
        <v>257</v>
      </c>
      <c r="B11" s="28"/>
      <c r="D11" s="127"/>
    </row>
    <row r="12" spans="1:6" x14ac:dyDescent="0.25">
      <c r="A12" s="6"/>
      <c r="B12" s="8"/>
      <c r="C12" s="40"/>
      <c r="D12" s="9"/>
    </row>
    <row r="13" spans="1:6" ht="31.5" customHeight="1" x14ac:dyDescent="0.25">
      <c r="A13" s="38" t="s">
        <v>10</v>
      </c>
      <c r="B13" s="39" t="s">
        <v>258</v>
      </c>
      <c r="C13" s="2" t="s">
        <v>12</v>
      </c>
      <c r="D13" s="10" t="s">
        <v>13</v>
      </c>
      <c r="E13" s="2" t="s">
        <v>259</v>
      </c>
      <c r="F13" s="10" t="s">
        <v>260</v>
      </c>
    </row>
    <row r="14" spans="1:6" x14ac:dyDescent="0.25">
      <c r="A14" s="56" t="s">
        <v>27</v>
      </c>
      <c r="B14" s="59" t="str">
        <f>VLOOKUP(A14,SOUHRN!$A$9:$E$218,2,FALSE)</f>
        <v>Interaktivní LCD display vč. ozvučení</v>
      </c>
      <c r="C14" s="55">
        <v>1</v>
      </c>
      <c r="D14" s="58" t="s">
        <v>22</v>
      </c>
      <c r="E14" s="106"/>
      <c r="F14" s="69">
        <f t="shared" ref="F14:F24" si="0">E14*C14</f>
        <v>0</v>
      </c>
    </row>
    <row r="15" spans="1:6" x14ac:dyDescent="0.25">
      <c r="A15" s="56" t="s">
        <v>202</v>
      </c>
      <c r="B15" s="59" t="str">
        <f>VLOOKUP(A15,SOUHRN!$A$9:$E$218,2,FALSE)</f>
        <v>Přípojné místo pro prezentaci v katedře</v>
      </c>
      <c r="C15" s="55">
        <v>1</v>
      </c>
      <c r="D15" s="58" t="s">
        <v>22</v>
      </c>
      <c r="E15" s="106"/>
      <c r="F15" s="69">
        <f t="shared" si="0"/>
        <v>0</v>
      </c>
    </row>
    <row r="16" spans="1:6" x14ac:dyDescent="0.25">
      <c r="A16" s="56" t="s">
        <v>78</v>
      </c>
      <c r="B16" s="59" t="str">
        <f>VLOOKUP(A16,SOUHRN!$A$9:$E$218,2,FALSE)</f>
        <v>Prezentační AV přepínač malý (6 vstupů, HDMI výstup)</v>
      </c>
      <c r="C16" s="55">
        <v>1</v>
      </c>
      <c r="D16" s="58" t="s">
        <v>22</v>
      </c>
      <c r="E16" s="106"/>
      <c r="F16" s="69">
        <f t="shared" si="0"/>
        <v>0</v>
      </c>
    </row>
    <row r="17" spans="1:6" x14ac:dyDescent="0.25">
      <c r="A17" s="56" t="s">
        <v>93</v>
      </c>
      <c r="B17" s="59" t="str">
        <f>VLOOKUP(A17,SOUHRN!$A$9:$E$218,2,FALSE)</f>
        <v>Ovládací panel/ŘS tlačítkový velký</v>
      </c>
      <c r="C17" s="55">
        <v>1</v>
      </c>
      <c r="D17" s="58" t="s">
        <v>22</v>
      </c>
      <c r="E17" s="106"/>
      <c r="F17" s="69">
        <f t="shared" si="0"/>
        <v>0</v>
      </c>
    </row>
    <row r="18" spans="1:6" x14ac:dyDescent="0.25">
      <c r="A18" s="56" t="s">
        <v>114</v>
      </c>
      <c r="B18" s="59" t="str">
        <f>VLOOKUP(A18,SOUHRN!$A$9:$E$218,2,FALSE)</f>
        <v>Dálkové/LAN řízení distribuce napájení, 4x 230V (nezávislé)</v>
      </c>
      <c r="C18" s="55">
        <v>1</v>
      </c>
      <c r="D18" s="58" t="s">
        <v>22</v>
      </c>
      <c r="E18" s="106"/>
      <c r="F18" s="69">
        <f t="shared" si="0"/>
        <v>0</v>
      </c>
    </row>
    <row r="19" spans="1:6" x14ac:dyDescent="0.25">
      <c r="A19" s="56" t="s">
        <v>36</v>
      </c>
      <c r="B19" s="59" t="str">
        <f>VLOOKUP(A19,SOUHRN!$A$9:$E$218,2,FALSE)</f>
        <v>Keramická tabule, šířka 1,8 m</v>
      </c>
      <c r="C19" s="91">
        <v>2</v>
      </c>
      <c r="D19" s="58" t="s">
        <v>22</v>
      </c>
      <c r="E19" s="106"/>
      <c r="F19" s="69">
        <f t="shared" si="0"/>
        <v>0</v>
      </c>
    </row>
    <row r="20" spans="1:6" x14ac:dyDescent="0.25">
      <c r="A20" s="56" t="s">
        <v>199</v>
      </c>
      <c r="B20" s="59" t="str">
        <f>VLOOKUP(A20,SOUHRN!$A$9:$E$218,2,FALSE)</f>
        <v>AV rack v katedře - instalační vybavení pro vestavbu AV techniky</v>
      </c>
      <c r="C20" s="55">
        <v>1</v>
      </c>
      <c r="D20" s="58" t="s">
        <v>22</v>
      </c>
      <c r="E20" s="106"/>
      <c r="F20" s="69">
        <f t="shared" si="0"/>
        <v>0</v>
      </c>
    </row>
    <row r="21" spans="1:6" x14ac:dyDescent="0.25">
      <c r="A21" s="56" t="s">
        <v>171</v>
      </c>
      <c r="B21" s="59" t="str">
        <f>VLOOKUP(A21,SOUHRN!$A$9:$E$218,2,FALSE)</f>
        <v>SFTP Cat 6a</v>
      </c>
      <c r="C21" s="55">
        <v>60</v>
      </c>
      <c r="D21" s="58" t="s">
        <v>173</v>
      </c>
      <c r="E21" s="106"/>
      <c r="F21" s="69">
        <f t="shared" si="0"/>
        <v>0</v>
      </c>
    </row>
    <row r="22" spans="1:6" x14ac:dyDescent="0.25">
      <c r="A22" s="56" t="s">
        <v>184</v>
      </c>
      <c r="B22" s="59" t="str">
        <f>VLOOKUP(A22,SOUHRN!$A$9:$E$218,2,FALSE)</f>
        <v>HDMI pasivní 15 m</v>
      </c>
      <c r="C22" s="55">
        <v>1</v>
      </c>
      <c r="D22" s="58" t="s">
        <v>22</v>
      </c>
      <c r="E22" s="106"/>
      <c r="F22" s="69">
        <f t="shared" si="0"/>
        <v>0</v>
      </c>
    </row>
    <row r="23" spans="1:6" x14ac:dyDescent="0.25">
      <c r="A23" s="56" t="s">
        <v>117</v>
      </c>
      <c r="B23" s="59" t="str">
        <f>VLOOKUP(A23,SOUHRN!$A$9:$E$218,2,FALSE)</f>
        <v>Datový přepínač</v>
      </c>
      <c r="C23" s="55">
        <v>1</v>
      </c>
      <c r="D23" s="58" t="s">
        <v>22</v>
      </c>
      <c r="E23" s="106"/>
      <c r="F23" s="69">
        <f t="shared" si="0"/>
        <v>0</v>
      </c>
    </row>
    <row r="24" spans="1:6" x14ac:dyDescent="0.25">
      <c r="A24" s="56" t="s">
        <v>205</v>
      </c>
      <c r="B24" s="59" t="str">
        <f>VLOOKUP(A24,SOUHRN!$A$9:$E$218,2,FALSE)</f>
        <v>Montážní a spotřební materiál</v>
      </c>
      <c r="C24" s="57">
        <v>1</v>
      </c>
      <c r="D24" s="64" t="s">
        <v>207</v>
      </c>
      <c r="E24" s="106"/>
      <c r="F24" s="69">
        <f t="shared" si="0"/>
        <v>0</v>
      </c>
    </row>
    <row r="25" spans="1:6" x14ac:dyDescent="0.25">
      <c r="A25" s="56" t="s">
        <v>209</v>
      </c>
      <c r="B25" s="59" t="str">
        <f>VLOOKUP(A25,SOUHRN!$A$9:$E$218,2,FALSE)</f>
        <v>Prováděcí dokumentace</v>
      </c>
      <c r="C25" s="57">
        <v>4</v>
      </c>
      <c r="D25" s="64" t="s">
        <v>211</v>
      </c>
      <c r="E25" s="107"/>
      <c r="F25" s="108"/>
    </row>
    <row r="26" spans="1:6" x14ac:dyDescent="0.25">
      <c r="A26" s="56" t="s">
        <v>212</v>
      </c>
      <c r="B26" s="59" t="str">
        <f>VLOOKUP(A26,SOUHRN!$A$9:$E$218,2,FALSE)</f>
        <v>Štítkování zařízení - identifikační systém</v>
      </c>
      <c r="C26" s="57">
        <v>2</v>
      </c>
      <c r="D26" s="64" t="s">
        <v>211</v>
      </c>
      <c r="E26" s="107"/>
      <c r="F26" s="108"/>
    </row>
    <row r="27" spans="1:6" x14ac:dyDescent="0.25">
      <c r="A27" s="56" t="s">
        <v>214</v>
      </c>
      <c r="B27" s="59" t="str">
        <f>VLOOKUP(A27,SOUHRN!$A$9:$E$218,2,FALSE)</f>
        <v>Demontážní práce původního vybavení</v>
      </c>
      <c r="C27" s="57">
        <v>6</v>
      </c>
      <c r="D27" s="64" t="s">
        <v>211</v>
      </c>
      <c r="E27" s="107"/>
      <c r="F27" s="108"/>
    </row>
    <row r="28" spans="1:6" x14ac:dyDescent="0.25">
      <c r="A28" s="56" t="s">
        <v>216</v>
      </c>
      <c r="B28" s="59" t="str">
        <f>VLOOKUP(A28,SOUHRN!$A$9:$E$218,2,FALSE)</f>
        <v>Příprava kabelových tras</v>
      </c>
      <c r="C28" s="57">
        <v>8</v>
      </c>
      <c r="D28" s="64" t="s">
        <v>211</v>
      </c>
      <c r="E28" s="107"/>
      <c r="F28" s="108"/>
    </row>
    <row r="29" spans="1:6" x14ac:dyDescent="0.25">
      <c r="A29" s="56" t="s">
        <v>218</v>
      </c>
      <c r="B29" s="59" t="str">
        <f>VLOOKUP(A29,SOUHRN!$A$9:$E$218,2,FALSE)</f>
        <v>Montážní a instalační práce</v>
      </c>
      <c r="C29" s="57">
        <v>24</v>
      </c>
      <c r="D29" s="64" t="s">
        <v>211</v>
      </c>
      <c r="E29" s="121"/>
      <c r="F29" s="115"/>
    </row>
    <row r="30" spans="1:6" x14ac:dyDescent="0.25">
      <c r="A30" s="56" t="s">
        <v>220</v>
      </c>
      <c r="B30" s="59" t="str">
        <f>VLOOKUP(A30,SOUHRN!$A$9:$E$218,2,FALSE)</f>
        <v>Programování řídícího systému</v>
      </c>
      <c r="C30" s="57">
        <v>16</v>
      </c>
      <c r="D30" s="64" t="s">
        <v>211</v>
      </c>
      <c r="E30" s="118"/>
      <c r="F30" s="108"/>
    </row>
    <row r="31" spans="1:6" ht="15.75" customHeight="1" x14ac:dyDescent="0.25">
      <c r="A31" s="56" t="s">
        <v>224</v>
      </c>
      <c r="B31" s="59" t="str">
        <f>VLOOKUP(A31,SOUHRN!$A$9:$E$218,2,FALSE)</f>
        <v>Zprovoznění a zaškolení obsluhy</v>
      </c>
      <c r="C31" s="57">
        <v>2</v>
      </c>
      <c r="D31" s="64" t="s">
        <v>211</v>
      </c>
      <c r="E31" s="118"/>
      <c r="F31" s="108"/>
    </row>
    <row r="32" spans="1:6" ht="15.75" customHeight="1" thickBot="1" x14ac:dyDescent="0.3">
      <c r="A32" s="29"/>
      <c r="B32" s="78"/>
      <c r="C32" s="79"/>
      <c r="D32" s="80"/>
      <c r="E32" s="85"/>
      <c r="F32" s="86"/>
    </row>
    <row r="33" spans="4:6" ht="15.75" customHeight="1" thickTop="1" x14ac:dyDescent="0.25">
      <c r="E33" s="98"/>
      <c r="F33" s="98"/>
    </row>
    <row r="34" spans="4:6" x14ac:dyDescent="0.25">
      <c r="D34" s="4" t="s">
        <v>261</v>
      </c>
      <c r="E34" s="98"/>
      <c r="F34" s="98">
        <f>SUM(F14:F33)</f>
        <v>0</v>
      </c>
    </row>
    <row r="35" spans="4:6" x14ac:dyDescent="0.25">
      <c r="E35" s="98"/>
      <c r="F35" s="98"/>
    </row>
    <row r="36" spans="4:6" x14ac:dyDescent="0.25">
      <c r="E36" s="98"/>
      <c r="F36" s="98"/>
    </row>
    <row r="37" spans="4:6" x14ac:dyDescent="0.25">
      <c r="E37" s="98"/>
      <c r="F37" s="98"/>
    </row>
    <row r="38" spans="4:6" x14ac:dyDescent="0.25">
      <c r="E38" s="98"/>
      <c r="F38" s="98"/>
    </row>
    <row r="39" spans="4:6" x14ac:dyDescent="0.25">
      <c r="E39" s="98"/>
      <c r="F39" s="98"/>
    </row>
    <row r="40" spans="4:6" x14ac:dyDescent="0.25">
      <c r="D40" s="5"/>
      <c r="E40" s="98"/>
      <c r="F40" s="98"/>
    </row>
    <row r="41" spans="4:6" x14ac:dyDescent="0.25">
      <c r="E41" s="98"/>
      <c r="F41" s="98"/>
    </row>
    <row r="42" spans="4:6" x14ac:dyDescent="0.25">
      <c r="E42" s="98"/>
      <c r="F42" s="98"/>
    </row>
    <row r="43" spans="4:6" x14ac:dyDescent="0.25">
      <c r="E43" s="98"/>
      <c r="F43" s="98"/>
    </row>
    <row r="44" spans="4:6" x14ac:dyDescent="0.25">
      <c r="E44" s="98"/>
      <c r="F44" s="98"/>
    </row>
    <row r="45" spans="4:6" x14ac:dyDescent="0.25">
      <c r="E45" s="98"/>
      <c r="F45" s="98"/>
    </row>
    <row r="46" spans="4:6" x14ac:dyDescent="0.25">
      <c r="E46" s="98"/>
      <c r="F46" s="98"/>
    </row>
    <row r="47" spans="4:6" x14ac:dyDescent="0.25">
      <c r="E47" s="98"/>
      <c r="F47" s="98"/>
    </row>
    <row r="48" spans="4:6" x14ac:dyDescent="0.25">
      <c r="E48" s="98"/>
      <c r="F48" s="98"/>
    </row>
    <row r="49" spans="5:5" x14ac:dyDescent="0.25">
      <c r="E49" s="96"/>
    </row>
    <row r="50" spans="5:5" x14ac:dyDescent="0.25">
      <c r="E50" s="96"/>
    </row>
  </sheetData>
  <sheetProtection sheet="1"/>
  <mergeCells count="1">
    <mergeCell ref="D2:D11"/>
  </mergeCells>
  <pageMargins left="0.23622047244094491" right="0.23622047244094491" top="0.74803149606299213" bottom="0.74803149606299213" header="0.31496062992125978" footer="0.31496062992125978"/>
  <pageSetup paperSize="9" scale="76" fitToHeight="0" orientation="landscape" horizontalDpi="3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9"/>
  <sheetViews>
    <sheetView view="pageBreakPreview" zoomScaleNormal="100" zoomScaleSheetLayoutView="100" workbookViewId="0">
      <selection activeCell="D29" sqref="D29"/>
    </sheetView>
  </sheetViews>
  <sheetFormatPr defaultRowHeight="15" x14ac:dyDescent="0.25"/>
  <cols>
    <col min="1" max="1" width="21.7109375" style="54" customWidth="1"/>
    <col min="2" max="2" width="70.7109375" style="54" customWidth="1"/>
    <col min="3" max="3" width="7.7109375" style="41" customWidth="1"/>
    <col min="4" max="4" width="50.7109375" style="54" customWidth="1"/>
    <col min="5" max="5" width="19.140625" style="54" bestFit="1" customWidth="1"/>
    <col min="6" max="6" width="18.7109375" style="54" bestFit="1" customWidth="1"/>
  </cols>
  <sheetData>
    <row r="1" spans="1:6" ht="15.75" customHeight="1" thickTop="1" x14ac:dyDescent="0.25">
      <c r="A1" s="99" t="s">
        <v>0</v>
      </c>
      <c r="B1" s="100" t="str">
        <f>SOUHRN!C1</f>
        <v>MUNI AV Technologie</v>
      </c>
      <c r="C1" s="7" t="s">
        <v>245</v>
      </c>
      <c r="D1" s="1"/>
    </row>
    <row r="2" spans="1:6" x14ac:dyDescent="0.25">
      <c r="A2" s="101" t="s">
        <v>2</v>
      </c>
      <c r="B2" s="27" t="str">
        <f>SOUHRN!C2</f>
        <v>UKB - pouze výběr učeben LF</v>
      </c>
      <c r="D2" s="126" t="s">
        <v>313</v>
      </c>
    </row>
    <row r="3" spans="1:6" x14ac:dyDescent="0.25">
      <c r="A3" s="101" t="s">
        <v>4</v>
      </c>
      <c r="B3" s="27"/>
      <c r="D3" s="127"/>
    </row>
    <row r="4" spans="1:6" x14ac:dyDescent="0.25">
      <c r="A4" s="101" t="s">
        <v>6</v>
      </c>
      <c r="B4" s="27" t="s">
        <v>7</v>
      </c>
      <c r="D4" s="127"/>
    </row>
    <row r="5" spans="1:6" x14ac:dyDescent="0.25">
      <c r="A5" s="101" t="s">
        <v>8</v>
      </c>
      <c r="B5" s="11" t="s">
        <v>248</v>
      </c>
      <c r="D5" s="127"/>
    </row>
    <row r="6" spans="1:6" x14ac:dyDescent="0.25">
      <c r="A6" s="101" t="s">
        <v>249</v>
      </c>
      <c r="B6" s="11"/>
      <c r="D6" s="127"/>
    </row>
    <row r="7" spans="1:6" x14ac:dyDescent="0.25">
      <c r="A7" s="101" t="s">
        <v>251</v>
      </c>
      <c r="B7" s="11"/>
      <c r="D7" s="127"/>
    </row>
    <row r="8" spans="1:6" x14ac:dyDescent="0.25">
      <c r="A8" s="101" t="s">
        <v>253</v>
      </c>
      <c r="B8" s="11" t="str">
        <f ca="1">RIGHT(CELL("filename",A1),LEN(CELL("filename",A1))-FIND("]",CELL("filename",A1)))</f>
        <v>A18_108</v>
      </c>
      <c r="D8" s="127"/>
    </row>
    <row r="9" spans="1:6" x14ac:dyDescent="0.25">
      <c r="A9" s="101" t="s">
        <v>254</v>
      </c>
      <c r="B9" s="11" t="s">
        <v>314</v>
      </c>
      <c r="D9" s="127"/>
    </row>
    <row r="10" spans="1:6" x14ac:dyDescent="0.25">
      <c r="A10" s="101" t="s">
        <v>256</v>
      </c>
      <c r="B10" s="44"/>
      <c r="D10" s="127"/>
    </row>
    <row r="11" spans="1:6" ht="15.75" customHeight="1" thickBot="1" x14ac:dyDescent="0.3">
      <c r="A11" s="102" t="s">
        <v>257</v>
      </c>
      <c r="B11" s="28"/>
      <c r="D11" s="127"/>
    </row>
    <row r="12" spans="1:6" x14ac:dyDescent="0.25">
      <c r="A12" s="6"/>
      <c r="B12" s="8"/>
      <c r="C12" s="40"/>
      <c r="D12" s="9"/>
    </row>
    <row r="13" spans="1:6" ht="31.5" customHeight="1" x14ac:dyDescent="0.25">
      <c r="A13" s="38" t="s">
        <v>10</v>
      </c>
      <c r="B13" s="39" t="s">
        <v>258</v>
      </c>
      <c r="C13" s="2" t="s">
        <v>12</v>
      </c>
      <c r="D13" s="10" t="s">
        <v>13</v>
      </c>
      <c r="E13" s="2" t="s">
        <v>259</v>
      </c>
      <c r="F13" s="10" t="s">
        <v>260</v>
      </c>
    </row>
    <row r="14" spans="1:6" x14ac:dyDescent="0.25">
      <c r="A14" s="56" t="s">
        <v>126</v>
      </c>
      <c r="B14" s="59" t="str">
        <f>VLOOKUP(A14,SOUHRN!$A$9:$E$218,2,FALSE)</f>
        <v>Stolní vizualizér</v>
      </c>
      <c r="C14" s="57">
        <v>1</v>
      </c>
      <c r="D14" s="58" t="s">
        <v>22</v>
      </c>
      <c r="E14" s="106"/>
      <c r="F14" s="69">
        <f t="shared" ref="F14:F34" si="0">E14*C14</f>
        <v>0</v>
      </c>
    </row>
    <row r="15" spans="1:6" x14ac:dyDescent="0.25">
      <c r="A15" s="56" t="s">
        <v>232</v>
      </c>
      <c r="B15" s="59" t="str">
        <f>VLOOKUP(A15,SOUHRN!$A$9:$E$218,2,FALSE)</f>
        <v>Doplňkové rameno pro vizualizér</v>
      </c>
      <c r="C15" s="57">
        <v>1</v>
      </c>
      <c r="D15" s="58" t="s">
        <v>22</v>
      </c>
      <c r="E15" s="106"/>
      <c r="F15" s="69">
        <f t="shared" si="0"/>
        <v>0</v>
      </c>
    </row>
    <row r="16" spans="1:6" x14ac:dyDescent="0.25">
      <c r="A16" s="56" t="s">
        <v>229</v>
      </c>
      <c r="B16" s="59" t="str">
        <f>VLOOKUP(A16,SOUHRN!$A$9:$E$218,2,FALSE)</f>
        <v>Náhledový monitor 24"</v>
      </c>
      <c r="C16" s="57">
        <v>12</v>
      </c>
      <c r="D16" s="58" t="s">
        <v>22</v>
      </c>
      <c r="E16" s="106"/>
      <c r="F16" s="69">
        <f t="shared" si="0"/>
        <v>0</v>
      </c>
    </row>
    <row r="17" spans="1:6" x14ac:dyDescent="0.25">
      <c r="A17" s="56" t="s">
        <v>193</v>
      </c>
      <c r="B17" s="59" t="str">
        <f>VLOOKUP(A17,SOUHRN!$A$9:$E$218,2,FALSE)</f>
        <v>Držák monitoru univerzální</v>
      </c>
      <c r="C17" s="57">
        <v>12</v>
      </c>
      <c r="D17" s="58" t="s">
        <v>22</v>
      </c>
      <c r="E17" s="106"/>
      <c r="F17" s="69">
        <f t="shared" si="0"/>
        <v>0</v>
      </c>
    </row>
    <row r="18" spans="1:6" x14ac:dyDescent="0.25">
      <c r="A18" s="56" t="s">
        <v>241</v>
      </c>
      <c r="B18" s="59" t="str">
        <f>VLOOKUP(A18,SOUHRN!$A$9:$E$218,2,FALSE)</f>
        <v xml:space="preserve">Konzole pro uchycení LCD 4xVESA </v>
      </c>
      <c r="C18" s="57">
        <v>3</v>
      </c>
      <c r="D18" s="58" t="s">
        <v>22</v>
      </c>
      <c r="E18" s="106"/>
      <c r="F18" s="69">
        <f t="shared" si="0"/>
        <v>0</v>
      </c>
    </row>
    <row r="19" spans="1:6" x14ac:dyDescent="0.25">
      <c r="A19" s="56" t="s">
        <v>202</v>
      </c>
      <c r="B19" s="59" t="str">
        <f>VLOOKUP(A19,SOUHRN!$A$9:$E$218,2,FALSE)</f>
        <v>Přípojné místo pro prezentaci v katedře</v>
      </c>
      <c r="C19" s="55">
        <v>1</v>
      </c>
      <c r="D19" s="58" t="s">
        <v>22</v>
      </c>
      <c r="E19" s="106"/>
      <c r="F19" s="69">
        <f t="shared" si="0"/>
        <v>0</v>
      </c>
    </row>
    <row r="20" spans="1:6" x14ac:dyDescent="0.25">
      <c r="A20" s="56" t="s">
        <v>81</v>
      </c>
      <c r="B20" s="59" t="str">
        <f>VLOOKUP(A20,SOUHRN!$A$9:$E$218,2,FALSE)</f>
        <v>Prezentační AV přepínač s HDBaseT nebo HDMI výstupem (4 vstupy)</v>
      </c>
      <c r="C20" s="57">
        <v>1</v>
      </c>
      <c r="D20" s="58" t="s">
        <v>22</v>
      </c>
      <c r="E20" s="106"/>
      <c r="F20" s="69">
        <f t="shared" si="0"/>
        <v>0</v>
      </c>
    </row>
    <row r="21" spans="1:6" x14ac:dyDescent="0.25">
      <c r="A21" s="56" t="s">
        <v>238</v>
      </c>
      <c r="B21" s="59" t="str">
        <f>VLOOKUP(A21,SOUHRN!$A$9:$E$218,2,FALSE)</f>
        <v>AV TP distribuční jednotka 1:4</v>
      </c>
      <c r="C21" s="57">
        <v>1</v>
      </c>
      <c r="D21" s="58" t="s">
        <v>22</v>
      </c>
      <c r="E21" s="106"/>
      <c r="F21" s="69">
        <f t="shared" si="0"/>
        <v>0</v>
      </c>
    </row>
    <row r="22" spans="1:6" x14ac:dyDescent="0.25">
      <c r="A22" s="56" t="s">
        <v>75</v>
      </c>
      <c r="B22" s="59" t="str">
        <f>VLOOKUP(A22,SOUHRN!$A$9:$E$218,2,FALSE)</f>
        <v>Převodník TP na HDMI</v>
      </c>
      <c r="C22" s="57">
        <v>3</v>
      </c>
      <c r="D22" s="58" t="s">
        <v>22</v>
      </c>
      <c r="E22" s="106"/>
      <c r="F22" s="69">
        <f t="shared" si="0"/>
        <v>0</v>
      </c>
    </row>
    <row r="23" spans="1:6" x14ac:dyDescent="0.25">
      <c r="A23" s="56" t="s">
        <v>87</v>
      </c>
      <c r="B23" s="59" t="str">
        <f>VLOOKUP(A23,SOUHRN!$A$9:$E$218,2,FALSE)</f>
        <v>Rozbočovač HDMI 1:4</v>
      </c>
      <c r="C23" s="57">
        <v>3</v>
      </c>
      <c r="D23" s="58" t="s">
        <v>22</v>
      </c>
      <c r="E23" s="106"/>
      <c r="F23" s="69">
        <f t="shared" si="0"/>
        <v>0</v>
      </c>
    </row>
    <row r="24" spans="1:6" ht="15.75" customHeight="1" x14ac:dyDescent="0.25">
      <c r="A24" s="56" t="s">
        <v>93</v>
      </c>
      <c r="B24" s="59" t="str">
        <f>VLOOKUP(A24,SOUHRN!$A$9:$E$218,2,FALSE)</f>
        <v>Ovládací panel/ŘS tlačítkový velký</v>
      </c>
      <c r="C24" s="57">
        <v>1</v>
      </c>
      <c r="D24" s="58" t="s">
        <v>22</v>
      </c>
      <c r="E24" s="106"/>
      <c r="F24" s="69">
        <f t="shared" si="0"/>
        <v>0</v>
      </c>
    </row>
    <row r="25" spans="1:6" x14ac:dyDescent="0.25">
      <c r="A25" s="56" t="s">
        <v>102</v>
      </c>
      <c r="B25" s="59" t="str">
        <f>VLOOKUP(A25,SOUHRN!$A$9:$E$218,2,FALSE)</f>
        <v>Relé jednotka do rozvaděče</v>
      </c>
      <c r="C25" s="57">
        <v>1</v>
      </c>
      <c r="D25" s="58" t="s">
        <v>22</v>
      </c>
      <c r="E25" s="106"/>
      <c r="F25" s="69">
        <f t="shared" si="0"/>
        <v>0</v>
      </c>
    </row>
    <row r="26" spans="1:6" x14ac:dyDescent="0.25">
      <c r="A26" s="56" t="s">
        <v>199</v>
      </c>
      <c r="B26" s="59" t="str">
        <f>VLOOKUP(A26,SOUHRN!$A$9:$E$218,2,FALSE)</f>
        <v>AV rack v katedře - instalační vybavení pro vestavbu AV techniky</v>
      </c>
      <c r="C26" s="55">
        <v>1</v>
      </c>
      <c r="D26" s="58" t="s">
        <v>22</v>
      </c>
      <c r="E26" s="116"/>
      <c r="F26" s="84">
        <f t="shared" si="0"/>
        <v>0</v>
      </c>
    </row>
    <row r="27" spans="1:6" x14ac:dyDescent="0.25">
      <c r="A27" s="56" t="s">
        <v>114</v>
      </c>
      <c r="B27" s="59" t="str">
        <f>VLOOKUP(A27,SOUHRN!$A$9:$E$218,2,FALSE)</f>
        <v>Dálkové/LAN řízení distribuce napájení, 4x 230V (nezávislé)</v>
      </c>
      <c r="C27" s="55">
        <v>1</v>
      </c>
      <c r="D27" s="58" t="s">
        <v>22</v>
      </c>
      <c r="E27" s="117"/>
      <c r="F27" s="69">
        <f t="shared" si="0"/>
        <v>0</v>
      </c>
    </row>
    <row r="28" spans="1:6" x14ac:dyDescent="0.25">
      <c r="A28" s="56" t="s">
        <v>117</v>
      </c>
      <c r="B28" s="59" t="str">
        <f>VLOOKUP(A28,SOUHRN!$A$9:$E$218,2,FALSE)</f>
        <v>Datový přepínač</v>
      </c>
      <c r="C28" s="55">
        <v>1</v>
      </c>
      <c r="D28" s="58" t="s">
        <v>22</v>
      </c>
      <c r="E28" s="117"/>
      <c r="F28" s="69">
        <f t="shared" si="0"/>
        <v>0</v>
      </c>
    </row>
    <row r="29" spans="1:6" x14ac:dyDescent="0.25">
      <c r="A29" s="56" t="s">
        <v>175</v>
      </c>
      <c r="B29" s="59" t="str">
        <f>VLOOKUP(A29,SOUHRN!$A$9:$E$218,2,FALSE)</f>
        <v>HDMI pasivní 1 m</v>
      </c>
      <c r="C29" s="55">
        <v>3</v>
      </c>
      <c r="D29" s="58" t="s">
        <v>22</v>
      </c>
      <c r="E29" s="117"/>
      <c r="F29" s="69">
        <f t="shared" si="0"/>
        <v>0</v>
      </c>
    </row>
    <row r="30" spans="1:6" x14ac:dyDescent="0.25">
      <c r="A30" s="56" t="s">
        <v>178</v>
      </c>
      <c r="B30" s="59" t="str">
        <f>VLOOKUP(A30,SOUHRN!$A$9:$E$218,2,FALSE)</f>
        <v>HDMI pasivní 2 m</v>
      </c>
      <c r="C30" s="55">
        <v>3</v>
      </c>
      <c r="D30" s="58" t="s">
        <v>22</v>
      </c>
      <c r="E30" s="117"/>
      <c r="F30" s="69">
        <f t="shared" si="0"/>
        <v>0</v>
      </c>
    </row>
    <row r="31" spans="1:6" x14ac:dyDescent="0.25">
      <c r="A31" s="56" t="s">
        <v>180</v>
      </c>
      <c r="B31" s="59" t="str">
        <f>VLOOKUP(A31,SOUHRN!$A$9:$E$218,2,FALSE)</f>
        <v>HDMI pasivní 3 m</v>
      </c>
      <c r="C31" s="55">
        <v>6</v>
      </c>
      <c r="D31" s="58" t="s">
        <v>22</v>
      </c>
      <c r="E31" s="117"/>
      <c r="F31" s="69">
        <f t="shared" si="0"/>
        <v>0</v>
      </c>
    </row>
    <row r="32" spans="1:6" x14ac:dyDescent="0.25">
      <c r="A32" s="56" t="s">
        <v>182</v>
      </c>
      <c r="B32" s="59" t="str">
        <f>VLOOKUP(A32,SOUHRN!$A$9:$E$218,2,FALSE)</f>
        <v>HDMI pasivní 5 m</v>
      </c>
      <c r="C32" s="55">
        <v>3</v>
      </c>
      <c r="D32" s="58" t="s">
        <v>22</v>
      </c>
      <c r="E32" s="117"/>
      <c r="F32" s="69">
        <f t="shared" si="0"/>
        <v>0</v>
      </c>
    </row>
    <row r="33" spans="1:6" x14ac:dyDescent="0.25">
      <c r="A33" s="56" t="s">
        <v>171</v>
      </c>
      <c r="B33" s="59" t="str">
        <f>VLOOKUP(A33,SOUHRN!$A$9:$E$218,2,FALSE)</f>
        <v>SFTP Cat 6a</v>
      </c>
      <c r="C33" s="57">
        <v>200</v>
      </c>
      <c r="D33" s="58" t="s">
        <v>173</v>
      </c>
      <c r="E33" s="117"/>
      <c r="F33" s="69">
        <f t="shared" si="0"/>
        <v>0</v>
      </c>
    </row>
    <row r="34" spans="1:6" x14ac:dyDescent="0.25">
      <c r="A34" s="56" t="s">
        <v>205</v>
      </c>
      <c r="B34" s="59" t="str">
        <f>VLOOKUP(A34,SOUHRN!$A$9:$E$218,2,FALSE)</f>
        <v>Montážní a spotřební materiál</v>
      </c>
      <c r="C34" s="57">
        <v>1</v>
      </c>
      <c r="D34" s="64" t="s">
        <v>207</v>
      </c>
      <c r="E34" s="117"/>
      <c r="F34" s="69">
        <f t="shared" si="0"/>
        <v>0</v>
      </c>
    </row>
    <row r="35" spans="1:6" x14ac:dyDescent="0.25">
      <c r="A35" s="56" t="s">
        <v>209</v>
      </c>
      <c r="B35" s="59" t="str">
        <f>VLOOKUP(A35,SOUHRN!$A$9:$E$218,2,FALSE)</f>
        <v>Prováděcí dokumentace</v>
      </c>
      <c r="C35" s="57">
        <v>8</v>
      </c>
      <c r="D35" s="58" t="s">
        <v>211</v>
      </c>
      <c r="E35" s="118"/>
      <c r="F35" s="108"/>
    </row>
    <row r="36" spans="1:6" x14ac:dyDescent="0.25">
      <c r="A36" s="56" t="s">
        <v>212</v>
      </c>
      <c r="B36" s="59" t="str">
        <f>VLOOKUP(A36,SOUHRN!$A$9:$E$218,2,FALSE)</f>
        <v>Štítkování zařízení - identifikační systém</v>
      </c>
      <c r="C36" s="57">
        <v>2</v>
      </c>
      <c r="D36" s="58" t="s">
        <v>211</v>
      </c>
      <c r="E36" s="118"/>
      <c r="F36" s="108"/>
    </row>
    <row r="37" spans="1:6" x14ac:dyDescent="0.25">
      <c r="A37" s="56" t="s">
        <v>214</v>
      </c>
      <c r="B37" s="59" t="str">
        <f>VLOOKUP(A37,SOUHRN!$A$9:$E$218,2,FALSE)</f>
        <v>Demontážní práce původního vybavení</v>
      </c>
      <c r="C37" s="57">
        <v>8</v>
      </c>
      <c r="D37" s="64" t="s">
        <v>211</v>
      </c>
      <c r="E37" s="118"/>
      <c r="F37" s="108"/>
    </row>
    <row r="38" spans="1:6" x14ac:dyDescent="0.25">
      <c r="A38" s="56" t="s">
        <v>216</v>
      </c>
      <c r="B38" s="59" t="str">
        <f>VLOOKUP(A38,SOUHRN!$A$9:$E$218,2,FALSE)</f>
        <v>Příprava kabelových tras</v>
      </c>
      <c r="C38" s="57">
        <v>8</v>
      </c>
      <c r="D38" s="58" t="s">
        <v>211</v>
      </c>
      <c r="E38" s="118"/>
      <c r="F38" s="108"/>
    </row>
    <row r="39" spans="1:6" x14ac:dyDescent="0.25">
      <c r="A39" s="56" t="s">
        <v>218</v>
      </c>
      <c r="B39" s="59" t="str">
        <f>VLOOKUP(A39,SOUHRN!$A$9:$E$218,2,FALSE)</f>
        <v>Montážní a instalační práce</v>
      </c>
      <c r="C39" s="57">
        <v>80</v>
      </c>
      <c r="D39" s="64" t="s">
        <v>211</v>
      </c>
      <c r="E39" s="118"/>
      <c r="F39" s="108"/>
    </row>
    <row r="40" spans="1:6" x14ac:dyDescent="0.25">
      <c r="A40" s="56" t="s">
        <v>220</v>
      </c>
      <c r="B40" s="59" t="str">
        <f>VLOOKUP(A40,SOUHRN!$A$9:$E$218,2,FALSE)</f>
        <v>Programování řídícího systému</v>
      </c>
      <c r="C40" s="57">
        <v>16</v>
      </c>
      <c r="D40" s="64" t="s">
        <v>211</v>
      </c>
      <c r="E40" s="118"/>
      <c r="F40" s="108"/>
    </row>
    <row r="41" spans="1:6" x14ac:dyDescent="0.25">
      <c r="A41" s="56" t="s">
        <v>224</v>
      </c>
      <c r="B41" s="59" t="str">
        <f>VLOOKUP(A41,SOUHRN!$A$9:$E$218,2,FALSE)</f>
        <v>Zprovoznění a zaškolení obsluhy</v>
      </c>
      <c r="C41" s="57">
        <v>4</v>
      </c>
      <c r="D41" s="64" t="s">
        <v>211</v>
      </c>
      <c r="E41" s="118"/>
      <c r="F41" s="108"/>
    </row>
    <row r="42" spans="1:6" ht="15.75" customHeight="1" thickBot="1" x14ac:dyDescent="0.3">
      <c r="A42" s="29"/>
      <c r="B42" s="78"/>
      <c r="C42" s="79"/>
      <c r="D42" s="80"/>
      <c r="E42" s="85"/>
      <c r="F42" s="86"/>
    </row>
    <row r="43" spans="1:6" ht="15.75" customHeight="1" thickTop="1" x14ac:dyDescent="0.25">
      <c r="A43" s="21"/>
      <c r="B43" s="21"/>
      <c r="C43" s="83"/>
      <c r="D43" s="21"/>
      <c r="E43" s="97"/>
      <c r="F43" s="98"/>
    </row>
    <row r="44" spans="1:6" x14ac:dyDescent="0.25">
      <c r="D44" s="4" t="s">
        <v>261</v>
      </c>
      <c r="E44" s="97"/>
      <c r="F44" s="98">
        <f>SUM(F14:F43)</f>
        <v>0</v>
      </c>
    </row>
    <row r="45" spans="1:6" x14ac:dyDescent="0.25">
      <c r="E45" s="97"/>
      <c r="F45" s="98"/>
    </row>
    <row r="46" spans="1:6" x14ac:dyDescent="0.25">
      <c r="E46" s="97"/>
      <c r="F46" s="98"/>
    </row>
    <row r="47" spans="1:6" x14ac:dyDescent="0.25">
      <c r="E47" s="97"/>
      <c r="F47" s="98"/>
    </row>
    <row r="48" spans="1:6" x14ac:dyDescent="0.25">
      <c r="E48" s="95"/>
    </row>
    <row r="49" spans="5:5" x14ac:dyDescent="0.25">
      <c r="E49" s="95"/>
    </row>
  </sheetData>
  <sheetProtection sheet="1"/>
  <mergeCells count="1">
    <mergeCell ref="D2:D11"/>
  </mergeCells>
  <pageMargins left="0.23622047244094491" right="0.23622047244094491" top="0.74803149606299213" bottom="0.74803149606299213" header="0.31496062992125978" footer="0.31496062992125978"/>
  <pageSetup paperSize="9" scale="75" fitToHeight="0" orientation="landscape" horizontalDpi="300" r:id="rId1"/>
  <rowBreaks count="1" manualBreakCount="1">
    <brk id="34"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7"/>
  <sheetViews>
    <sheetView view="pageBreakPreview" zoomScaleNormal="100" zoomScaleSheetLayoutView="100" workbookViewId="0"/>
  </sheetViews>
  <sheetFormatPr defaultRowHeight="15" x14ac:dyDescent="0.25"/>
  <cols>
    <col min="1" max="1" width="21.7109375" style="54" customWidth="1"/>
    <col min="2" max="2" width="70.7109375" style="54" customWidth="1"/>
    <col min="3" max="3" width="7.7109375" style="41" customWidth="1"/>
    <col min="4" max="4" width="50.7109375" style="54" customWidth="1"/>
    <col min="5" max="5" width="19.140625" style="54" bestFit="1" customWidth="1"/>
    <col min="6" max="6" width="18.7109375" style="54" bestFit="1" customWidth="1"/>
  </cols>
  <sheetData>
    <row r="1" spans="1:6" ht="15.75" customHeight="1" thickTop="1" x14ac:dyDescent="0.25">
      <c r="A1" s="99" t="s">
        <v>0</v>
      </c>
      <c r="B1" s="100" t="str">
        <f>SOUHRN!C1</f>
        <v>MUNI AV Technologie</v>
      </c>
      <c r="C1" s="7" t="s">
        <v>245</v>
      </c>
      <c r="D1" s="1"/>
    </row>
    <row r="2" spans="1:6" x14ac:dyDescent="0.25">
      <c r="A2" s="101" t="s">
        <v>2</v>
      </c>
      <c r="B2" s="27" t="str">
        <f>SOUHRN!C2</f>
        <v>UKB - pouze výběr učeben LF</v>
      </c>
      <c r="D2" s="126" t="s">
        <v>315</v>
      </c>
    </row>
    <row r="3" spans="1:6" x14ac:dyDescent="0.25">
      <c r="A3" s="101" t="s">
        <v>4</v>
      </c>
      <c r="B3" s="27"/>
      <c r="D3" s="127"/>
    </row>
    <row r="4" spans="1:6" x14ac:dyDescent="0.25">
      <c r="A4" s="101" t="s">
        <v>6</v>
      </c>
      <c r="B4" s="27" t="s">
        <v>7</v>
      </c>
      <c r="D4" s="127"/>
    </row>
    <row r="5" spans="1:6" x14ac:dyDescent="0.25">
      <c r="A5" s="101" t="s">
        <v>8</v>
      </c>
      <c r="B5" s="11" t="s">
        <v>248</v>
      </c>
      <c r="D5" s="127"/>
    </row>
    <row r="6" spans="1:6" x14ac:dyDescent="0.25">
      <c r="A6" s="101" t="s">
        <v>249</v>
      </c>
      <c r="B6" s="11"/>
      <c r="D6" s="127"/>
    </row>
    <row r="7" spans="1:6" x14ac:dyDescent="0.25">
      <c r="A7" s="101" t="s">
        <v>251</v>
      </c>
      <c r="B7" s="11" t="s">
        <v>287</v>
      </c>
      <c r="D7" s="127"/>
    </row>
    <row r="8" spans="1:6" x14ac:dyDescent="0.25">
      <c r="A8" s="101" t="s">
        <v>253</v>
      </c>
      <c r="B8" s="11" t="str">
        <f ca="1">RIGHT(CELL("filename",A1),LEN(CELL("filename",A1))-FIND("]",CELL("filename",A1)))</f>
        <v>A18_112</v>
      </c>
      <c r="D8" s="127"/>
    </row>
    <row r="9" spans="1:6" x14ac:dyDescent="0.25">
      <c r="A9" s="101" t="s">
        <v>254</v>
      </c>
      <c r="B9" s="11" t="s">
        <v>316</v>
      </c>
      <c r="D9" s="127"/>
    </row>
    <row r="10" spans="1:6" x14ac:dyDescent="0.25">
      <c r="A10" s="101" t="s">
        <v>256</v>
      </c>
      <c r="B10" s="44"/>
      <c r="D10" s="127"/>
    </row>
    <row r="11" spans="1:6" ht="15.75" customHeight="1" thickBot="1" x14ac:dyDescent="0.3">
      <c r="A11" s="102" t="s">
        <v>257</v>
      </c>
      <c r="B11" s="28"/>
      <c r="D11" s="127"/>
    </row>
    <row r="12" spans="1:6" x14ac:dyDescent="0.25">
      <c r="A12" s="6"/>
      <c r="B12" s="8"/>
      <c r="C12" s="40"/>
      <c r="D12" s="9"/>
    </row>
    <row r="13" spans="1:6" ht="31.5" customHeight="1" x14ac:dyDescent="0.25">
      <c r="A13" s="38" t="s">
        <v>10</v>
      </c>
      <c r="B13" s="39" t="s">
        <v>258</v>
      </c>
      <c r="C13" s="2" t="s">
        <v>12</v>
      </c>
      <c r="D13" s="10" t="s">
        <v>13</v>
      </c>
      <c r="E13" s="2" t="s">
        <v>259</v>
      </c>
      <c r="F13" s="10" t="s">
        <v>260</v>
      </c>
    </row>
    <row r="14" spans="1:6" x14ac:dyDescent="0.25">
      <c r="A14" s="56" t="s">
        <v>20</v>
      </c>
      <c r="B14" s="59" t="str">
        <f>VLOOKUP(A14,SOUHRN!$A$9:$E$218,2,FALSE)</f>
        <v>Motorové promítací plátno 2,7 m</v>
      </c>
      <c r="C14" s="55">
        <v>1</v>
      </c>
      <c r="D14" s="58" t="s">
        <v>22</v>
      </c>
      <c r="E14" s="106"/>
      <c r="F14" s="69">
        <f t="shared" ref="F14:F28" si="0">E14*C14</f>
        <v>0</v>
      </c>
    </row>
    <row r="15" spans="1:6" x14ac:dyDescent="0.25">
      <c r="A15" s="56" t="s">
        <v>45</v>
      </c>
      <c r="B15" s="59" t="str">
        <f>VLOOKUP(A15,SOUHRN!$A$9:$E$218,2,FALSE)</f>
        <v>Projektor s pevným objektivem, 5000 lm</v>
      </c>
      <c r="C15" s="55">
        <v>1</v>
      </c>
      <c r="D15" s="58" t="s">
        <v>22</v>
      </c>
      <c r="E15" s="106"/>
      <c r="F15" s="69">
        <f t="shared" si="0"/>
        <v>0</v>
      </c>
    </row>
    <row r="16" spans="1:6" x14ac:dyDescent="0.25">
      <c r="A16" s="56" t="s">
        <v>190</v>
      </c>
      <c r="B16" s="59" t="str">
        <f>VLOOKUP(A16,SOUHRN!$A$9:$E$218,2,FALSE)</f>
        <v>Držák projektoru univerzální</v>
      </c>
      <c r="C16" s="55">
        <v>1</v>
      </c>
      <c r="D16" s="58" t="s">
        <v>22</v>
      </c>
      <c r="E16" s="106"/>
      <c r="F16" s="69">
        <f t="shared" si="0"/>
        <v>0</v>
      </c>
    </row>
    <row r="17" spans="1:6" x14ac:dyDescent="0.25">
      <c r="A17" s="56" t="s">
        <v>42</v>
      </c>
      <c r="B17" s="59" t="str">
        <f>VLOOKUP(A17,SOUHRN!$A$9:$E$218,2,FALSE)</f>
        <v>Keramická tabule atypická</v>
      </c>
      <c r="C17" s="55">
        <v>1</v>
      </c>
      <c r="D17" s="58" t="s">
        <v>22</v>
      </c>
      <c r="E17" s="106"/>
      <c r="F17" s="69">
        <f t="shared" si="0"/>
        <v>0</v>
      </c>
    </row>
    <row r="18" spans="1:6" x14ac:dyDescent="0.25">
      <c r="A18" s="56" t="s">
        <v>202</v>
      </c>
      <c r="B18" s="59" t="str">
        <f>VLOOKUP(A18,SOUHRN!$A$9:$E$218,2,FALSE)</f>
        <v>Přípojné místo pro prezentaci v katedře</v>
      </c>
      <c r="C18" s="55">
        <v>1</v>
      </c>
      <c r="D18" s="58" t="s">
        <v>22</v>
      </c>
      <c r="E18" s="106"/>
      <c r="F18" s="69">
        <f t="shared" si="0"/>
        <v>0</v>
      </c>
    </row>
    <row r="19" spans="1:6" x14ac:dyDescent="0.25">
      <c r="A19" s="56" t="s">
        <v>126</v>
      </c>
      <c r="B19" s="59" t="str">
        <f>VLOOKUP(A19,SOUHRN!$A$9:$E$218,2,FALSE)</f>
        <v>Stolní vizualizér</v>
      </c>
      <c r="C19" s="57">
        <v>1</v>
      </c>
      <c r="D19" s="58" t="s">
        <v>22</v>
      </c>
      <c r="E19" s="106"/>
      <c r="F19" s="69">
        <f t="shared" si="0"/>
        <v>0</v>
      </c>
    </row>
    <row r="20" spans="1:6" x14ac:dyDescent="0.25">
      <c r="A20" s="56" t="s">
        <v>153</v>
      </c>
      <c r="B20" s="59" t="str">
        <f>VLOOKUP(A20,SOUHRN!$A$9:$E$218,2,FALSE)</f>
        <v>Výkonový zesilovač (100V nebo nízkoimpedanční)</v>
      </c>
      <c r="C20" s="57">
        <v>1</v>
      </c>
      <c r="D20" s="58" t="s">
        <v>22</v>
      </c>
      <c r="E20" s="106"/>
      <c r="F20" s="69">
        <f t="shared" si="0"/>
        <v>0</v>
      </c>
    </row>
    <row r="21" spans="1:6" x14ac:dyDescent="0.25">
      <c r="A21" s="56" t="s">
        <v>132</v>
      </c>
      <c r="B21" s="59" t="str">
        <f>VLOOKUP(A21,SOUHRN!$A$9:$E$218,2,FALSE)</f>
        <v>Bezdrátový mikrofon ruční - sada přijímače a vysílače</v>
      </c>
      <c r="C21" s="57">
        <v>1</v>
      </c>
      <c r="D21" s="58" t="s">
        <v>22</v>
      </c>
      <c r="E21" s="106"/>
      <c r="F21" s="69">
        <f t="shared" si="0"/>
        <v>0</v>
      </c>
    </row>
    <row r="22" spans="1:6" x14ac:dyDescent="0.25">
      <c r="A22" s="56" t="s">
        <v>78</v>
      </c>
      <c r="B22" s="59" t="str">
        <f>VLOOKUP(A22,SOUHRN!$A$9:$E$218,2,FALSE)</f>
        <v>Prezentační AV přepínač malý (6 vstupů, HDMI výstup)</v>
      </c>
      <c r="C22" s="57">
        <v>1</v>
      </c>
      <c r="D22" s="58" t="s">
        <v>22</v>
      </c>
      <c r="E22" s="106"/>
      <c r="F22" s="69">
        <f t="shared" si="0"/>
        <v>0</v>
      </c>
    </row>
    <row r="23" spans="1:6" x14ac:dyDescent="0.25">
      <c r="A23" s="56" t="s">
        <v>69</v>
      </c>
      <c r="B23" s="59" t="str">
        <f>VLOOKUP(A23,SOUHRN!$A$9:$E$218,2,FALSE)</f>
        <v>Převodník HDMI na TP</v>
      </c>
      <c r="C23" s="57">
        <v>1</v>
      </c>
      <c r="D23" s="58" t="s">
        <v>22</v>
      </c>
      <c r="E23" s="106"/>
      <c r="F23" s="69">
        <f t="shared" si="0"/>
        <v>0</v>
      </c>
    </row>
    <row r="24" spans="1:6" x14ac:dyDescent="0.25">
      <c r="A24" s="56" t="s">
        <v>93</v>
      </c>
      <c r="B24" s="59" t="str">
        <f>VLOOKUP(A24,SOUHRN!$A$9:$E$218,2,FALSE)</f>
        <v>Ovládací panel/ŘS tlačítkový velký</v>
      </c>
      <c r="C24" s="57">
        <v>1</v>
      </c>
      <c r="D24" s="58" t="s">
        <v>22</v>
      </c>
      <c r="E24" s="106"/>
      <c r="F24" s="69">
        <f t="shared" si="0"/>
        <v>0</v>
      </c>
    </row>
    <row r="25" spans="1:6" x14ac:dyDescent="0.25">
      <c r="A25" s="56" t="s">
        <v>120</v>
      </c>
      <c r="B25" s="59" t="str">
        <f>VLOOKUP(A25,SOUHRN!$A$9:$E$218,2,FALSE)</f>
        <v>Relé</v>
      </c>
      <c r="C25" s="57">
        <v>2</v>
      </c>
      <c r="D25" s="58" t="s">
        <v>22</v>
      </c>
      <c r="E25" s="106"/>
      <c r="F25" s="69">
        <f t="shared" si="0"/>
        <v>0</v>
      </c>
    </row>
    <row r="26" spans="1:6" x14ac:dyDescent="0.25">
      <c r="A26" s="56" t="s">
        <v>171</v>
      </c>
      <c r="B26" s="59" t="str">
        <f>VLOOKUP(A26,SOUHRN!$A$9:$E$218,2,FALSE)</f>
        <v>SFTP Cat 6a</v>
      </c>
      <c r="C26" s="57">
        <v>30</v>
      </c>
      <c r="D26" s="58" t="s">
        <v>173</v>
      </c>
      <c r="E26" s="106"/>
      <c r="F26" s="69">
        <f t="shared" si="0"/>
        <v>0</v>
      </c>
    </row>
    <row r="27" spans="1:6" x14ac:dyDescent="0.25">
      <c r="A27" s="65" t="s">
        <v>188</v>
      </c>
      <c r="B27" s="63" t="str">
        <f>VLOOKUP(A27,SOUHRN!$A$9:$E$218,2,FALSE)</f>
        <v>Repro kabel 100V, CYKY 2x1,5 mm2</v>
      </c>
      <c r="C27" s="57">
        <v>60</v>
      </c>
      <c r="D27" s="64" t="s">
        <v>173</v>
      </c>
      <c r="E27" s="106"/>
      <c r="F27" s="69">
        <f t="shared" si="0"/>
        <v>0</v>
      </c>
    </row>
    <row r="28" spans="1:6" x14ac:dyDescent="0.25">
      <c r="A28" s="56" t="s">
        <v>205</v>
      </c>
      <c r="B28" s="59" t="str">
        <f>VLOOKUP(A28,SOUHRN!$A$9:$E$218,2,FALSE)</f>
        <v>Montážní a spotřební materiál</v>
      </c>
      <c r="C28" s="57">
        <v>1</v>
      </c>
      <c r="D28" s="58" t="s">
        <v>207</v>
      </c>
      <c r="E28" s="106"/>
      <c r="F28" s="69">
        <f t="shared" si="0"/>
        <v>0</v>
      </c>
    </row>
    <row r="29" spans="1:6" x14ac:dyDescent="0.25">
      <c r="A29" s="56" t="s">
        <v>209</v>
      </c>
      <c r="B29" s="59" t="str">
        <f>VLOOKUP(A29,SOUHRN!$A$9:$E$218,2,FALSE)</f>
        <v>Prováděcí dokumentace</v>
      </c>
      <c r="C29" s="57">
        <v>4</v>
      </c>
      <c r="D29" s="58" t="s">
        <v>303</v>
      </c>
      <c r="E29" s="107"/>
      <c r="F29" s="108"/>
    </row>
    <row r="30" spans="1:6" x14ac:dyDescent="0.25">
      <c r="A30" s="65" t="s">
        <v>212</v>
      </c>
      <c r="B30" s="59" t="str">
        <f>VLOOKUP(A30,SOUHRN!$A$9:$E$218,2,FALSE)</f>
        <v>Štítkování zařízení - identifikační systém</v>
      </c>
      <c r="C30" s="57">
        <v>4</v>
      </c>
      <c r="D30" s="58" t="s">
        <v>303</v>
      </c>
      <c r="E30" s="107"/>
      <c r="F30" s="108"/>
    </row>
    <row r="31" spans="1:6" x14ac:dyDescent="0.25">
      <c r="A31" s="65" t="s">
        <v>214</v>
      </c>
      <c r="B31" s="59" t="str">
        <f>VLOOKUP(A31,SOUHRN!$A$9:$E$218,2,FALSE)</f>
        <v>Demontážní práce původního vybavení</v>
      </c>
      <c r="C31" s="57">
        <v>16</v>
      </c>
      <c r="D31" s="58" t="s">
        <v>303</v>
      </c>
      <c r="E31" s="107"/>
      <c r="F31" s="108"/>
    </row>
    <row r="32" spans="1:6" x14ac:dyDescent="0.25">
      <c r="A32" s="65" t="s">
        <v>216</v>
      </c>
      <c r="B32" s="59" t="str">
        <f>VLOOKUP(A32,SOUHRN!$A$9:$E$218,2,FALSE)</f>
        <v>Příprava kabelových tras</v>
      </c>
      <c r="C32" s="57">
        <v>12</v>
      </c>
      <c r="D32" s="58" t="s">
        <v>303</v>
      </c>
      <c r="E32" s="107"/>
      <c r="F32" s="108"/>
    </row>
    <row r="33" spans="1:6" x14ac:dyDescent="0.25">
      <c r="A33" s="65" t="s">
        <v>218</v>
      </c>
      <c r="B33" s="59" t="str">
        <f>VLOOKUP(A33,SOUHRN!$A$9:$E$218,2,FALSE)</f>
        <v>Montážní a instalační práce</v>
      </c>
      <c r="C33" s="57">
        <v>80</v>
      </c>
      <c r="D33" s="58" t="s">
        <v>303</v>
      </c>
      <c r="E33" s="107"/>
      <c r="F33" s="108"/>
    </row>
    <row r="34" spans="1:6" x14ac:dyDescent="0.25">
      <c r="A34" s="65" t="s">
        <v>220</v>
      </c>
      <c r="B34" s="59" t="str">
        <f>VLOOKUP(A34,SOUHRN!$A$9:$E$218,2,FALSE)</f>
        <v>Programování řídícího systému</v>
      </c>
      <c r="C34" s="57">
        <v>4</v>
      </c>
      <c r="D34" s="58" t="s">
        <v>303</v>
      </c>
      <c r="E34" s="107"/>
      <c r="F34" s="108"/>
    </row>
    <row r="35" spans="1:6" ht="15.75" customHeight="1" thickBot="1" x14ac:dyDescent="0.3">
      <c r="A35" s="87" t="s">
        <v>224</v>
      </c>
      <c r="B35" s="92" t="str">
        <f>VLOOKUP(A35,SOUHRN!$A$9:$E$218,2,FALSE)</f>
        <v>Zprovoznění a zaškolení obsluhy</v>
      </c>
      <c r="C35" s="89">
        <v>2</v>
      </c>
      <c r="D35" s="90" t="s">
        <v>303</v>
      </c>
      <c r="E35" s="124"/>
      <c r="F35" s="120"/>
    </row>
    <row r="36" spans="1:6" ht="15.75" customHeight="1" thickTop="1" x14ac:dyDescent="0.25"/>
    <row r="37" spans="1:6" x14ac:dyDescent="0.25">
      <c r="D37" s="4" t="s">
        <v>261</v>
      </c>
      <c r="F37" s="96">
        <f>SUM(F14:F36)</f>
        <v>0</v>
      </c>
    </row>
  </sheetData>
  <sheetProtection sheet="1"/>
  <mergeCells count="1">
    <mergeCell ref="D2:D11"/>
  </mergeCells>
  <pageMargins left="0.23622047244094491" right="0.23622047244094491" top="0.74803149606299213" bottom="0.74803149606299213" header="0.31496062992125978" footer="0.31496062992125978"/>
  <pageSetup paperSize="9" scale="75" fitToHeight="0" orientation="landscape" horizontalDpi="30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0"/>
  <sheetViews>
    <sheetView view="pageBreakPreview" zoomScaleNormal="100" zoomScaleSheetLayoutView="100" workbookViewId="0"/>
  </sheetViews>
  <sheetFormatPr defaultRowHeight="15" x14ac:dyDescent="0.25"/>
  <cols>
    <col min="1" max="1" width="21.7109375" style="54" customWidth="1"/>
    <col min="2" max="2" width="70.7109375" style="54" customWidth="1"/>
    <col min="3" max="3" width="7.7109375" style="41" customWidth="1"/>
    <col min="4" max="4" width="50.7109375" style="54" customWidth="1"/>
    <col min="5" max="6" width="18.5703125" style="54" bestFit="1" customWidth="1"/>
  </cols>
  <sheetData>
    <row r="1" spans="1:6" ht="15.75" customHeight="1" thickTop="1" x14ac:dyDescent="0.25">
      <c r="A1" s="99" t="s">
        <v>0</v>
      </c>
      <c r="B1" s="100" t="str">
        <f>SOUHRN!C1</f>
        <v>MUNI AV Technologie</v>
      </c>
      <c r="C1" s="7" t="s">
        <v>245</v>
      </c>
      <c r="D1" s="1"/>
    </row>
    <row r="2" spans="1:6" ht="15" customHeight="1" x14ac:dyDescent="0.25">
      <c r="A2" s="101" t="s">
        <v>2</v>
      </c>
      <c r="B2" s="27" t="str">
        <f>SOUHRN!C2</f>
        <v>UKB - pouze výběr učeben LF</v>
      </c>
      <c r="D2" s="126" t="s">
        <v>317</v>
      </c>
    </row>
    <row r="3" spans="1:6" x14ac:dyDescent="0.25">
      <c r="A3" s="101" t="s">
        <v>4</v>
      </c>
      <c r="B3" s="27"/>
      <c r="D3" s="127"/>
    </row>
    <row r="4" spans="1:6" x14ac:dyDescent="0.25">
      <c r="A4" s="101" t="s">
        <v>6</v>
      </c>
      <c r="B4" s="27" t="s">
        <v>7</v>
      </c>
      <c r="D4" s="127"/>
    </row>
    <row r="5" spans="1:6" x14ac:dyDescent="0.25">
      <c r="A5" s="101" t="s">
        <v>8</v>
      </c>
      <c r="B5" s="11" t="s">
        <v>248</v>
      </c>
      <c r="D5" s="127"/>
    </row>
    <row r="6" spans="1:6" x14ac:dyDescent="0.25">
      <c r="A6" s="101" t="s">
        <v>249</v>
      </c>
      <c r="B6" s="11" t="s">
        <v>318</v>
      </c>
      <c r="D6" s="127"/>
    </row>
    <row r="7" spans="1:6" x14ac:dyDescent="0.25">
      <c r="A7" s="101" t="s">
        <v>251</v>
      </c>
      <c r="B7" s="11" t="s">
        <v>287</v>
      </c>
      <c r="D7" s="127"/>
    </row>
    <row r="8" spans="1:6" x14ac:dyDescent="0.25">
      <c r="A8" s="101" t="s">
        <v>253</v>
      </c>
      <c r="B8" s="11" t="str">
        <f ca="1">RIGHT(CELL("filename",A1),LEN(CELL("filename",A1))-FIND("]",CELL("filename",A1)))</f>
        <v>A18_205</v>
      </c>
      <c r="D8" s="127"/>
    </row>
    <row r="9" spans="1:6" x14ac:dyDescent="0.25">
      <c r="A9" s="101" t="s">
        <v>254</v>
      </c>
      <c r="B9" s="11" t="s">
        <v>319</v>
      </c>
      <c r="D9" s="127"/>
    </row>
    <row r="10" spans="1:6" x14ac:dyDescent="0.25">
      <c r="A10" s="101" t="s">
        <v>256</v>
      </c>
      <c r="B10" s="44"/>
      <c r="D10" s="127"/>
    </row>
    <row r="11" spans="1:6" ht="15.75" customHeight="1" thickBot="1" x14ac:dyDescent="0.3">
      <c r="A11" s="102" t="s">
        <v>257</v>
      </c>
      <c r="B11" s="28"/>
      <c r="D11" s="127"/>
    </row>
    <row r="12" spans="1:6" x14ac:dyDescent="0.25">
      <c r="A12" s="6"/>
      <c r="B12" s="8"/>
      <c r="C12" s="40"/>
      <c r="D12" s="9"/>
    </row>
    <row r="13" spans="1:6" ht="31.5" customHeight="1" x14ac:dyDescent="0.25">
      <c r="A13" s="38" t="s">
        <v>10</v>
      </c>
      <c r="B13" s="39" t="s">
        <v>258</v>
      </c>
      <c r="C13" s="2" t="s">
        <v>12</v>
      </c>
      <c r="D13" s="10" t="s">
        <v>13</v>
      </c>
      <c r="E13" s="2" t="s">
        <v>259</v>
      </c>
      <c r="F13" s="10" t="s">
        <v>260</v>
      </c>
    </row>
    <row r="14" spans="1:6" x14ac:dyDescent="0.25">
      <c r="A14" s="56" t="s">
        <v>33</v>
      </c>
      <c r="B14" s="59" t="str">
        <f>VLOOKUP(A14,SOUHRN!$A$9:$E$218,2,FALSE)</f>
        <v>Keramický panel pro projekci a psaní fixem, typ 2</v>
      </c>
      <c r="C14" s="55">
        <v>1</v>
      </c>
      <c r="D14" s="58" t="s">
        <v>22</v>
      </c>
      <c r="E14" s="106"/>
      <c r="F14" s="69">
        <f t="shared" ref="F14:F29" si="0">E14*C14</f>
        <v>0</v>
      </c>
    </row>
    <row r="15" spans="1:6" x14ac:dyDescent="0.25">
      <c r="A15" s="56" t="s">
        <v>45</v>
      </c>
      <c r="B15" s="59" t="str">
        <f>VLOOKUP(A15,SOUHRN!$A$9:$E$218,2,FALSE)</f>
        <v>Projektor s pevným objektivem, 5000 lm</v>
      </c>
      <c r="C15" s="55">
        <v>1</v>
      </c>
      <c r="D15" s="58" t="s">
        <v>22</v>
      </c>
      <c r="E15" s="106"/>
      <c r="F15" s="69">
        <f t="shared" si="0"/>
        <v>0</v>
      </c>
    </row>
    <row r="16" spans="1:6" x14ac:dyDescent="0.25">
      <c r="A16" s="56" t="s">
        <v>190</v>
      </c>
      <c r="B16" s="59" t="str">
        <f>VLOOKUP(A16,SOUHRN!$A$9:$E$218,2,FALSE)</f>
        <v>Držák projektoru univerzální</v>
      </c>
      <c r="C16" s="55">
        <v>1</v>
      </c>
      <c r="D16" s="58" t="s">
        <v>22</v>
      </c>
      <c r="E16" s="106"/>
      <c r="F16" s="69">
        <f t="shared" si="0"/>
        <v>0</v>
      </c>
    </row>
    <row r="17" spans="1:6" x14ac:dyDescent="0.25">
      <c r="A17" s="56" t="s">
        <v>202</v>
      </c>
      <c r="B17" s="59" t="str">
        <f>VLOOKUP(A17,SOUHRN!$A$9:$E$218,2,FALSE)</f>
        <v>Přípojné místo pro prezentaci v katedře</v>
      </c>
      <c r="C17" s="55">
        <v>1</v>
      </c>
      <c r="D17" s="58" t="s">
        <v>22</v>
      </c>
      <c r="E17" s="106"/>
      <c r="F17" s="69">
        <f t="shared" si="0"/>
        <v>0</v>
      </c>
    </row>
    <row r="18" spans="1:6" x14ac:dyDescent="0.25">
      <c r="A18" s="56" t="s">
        <v>144</v>
      </c>
      <c r="B18" s="59" t="str">
        <f>VLOOKUP(A18,SOUHRN!$A$9:$E$218,2,FALSE)</f>
        <v>Reproduktorové soustavy pasivní sloupové malé</v>
      </c>
      <c r="C18" s="57">
        <v>2</v>
      </c>
      <c r="D18" s="58" t="s">
        <v>22</v>
      </c>
      <c r="E18" s="106"/>
      <c r="F18" s="69">
        <f t="shared" si="0"/>
        <v>0</v>
      </c>
    </row>
    <row r="19" spans="1:6" x14ac:dyDescent="0.25">
      <c r="A19" s="56" t="s">
        <v>153</v>
      </c>
      <c r="B19" s="59" t="str">
        <f>VLOOKUP(A19,SOUHRN!$A$9:$E$218,2,FALSE)</f>
        <v>Výkonový zesilovač (100V nebo nízkoimpedanční)</v>
      </c>
      <c r="C19" s="57">
        <v>1</v>
      </c>
      <c r="D19" s="58" t="s">
        <v>22</v>
      </c>
      <c r="E19" s="106"/>
      <c r="F19" s="69">
        <f t="shared" si="0"/>
        <v>0</v>
      </c>
    </row>
    <row r="20" spans="1:6" x14ac:dyDescent="0.25">
      <c r="A20" s="56" t="s">
        <v>78</v>
      </c>
      <c r="B20" s="59" t="str">
        <f>VLOOKUP(A20,SOUHRN!$A$9:$E$218,2,FALSE)</f>
        <v>Prezentační AV přepínač malý (6 vstupů, HDMI výstup)</v>
      </c>
      <c r="C20" s="57">
        <v>1</v>
      </c>
      <c r="D20" s="58" t="s">
        <v>22</v>
      </c>
      <c r="E20" s="106"/>
      <c r="F20" s="69">
        <f t="shared" si="0"/>
        <v>0</v>
      </c>
    </row>
    <row r="21" spans="1:6" x14ac:dyDescent="0.25">
      <c r="A21" s="56" t="s">
        <v>72</v>
      </c>
      <c r="B21" s="59" t="str">
        <f>VLOOKUP(A21,SOUHRN!$A$9:$E$218,2,FALSE)</f>
        <v>Převodník HDMI - TP/HDBaseT (s náhl. výstupem)</v>
      </c>
      <c r="C21" s="57">
        <v>1</v>
      </c>
      <c r="D21" s="58" t="s">
        <v>22</v>
      </c>
      <c r="E21" s="106"/>
      <c r="F21" s="69">
        <f t="shared" si="0"/>
        <v>0</v>
      </c>
    </row>
    <row r="22" spans="1:6" x14ac:dyDescent="0.25">
      <c r="A22" s="56" t="s">
        <v>93</v>
      </c>
      <c r="B22" s="59" t="str">
        <f>VLOOKUP(A22,SOUHRN!$A$9:$E$218,2,FALSE)</f>
        <v>Ovládací panel/ŘS tlačítkový velký</v>
      </c>
      <c r="C22" s="57">
        <v>1</v>
      </c>
      <c r="D22" s="58" t="s">
        <v>22</v>
      </c>
      <c r="E22" s="106"/>
      <c r="F22" s="69">
        <f t="shared" si="0"/>
        <v>0</v>
      </c>
    </row>
    <row r="23" spans="1:6" x14ac:dyDescent="0.25">
      <c r="A23" s="56" t="s">
        <v>102</v>
      </c>
      <c r="B23" s="59" t="str">
        <f>VLOOKUP(A23,SOUHRN!$A$9:$E$218,2,FALSE)</f>
        <v>Relé jednotka do rozvaděče</v>
      </c>
      <c r="C23" s="57">
        <v>1</v>
      </c>
      <c r="D23" s="58" t="s">
        <v>22</v>
      </c>
      <c r="E23" s="106"/>
      <c r="F23" s="69">
        <f t="shared" si="0"/>
        <v>0</v>
      </c>
    </row>
    <row r="24" spans="1:6" x14ac:dyDescent="0.25">
      <c r="A24" s="56" t="s">
        <v>199</v>
      </c>
      <c r="B24" s="59" t="str">
        <f>VLOOKUP(A24,SOUHRN!$A$9:$E$218,2,FALSE)</f>
        <v>AV rack v katedře - instalační vybavení pro vestavbu AV techniky</v>
      </c>
      <c r="C24" s="55">
        <v>1</v>
      </c>
      <c r="D24" s="58" t="s">
        <v>22</v>
      </c>
      <c r="E24" s="106"/>
      <c r="F24" s="69">
        <f t="shared" si="0"/>
        <v>0</v>
      </c>
    </row>
    <row r="25" spans="1:6" x14ac:dyDescent="0.25">
      <c r="A25" s="56" t="s">
        <v>114</v>
      </c>
      <c r="B25" s="59" t="str">
        <f>VLOOKUP(A25,SOUHRN!$A$9:$E$218,2,FALSE)</f>
        <v>Dálkové/LAN řízení distribuce napájení, 4x 230V (nezávislé)</v>
      </c>
      <c r="C25" s="55">
        <v>1</v>
      </c>
      <c r="D25" s="58" t="s">
        <v>22</v>
      </c>
      <c r="E25" s="106"/>
      <c r="F25" s="69">
        <f t="shared" si="0"/>
        <v>0</v>
      </c>
    </row>
    <row r="26" spans="1:6" x14ac:dyDescent="0.25">
      <c r="A26" s="56" t="s">
        <v>117</v>
      </c>
      <c r="B26" s="59" t="str">
        <f>VLOOKUP(A26,SOUHRN!$A$9:$E$218,2,FALSE)</f>
        <v>Datový přepínač</v>
      </c>
      <c r="C26" s="55">
        <v>1</v>
      </c>
      <c r="D26" s="58" t="s">
        <v>22</v>
      </c>
      <c r="E26" s="106"/>
      <c r="F26" s="69">
        <f t="shared" si="0"/>
        <v>0</v>
      </c>
    </row>
    <row r="27" spans="1:6" x14ac:dyDescent="0.25">
      <c r="A27" s="56" t="s">
        <v>171</v>
      </c>
      <c r="B27" s="59" t="str">
        <f>VLOOKUP(A27,SOUHRN!$A$9:$E$218,2,FALSE)</f>
        <v>SFTP Cat 6a</v>
      </c>
      <c r="C27" s="57">
        <v>30</v>
      </c>
      <c r="D27" s="58" t="s">
        <v>173</v>
      </c>
      <c r="E27" s="106"/>
      <c r="F27" s="69">
        <f t="shared" si="0"/>
        <v>0</v>
      </c>
    </row>
    <row r="28" spans="1:6" x14ac:dyDescent="0.25">
      <c r="A28" s="56" t="s">
        <v>186</v>
      </c>
      <c r="B28" s="59" t="str">
        <f>VLOOKUP(A28,SOUHRN!$A$9:$E$218,2,FALSE)</f>
        <v>Repro kabel 2x2,5 mm2</v>
      </c>
      <c r="C28" s="57">
        <v>20</v>
      </c>
      <c r="D28" s="58" t="s">
        <v>173</v>
      </c>
      <c r="E28" s="106"/>
      <c r="F28" s="69">
        <f t="shared" si="0"/>
        <v>0</v>
      </c>
    </row>
    <row r="29" spans="1:6" x14ac:dyDescent="0.25">
      <c r="A29" s="56" t="s">
        <v>205</v>
      </c>
      <c r="B29" s="59" t="str">
        <f>VLOOKUP(A29,SOUHRN!$A$9:$E$218,2,FALSE)</f>
        <v>Montážní a spotřební materiál</v>
      </c>
      <c r="C29" s="57">
        <v>1</v>
      </c>
      <c r="D29" s="58" t="s">
        <v>207</v>
      </c>
      <c r="E29" s="106"/>
      <c r="F29" s="69">
        <f t="shared" si="0"/>
        <v>0</v>
      </c>
    </row>
    <row r="30" spans="1:6" x14ac:dyDescent="0.25">
      <c r="A30" s="56" t="s">
        <v>209</v>
      </c>
      <c r="B30" s="59" t="str">
        <f>VLOOKUP(A30,SOUHRN!$A$9:$E$218,2,FALSE)</f>
        <v>Prováděcí dokumentace</v>
      </c>
      <c r="C30" s="57">
        <v>2</v>
      </c>
      <c r="D30" s="58" t="s">
        <v>211</v>
      </c>
      <c r="E30" s="107"/>
      <c r="F30" s="108"/>
    </row>
    <row r="31" spans="1:6" x14ac:dyDescent="0.25">
      <c r="A31" s="56" t="s">
        <v>212</v>
      </c>
      <c r="B31" s="59" t="str">
        <f>VLOOKUP(A31,SOUHRN!$A$9:$E$218,2,FALSE)</f>
        <v>Štítkování zařízení - identifikační systém</v>
      </c>
      <c r="C31" s="57">
        <v>1</v>
      </c>
      <c r="D31" s="58" t="s">
        <v>211</v>
      </c>
      <c r="E31" s="107"/>
      <c r="F31" s="108"/>
    </row>
    <row r="32" spans="1:6" x14ac:dyDescent="0.25">
      <c r="A32" s="56" t="s">
        <v>214</v>
      </c>
      <c r="B32" s="59" t="str">
        <f>VLOOKUP(A32,SOUHRN!$A$9:$E$218,2,FALSE)</f>
        <v>Demontážní práce původního vybavení</v>
      </c>
      <c r="C32" s="57">
        <v>6</v>
      </c>
      <c r="D32" s="64" t="s">
        <v>211</v>
      </c>
      <c r="E32" s="107"/>
      <c r="F32" s="108"/>
    </row>
    <row r="33" spans="1:6" x14ac:dyDescent="0.25">
      <c r="A33" s="56" t="s">
        <v>216</v>
      </c>
      <c r="B33" s="59" t="str">
        <f>VLOOKUP(A33,SOUHRN!$A$9:$E$218,2,FALSE)</f>
        <v>Příprava kabelových tras</v>
      </c>
      <c r="C33" s="57">
        <v>2</v>
      </c>
      <c r="D33" s="58" t="s">
        <v>211</v>
      </c>
      <c r="E33" s="107"/>
      <c r="F33" s="108"/>
    </row>
    <row r="34" spans="1:6" ht="15.75" customHeight="1" x14ac:dyDescent="0.25">
      <c r="A34" s="56" t="s">
        <v>218</v>
      </c>
      <c r="B34" s="59" t="str">
        <f>VLOOKUP(A34,SOUHRN!$A$9:$E$218,2,FALSE)</f>
        <v>Montážní a instalační práce</v>
      </c>
      <c r="C34" s="57">
        <v>32</v>
      </c>
      <c r="D34" s="64" t="s">
        <v>211</v>
      </c>
      <c r="E34" s="107"/>
      <c r="F34" s="108"/>
    </row>
    <row r="35" spans="1:6" x14ac:dyDescent="0.25">
      <c r="A35" s="56" t="s">
        <v>220</v>
      </c>
      <c r="B35" s="59" t="str">
        <f>VLOOKUP(A35,SOUHRN!$A$9:$E$218,2,FALSE)</f>
        <v>Programování řídícího systému</v>
      </c>
      <c r="C35" s="57">
        <v>16</v>
      </c>
      <c r="D35" s="64" t="s">
        <v>211</v>
      </c>
      <c r="E35" s="107"/>
      <c r="F35" s="108"/>
    </row>
    <row r="36" spans="1:6" x14ac:dyDescent="0.25">
      <c r="A36" s="56" t="s">
        <v>222</v>
      </c>
      <c r="B36" s="59" t="str">
        <f>VLOOKUP(A36,SOUHRN!$A$9:$E$218,2,FALSE)</f>
        <v xml:space="preserve">Programování řízení osvětlení a žaluzií </v>
      </c>
      <c r="C36" s="57">
        <v>8</v>
      </c>
      <c r="D36" s="64" t="s">
        <v>211</v>
      </c>
      <c r="E36" s="107"/>
      <c r="F36" s="108"/>
    </row>
    <row r="37" spans="1:6" x14ac:dyDescent="0.25">
      <c r="A37" s="56" t="s">
        <v>224</v>
      </c>
      <c r="B37" s="59" t="str">
        <f>VLOOKUP(A37,SOUHRN!$A$9:$E$218,2,FALSE)</f>
        <v>Zprovoznění a zaškolení obsluhy</v>
      </c>
      <c r="C37" s="57">
        <v>4</v>
      </c>
      <c r="D37" s="64" t="s">
        <v>211</v>
      </c>
      <c r="E37" s="107"/>
      <c r="F37" s="108"/>
    </row>
    <row r="38" spans="1:6" ht="15.75" customHeight="1" thickBot="1" x14ac:dyDescent="0.3">
      <c r="A38" s="29"/>
      <c r="B38" s="78"/>
      <c r="C38" s="79"/>
      <c r="D38" s="80"/>
      <c r="E38" s="76"/>
      <c r="F38" s="77"/>
    </row>
    <row r="39" spans="1:6" ht="15.75" customHeight="1" thickTop="1" x14ac:dyDescent="0.25">
      <c r="A39" s="21"/>
      <c r="B39" s="21"/>
      <c r="C39" s="83"/>
      <c r="D39" s="21"/>
    </row>
    <row r="40" spans="1:6" x14ac:dyDescent="0.25">
      <c r="F40" s="93">
        <f>SUM(F14:F39)</f>
        <v>0</v>
      </c>
    </row>
  </sheetData>
  <sheetProtection sheet="1"/>
  <mergeCells count="1">
    <mergeCell ref="D2:D11"/>
  </mergeCells>
  <pageMargins left="0.23622047244094491" right="0.23622047244094491" top="0.74803149606299213" bottom="0.74803149606299213" header="0.31496062992125978" footer="0.31496062992125978"/>
  <pageSetup paperSize="9" scale="76" fitToHeight="0" orientation="landscape" horizontalDpi="30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9"/>
  <sheetViews>
    <sheetView view="pageBreakPreview" zoomScaleNormal="100" zoomScaleSheetLayoutView="100" workbookViewId="0"/>
  </sheetViews>
  <sheetFormatPr defaultRowHeight="15" x14ac:dyDescent="0.25"/>
  <cols>
    <col min="1" max="1" width="21.7109375" style="54" customWidth="1"/>
    <col min="2" max="2" width="70.7109375" style="54" customWidth="1"/>
    <col min="3" max="3" width="7.7109375" style="41" customWidth="1"/>
    <col min="4" max="4" width="50.7109375" style="54" customWidth="1"/>
    <col min="5" max="6" width="18.5703125" style="54" bestFit="1" customWidth="1"/>
  </cols>
  <sheetData>
    <row r="1" spans="1:6" ht="15.75" customHeight="1" thickTop="1" x14ac:dyDescent="0.25">
      <c r="A1" s="99" t="s">
        <v>0</v>
      </c>
      <c r="B1" s="100" t="str">
        <f>SOUHRN!C1</f>
        <v>MUNI AV Technologie</v>
      </c>
      <c r="C1" s="7" t="s">
        <v>245</v>
      </c>
      <c r="D1" s="1"/>
    </row>
    <row r="2" spans="1:6" x14ac:dyDescent="0.25">
      <c r="A2" s="101" t="s">
        <v>2</v>
      </c>
      <c r="B2" s="27" t="str">
        <f>SOUHRN!C2</f>
        <v>UKB - pouze výběr učeben LF</v>
      </c>
      <c r="D2" s="126" t="s">
        <v>317</v>
      </c>
    </row>
    <row r="3" spans="1:6" x14ac:dyDescent="0.25">
      <c r="A3" s="101" t="s">
        <v>4</v>
      </c>
      <c r="B3" s="27"/>
      <c r="D3" s="127"/>
    </row>
    <row r="4" spans="1:6" x14ac:dyDescent="0.25">
      <c r="A4" s="101" t="s">
        <v>6</v>
      </c>
      <c r="B4" s="27" t="s">
        <v>7</v>
      </c>
      <c r="D4" s="127"/>
    </row>
    <row r="5" spans="1:6" x14ac:dyDescent="0.25">
      <c r="A5" s="101" t="s">
        <v>8</v>
      </c>
      <c r="B5" s="11" t="s">
        <v>248</v>
      </c>
      <c r="D5" s="127"/>
    </row>
    <row r="6" spans="1:6" x14ac:dyDescent="0.25">
      <c r="A6" s="101" t="s">
        <v>249</v>
      </c>
      <c r="B6" s="11" t="s">
        <v>274</v>
      </c>
      <c r="D6" s="127"/>
    </row>
    <row r="7" spans="1:6" x14ac:dyDescent="0.25">
      <c r="A7" s="101" t="s">
        <v>251</v>
      </c>
      <c r="B7" s="11" t="s">
        <v>287</v>
      </c>
      <c r="D7" s="127"/>
    </row>
    <row r="8" spans="1:6" x14ac:dyDescent="0.25">
      <c r="A8" s="101" t="s">
        <v>253</v>
      </c>
      <c r="B8" s="11" t="str">
        <f ca="1">RIGHT(CELL("filename",A1),LEN(CELL("filename",A1))-FIND("]",CELL("filename",A1)))</f>
        <v>A18_208</v>
      </c>
      <c r="D8" s="127"/>
    </row>
    <row r="9" spans="1:6" x14ac:dyDescent="0.25">
      <c r="A9" s="101" t="s">
        <v>254</v>
      </c>
      <c r="B9" s="11" t="s">
        <v>320</v>
      </c>
      <c r="D9" s="127"/>
    </row>
    <row r="10" spans="1:6" x14ac:dyDescent="0.25">
      <c r="A10" s="101" t="s">
        <v>256</v>
      </c>
      <c r="B10" s="44"/>
      <c r="D10" s="127"/>
    </row>
    <row r="11" spans="1:6" ht="15.75" customHeight="1" thickBot="1" x14ac:dyDescent="0.3">
      <c r="A11" s="102" t="s">
        <v>257</v>
      </c>
      <c r="B11" s="28"/>
      <c r="D11" s="127"/>
    </row>
    <row r="12" spans="1:6" x14ac:dyDescent="0.25">
      <c r="A12" s="6"/>
      <c r="B12" s="8"/>
      <c r="C12" s="40"/>
      <c r="D12" s="9"/>
    </row>
    <row r="13" spans="1:6" ht="31.5" customHeight="1" x14ac:dyDescent="0.25">
      <c r="A13" s="38" t="s">
        <v>10</v>
      </c>
      <c r="B13" s="39" t="s">
        <v>258</v>
      </c>
      <c r="C13" s="2" t="s">
        <v>12</v>
      </c>
      <c r="D13" s="10" t="s">
        <v>13</v>
      </c>
      <c r="E13" s="2" t="s">
        <v>259</v>
      </c>
      <c r="F13" s="10" t="s">
        <v>260</v>
      </c>
    </row>
    <row r="14" spans="1:6" x14ac:dyDescent="0.25">
      <c r="A14" s="56" t="s">
        <v>33</v>
      </c>
      <c r="B14" s="59" t="str">
        <f>VLOOKUP(A14,SOUHRN!$A$9:$E$218,2,FALSE)</f>
        <v>Keramický panel pro projekci a psaní fixem, typ 2</v>
      </c>
      <c r="C14" s="55">
        <v>1</v>
      </c>
      <c r="D14" s="58" t="s">
        <v>22</v>
      </c>
      <c r="E14" s="106"/>
      <c r="F14" s="69">
        <f t="shared" ref="F14:F29" si="0">E14*C14</f>
        <v>0</v>
      </c>
    </row>
    <row r="15" spans="1:6" x14ac:dyDescent="0.25">
      <c r="A15" s="56" t="s">
        <v>45</v>
      </c>
      <c r="B15" s="59" t="str">
        <f>VLOOKUP(A15,SOUHRN!$A$9:$E$218,2,FALSE)</f>
        <v>Projektor s pevným objektivem, 5000 lm</v>
      </c>
      <c r="C15" s="55">
        <v>1</v>
      </c>
      <c r="D15" s="58" t="s">
        <v>22</v>
      </c>
      <c r="E15" s="106"/>
      <c r="F15" s="69">
        <f t="shared" si="0"/>
        <v>0</v>
      </c>
    </row>
    <row r="16" spans="1:6" x14ac:dyDescent="0.25">
      <c r="A16" s="56" t="s">
        <v>190</v>
      </c>
      <c r="B16" s="59" t="str">
        <f>VLOOKUP(A16,SOUHRN!$A$9:$E$218,2,FALSE)</f>
        <v>Držák projektoru univerzální</v>
      </c>
      <c r="C16" s="55">
        <v>1</v>
      </c>
      <c r="D16" s="58" t="s">
        <v>22</v>
      </c>
      <c r="E16" s="106"/>
      <c r="F16" s="69">
        <f t="shared" si="0"/>
        <v>0</v>
      </c>
    </row>
    <row r="17" spans="1:6" x14ac:dyDescent="0.25">
      <c r="A17" s="56" t="s">
        <v>202</v>
      </c>
      <c r="B17" s="59" t="str">
        <f>VLOOKUP(A17,SOUHRN!$A$9:$E$218,2,FALSE)</f>
        <v>Přípojné místo pro prezentaci v katedře</v>
      </c>
      <c r="C17" s="55">
        <v>1</v>
      </c>
      <c r="D17" s="58" t="s">
        <v>22</v>
      </c>
      <c r="E17" s="106"/>
      <c r="F17" s="69">
        <f t="shared" si="0"/>
        <v>0</v>
      </c>
    </row>
    <row r="18" spans="1:6" x14ac:dyDescent="0.25">
      <c r="A18" s="56" t="s">
        <v>144</v>
      </c>
      <c r="B18" s="59" t="str">
        <f>VLOOKUP(A18,SOUHRN!$A$9:$E$218,2,FALSE)</f>
        <v>Reproduktorové soustavy pasivní sloupové malé</v>
      </c>
      <c r="C18" s="57">
        <v>2</v>
      </c>
      <c r="D18" s="58" t="s">
        <v>22</v>
      </c>
      <c r="E18" s="106"/>
      <c r="F18" s="69">
        <f t="shared" si="0"/>
        <v>0</v>
      </c>
    </row>
    <row r="19" spans="1:6" x14ac:dyDescent="0.25">
      <c r="A19" s="56" t="s">
        <v>153</v>
      </c>
      <c r="B19" s="59" t="str">
        <f>VLOOKUP(A19,SOUHRN!$A$9:$E$218,2,FALSE)</f>
        <v>Výkonový zesilovač (100V nebo nízkoimpedanční)</v>
      </c>
      <c r="C19" s="57">
        <v>1</v>
      </c>
      <c r="D19" s="58" t="s">
        <v>22</v>
      </c>
      <c r="E19" s="106"/>
      <c r="F19" s="69">
        <f t="shared" si="0"/>
        <v>0</v>
      </c>
    </row>
    <row r="20" spans="1:6" x14ac:dyDescent="0.25">
      <c r="A20" s="56" t="s">
        <v>78</v>
      </c>
      <c r="B20" s="59" t="str">
        <f>VLOOKUP(A20,SOUHRN!$A$9:$E$218,2,FALSE)</f>
        <v>Prezentační AV přepínač malý (6 vstupů, HDMI výstup)</v>
      </c>
      <c r="C20" s="57">
        <v>1</v>
      </c>
      <c r="D20" s="58" t="s">
        <v>22</v>
      </c>
      <c r="E20" s="106"/>
      <c r="F20" s="69">
        <f t="shared" si="0"/>
        <v>0</v>
      </c>
    </row>
    <row r="21" spans="1:6" x14ac:dyDescent="0.25">
      <c r="A21" s="56" t="s">
        <v>72</v>
      </c>
      <c r="B21" s="59" t="str">
        <f>VLOOKUP(A21,SOUHRN!$A$9:$E$218,2,FALSE)</f>
        <v>Převodník HDMI - TP/HDBaseT (s náhl. výstupem)</v>
      </c>
      <c r="C21" s="57">
        <v>1</v>
      </c>
      <c r="D21" s="58" t="s">
        <v>22</v>
      </c>
      <c r="E21" s="106"/>
      <c r="F21" s="69">
        <f t="shared" si="0"/>
        <v>0</v>
      </c>
    </row>
    <row r="22" spans="1:6" x14ac:dyDescent="0.25">
      <c r="A22" s="56" t="s">
        <v>93</v>
      </c>
      <c r="B22" s="59" t="str">
        <f>VLOOKUP(A22,SOUHRN!$A$9:$E$218,2,FALSE)</f>
        <v>Ovládací panel/ŘS tlačítkový velký</v>
      </c>
      <c r="C22" s="57">
        <v>1</v>
      </c>
      <c r="D22" s="58" t="s">
        <v>22</v>
      </c>
      <c r="E22" s="106"/>
      <c r="F22" s="69">
        <f t="shared" si="0"/>
        <v>0</v>
      </c>
    </row>
    <row r="23" spans="1:6" x14ac:dyDescent="0.25">
      <c r="A23" s="56" t="s">
        <v>102</v>
      </c>
      <c r="B23" s="59" t="str">
        <f>VLOOKUP(A23,SOUHRN!$A$9:$E$218,2,FALSE)</f>
        <v>Relé jednotka do rozvaděče</v>
      </c>
      <c r="C23" s="57">
        <v>1</v>
      </c>
      <c r="D23" s="58" t="s">
        <v>22</v>
      </c>
      <c r="E23" s="106"/>
      <c r="F23" s="69">
        <f t="shared" si="0"/>
        <v>0</v>
      </c>
    </row>
    <row r="24" spans="1:6" x14ac:dyDescent="0.25">
      <c r="A24" s="56" t="s">
        <v>199</v>
      </c>
      <c r="B24" s="59" t="str">
        <f>VLOOKUP(A24,SOUHRN!$A$9:$E$218,2,FALSE)</f>
        <v>AV rack v katedře - instalační vybavení pro vestavbu AV techniky</v>
      </c>
      <c r="C24" s="55">
        <v>1</v>
      </c>
      <c r="D24" s="58" t="s">
        <v>22</v>
      </c>
      <c r="E24" s="106"/>
      <c r="F24" s="69">
        <f t="shared" si="0"/>
        <v>0</v>
      </c>
    </row>
    <row r="25" spans="1:6" x14ac:dyDescent="0.25">
      <c r="A25" s="56" t="s">
        <v>114</v>
      </c>
      <c r="B25" s="59" t="str">
        <f>VLOOKUP(A25,SOUHRN!$A$9:$E$218,2,FALSE)</f>
        <v>Dálkové/LAN řízení distribuce napájení, 4x 230V (nezávislé)</v>
      </c>
      <c r="C25" s="55">
        <v>1</v>
      </c>
      <c r="D25" s="58" t="s">
        <v>22</v>
      </c>
      <c r="E25" s="106"/>
      <c r="F25" s="69">
        <f t="shared" si="0"/>
        <v>0</v>
      </c>
    </row>
    <row r="26" spans="1:6" x14ac:dyDescent="0.25">
      <c r="A26" s="56" t="s">
        <v>117</v>
      </c>
      <c r="B26" s="59" t="str">
        <f>VLOOKUP(A26,SOUHRN!$A$9:$E$218,2,FALSE)</f>
        <v>Datový přepínač</v>
      </c>
      <c r="C26" s="55">
        <v>1</v>
      </c>
      <c r="D26" s="58" t="s">
        <v>22</v>
      </c>
      <c r="E26" s="106"/>
      <c r="F26" s="69">
        <f t="shared" si="0"/>
        <v>0</v>
      </c>
    </row>
    <row r="27" spans="1:6" x14ac:dyDescent="0.25">
      <c r="A27" s="56" t="s">
        <v>171</v>
      </c>
      <c r="B27" s="59" t="str">
        <f>VLOOKUP(A27,SOUHRN!$A$9:$E$218,2,FALSE)</f>
        <v>SFTP Cat 6a</v>
      </c>
      <c r="C27" s="57">
        <v>30</v>
      </c>
      <c r="D27" s="58" t="s">
        <v>173</v>
      </c>
      <c r="E27" s="106"/>
      <c r="F27" s="69">
        <f t="shared" si="0"/>
        <v>0</v>
      </c>
    </row>
    <row r="28" spans="1:6" x14ac:dyDescent="0.25">
      <c r="A28" s="56" t="s">
        <v>186</v>
      </c>
      <c r="B28" s="59" t="str">
        <f>VLOOKUP(A28,SOUHRN!$A$9:$E$218,2,FALSE)</f>
        <v>Repro kabel 2x2,5 mm2</v>
      </c>
      <c r="C28" s="57">
        <v>20</v>
      </c>
      <c r="D28" s="58" t="s">
        <v>173</v>
      </c>
      <c r="E28" s="106"/>
      <c r="F28" s="69">
        <f t="shared" si="0"/>
        <v>0</v>
      </c>
    </row>
    <row r="29" spans="1:6" x14ac:dyDescent="0.25">
      <c r="A29" s="56" t="s">
        <v>205</v>
      </c>
      <c r="B29" s="59" t="str">
        <f>VLOOKUP(A29,SOUHRN!$A$9:$E$218,2,FALSE)</f>
        <v>Montážní a spotřební materiál</v>
      </c>
      <c r="C29" s="57">
        <v>1</v>
      </c>
      <c r="D29" s="58" t="s">
        <v>207</v>
      </c>
      <c r="E29" s="106"/>
      <c r="F29" s="69">
        <f t="shared" si="0"/>
        <v>0</v>
      </c>
    </row>
    <row r="30" spans="1:6" x14ac:dyDescent="0.25">
      <c r="A30" s="56" t="s">
        <v>209</v>
      </c>
      <c r="B30" s="59" t="str">
        <f>VLOOKUP(A30,SOUHRN!$A$9:$E$218,2,FALSE)</f>
        <v>Prováděcí dokumentace</v>
      </c>
      <c r="C30" s="57">
        <v>2</v>
      </c>
      <c r="D30" s="58" t="s">
        <v>211</v>
      </c>
      <c r="E30" s="107"/>
      <c r="F30" s="108"/>
    </row>
    <row r="31" spans="1:6" x14ac:dyDescent="0.25">
      <c r="A31" s="56" t="s">
        <v>212</v>
      </c>
      <c r="B31" s="59" t="str">
        <f>VLOOKUP(A31,SOUHRN!$A$9:$E$218,2,FALSE)</f>
        <v>Štítkování zařízení - identifikační systém</v>
      </c>
      <c r="C31" s="57">
        <v>1</v>
      </c>
      <c r="D31" s="58" t="s">
        <v>211</v>
      </c>
      <c r="E31" s="107"/>
      <c r="F31" s="108"/>
    </row>
    <row r="32" spans="1:6" x14ac:dyDescent="0.25">
      <c r="A32" s="56" t="s">
        <v>214</v>
      </c>
      <c r="B32" s="59" t="str">
        <f>VLOOKUP(A32,SOUHRN!$A$9:$E$218,2,FALSE)</f>
        <v>Demontážní práce původního vybavení</v>
      </c>
      <c r="C32" s="57">
        <v>6</v>
      </c>
      <c r="D32" s="64" t="s">
        <v>211</v>
      </c>
      <c r="E32" s="107"/>
      <c r="F32" s="108"/>
    </row>
    <row r="33" spans="1:6" x14ac:dyDescent="0.25">
      <c r="A33" s="56" t="s">
        <v>216</v>
      </c>
      <c r="B33" s="59" t="str">
        <f>VLOOKUP(A33,SOUHRN!$A$9:$E$218,2,FALSE)</f>
        <v>Příprava kabelových tras</v>
      </c>
      <c r="C33" s="57">
        <v>2</v>
      </c>
      <c r="D33" s="58" t="s">
        <v>211</v>
      </c>
      <c r="E33" s="107"/>
      <c r="F33" s="108"/>
    </row>
    <row r="34" spans="1:6" x14ac:dyDescent="0.25">
      <c r="A34" s="56" t="s">
        <v>218</v>
      </c>
      <c r="B34" s="59" t="str">
        <f>VLOOKUP(A34,SOUHRN!$A$9:$E$218,2,FALSE)</f>
        <v>Montážní a instalační práce</v>
      </c>
      <c r="C34" s="57">
        <v>32</v>
      </c>
      <c r="D34" s="64" t="s">
        <v>211</v>
      </c>
      <c r="E34" s="107"/>
      <c r="F34" s="108"/>
    </row>
    <row r="35" spans="1:6" x14ac:dyDescent="0.25">
      <c r="A35" s="56" t="s">
        <v>220</v>
      </c>
      <c r="B35" s="59" t="str">
        <f>VLOOKUP(A35,SOUHRN!$A$9:$E$218,2,FALSE)</f>
        <v>Programování řídícího systému</v>
      </c>
      <c r="C35" s="57">
        <v>16</v>
      </c>
      <c r="D35" s="64" t="s">
        <v>211</v>
      </c>
      <c r="E35" s="107"/>
      <c r="F35" s="108"/>
    </row>
    <row r="36" spans="1:6" ht="15.75" customHeight="1" x14ac:dyDescent="0.25">
      <c r="A36" s="56" t="s">
        <v>222</v>
      </c>
      <c r="B36" s="59" t="str">
        <f>VLOOKUP(A36,SOUHRN!$A$9:$E$218,2,FALSE)</f>
        <v xml:space="preserve">Programování řízení osvětlení a žaluzií </v>
      </c>
      <c r="C36" s="57">
        <v>8</v>
      </c>
      <c r="D36" s="64" t="s">
        <v>211</v>
      </c>
      <c r="E36" s="107"/>
      <c r="F36" s="108"/>
    </row>
    <row r="37" spans="1:6" ht="15.75" customHeight="1" thickBot="1" x14ac:dyDescent="0.3">
      <c r="A37" s="29" t="s">
        <v>224</v>
      </c>
      <c r="B37" s="78" t="str">
        <f>VLOOKUP(A37,SOUHRN!$A$9:$E$218,2,FALSE)</f>
        <v>Zprovoznění a zaškolení obsluhy</v>
      </c>
      <c r="C37" s="79">
        <v>4</v>
      </c>
      <c r="D37" s="80" t="s">
        <v>211</v>
      </c>
      <c r="E37" s="119"/>
      <c r="F37" s="120"/>
    </row>
    <row r="38" spans="1:6" ht="15.75" customHeight="1" thickTop="1" x14ac:dyDescent="0.25">
      <c r="A38" s="21"/>
      <c r="B38" s="21"/>
      <c r="C38" s="83"/>
      <c r="D38" s="21"/>
    </row>
    <row r="39" spans="1:6" x14ac:dyDescent="0.25">
      <c r="D39" s="4" t="s">
        <v>261</v>
      </c>
      <c r="F39" s="96">
        <f>SUM(F14:F38)</f>
        <v>0</v>
      </c>
    </row>
  </sheetData>
  <sheetProtection sheet="1"/>
  <mergeCells count="1">
    <mergeCell ref="D2:D11"/>
  </mergeCells>
  <pageMargins left="0.23622047244094491" right="0.23622047244094491" top="0.74803149606299213" bottom="0.74803149606299213" header="0.31496062992125978" footer="0.31496062992125978"/>
  <pageSetup paperSize="9" scale="76" fitToHeight="0" orientation="landscape" horizontalDpi="3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1"/>
  <sheetViews>
    <sheetView view="pageBreakPreview" zoomScaleNormal="100" zoomScaleSheetLayoutView="100" workbookViewId="0"/>
  </sheetViews>
  <sheetFormatPr defaultRowHeight="15" x14ac:dyDescent="0.25"/>
  <cols>
    <col min="1" max="1" width="21.7109375" style="54" customWidth="1"/>
    <col min="2" max="2" width="70.7109375" style="54" customWidth="1"/>
    <col min="3" max="3" width="7.7109375" style="41" customWidth="1"/>
    <col min="4" max="4" width="50.7109375" style="54" customWidth="1"/>
    <col min="5" max="5" width="19.140625" style="54" bestFit="1" customWidth="1"/>
    <col min="6" max="6" width="18.7109375" style="54" bestFit="1" customWidth="1"/>
  </cols>
  <sheetData>
    <row r="1" spans="1:6" ht="15.75" customHeight="1" thickTop="1" x14ac:dyDescent="0.25">
      <c r="A1" s="99" t="s">
        <v>0</v>
      </c>
      <c r="B1" s="100" t="str">
        <f>SOUHRN!C1</f>
        <v>MUNI AV Technologie</v>
      </c>
      <c r="C1" s="7" t="s">
        <v>245</v>
      </c>
      <c r="D1" s="1"/>
    </row>
    <row r="2" spans="1:6" x14ac:dyDescent="0.25">
      <c r="A2" s="101" t="s">
        <v>2</v>
      </c>
      <c r="B2" s="27" t="str">
        <f>SOUHRN!C2</f>
        <v>UKB - pouze výběr učeben LF</v>
      </c>
      <c r="D2" s="126" t="s">
        <v>321</v>
      </c>
    </row>
    <row r="3" spans="1:6" x14ac:dyDescent="0.25">
      <c r="A3" s="101" t="s">
        <v>4</v>
      </c>
      <c r="B3" s="27"/>
      <c r="D3" s="127"/>
    </row>
    <row r="4" spans="1:6" x14ac:dyDescent="0.25">
      <c r="A4" s="101" t="s">
        <v>6</v>
      </c>
      <c r="B4" s="27" t="s">
        <v>7</v>
      </c>
      <c r="D4" s="127"/>
    </row>
    <row r="5" spans="1:6" x14ac:dyDescent="0.25">
      <c r="A5" s="101" t="s">
        <v>8</v>
      </c>
      <c r="B5" s="11" t="s">
        <v>248</v>
      </c>
      <c r="D5" s="127"/>
    </row>
    <row r="6" spans="1:6" x14ac:dyDescent="0.25">
      <c r="A6" s="101" t="s">
        <v>249</v>
      </c>
      <c r="B6" s="11" t="s">
        <v>274</v>
      </c>
      <c r="D6" s="127"/>
    </row>
    <row r="7" spans="1:6" x14ac:dyDescent="0.25">
      <c r="A7" s="101" t="s">
        <v>251</v>
      </c>
      <c r="B7" s="11"/>
      <c r="D7" s="127"/>
    </row>
    <row r="8" spans="1:6" x14ac:dyDescent="0.25">
      <c r="A8" s="101" t="s">
        <v>253</v>
      </c>
      <c r="B8" s="11" t="str">
        <f ca="1">RIGHT(CELL("filename",A1),LEN(CELL("filename",A1))-FIND("]",CELL("filename",A1)))</f>
        <v>A19_113</v>
      </c>
      <c r="D8" s="127"/>
    </row>
    <row r="9" spans="1:6" x14ac:dyDescent="0.25">
      <c r="A9" s="101" t="s">
        <v>254</v>
      </c>
      <c r="B9" s="11" t="s">
        <v>322</v>
      </c>
      <c r="D9" s="127"/>
    </row>
    <row r="10" spans="1:6" x14ac:dyDescent="0.25">
      <c r="A10" s="101" t="s">
        <v>256</v>
      </c>
      <c r="B10" s="44"/>
      <c r="D10" s="127"/>
    </row>
    <row r="11" spans="1:6" ht="15.75" customHeight="1" thickBot="1" x14ac:dyDescent="0.3">
      <c r="A11" s="102" t="s">
        <v>257</v>
      </c>
      <c r="B11" s="28"/>
      <c r="D11" s="127"/>
    </row>
    <row r="12" spans="1:6" x14ac:dyDescent="0.25">
      <c r="A12" s="6"/>
      <c r="B12" s="8"/>
      <c r="C12" s="40"/>
      <c r="D12" s="9"/>
    </row>
    <row r="13" spans="1:6" ht="31.5" customHeight="1" x14ac:dyDescent="0.25">
      <c r="A13" s="38" t="s">
        <v>10</v>
      </c>
      <c r="B13" s="39" t="s">
        <v>258</v>
      </c>
      <c r="C13" s="2" t="s">
        <v>12</v>
      </c>
      <c r="D13" s="10" t="s">
        <v>13</v>
      </c>
      <c r="E13" s="2" t="s">
        <v>259</v>
      </c>
      <c r="F13" s="10" t="s">
        <v>260</v>
      </c>
    </row>
    <row r="14" spans="1:6" x14ac:dyDescent="0.25">
      <c r="A14" s="56" t="s">
        <v>20</v>
      </c>
      <c r="B14" s="59" t="str">
        <f>VLOOKUP(A14,SOUHRN!$A$9:$E$218,2,FALSE)</f>
        <v>Motorové promítací plátno 2,7 m</v>
      </c>
      <c r="C14" s="55">
        <v>1</v>
      </c>
      <c r="D14" s="58" t="s">
        <v>22</v>
      </c>
      <c r="E14" s="106"/>
      <c r="F14" s="69">
        <f t="shared" ref="F14:F28" si="0">E14*C14</f>
        <v>0</v>
      </c>
    </row>
    <row r="15" spans="1:6" x14ac:dyDescent="0.25">
      <c r="A15" s="56" t="s">
        <v>45</v>
      </c>
      <c r="B15" s="59" t="str">
        <f>VLOOKUP(A15,SOUHRN!$A$9:$E$218,2,FALSE)</f>
        <v>Projektor s pevným objektivem, 5000 lm</v>
      </c>
      <c r="C15" s="55">
        <v>1</v>
      </c>
      <c r="D15" s="58" t="s">
        <v>22</v>
      </c>
      <c r="E15" s="106"/>
      <c r="F15" s="69">
        <f t="shared" si="0"/>
        <v>0</v>
      </c>
    </row>
    <row r="16" spans="1:6" x14ac:dyDescent="0.25">
      <c r="A16" s="56" t="s">
        <v>190</v>
      </c>
      <c r="B16" s="59" t="str">
        <f>VLOOKUP(A16,SOUHRN!$A$9:$E$218,2,FALSE)</f>
        <v>Držák projektoru univerzální</v>
      </c>
      <c r="C16" s="55">
        <v>1</v>
      </c>
      <c r="D16" s="58" t="s">
        <v>22</v>
      </c>
      <c r="E16" s="106"/>
      <c r="F16" s="69">
        <f t="shared" si="0"/>
        <v>0</v>
      </c>
    </row>
    <row r="17" spans="1:6" x14ac:dyDescent="0.25">
      <c r="A17" s="56" t="s">
        <v>42</v>
      </c>
      <c r="B17" s="59" t="str">
        <f>VLOOKUP(A17,SOUHRN!$A$9:$E$218,2,FALSE)</f>
        <v>Keramická tabule atypická</v>
      </c>
      <c r="C17" s="55">
        <v>1</v>
      </c>
      <c r="D17" s="58" t="s">
        <v>22</v>
      </c>
      <c r="E17" s="106"/>
      <c r="F17" s="69">
        <f t="shared" si="0"/>
        <v>0</v>
      </c>
    </row>
    <row r="18" spans="1:6" x14ac:dyDescent="0.25">
      <c r="A18" s="56" t="s">
        <v>202</v>
      </c>
      <c r="B18" s="59" t="str">
        <f>VLOOKUP(A18,SOUHRN!$A$9:$E$218,2,FALSE)</f>
        <v>Přípojné místo pro prezentaci v katedře</v>
      </c>
      <c r="C18" s="55">
        <v>1</v>
      </c>
      <c r="D18" s="58" t="s">
        <v>22</v>
      </c>
      <c r="E18" s="106"/>
      <c r="F18" s="69">
        <f t="shared" si="0"/>
        <v>0</v>
      </c>
    </row>
    <row r="19" spans="1:6" x14ac:dyDescent="0.25">
      <c r="A19" s="56" t="s">
        <v>48</v>
      </c>
      <c r="B19" s="59" t="str">
        <f>VLOOKUP(A19,SOUHRN!$A$9:$E$218,2,FALSE)</f>
        <v>Náhledový monitor 50''</v>
      </c>
      <c r="C19" s="55">
        <v>1</v>
      </c>
      <c r="D19" s="58" t="s">
        <v>22</v>
      </c>
      <c r="E19" s="106"/>
      <c r="F19" s="69">
        <f t="shared" si="0"/>
        <v>0</v>
      </c>
    </row>
    <row r="20" spans="1:6" x14ac:dyDescent="0.25">
      <c r="A20" s="56" t="s">
        <v>193</v>
      </c>
      <c r="B20" s="59" t="str">
        <f>VLOOKUP(A20,SOUHRN!$A$9:$E$218,2,FALSE)</f>
        <v>Držák monitoru univerzální</v>
      </c>
      <c r="C20" s="55">
        <v>1</v>
      </c>
      <c r="D20" s="58" t="s">
        <v>22</v>
      </c>
      <c r="E20" s="106"/>
      <c r="F20" s="69">
        <f t="shared" si="0"/>
        <v>0</v>
      </c>
    </row>
    <row r="21" spans="1:6" x14ac:dyDescent="0.25">
      <c r="A21" s="56" t="s">
        <v>153</v>
      </c>
      <c r="B21" s="59" t="str">
        <f>VLOOKUP(A21,SOUHRN!$A$9:$E$218,2,FALSE)</f>
        <v>Výkonový zesilovač (100V nebo nízkoimpedanční)</v>
      </c>
      <c r="C21" s="55">
        <v>1</v>
      </c>
      <c r="D21" s="58" t="s">
        <v>22</v>
      </c>
      <c r="E21" s="106"/>
      <c r="F21" s="69">
        <f t="shared" si="0"/>
        <v>0</v>
      </c>
    </row>
    <row r="22" spans="1:6" x14ac:dyDescent="0.25">
      <c r="A22" s="56" t="s">
        <v>78</v>
      </c>
      <c r="B22" s="59" t="str">
        <f>VLOOKUP(A22,SOUHRN!$A$9:$E$218,2,FALSE)</f>
        <v>Prezentační AV přepínač malý (6 vstupů, HDMI výstup)</v>
      </c>
      <c r="C22" s="55">
        <v>1</v>
      </c>
      <c r="D22" s="58" t="s">
        <v>22</v>
      </c>
      <c r="E22" s="106"/>
      <c r="F22" s="69">
        <f t="shared" si="0"/>
        <v>0</v>
      </c>
    </row>
    <row r="23" spans="1:6" x14ac:dyDescent="0.25">
      <c r="A23" s="56" t="s">
        <v>72</v>
      </c>
      <c r="B23" s="59" t="str">
        <f>VLOOKUP(A23,SOUHRN!$A$9:$E$218,2,FALSE)</f>
        <v>Převodník HDMI - TP/HDBaseT (s náhl. výstupem)</v>
      </c>
      <c r="C23" s="55">
        <v>1</v>
      </c>
      <c r="D23" s="58" t="s">
        <v>22</v>
      </c>
      <c r="E23" s="106"/>
      <c r="F23" s="69">
        <f t="shared" si="0"/>
        <v>0</v>
      </c>
    </row>
    <row r="24" spans="1:6" x14ac:dyDescent="0.25">
      <c r="A24" s="56" t="s">
        <v>93</v>
      </c>
      <c r="B24" s="59" t="str">
        <f>VLOOKUP(A24,SOUHRN!$A$9:$E$218,2,FALSE)</f>
        <v>Ovládací panel/ŘS tlačítkový velký</v>
      </c>
      <c r="C24" s="55">
        <v>1</v>
      </c>
      <c r="D24" s="58" t="s">
        <v>22</v>
      </c>
      <c r="E24" s="106"/>
      <c r="F24" s="69">
        <f t="shared" si="0"/>
        <v>0</v>
      </c>
    </row>
    <row r="25" spans="1:6" x14ac:dyDescent="0.25">
      <c r="A25" s="56" t="s">
        <v>120</v>
      </c>
      <c r="B25" s="59" t="str">
        <f>VLOOKUP(A25,SOUHRN!$A$9:$E$218,2,FALSE)</f>
        <v>Relé</v>
      </c>
      <c r="C25" s="55">
        <v>2</v>
      </c>
      <c r="D25" s="58" t="s">
        <v>22</v>
      </c>
      <c r="E25" s="106"/>
      <c r="F25" s="69">
        <f t="shared" si="0"/>
        <v>0</v>
      </c>
    </row>
    <row r="26" spans="1:6" x14ac:dyDescent="0.25">
      <c r="A26" s="56" t="s">
        <v>171</v>
      </c>
      <c r="B26" s="59" t="str">
        <f>VLOOKUP(A26,SOUHRN!$A$9:$E$218,2,FALSE)</f>
        <v>SFTP Cat 6a</v>
      </c>
      <c r="C26" s="55">
        <v>30</v>
      </c>
      <c r="D26" s="58" t="s">
        <v>173</v>
      </c>
      <c r="E26" s="106"/>
      <c r="F26" s="69">
        <f t="shared" si="0"/>
        <v>0</v>
      </c>
    </row>
    <row r="27" spans="1:6" x14ac:dyDescent="0.25">
      <c r="A27" s="56" t="s">
        <v>188</v>
      </c>
      <c r="B27" s="59" t="str">
        <f>VLOOKUP(A27,SOUHRN!$A$9:$E$218,2,FALSE)</f>
        <v>Repro kabel 100V, CYKY 2x1,5 mm2</v>
      </c>
      <c r="C27" s="55">
        <v>60</v>
      </c>
      <c r="D27" s="58" t="s">
        <v>173</v>
      </c>
      <c r="E27" s="106"/>
      <c r="F27" s="69">
        <f t="shared" si="0"/>
        <v>0</v>
      </c>
    </row>
    <row r="28" spans="1:6" x14ac:dyDescent="0.25">
      <c r="A28" s="56" t="s">
        <v>205</v>
      </c>
      <c r="B28" s="59" t="str">
        <f>VLOOKUP(A28,SOUHRN!$A$9:$E$218,2,FALSE)</f>
        <v>Montážní a spotřební materiál</v>
      </c>
      <c r="C28" s="55">
        <v>1</v>
      </c>
      <c r="D28" s="58" t="s">
        <v>207</v>
      </c>
      <c r="E28" s="106"/>
      <c r="F28" s="69">
        <f t="shared" si="0"/>
        <v>0</v>
      </c>
    </row>
    <row r="29" spans="1:6" x14ac:dyDescent="0.25">
      <c r="A29" s="56" t="s">
        <v>209</v>
      </c>
      <c r="B29" s="59" t="str">
        <f>VLOOKUP(A29,SOUHRN!$A$9:$E$218,2,FALSE)</f>
        <v>Prováděcí dokumentace</v>
      </c>
      <c r="C29" s="55">
        <v>4</v>
      </c>
      <c r="D29" s="58" t="s">
        <v>303</v>
      </c>
      <c r="E29" s="107"/>
      <c r="F29" s="108"/>
    </row>
    <row r="30" spans="1:6" x14ac:dyDescent="0.25">
      <c r="A30" s="56" t="s">
        <v>212</v>
      </c>
      <c r="B30" s="59" t="str">
        <f>VLOOKUP(A30,SOUHRN!$A$9:$E$218,2,FALSE)</f>
        <v>Štítkování zařízení - identifikační systém</v>
      </c>
      <c r="C30" s="55">
        <v>4</v>
      </c>
      <c r="D30" s="58" t="s">
        <v>303</v>
      </c>
      <c r="E30" s="107"/>
      <c r="F30" s="108"/>
    </row>
    <row r="31" spans="1:6" x14ac:dyDescent="0.25">
      <c r="A31" s="56" t="s">
        <v>214</v>
      </c>
      <c r="B31" s="59" t="str">
        <f>VLOOKUP(A31,SOUHRN!$A$9:$E$218,2,FALSE)</f>
        <v>Demontážní práce původního vybavení</v>
      </c>
      <c r="C31" s="55">
        <v>16</v>
      </c>
      <c r="D31" s="58" t="s">
        <v>303</v>
      </c>
      <c r="E31" s="107"/>
      <c r="F31" s="108"/>
    </row>
    <row r="32" spans="1:6" x14ac:dyDescent="0.25">
      <c r="A32" s="65" t="s">
        <v>216</v>
      </c>
      <c r="B32" s="59" t="str">
        <f>VLOOKUP(A32,SOUHRN!$A$9:$E$218,2,FALSE)</f>
        <v>Příprava kabelových tras</v>
      </c>
      <c r="C32" s="57">
        <v>12</v>
      </c>
      <c r="D32" s="58" t="s">
        <v>303</v>
      </c>
      <c r="E32" s="107"/>
      <c r="F32" s="108"/>
    </row>
    <row r="33" spans="1:6" x14ac:dyDescent="0.25">
      <c r="A33" s="65" t="s">
        <v>218</v>
      </c>
      <c r="B33" s="59" t="str">
        <f>VLOOKUP(A33,SOUHRN!$A$9:$E$218,2,FALSE)</f>
        <v>Montážní a instalační práce</v>
      </c>
      <c r="C33" s="57">
        <v>80</v>
      </c>
      <c r="D33" s="58" t="s">
        <v>303</v>
      </c>
      <c r="E33" s="107"/>
      <c r="F33" s="108"/>
    </row>
    <row r="34" spans="1:6" x14ac:dyDescent="0.25">
      <c r="A34" s="65" t="s">
        <v>220</v>
      </c>
      <c r="B34" s="59" t="str">
        <f>VLOOKUP(A34,SOUHRN!$A$9:$E$218,2,FALSE)</f>
        <v>Programování řídícího systému</v>
      </c>
      <c r="C34" s="57">
        <v>4</v>
      </c>
      <c r="D34" s="58" t="s">
        <v>303</v>
      </c>
      <c r="E34" s="107"/>
      <c r="F34" s="108"/>
    </row>
    <row r="35" spans="1:6" ht="15.75" customHeight="1" thickBot="1" x14ac:dyDescent="0.3">
      <c r="A35" s="87" t="s">
        <v>224</v>
      </c>
      <c r="B35" s="92" t="str">
        <f>VLOOKUP(A35,SOUHRN!$A$9:$E$218,2,FALSE)</f>
        <v>Zprovoznění a zaškolení obsluhy</v>
      </c>
      <c r="C35" s="89">
        <v>2</v>
      </c>
      <c r="D35" s="90" t="s">
        <v>303</v>
      </c>
      <c r="E35" s="124"/>
      <c r="F35" s="120"/>
    </row>
    <row r="36" spans="1:6" ht="15.75" customHeight="1" thickTop="1" x14ac:dyDescent="0.25">
      <c r="A36" s="21"/>
      <c r="B36" s="21"/>
      <c r="C36" s="83"/>
      <c r="D36" s="21"/>
      <c r="E36" s="97"/>
      <c r="F36" s="98"/>
    </row>
    <row r="37" spans="1:6" x14ac:dyDescent="0.25">
      <c r="D37" s="4" t="s">
        <v>261</v>
      </c>
      <c r="E37" s="97"/>
      <c r="F37" s="98">
        <f>SUM(F14:F36)</f>
        <v>0</v>
      </c>
    </row>
    <row r="38" spans="1:6" x14ac:dyDescent="0.25">
      <c r="E38" s="97"/>
      <c r="F38" s="98"/>
    </row>
    <row r="39" spans="1:6" x14ac:dyDescent="0.25">
      <c r="E39" s="97"/>
      <c r="F39" s="98"/>
    </row>
    <row r="40" spans="1:6" x14ac:dyDescent="0.25">
      <c r="E40" s="97"/>
      <c r="F40" s="98"/>
    </row>
    <row r="41" spans="1:6" x14ac:dyDescent="0.25">
      <c r="E41" s="97"/>
      <c r="F41" s="98"/>
    </row>
    <row r="42" spans="1:6" x14ac:dyDescent="0.25">
      <c r="E42" s="97"/>
      <c r="F42" s="98"/>
    </row>
    <row r="43" spans="1:6" x14ac:dyDescent="0.25">
      <c r="D43" s="5"/>
      <c r="E43" s="97"/>
      <c r="F43" s="98"/>
    </row>
    <row r="44" spans="1:6" x14ac:dyDescent="0.25">
      <c r="E44" s="97"/>
      <c r="F44" s="98"/>
    </row>
    <row r="45" spans="1:6" x14ac:dyDescent="0.25">
      <c r="E45" s="97"/>
      <c r="F45" s="98"/>
    </row>
    <row r="46" spans="1:6" x14ac:dyDescent="0.25">
      <c r="E46" s="97"/>
      <c r="F46" s="98"/>
    </row>
    <row r="47" spans="1:6" x14ac:dyDescent="0.25">
      <c r="E47" s="97"/>
      <c r="F47" s="98"/>
    </row>
    <row r="48" spans="1:6" x14ac:dyDescent="0.25">
      <c r="E48" s="97"/>
      <c r="F48" s="98"/>
    </row>
    <row r="49" spans="5:6" x14ac:dyDescent="0.25">
      <c r="E49" s="97"/>
      <c r="F49" s="98"/>
    </row>
    <row r="50" spans="5:6" x14ac:dyDescent="0.25">
      <c r="E50" s="95"/>
    </row>
    <row r="51" spans="5:6" x14ac:dyDescent="0.25">
      <c r="E51" s="95"/>
    </row>
  </sheetData>
  <sheetProtection sheet="1"/>
  <mergeCells count="1">
    <mergeCell ref="D2:D11"/>
  </mergeCells>
  <pageMargins left="0.23622047244094491" right="0.23622047244094491" top="0.74803149606299213" bottom="0.74803149606299213" header="0.31496062992125978" footer="0.31496062992125978"/>
  <pageSetup paperSize="9" scale="75" fitToHeight="0" orientation="landscape" horizontalDpi="30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8"/>
  <sheetViews>
    <sheetView view="pageBreakPreview" zoomScaleNormal="100" zoomScaleSheetLayoutView="100" workbookViewId="0"/>
  </sheetViews>
  <sheetFormatPr defaultRowHeight="15" x14ac:dyDescent="0.25"/>
  <cols>
    <col min="1" max="1" width="21.7109375" style="54" customWidth="1"/>
    <col min="2" max="2" width="70.7109375" style="54" customWidth="1"/>
    <col min="3" max="3" width="7.7109375" style="41" customWidth="1"/>
    <col min="4" max="4" width="50.7109375" style="54" customWidth="1"/>
    <col min="5" max="6" width="18.5703125" style="54" bestFit="1" customWidth="1"/>
  </cols>
  <sheetData>
    <row r="1" spans="1:6" ht="15.75" customHeight="1" thickTop="1" x14ac:dyDescent="0.25">
      <c r="A1" s="99" t="s">
        <v>0</v>
      </c>
      <c r="B1" s="100" t="str">
        <f>SOUHRN!C1</f>
        <v>MUNI AV Technologie</v>
      </c>
      <c r="C1" s="7" t="s">
        <v>245</v>
      </c>
      <c r="D1" s="1"/>
    </row>
    <row r="2" spans="1:6" x14ac:dyDescent="0.25">
      <c r="A2" s="101" t="s">
        <v>2</v>
      </c>
      <c r="B2" s="27" t="str">
        <f>SOUHRN!C2</f>
        <v>UKB - pouze výběr učeben LF</v>
      </c>
      <c r="D2" s="126" t="s">
        <v>323</v>
      </c>
    </row>
    <row r="3" spans="1:6" x14ac:dyDescent="0.25">
      <c r="A3" s="101" t="s">
        <v>4</v>
      </c>
      <c r="B3" s="27"/>
      <c r="D3" s="127"/>
    </row>
    <row r="4" spans="1:6" x14ac:dyDescent="0.25">
      <c r="A4" s="101" t="s">
        <v>6</v>
      </c>
      <c r="B4" s="27" t="s">
        <v>7</v>
      </c>
      <c r="D4" s="127"/>
    </row>
    <row r="5" spans="1:6" x14ac:dyDescent="0.25">
      <c r="A5" s="101" t="s">
        <v>8</v>
      </c>
      <c r="B5" s="11" t="s">
        <v>248</v>
      </c>
      <c r="D5" s="127"/>
    </row>
    <row r="6" spans="1:6" x14ac:dyDescent="0.25">
      <c r="A6" s="101" t="s">
        <v>249</v>
      </c>
      <c r="B6" s="11" t="s">
        <v>324</v>
      </c>
      <c r="D6" s="127"/>
    </row>
    <row r="7" spans="1:6" x14ac:dyDescent="0.25">
      <c r="A7" s="101" t="s">
        <v>251</v>
      </c>
      <c r="B7" s="11" t="s">
        <v>287</v>
      </c>
      <c r="D7" s="127"/>
    </row>
    <row r="8" spans="1:6" x14ac:dyDescent="0.25">
      <c r="A8" s="101" t="s">
        <v>253</v>
      </c>
      <c r="B8" s="11" t="str">
        <f ca="1">RIGHT(CELL("filename",A1),LEN(CELL("filename",A1))-FIND("]",CELL("filename",A1)))</f>
        <v>A19_118</v>
      </c>
      <c r="D8" s="127"/>
    </row>
    <row r="9" spans="1:6" x14ac:dyDescent="0.25">
      <c r="A9" s="101" t="s">
        <v>254</v>
      </c>
      <c r="B9" s="11" t="s">
        <v>325</v>
      </c>
      <c r="D9" s="127"/>
    </row>
    <row r="10" spans="1:6" x14ac:dyDescent="0.25">
      <c r="A10" s="101" t="s">
        <v>256</v>
      </c>
      <c r="B10" s="44"/>
      <c r="D10" s="127"/>
    </row>
    <row r="11" spans="1:6" ht="15.75" customHeight="1" thickBot="1" x14ac:dyDescent="0.3">
      <c r="A11" s="102" t="s">
        <v>257</v>
      </c>
      <c r="B11" s="28"/>
      <c r="D11" s="127"/>
    </row>
    <row r="12" spans="1:6" x14ac:dyDescent="0.25">
      <c r="A12" s="6"/>
      <c r="B12" s="8"/>
      <c r="C12" s="40"/>
      <c r="D12" s="9"/>
    </row>
    <row r="13" spans="1:6" ht="31.5" customHeight="1" x14ac:dyDescent="0.25">
      <c r="A13" s="38" t="s">
        <v>10</v>
      </c>
      <c r="B13" s="39" t="s">
        <v>258</v>
      </c>
      <c r="C13" s="2" t="s">
        <v>12</v>
      </c>
      <c r="D13" s="10" t="s">
        <v>13</v>
      </c>
      <c r="E13" s="2" t="s">
        <v>259</v>
      </c>
      <c r="F13" s="10" t="s">
        <v>260</v>
      </c>
    </row>
    <row r="14" spans="1:6" x14ac:dyDescent="0.25">
      <c r="A14" s="56" t="s">
        <v>20</v>
      </c>
      <c r="B14" s="59" t="str">
        <f>VLOOKUP(A14,SOUHRN!$A$9:$E$218,2,FALSE)</f>
        <v>Motorové promítací plátno 2,7 m</v>
      </c>
      <c r="C14" s="55">
        <v>1</v>
      </c>
      <c r="D14" s="58" t="s">
        <v>22</v>
      </c>
      <c r="E14" s="106"/>
      <c r="F14" s="69">
        <f t="shared" ref="F14:F26" si="0">E14*C14</f>
        <v>0</v>
      </c>
    </row>
    <row r="15" spans="1:6" x14ac:dyDescent="0.25">
      <c r="A15" s="56" t="s">
        <v>45</v>
      </c>
      <c r="B15" s="59" t="str">
        <f>VLOOKUP(A15,SOUHRN!$A$9:$E$218,2,FALSE)</f>
        <v>Projektor s pevným objektivem, 5000 lm</v>
      </c>
      <c r="C15" s="55">
        <v>1</v>
      </c>
      <c r="D15" s="58" t="s">
        <v>22</v>
      </c>
      <c r="E15" s="106"/>
      <c r="F15" s="69">
        <f t="shared" si="0"/>
        <v>0</v>
      </c>
    </row>
    <row r="16" spans="1:6" x14ac:dyDescent="0.25">
      <c r="A16" s="56" t="s">
        <v>190</v>
      </c>
      <c r="B16" s="59" t="str">
        <f>VLOOKUP(A16,SOUHRN!$A$9:$E$218,2,FALSE)</f>
        <v>Držák projektoru univerzální</v>
      </c>
      <c r="C16" s="55">
        <v>1</v>
      </c>
      <c r="D16" s="58" t="s">
        <v>22</v>
      </c>
      <c r="E16" s="106"/>
      <c r="F16" s="69">
        <f t="shared" si="0"/>
        <v>0</v>
      </c>
    </row>
    <row r="17" spans="1:6" x14ac:dyDescent="0.25">
      <c r="A17" s="56" t="s">
        <v>42</v>
      </c>
      <c r="B17" s="59" t="str">
        <f>VLOOKUP(A17,SOUHRN!$A$9:$E$218,2,FALSE)</f>
        <v>Keramická tabule atypická</v>
      </c>
      <c r="C17" s="55">
        <v>1</v>
      </c>
      <c r="D17" s="58" t="s">
        <v>22</v>
      </c>
      <c r="E17" s="106"/>
      <c r="F17" s="69">
        <f t="shared" si="0"/>
        <v>0</v>
      </c>
    </row>
    <row r="18" spans="1:6" x14ac:dyDescent="0.25">
      <c r="A18" s="56" t="s">
        <v>202</v>
      </c>
      <c r="B18" s="59" t="str">
        <f>VLOOKUP(A18,SOUHRN!$A$9:$E$218,2,FALSE)</f>
        <v>Přípojné místo pro prezentaci v katedře</v>
      </c>
      <c r="C18" s="55">
        <v>1</v>
      </c>
      <c r="D18" s="58" t="s">
        <v>22</v>
      </c>
      <c r="E18" s="106"/>
      <c r="F18" s="69">
        <f t="shared" si="0"/>
        <v>0</v>
      </c>
    </row>
    <row r="19" spans="1:6" x14ac:dyDescent="0.25">
      <c r="A19" s="56" t="s">
        <v>153</v>
      </c>
      <c r="B19" s="59" t="str">
        <f>VLOOKUP(A19,SOUHRN!$A$9:$E$218,2,FALSE)</f>
        <v>Výkonový zesilovač (100V nebo nízkoimpedanční)</v>
      </c>
      <c r="C19" s="57">
        <v>1</v>
      </c>
      <c r="D19" s="58" t="s">
        <v>22</v>
      </c>
      <c r="E19" s="106"/>
      <c r="F19" s="69">
        <f t="shared" si="0"/>
        <v>0</v>
      </c>
    </row>
    <row r="20" spans="1:6" x14ac:dyDescent="0.25">
      <c r="A20" s="56" t="s">
        <v>78</v>
      </c>
      <c r="B20" s="59" t="str">
        <f>VLOOKUP(A20,SOUHRN!$A$9:$E$218,2,FALSE)</f>
        <v>Prezentační AV přepínač malý (6 vstupů, HDMI výstup)</v>
      </c>
      <c r="C20" s="57">
        <v>1</v>
      </c>
      <c r="D20" s="58" t="s">
        <v>22</v>
      </c>
      <c r="E20" s="106"/>
      <c r="F20" s="69">
        <f t="shared" si="0"/>
        <v>0</v>
      </c>
    </row>
    <row r="21" spans="1:6" x14ac:dyDescent="0.25">
      <c r="A21" s="56" t="s">
        <v>72</v>
      </c>
      <c r="B21" s="59" t="str">
        <f>VLOOKUP(A21,SOUHRN!$A$9:$E$218,2,FALSE)</f>
        <v>Převodník HDMI - TP/HDBaseT (s náhl. výstupem)</v>
      </c>
      <c r="C21" s="57">
        <v>1</v>
      </c>
      <c r="D21" s="58" t="s">
        <v>22</v>
      </c>
      <c r="E21" s="106"/>
      <c r="F21" s="69">
        <f t="shared" si="0"/>
        <v>0</v>
      </c>
    </row>
    <row r="22" spans="1:6" x14ac:dyDescent="0.25">
      <c r="A22" s="56" t="s">
        <v>93</v>
      </c>
      <c r="B22" s="59" t="str">
        <f>VLOOKUP(A22,SOUHRN!$A$9:$E$218,2,FALSE)</f>
        <v>Ovládací panel/ŘS tlačítkový velký</v>
      </c>
      <c r="C22" s="57">
        <v>1</v>
      </c>
      <c r="D22" s="58" t="s">
        <v>22</v>
      </c>
      <c r="E22" s="106"/>
      <c r="F22" s="69">
        <f t="shared" si="0"/>
        <v>0</v>
      </c>
    </row>
    <row r="23" spans="1:6" x14ac:dyDescent="0.25">
      <c r="A23" s="56" t="s">
        <v>120</v>
      </c>
      <c r="B23" s="59" t="str">
        <f>VLOOKUP(A23,SOUHRN!$A$9:$E$218,2,FALSE)</f>
        <v>Relé</v>
      </c>
      <c r="C23" s="57">
        <v>2</v>
      </c>
      <c r="D23" s="58" t="s">
        <v>22</v>
      </c>
      <c r="E23" s="106"/>
      <c r="F23" s="69">
        <f t="shared" si="0"/>
        <v>0</v>
      </c>
    </row>
    <row r="24" spans="1:6" x14ac:dyDescent="0.25">
      <c r="A24" s="65" t="s">
        <v>171</v>
      </c>
      <c r="B24" s="63" t="str">
        <f>VLOOKUP(A24,SOUHRN!$A$9:$E$218,2,FALSE)</f>
        <v>SFTP Cat 6a</v>
      </c>
      <c r="C24" s="57">
        <v>30</v>
      </c>
      <c r="D24" s="58" t="s">
        <v>173</v>
      </c>
      <c r="E24" s="106"/>
      <c r="F24" s="69">
        <f t="shared" si="0"/>
        <v>0</v>
      </c>
    </row>
    <row r="25" spans="1:6" x14ac:dyDescent="0.25">
      <c r="A25" s="56" t="s">
        <v>188</v>
      </c>
      <c r="B25" s="59" t="str">
        <f>VLOOKUP(A25,SOUHRN!$A$9:$E$218,2,FALSE)</f>
        <v>Repro kabel 100V, CYKY 2x1,5 mm2</v>
      </c>
      <c r="C25" s="57">
        <v>60</v>
      </c>
      <c r="D25" s="58" t="s">
        <v>173</v>
      </c>
      <c r="E25" s="106"/>
      <c r="F25" s="69">
        <f t="shared" si="0"/>
        <v>0</v>
      </c>
    </row>
    <row r="26" spans="1:6" x14ac:dyDescent="0.25">
      <c r="A26" s="56" t="s">
        <v>205</v>
      </c>
      <c r="B26" s="59" t="str">
        <f>VLOOKUP(A26,SOUHRN!$A$9:$E$218,2,FALSE)</f>
        <v>Montážní a spotřební materiál</v>
      </c>
      <c r="C26" s="57">
        <v>1</v>
      </c>
      <c r="D26" s="58" t="s">
        <v>207</v>
      </c>
      <c r="E26" s="106"/>
      <c r="F26" s="69">
        <f t="shared" si="0"/>
        <v>0</v>
      </c>
    </row>
    <row r="27" spans="1:6" x14ac:dyDescent="0.25">
      <c r="A27" s="65" t="s">
        <v>209</v>
      </c>
      <c r="B27" s="59" t="str">
        <f>VLOOKUP(A27,SOUHRN!$A$9:$E$218,2,FALSE)</f>
        <v>Prováděcí dokumentace</v>
      </c>
      <c r="C27" s="57">
        <v>4</v>
      </c>
      <c r="D27" s="58" t="s">
        <v>303</v>
      </c>
      <c r="E27" s="107"/>
      <c r="F27" s="108"/>
    </row>
    <row r="28" spans="1:6" x14ac:dyDescent="0.25">
      <c r="A28" s="65" t="s">
        <v>212</v>
      </c>
      <c r="B28" s="59" t="str">
        <f>VLOOKUP(A28,SOUHRN!$A$9:$E$218,2,FALSE)</f>
        <v>Štítkování zařízení - identifikační systém</v>
      </c>
      <c r="C28" s="57">
        <v>4</v>
      </c>
      <c r="D28" s="58" t="s">
        <v>303</v>
      </c>
      <c r="E28" s="107"/>
      <c r="F28" s="108"/>
    </row>
    <row r="29" spans="1:6" x14ac:dyDescent="0.25">
      <c r="A29" s="65" t="s">
        <v>214</v>
      </c>
      <c r="B29" s="59" t="str">
        <f>VLOOKUP(A29,SOUHRN!$A$9:$E$218,2,FALSE)</f>
        <v>Demontážní práce původního vybavení</v>
      </c>
      <c r="C29" s="57">
        <v>16</v>
      </c>
      <c r="D29" s="58" t="s">
        <v>303</v>
      </c>
      <c r="E29" s="107"/>
      <c r="F29" s="108"/>
    </row>
    <row r="30" spans="1:6" x14ac:dyDescent="0.25">
      <c r="A30" s="65" t="s">
        <v>216</v>
      </c>
      <c r="B30" s="59" t="str">
        <f>VLOOKUP(A30,SOUHRN!$A$9:$E$218,2,FALSE)</f>
        <v>Příprava kabelových tras</v>
      </c>
      <c r="C30" s="57">
        <v>12</v>
      </c>
      <c r="D30" s="58" t="s">
        <v>303</v>
      </c>
      <c r="E30" s="107"/>
      <c r="F30" s="108"/>
    </row>
    <row r="31" spans="1:6" x14ac:dyDescent="0.25">
      <c r="A31" s="65" t="s">
        <v>218</v>
      </c>
      <c r="B31" s="59" t="str">
        <f>VLOOKUP(A31,SOUHRN!$A$9:$E$218,2,FALSE)</f>
        <v>Montážní a instalační práce</v>
      </c>
      <c r="C31" s="57">
        <v>60</v>
      </c>
      <c r="D31" s="58" t="s">
        <v>303</v>
      </c>
      <c r="E31" s="107"/>
      <c r="F31" s="108"/>
    </row>
    <row r="32" spans="1:6" x14ac:dyDescent="0.25">
      <c r="A32" s="65" t="s">
        <v>220</v>
      </c>
      <c r="B32" s="59" t="str">
        <f>VLOOKUP(A32,SOUHRN!$A$9:$E$218,2,FALSE)</f>
        <v>Programování řídícího systému</v>
      </c>
      <c r="C32" s="57">
        <v>4</v>
      </c>
      <c r="D32" s="58" t="s">
        <v>303</v>
      </c>
      <c r="E32" s="107"/>
      <c r="F32" s="108"/>
    </row>
    <row r="33" spans="1:6" ht="15.75" customHeight="1" thickBot="1" x14ac:dyDescent="0.3">
      <c r="A33" s="87" t="s">
        <v>224</v>
      </c>
      <c r="B33" s="88" t="str">
        <f>VLOOKUP(A33,SOUHRN!$A$9:$E$218,2,FALSE)</f>
        <v>Zprovoznění a zaškolení obsluhy</v>
      </c>
      <c r="C33" s="89">
        <v>2</v>
      </c>
      <c r="D33" s="80" t="s">
        <v>303</v>
      </c>
      <c r="E33" s="119"/>
      <c r="F33" s="120"/>
    </row>
    <row r="34" spans="1:6" ht="15.75" customHeight="1" thickTop="1" x14ac:dyDescent="0.25">
      <c r="E34" s="98"/>
      <c r="F34" s="98"/>
    </row>
    <row r="35" spans="1:6" x14ac:dyDescent="0.25">
      <c r="D35" s="4" t="s">
        <v>261</v>
      </c>
      <c r="E35" s="98"/>
      <c r="F35" s="98">
        <f>SUM(F14:F34)</f>
        <v>0</v>
      </c>
    </row>
    <row r="36" spans="1:6" x14ac:dyDescent="0.25">
      <c r="E36" s="98"/>
      <c r="F36" s="98"/>
    </row>
    <row r="37" spans="1:6" x14ac:dyDescent="0.25">
      <c r="E37" s="98"/>
      <c r="F37" s="98"/>
    </row>
    <row r="38" spans="1:6" x14ac:dyDescent="0.25">
      <c r="E38" s="98"/>
      <c r="F38" s="98"/>
    </row>
    <row r="39" spans="1:6" x14ac:dyDescent="0.25">
      <c r="E39" s="98"/>
      <c r="F39" s="98"/>
    </row>
    <row r="40" spans="1:6" x14ac:dyDescent="0.25">
      <c r="D40" s="5"/>
      <c r="E40" s="98"/>
      <c r="F40" s="98"/>
    </row>
    <row r="41" spans="1:6" x14ac:dyDescent="0.25">
      <c r="E41" s="98"/>
      <c r="F41" s="98"/>
    </row>
    <row r="42" spans="1:6" x14ac:dyDescent="0.25">
      <c r="E42" s="98"/>
      <c r="F42" s="98"/>
    </row>
    <row r="43" spans="1:6" x14ac:dyDescent="0.25">
      <c r="E43" s="98"/>
      <c r="F43" s="98"/>
    </row>
    <row r="44" spans="1:6" x14ac:dyDescent="0.25">
      <c r="E44" s="98"/>
      <c r="F44" s="98"/>
    </row>
    <row r="45" spans="1:6" x14ac:dyDescent="0.25">
      <c r="E45" s="98"/>
      <c r="F45" s="98"/>
    </row>
    <row r="46" spans="1:6" x14ac:dyDescent="0.25">
      <c r="E46" s="98"/>
      <c r="F46" s="98"/>
    </row>
    <row r="47" spans="1:6" x14ac:dyDescent="0.25">
      <c r="E47" s="96"/>
    </row>
    <row r="48" spans="1:6" x14ac:dyDescent="0.25">
      <c r="E48" s="96"/>
    </row>
  </sheetData>
  <sheetProtection sheet="1"/>
  <mergeCells count="1">
    <mergeCell ref="D2:D11"/>
  </mergeCells>
  <pageMargins left="0.23622047244094491" right="0.23622047244094491" top="0.74803149606299213" bottom="0.74803149606299213" header="0.31496062992125978" footer="0.31496062992125978"/>
  <pageSetup paperSize="9" scale="76" fitToHeight="0" orientation="landscape" horizontalDpi="30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8"/>
  <sheetViews>
    <sheetView view="pageBreakPreview" zoomScaleNormal="100" zoomScaleSheetLayoutView="100" workbookViewId="0"/>
  </sheetViews>
  <sheetFormatPr defaultRowHeight="15" x14ac:dyDescent="0.25"/>
  <cols>
    <col min="1" max="1" width="21.7109375" style="54" customWidth="1"/>
    <col min="2" max="2" width="70.7109375" style="54" customWidth="1"/>
    <col min="3" max="3" width="7.7109375" style="41" customWidth="1"/>
    <col min="4" max="4" width="50.7109375" style="54" customWidth="1"/>
    <col min="5" max="6" width="18.5703125" style="54" bestFit="1" customWidth="1"/>
  </cols>
  <sheetData>
    <row r="1" spans="1:6" ht="15.75" customHeight="1" thickTop="1" x14ac:dyDescent="0.25">
      <c r="A1" s="99" t="s">
        <v>0</v>
      </c>
      <c r="B1" s="100" t="str">
        <f>SOUHRN!C1</f>
        <v>MUNI AV Technologie</v>
      </c>
      <c r="C1" s="7" t="s">
        <v>245</v>
      </c>
      <c r="D1" s="1"/>
    </row>
    <row r="2" spans="1:6" x14ac:dyDescent="0.25">
      <c r="A2" s="101" t="s">
        <v>2</v>
      </c>
      <c r="B2" s="27" t="str">
        <f>SOUHRN!C2</f>
        <v>UKB - pouze výběr učeben LF</v>
      </c>
      <c r="D2" s="126" t="s">
        <v>323</v>
      </c>
    </row>
    <row r="3" spans="1:6" x14ac:dyDescent="0.25">
      <c r="A3" s="101" t="s">
        <v>4</v>
      </c>
      <c r="B3" s="27"/>
      <c r="D3" s="127"/>
    </row>
    <row r="4" spans="1:6" x14ac:dyDescent="0.25">
      <c r="A4" s="101" t="s">
        <v>6</v>
      </c>
      <c r="B4" s="27" t="s">
        <v>7</v>
      </c>
      <c r="D4" s="127"/>
    </row>
    <row r="5" spans="1:6" x14ac:dyDescent="0.25">
      <c r="A5" s="101" t="s">
        <v>8</v>
      </c>
      <c r="B5" s="11" t="s">
        <v>248</v>
      </c>
      <c r="D5" s="127"/>
    </row>
    <row r="6" spans="1:6" x14ac:dyDescent="0.25">
      <c r="A6" s="101" t="s">
        <v>249</v>
      </c>
      <c r="B6" s="11" t="s">
        <v>274</v>
      </c>
      <c r="D6" s="127"/>
    </row>
    <row r="7" spans="1:6" x14ac:dyDescent="0.25">
      <c r="A7" s="101" t="s">
        <v>251</v>
      </c>
      <c r="B7" s="11"/>
      <c r="D7" s="127"/>
    </row>
    <row r="8" spans="1:6" x14ac:dyDescent="0.25">
      <c r="A8" s="101" t="s">
        <v>253</v>
      </c>
      <c r="B8" s="11" t="str">
        <f ca="1">RIGHT(CELL("filename",A1),LEN(CELL("filename",A1))-FIND("]",CELL("filename",A1)))</f>
        <v>A19_229</v>
      </c>
      <c r="D8" s="127"/>
    </row>
    <row r="9" spans="1:6" x14ac:dyDescent="0.25">
      <c r="A9" s="101" t="s">
        <v>254</v>
      </c>
      <c r="B9" s="11" t="s">
        <v>326</v>
      </c>
      <c r="D9" s="127"/>
    </row>
    <row r="10" spans="1:6" x14ac:dyDescent="0.25">
      <c r="A10" s="101" t="s">
        <v>256</v>
      </c>
      <c r="B10" s="44"/>
      <c r="D10" s="127"/>
    </row>
    <row r="11" spans="1:6" ht="15.75" customHeight="1" thickBot="1" x14ac:dyDescent="0.3">
      <c r="A11" s="102" t="s">
        <v>257</v>
      </c>
      <c r="B11" s="28"/>
      <c r="D11" s="127"/>
    </row>
    <row r="12" spans="1:6" x14ac:dyDescent="0.25">
      <c r="A12" s="6"/>
      <c r="B12" s="8"/>
      <c r="C12" s="40"/>
      <c r="D12" s="9"/>
    </row>
    <row r="13" spans="1:6" ht="31.5" customHeight="1" x14ac:dyDescent="0.25">
      <c r="A13" s="38" t="s">
        <v>10</v>
      </c>
      <c r="B13" s="39" t="s">
        <v>258</v>
      </c>
      <c r="C13" s="2" t="s">
        <v>12</v>
      </c>
      <c r="D13" s="10" t="s">
        <v>13</v>
      </c>
      <c r="E13" s="2" t="s">
        <v>259</v>
      </c>
      <c r="F13" s="10" t="s">
        <v>260</v>
      </c>
    </row>
    <row r="14" spans="1:6" x14ac:dyDescent="0.25">
      <c r="A14" s="56" t="s">
        <v>20</v>
      </c>
      <c r="B14" s="59" t="str">
        <f>VLOOKUP(A14,SOUHRN!$A$9:$E$218,2,FALSE)</f>
        <v>Motorové promítací plátno 2,7 m</v>
      </c>
      <c r="C14" s="55">
        <v>1</v>
      </c>
      <c r="D14" s="58" t="s">
        <v>22</v>
      </c>
      <c r="E14" s="106"/>
      <c r="F14" s="69">
        <f t="shared" ref="F14:F26" si="0">E14*C14</f>
        <v>0</v>
      </c>
    </row>
    <row r="15" spans="1:6" x14ac:dyDescent="0.25">
      <c r="A15" s="56" t="s">
        <v>45</v>
      </c>
      <c r="B15" s="59" t="str">
        <f>VLOOKUP(A15,SOUHRN!$A$9:$E$218,2,FALSE)</f>
        <v>Projektor s pevným objektivem, 5000 lm</v>
      </c>
      <c r="C15" s="55">
        <v>1</v>
      </c>
      <c r="D15" s="58" t="s">
        <v>22</v>
      </c>
      <c r="E15" s="106"/>
      <c r="F15" s="69">
        <f t="shared" si="0"/>
        <v>0</v>
      </c>
    </row>
    <row r="16" spans="1:6" x14ac:dyDescent="0.25">
      <c r="A16" s="56" t="s">
        <v>190</v>
      </c>
      <c r="B16" s="59" t="str">
        <f>VLOOKUP(A16,SOUHRN!$A$9:$E$218,2,FALSE)</f>
        <v>Držák projektoru univerzální</v>
      </c>
      <c r="C16" s="55">
        <v>1</v>
      </c>
      <c r="D16" s="58" t="s">
        <v>22</v>
      </c>
      <c r="E16" s="106"/>
      <c r="F16" s="69">
        <f t="shared" si="0"/>
        <v>0</v>
      </c>
    </row>
    <row r="17" spans="1:6" x14ac:dyDescent="0.25">
      <c r="A17" s="56" t="s">
        <v>42</v>
      </c>
      <c r="B17" s="59" t="str">
        <f>VLOOKUP(A17,SOUHRN!$A$9:$E$218,2,FALSE)</f>
        <v>Keramická tabule atypická</v>
      </c>
      <c r="C17" s="55">
        <v>1</v>
      </c>
      <c r="D17" s="58" t="s">
        <v>22</v>
      </c>
      <c r="E17" s="106"/>
      <c r="F17" s="69">
        <f t="shared" si="0"/>
        <v>0</v>
      </c>
    </row>
    <row r="18" spans="1:6" x14ac:dyDescent="0.25">
      <c r="A18" s="56" t="s">
        <v>202</v>
      </c>
      <c r="B18" s="59" t="str">
        <f>VLOOKUP(A18,SOUHRN!$A$9:$E$218,2,FALSE)</f>
        <v>Přípojné místo pro prezentaci v katedře</v>
      </c>
      <c r="C18" s="55">
        <v>1</v>
      </c>
      <c r="D18" s="58" t="s">
        <v>22</v>
      </c>
      <c r="E18" s="106"/>
      <c r="F18" s="69">
        <f t="shared" si="0"/>
        <v>0</v>
      </c>
    </row>
    <row r="19" spans="1:6" x14ac:dyDescent="0.25">
      <c r="A19" s="56" t="s">
        <v>153</v>
      </c>
      <c r="B19" s="59" t="str">
        <f>VLOOKUP(A19,SOUHRN!$A$9:$E$218,2,FALSE)</f>
        <v>Výkonový zesilovač (100V nebo nízkoimpedanční)</v>
      </c>
      <c r="C19" s="57">
        <v>1</v>
      </c>
      <c r="D19" s="58" t="s">
        <v>22</v>
      </c>
      <c r="E19" s="106"/>
      <c r="F19" s="69">
        <f t="shared" si="0"/>
        <v>0</v>
      </c>
    </row>
    <row r="20" spans="1:6" x14ac:dyDescent="0.25">
      <c r="A20" s="56" t="s">
        <v>78</v>
      </c>
      <c r="B20" s="59" t="str">
        <f>VLOOKUP(A20,SOUHRN!$A$9:$E$218,2,FALSE)</f>
        <v>Prezentační AV přepínač malý (6 vstupů, HDMI výstup)</v>
      </c>
      <c r="C20" s="57">
        <v>1</v>
      </c>
      <c r="D20" s="58" t="s">
        <v>22</v>
      </c>
      <c r="E20" s="106"/>
      <c r="F20" s="69">
        <f t="shared" si="0"/>
        <v>0</v>
      </c>
    </row>
    <row r="21" spans="1:6" x14ac:dyDescent="0.25">
      <c r="A21" s="56" t="s">
        <v>72</v>
      </c>
      <c r="B21" s="59" t="str">
        <f>VLOOKUP(A21,SOUHRN!$A$9:$E$218,2,FALSE)</f>
        <v>Převodník HDMI - TP/HDBaseT (s náhl. výstupem)</v>
      </c>
      <c r="C21" s="57">
        <v>1</v>
      </c>
      <c r="D21" s="58" t="s">
        <v>22</v>
      </c>
      <c r="E21" s="106"/>
      <c r="F21" s="69">
        <f t="shared" si="0"/>
        <v>0</v>
      </c>
    </row>
    <row r="22" spans="1:6" x14ac:dyDescent="0.25">
      <c r="A22" s="56" t="s">
        <v>93</v>
      </c>
      <c r="B22" s="59" t="str">
        <f>VLOOKUP(A22,SOUHRN!$A$9:$E$218,2,FALSE)</f>
        <v>Ovládací panel/ŘS tlačítkový velký</v>
      </c>
      <c r="C22" s="57">
        <v>1</v>
      </c>
      <c r="D22" s="58" t="s">
        <v>22</v>
      </c>
      <c r="E22" s="106"/>
      <c r="F22" s="69">
        <f t="shared" si="0"/>
        <v>0</v>
      </c>
    </row>
    <row r="23" spans="1:6" x14ac:dyDescent="0.25">
      <c r="A23" s="65" t="s">
        <v>120</v>
      </c>
      <c r="B23" s="63" t="str">
        <f>VLOOKUP(A23,SOUHRN!$A$9:$E$218,2,FALSE)</f>
        <v>Relé</v>
      </c>
      <c r="C23" s="57">
        <v>2</v>
      </c>
      <c r="D23" s="64" t="s">
        <v>22</v>
      </c>
      <c r="E23" s="106"/>
      <c r="F23" s="69">
        <f t="shared" si="0"/>
        <v>0</v>
      </c>
    </row>
    <row r="24" spans="1:6" x14ac:dyDescent="0.25">
      <c r="A24" s="56" t="s">
        <v>171</v>
      </c>
      <c r="B24" s="59" t="str">
        <f>VLOOKUP(A24,SOUHRN!$A$9:$E$218,2,FALSE)</f>
        <v>SFTP Cat 6a</v>
      </c>
      <c r="C24" s="57">
        <v>30</v>
      </c>
      <c r="D24" s="58" t="s">
        <v>173</v>
      </c>
      <c r="E24" s="106"/>
      <c r="F24" s="69">
        <f t="shared" si="0"/>
        <v>0</v>
      </c>
    </row>
    <row r="25" spans="1:6" x14ac:dyDescent="0.25">
      <c r="A25" s="56" t="s">
        <v>188</v>
      </c>
      <c r="B25" s="59" t="str">
        <f>VLOOKUP(A25,SOUHRN!$A$9:$E$218,2,FALSE)</f>
        <v>Repro kabel 100V, CYKY 2x1,5 mm2</v>
      </c>
      <c r="C25" s="57">
        <v>60</v>
      </c>
      <c r="D25" s="58" t="s">
        <v>173</v>
      </c>
      <c r="E25" s="106"/>
      <c r="F25" s="69">
        <f t="shared" si="0"/>
        <v>0</v>
      </c>
    </row>
    <row r="26" spans="1:6" x14ac:dyDescent="0.25">
      <c r="A26" s="65" t="s">
        <v>205</v>
      </c>
      <c r="B26" s="59" t="str">
        <f>VLOOKUP(A26,SOUHRN!$A$9:$E$218,2,FALSE)</f>
        <v>Montážní a spotřební materiál</v>
      </c>
      <c r="C26" s="57">
        <v>1</v>
      </c>
      <c r="D26" s="58" t="s">
        <v>207</v>
      </c>
      <c r="E26" s="106"/>
      <c r="F26" s="69">
        <f t="shared" si="0"/>
        <v>0</v>
      </c>
    </row>
    <row r="27" spans="1:6" x14ac:dyDescent="0.25">
      <c r="A27" s="65" t="s">
        <v>209</v>
      </c>
      <c r="B27" s="59" t="str">
        <f>VLOOKUP(A27,SOUHRN!$A$9:$E$218,2,FALSE)</f>
        <v>Prováděcí dokumentace</v>
      </c>
      <c r="C27" s="57">
        <v>4</v>
      </c>
      <c r="D27" s="58" t="s">
        <v>303</v>
      </c>
      <c r="E27" s="121"/>
      <c r="F27" s="115"/>
    </row>
    <row r="28" spans="1:6" x14ac:dyDescent="0.25">
      <c r="A28" s="65" t="s">
        <v>212</v>
      </c>
      <c r="B28" s="59" t="str">
        <f>VLOOKUP(A28,SOUHRN!$A$9:$E$218,2,FALSE)</f>
        <v>Štítkování zařízení - identifikační systém</v>
      </c>
      <c r="C28" s="57">
        <v>4</v>
      </c>
      <c r="D28" s="58" t="s">
        <v>303</v>
      </c>
      <c r="E28" s="118"/>
      <c r="F28" s="108"/>
    </row>
    <row r="29" spans="1:6" x14ac:dyDescent="0.25">
      <c r="A29" s="65" t="s">
        <v>214</v>
      </c>
      <c r="B29" s="59" t="str">
        <f>VLOOKUP(A29,SOUHRN!$A$9:$E$218,2,FALSE)</f>
        <v>Demontážní práce původního vybavení</v>
      </c>
      <c r="C29" s="57">
        <v>16</v>
      </c>
      <c r="D29" s="58" t="s">
        <v>303</v>
      </c>
      <c r="E29" s="118"/>
      <c r="F29" s="108"/>
    </row>
    <row r="30" spans="1:6" x14ac:dyDescent="0.25">
      <c r="A30" s="65" t="s">
        <v>216</v>
      </c>
      <c r="B30" s="59" t="str">
        <f>VLOOKUP(A30,SOUHRN!$A$9:$E$218,2,FALSE)</f>
        <v>Příprava kabelových tras</v>
      </c>
      <c r="C30" s="57">
        <v>12</v>
      </c>
      <c r="D30" s="58" t="s">
        <v>303</v>
      </c>
      <c r="E30" s="118"/>
      <c r="F30" s="108"/>
    </row>
    <row r="31" spans="1:6" x14ac:dyDescent="0.25">
      <c r="A31" s="65" t="s">
        <v>218</v>
      </c>
      <c r="B31" s="59" t="str">
        <f>VLOOKUP(A31,SOUHRN!$A$9:$E$218,2,FALSE)</f>
        <v>Montážní a instalační práce</v>
      </c>
      <c r="C31" s="57">
        <v>60</v>
      </c>
      <c r="D31" s="58" t="s">
        <v>303</v>
      </c>
      <c r="E31" s="118"/>
      <c r="F31" s="108"/>
    </row>
    <row r="32" spans="1:6" x14ac:dyDescent="0.25">
      <c r="A32" s="65" t="s">
        <v>220</v>
      </c>
      <c r="B32" s="59" t="str">
        <f>VLOOKUP(A32,SOUHRN!$A$9:$E$218,2,FALSE)</f>
        <v>Programování řídícího systému</v>
      </c>
      <c r="C32" s="57">
        <v>4</v>
      </c>
      <c r="D32" s="58" t="s">
        <v>303</v>
      </c>
      <c r="E32" s="118"/>
      <c r="F32" s="108"/>
    </row>
    <row r="33" spans="1:6" ht="15.75" customHeight="1" thickBot="1" x14ac:dyDescent="0.3">
      <c r="A33" s="87" t="s">
        <v>224</v>
      </c>
      <c r="B33" s="88" t="str">
        <f>VLOOKUP(A33,SOUHRN!$A$9:$E$218,2,FALSE)</f>
        <v>Zprovoznění a zaškolení obsluhy</v>
      </c>
      <c r="C33" s="89">
        <v>2</v>
      </c>
      <c r="D33" s="80" t="s">
        <v>303</v>
      </c>
      <c r="E33" s="122"/>
      <c r="F33" s="123"/>
    </row>
    <row r="34" spans="1:6" ht="15.75" customHeight="1" thickTop="1" x14ac:dyDescent="0.25">
      <c r="E34" s="98"/>
      <c r="F34" s="98"/>
    </row>
    <row r="35" spans="1:6" x14ac:dyDescent="0.25">
      <c r="D35" s="4" t="s">
        <v>261</v>
      </c>
      <c r="E35" s="98"/>
      <c r="F35" s="98">
        <f>SUM(F14:F34)</f>
        <v>0</v>
      </c>
    </row>
    <row r="36" spans="1:6" x14ac:dyDescent="0.25">
      <c r="E36" s="98"/>
      <c r="F36" s="98"/>
    </row>
    <row r="37" spans="1:6" x14ac:dyDescent="0.25">
      <c r="E37" s="98"/>
      <c r="F37" s="98"/>
    </row>
    <row r="38" spans="1:6" x14ac:dyDescent="0.25">
      <c r="E38" s="98"/>
      <c r="F38" s="98"/>
    </row>
    <row r="39" spans="1:6" x14ac:dyDescent="0.25">
      <c r="E39" s="98"/>
      <c r="F39" s="98"/>
    </row>
    <row r="40" spans="1:6" x14ac:dyDescent="0.25">
      <c r="D40" s="5"/>
      <c r="E40" s="98"/>
      <c r="F40" s="98"/>
    </row>
    <row r="41" spans="1:6" x14ac:dyDescent="0.25">
      <c r="E41" s="98"/>
      <c r="F41" s="98"/>
    </row>
    <row r="42" spans="1:6" x14ac:dyDescent="0.25">
      <c r="E42" s="98"/>
      <c r="F42" s="98"/>
    </row>
    <row r="43" spans="1:6" x14ac:dyDescent="0.25">
      <c r="E43" s="98"/>
      <c r="F43" s="98"/>
    </row>
    <row r="44" spans="1:6" x14ac:dyDescent="0.25">
      <c r="E44" s="98"/>
      <c r="F44" s="98"/>
    </row>
    <row r="45" spans="1:6" x14ac:dyDescent="0.25">
      <c r="E45" s="98"/>
      <c r="F45" s="98"/>
    </row>
    <row r="46" spans="1:6" x14ac:dyDescent="0.25">
      <c r="E46" s="98"/>
      <c r="F46" s="98"/>
    </row>
    <row r="47" spans="1:6" x14ac:dyDescent="0.25">
      <c r="E47" s="96"/>
    </row>
    <row r="48" spans="1:6" x14ac:dyDescent="0.25">
      <c r="E48" s="96"/>
    </row>
  </sheetData>
  <sheetProtection sheet="1"/>
  <mergeCells count="1">
    <mergeCell ref="D2:D11"/>
  </mergeCells>
  <pageMargins left="0.23622047244094491" right="0.23622047244094491" top="0.74803149606299213" bottom="0.74803149606299213" header="0.31496062992125978" footer="0.31496062992125978"/>
  <pageSetup paperSize="9" scale="76" fitToHeight="0" orientation="landscape" horizontalDpi="30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8"/>
  <sheetViews>
    <sheetView view="pageBreakPreview" zoomScaleNormal="100" zoomScaleSheetLayoutView="100" workbookViewId="0"/>
  </sheetViews>
  <sheetFormatPr defaultRowHeight="15" x14ac:dyDescent="0.25"/>
  <cols>
    <col min="1" max="1" width="21.7109375" style="54" customWidth="1"/>
    <col min="2" max="2" width="70.7109375" style="54" customWidth="1"/>
    <col min="3" max="3" width="7.7109375" style="41" customWidth="1"/>
    <col min="4" max="4" width="50.7109375" style="54" customWidth="1"/>
    <col min="5" max="6" width="18.5703125" style="54" bestFit="1" customWidth="1"/>
  </cols>
  <sheetData>
    <row r="1" spans="1:6" ht="15.75" customHeight="1" thickTop="1" x14ac:dyDescent="0.25">
      <c r="A1" s="99" t="s">
        <v>0</v>
      </c>
      <c r="B1" s="100" t="str">
        <f>SOUHRN!C1</f>
        <v>MUNI AV Technologie</v>
      </c>
      <c r="C1" s="7" t="s">
        <v>245</v>
      </c>
      <c r="D1" s="1"/>
    </row>
    <row r="2" spans="1:6" x14ac:dyDescent="0.25">
      <c r="A2" s="101" t="s">
        <v>2</v>
      </c>
      <c r="B2" s="27" t="str">
        <f>SOUHRN!C2</f>
        <v>UKB - pouze výběr učeben LF</v>
      </c>
      <c r="D2" s="126" t="s">
        <v>301</v>
      </c>
    </row>
    <row r="3" spans="1:6" x14ac:dyDescent="0.25">
      <c r="A3" s="101" t="s">
        <v>4</v>
      </c>
      <c r="B3" s="27"/>
      <c r="D3" s="127"/>
    </row>
    <row r="4" spans="1:6" x14ac:dyDescent="0.25">
      <c r="A4" s="101" t="s">
        <v>6</v>
      </c>
      <c r="B4" s="27" t="s">
        <v>7</v>
      </c>
      <c r="D4" s="127"/>
    </row>
    <row r="5" spans="1:6" x14ac:dyDescent="0.25">
      <c r="A5" s="101" t="s">
        <v>8</v>
      </c>
      <c r="B5" s="11" t="s">
        <v>248</v>
      </c>
      <c r="D5" s="127"/>
    </row>
    <row r="6" spans="1:6" x14ac:dyDescent="0.25">
      <c r="A6" s="101" t="s">
        <v>249</v>
      </c>
      <c r="B6" s="11" t="s">
        <v>274</v>
      </c>
      <c r="D6" s="127"/>
    </row>
    <row r="7" spans="1:6" x14ac:dyDescent="0.25">
      <c r="A7" s="101" t="s">
        <v>251</v>
      </c>
      <c r="B7" s="11"/>
      <c r="D7" s="127"/>
    </row>
    <row r="8" spans="1:6" x14ac:dyDescent="0.25">
      <c r="A8" s="101" t="s">
        <v>253</v>
      </c>
      <c r="B8" s="11" t="str">
        <f ca="1">RIGHT(CELL("filename",A1),LEN(CELL("filename",A1))-FIND("]",CELL("filename",A1)))</f>
        <v>A19_231</v>
      </c>
      <c r="D8" s="127"/>
    </row>
    <row r="9" spans="1:6" x14ac:dyDescent="0.25">
      <c r="A9" s="101" t="s">
        <v>254</v>
      </c>
      <c r="B9" s="11" t="s">
        <v>327</v>
      </c>
      <c r="D9" s="127"/>
    </row>
    <row r="10" spans="1:6" x14ac:dyDescent="0.25">
      <c r="A10" s="101" t="s">
        <v>256</v>
      </c>
      <c r="B10" s="44"/>
      <c r="D10" s="127"/>
    </row>
    <row r="11" spans="1:6" ht="15.75" customHeight="1" thickBot="1" x14ac:dyDescent="0.3">
      <c r="A11" s="102" t="s">
        <v>257</v>
      </c>
      <c r="B11" s="28"/>
      <c r="D11" s="127"/>
    </row>
    <row r="12" spans="1:6" x14ac:dyDescent="0.25">
      <c r="A12" s="6"/>
      <c r="B12" s="8"/>
      <c r="C12" s="40"/>
      <c r="D12" s="9"/>
    </row>
    <row r="13" spans="1:6" ht="31.5" customHeight="1" x14ac:dyDescent="0.25">
      <c r="A13" s="38" t="s">
        <v>10</v>
      </c>
      <c r="B13" s="39" t="s">
        <v>258</v>
      </c>
      <c r="C13" s="2" t="s">
        <v>12</v>
      </c>
      <c r="D13" s="10" t="s">
        <v>13</v>
      </c>
      <c r="E13" s="2" t="s">
        <v>259</v>
      </c>
      <c r="F13" s="10" t="s">
        <v>260</v>
      </c>
    </row>
    <row r="14" spans="1:6" x14ac:dyDescent="0.25">
      <c r="A14" s="56" t="s">
        <v>20</v>
      </c>
      <c r="B14" s="59" t="str">
        <f>VLOOKUP(A14,SOUHRN!$A$9:$E$218,2,FALSE)</f>
        <v>Motorové promítací plátno 2,7 m</v>
      </c>
      <c r="C14" s="55">
        <v>1</v>
      </c>
      <c r="D14" s="58" t="s">
        <v>22</v>
      </c>
      <c r="E14" s="106"/>
      <c r="F14" s="69">
        <f t="shared" ref="F14:F26" si="0">E14*C14</f>
        <v>0</v>
      </c>
    </row>
    <row r="15" spans="1:6" x14ac:dyDescent="0.25">
      <c r="A15" s="56" t="s">
        <v>45</v>
      </c>
      <c r="B15" s="59" t="str">
        <f>VLOOKUP(A15,SOUHRN!$A$9:$E$218,2,FALSE)</f>
        <v>Projektor s pevným objektivem, 5000 lm</v>
      </c>
      <c r="C15" s="55">
        <v>1</v>
      </c>
      <c r="D15" s="58" t="s">
        <v>22</v>
      </c>
      <c r="E15" s="106"/>
      <c r="F15" s="69">
        <f t="shared" si="0"/>
        <v>0</v>
      </c>
    </row>
    <row r="16" spans="1:6" x14ac:dyDescent="0.25">
      <c r="A16" s="56" t="s">
        <v>190</v>
      </c>
      <c r="B16" s="59" t="str">
        <f>VLOOKUP(A16,SOUHRN!$A$9:$E$218,2,FALSE)</f>
        <v>Držák projektoru univerzální</v>
      </c>
      <c r="C16" s="55">
        <v>1</v>
      </c>
      <c r="D16" s="58" t="s">
        <v>22</v>
      </c>
      <c r="E16" s="106"/>
      <c r="F16" s="69">
        <f t="shared" si="0"/>
        <v>0</v>
      </c>
    </row>
    <row r="17" spans="1:6" x14ac:dyDescent="0.25">
      <c r="A17" s="56" t="s">
        <v>42</v>
      </c>
      <c r="B17" s="59" t="str">
        <f>VLOOKUP(A17,SOUHRN!$A$9:$E$218,2,FALSE)</f>
        <v>Keramická tabule atypická</v>
      </c>
      <c r="C17" s="55">
        <v>1</v>
      </c>
      <c r="D17" s="58" t="s">
        <v>22</v>
      </c>
      <c r="E17" s="106"/>
      <c r="F17" s="69">
        <f t="shared" si="0"/>
        <v>0</v>
      </c>
    </row>
    <row r="18" spans="1:6" x14ac:dyDescent="0.25">
      <c r="A18" s="56" t="s">
        <v>202</v>
      </c>
      <c r="B18" s="59" t="str">
        <f>VLOOKUP(A18,SOUHRN!$A$9:$E$218,2,FALSE)</f>
        <v>Přípojné místo pro prezentaci v katedře</v>
      </c>
      <c r="C18" s="55">
        <v>1</v>
      </c>
      <c r="D18" s="58" t="s">
        <v>22</v>
      </c>
      <c r="E18" s="106"/>
      <c r="F18" s="69">
        <f t="shared" si="0"/>
        <v>0</v>
      </c>
    </row>
    <row r="19" spans="1:6" x14ac:dyDescent="0.25">
      <c r="A19" s="56" t="s">
        <v>153</v>
      </c>
      <c r="B19" s="59" t="str">
        <f>VLOOKUP(A19,SOUHRN!$A$9:$E$218,2,FALSE)</f>
        <v>Výkonový zesilovač (100V nebo nízkoimpedanční)</v>
      </c>
      <c r="C19" s="57">
        <v>1</v>
      </c>
      <c r="D19" s="58" t="s">
        <v>22</v>
      </c>
      <c r="E19" s="106"/>
      <c r="F19" s="69">
        <f t="shared" si="0"/>
        <v>0</v>
      </c>
    </row>
    <row r="20" spans="1:6" x14ac:dyDescent="0.25">
      <c r="A20" s="56" t="s">
        <v>78</v>
      </c>
      <c r="B20" s="59" t="str">
        <f>VLOOKUP(A20,SOUHRN!$A$9:$E$218,2,FALSE)</f>
        <v>Prezentační AV přepínač malý (6 vstupů, HDMI výstup)</v>
      </c>
      <c r="C20" s="57">
        <v>1</v>
      </c>
      <c r="D20" s="58" t="s">
        <v>22</v>
      </c>
      <c r="E20" s="106"/>
      <c r="F20" s="69">
        <f t="shared" si="0"/>
        <v>0</v>
      </c>
    </row>
    <row r="21" spans="1:6" x14ac:dyDescent="0.25">
      <c r="A21" s="56" t="s">
        <v>72</v>
      </c>
      <c r="B21" s="59" t="str">
        <f>VLOOKUP(A21,SOUHRN!$A$9:$E$218,2,FALSE)</f>
        <v>Převodník HDMI - TP/HDBaseT (s náhl. výstupem)</v>
      </c>
      <c r="C21" s="57">
        <v>1</v>
      </c>
      <c r="D21" s="58" t="s">
        <v>22</v>
      </c>
      <c r="E21" s="106"/>
      <c r="F21" s="69">
        <f t="shared" si="0"/>
        <v>0</v>
      </c>
    </row>
    <row r="22" spans="1:6" x14ac:dyDescent="0.25">
      <c r="A22" s="56" t="s">
        <v>93</v>
      </c>
      <c r="B22" s="59" t="str">
        <f>VLOOKUP(A22,SOUHRN!$A$9:$E$218,2,FALSE)</f>
        <v>Ovládací panel/ŘS tlačítkový velký</v>
      </c>
      <c r="C22" s="57">
        <v>1</v>
      </c>
      <c r="D22" s="58" t="s">
        <v>22</v>
      </c>
      <c r="E22" s="106"/>
      <c r="F22" s="69">
        <f t="shared" si="0"/>
        <v>0</v>
      </c>
    </row>
    <row r="23" spans="1:6" x14ac:dyDescent="0.25">
      <c r="A23" s="65" t="s">
        <v>120</v>
      </c>
      <c r="B23" s="63" t="str">
        <f>VLOOKUP(A23,SOUHRN!$A$9:$E$218,2,FALSE)</f>
        <v>Relé</v>
      </c>
      <c r="C23" s="57">
        <v>2</v>
      </c>
      <c r="D23" s="64" t="s">
        <v>22</v>
      </c>
      <c r="E23" s="106"/>
      <c r="F23" s="69">
        <f t="shared" si="0"/>
        <v>0</v>
      </c>
    </row>
    <row r="24" spans="1:6" x14ac:dyDescent="0.25">
      <c r="A24" s="56" t="s">
        <v>171</v>
      </c>
      <c r="B24" s="59" t="str">
        <f>VLOOKUP(A24,SOUHRN!$A$9:$E$218,2,FALSE)</f>
        <v>SFTP Cat 6a</v>
      </c>
      <c r="C24" s="57">
        <v>30</v>
      </c>
      <c r="D24" s="58" t="s">
        <v>173</v>
      </c>
      <c r="E24" s="106"/>
      <c r="F24" s="69">
        <f t="shared" si="0"/>
        <v>0</v>
      </c>
    </row>
    <row r="25" spans="1:6" x14ac:dyDescent="0.25">
      <c r="A25" s="56" t="s">
        <v>188</v>
      </c>
      <c r="B25" s="59" t="str">
        <f>VLOOKUP(A25,SOUHRN!$A$9:$E$218,2,FALSE)</f>
        <v>Repro kabel 100V, CYKY 2x1,5 mm2</v>
      </c>
      <c r="C25" s="57">
        <v>60</v>
      </c>
      <c r="D25" s="58" t="s">
        <v>173</v>
      </c>
      <c r="E25" s="106"/>
      <c r="F25" s="69">
        <f t="shared" si="0"/>
        <v>0</v>
      </c>
    </row>
    <row r="26" spans="1:6" x14ac:dyDescent="0.25">
      <c r="A26" s="65" t="s">
        <v>205</v>
      </c>
      <c r="B26" s="59" t="str">
        <f>VLOOKUP(A26,SOUHRN!$A$9:$E$218,2,FALSE)</f>
        <v>Montážní a spotřební materiál</v>
      </c>
      <c r="C26" s="57">
        <v>1</v>
      </c>
      <c r="D26" s="58" t="s">
        <v>207</v>
      </c>
      <c r="E26" s="106"/>
      <c r="F26" s="69">
        <f t="shared" si="0"/>
        <v>0</v>
      </c>
    </row>
    <row r="27" spans="1:6" x14ac:dyDescent="0.25">
      <c r="A27" s="65" t="s">
        <v>209</v>
      </c>
      <c r="B27" s="59" t="str">
        <f>VLOOKUP(A27,SOUHRN!$A$9:$E$218,2,FALSE)</f>
        <v>Prováděcí dokumentace</v>
      </c>
      <c r="C27" s="57">
        <v>4</v>
      </c>
      <c r="D27" s="58" t="s">
        <v>303</v>
      </c>
      <c r="E27" s="121"/>
      <c r="F27" s="115"/>
    </row>
    <row r="28" spans="1:6" x14ac:dyDescent="0.25">
      <c r="A28" s="65" t="s">
        <v>212</v>
      </c>
      <c r="B28" s="59" t="str">
        <f>VLOOKUP(A28,SOUHRN!$A$9:$E$218,2,FALSE)</f>
        <v>Štítkování zařízení - identifikační systém</v>
      </c>
      <c r="C28" s="57">
        <v>4</v>
      </c>
      <c r="D28" s="58" t="s">
        <v>303</v>
      </c>
      <c r="E28" s="118"/>
      <c r="F28" s="108"/>
    </row>
    <row r="29" spans="1:6" x14ac:dyDescent="0.25">
      <c r="A29" s="65" t="s">
        <v>214</v>
      </c>
      <c r="B29" s="59" t="str">
        <f>VLOOKUP(A29,SOUHRN!$A$9:$E$218,2,FALSE)</f>
        <v>Demontážní práce původního vybavení</v>
      </c>
      <c r="C29" s="57">
        <v>16</v>
      </c>
      <c r="D29" s="58" t="s">
        <v>303</v>
      </c>
      <c r="E29" s="118"/>
      <c r="F29" s="108"/>
    </row>
    <row r="30" spans="1:6" x14ac:dyDescent="0.25">
      <c r="A30" s="65" t="s">
        <v>216</v>
      </c>
      <c r="B30" s="59" t="str">
        <f>VLOOKUP(A30,SOUHRN!$A$9:$E$218,2,FALSE)</f>
        <v>Příprava kabelových tras</v>
      </c>
      <c r="C30" s="57">
        <v>12</v>
      </c>
      <c r="D30" s="58" t="s">
        <v>303</v>
      </c>
      <c r="E30" s="118"/>
      <c r="F30" s="108"/>
    </row>
    <row r="31" spans="1:6" x14ac:dyDescent="0.25">
      <c r="A31" s="65" t="s">
        <v>218</v>
      </c>
      <c r="B31" s="59" t="str">
        <f>VLOOKUP(A31,SOUHRN!$A$9:$E$218,2,FALSE)</f>
        <v>Montážní a instalační práce</v>
      </c>
      <c r="C31" s="57">
        <v>60</v>
      </c>
      <c r="D31" s="58" t="s">
        <v>303</v>
      </c>
      <c r="E31" s="118"/>
      <c r="F31" s="108"/>
    </row>
    <row r="32" spans="1:6" x14ac:dyDescent="0.25">
      <c r="A32" s="65" t="s">
        <v>220</v>
      </c>
      <c r="B32" s="59" t="str">
        <f>VLOOKUP(A32,SOUHRN!$A$9:$E$218,2,FALSE)</f>
        <v>Programování řídícího systému</v>
      </c>
      <c r="C32" s="57">
        <v>4</v>
      </c>
      <c r="D32" s="58" t="s">
        <v>303</v>
      </c>
      <c r="E32" s="118"/>
      <c r="F32" s="108"/>
    </row>
    <row r="33" spans="1:6" ht="15.75" customHeight="1" thickBot="1" x14ac:dyDescent="0.3">
      <c r="A33" s="87" t="s">
        <v>224</v>
      </c>
      <c r="B33" s="88" t="str">
        <f>VLOOKUP(A33,SOUHRN!$A$9:$E$218,2,FALSE)</f>
        <v>Zprovoznění a zaškolení obsluhy</v>
      </c>
      <c r="C33" s="89">
        <v>2</v>
      </c>
      <c r="D33" s="80" t="s">
        <v>303</v>
      </c>
      <c r="E33" s="122"/>
      <c r="F33" s="123"/>
    </row>
    <row r="34" spans="1:6" ht="15.75" customHeight="1" thickTop="1" x14ac:dyDescent="0.25">
      <c r="E34" s="98"/>
      <c r="F34" s="98"/>
    </row>
    <row r="35" spans="1:6" x14ac:dyDescent="0.25">
      <c r="D35" s="4" t="s">
        <v>261</v>
      </c>
      <c r="E35" s="98"/>
      <c r="F35" s="98">
        <f>SUM(F14:F34)</f>
        <v>0</v>
      </c>
    </row>
    <row r="36" spans="1:6" x14ac:dyDescent="0.25">
      <c r="E36" s="98"/>
      <c r="F36" s="98"/>
    </row>
    <row r="37" spans="1:6" x14ac:dyDescent="0.25">
      <c r="E37" s="98"/>
      <c r="F37" s="98"/>
    </row>
    <row r="38" spans="1:6" x14ac:dyDescent="0.25">
      <c r="E38" s="98"/>
      <c r="F38" s="98"/>
    </row>
    <row r="39" spans="1:6" x14ac:dyDescent="0.25">
      <c r="E39" s="98"/>
      <c r="F39" s="98"/>
    </row>
    <row r="40" spans="1:6" x14ac:dyDescent="0.25">
      <c r="D40" s="5"/>
      <c r="E40" s="98"/>
      <c r="F40" s="98"/>
    </row>
    <row r="41" spans="1:6" x14ac:dyDescent="0.25">
      <c r="E41" s="98"/>
      <c r="F41" s="98"/>
    </row>
    <row r="42" spans="1:6" x14ac:dyDescent="0.25">
      <c r="E42" s="98"/>
      <c r="F42" s="98"/>
    </row>
    <row r="43" spans="1:6" x14ac:dyDescent="0.25">
      <c r="E43" s="98"/>
      <c r="F43" s="98"/>
    </row>
    <row r="44" spans="1:6" x14ac:dyDescent="0.25">
      <c r="E44" s="98"/>
      <c r="F44" s="98"/>
    </row>
    <row r="45" spans="1:6" x14ac:dyDescent="0.25">
      <c r="E45" s="98"/>
      <c r="F45" s="98"/>
    </row>
    <row r="46" spans="1:6" x14ac:dyDescent="0.25">
      <c r="E46" s="98"/>
      <c r="F46" s="98"/>
    </row>
    <row r="47" spans="1:6" x14ac:dyDescent="0.25">
      <c r="E47" s="96"/>
    </row>
    <row r="48" spans="1:6" x14ac:dyDescent="0.25">
      <c r="E48" s="96"/>
    </row>
  </sheetData>
  <sheetProtection sheet="1"/>
  <mergeCells count="1">
    <mergeCell ref="D2:D11"/>
  </mergeCells>
  <pageMargins left="0.23622047244094491" right="0.23622047244094491" top="0.74803149606299213" bottom="0.74803149606299213" header="0.31496062992125978" footer="0.31496062992125978"/>
  <pageSetup paperSize="9" scale="76" fitToHeight="0" orientation="landscape" horizont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1"/>
  <sheetViews>
    <sheetView view="pageBreakPreview" zoomScaleNormal="100" zoomScaleSheetLayoutView="100" workbookViewId="0"/>
  </sheetViews>
  <sheetFormatPr defaultRowHeight="15" x14ac:dyDescent="0.25"/>
  <cols>
    <col min="1" max="1" width="21.7109375" style="54" customWidth="1"/>
    <col min="2" max="2" width="70.7109375" style="54" customWidth="1"/>
    <col min="3" max="3" width="7.7109375" style="41" customWidth="1"/>
    <col min="4" max="4" width="50.7109375" style="54" customWidth="1"/>
    <col min="5" max="5" width="19.140625" style="54" bestFit="1" customWidth="1"/>
    <col min="6" max="6" width="18.7109375" style="54" bestFit="1" customWidth="1"/>
  </cols>
  <sheetData>
    <row r="1" spans="1:6" ht="15.75" customHeight="1" thickTop="1" x14ac:dyDescent="0.25">
      <c r="A1" s="99" t="s">
        <v>0</v>
      </c>
      <c r="B1" s="100" t="str">
        <f>SOUHRN!C1</f>
        <v>MUNI AV Technologie</v>
      </c>
      <c r="C1" s="7" t="s">
        <v>245</v>
      </c>
      <c r="D1" s="1"/>
    </row>
    <row r="2" spans="1:6" ht="15" customHeight="1" x14ac:dyDescent="0.25">
      <c r="A2" s="101" t="s">
        <v>2</v>
      </c>
      <c r="B2" s="27" t="str">
        <f>SOUHRN!C2</f>
        <v>UKB - pouze výběr učeben LF</v>
      </c>
      <c r="D2" s="126" t="s">
        <v>262</v>
      </c>
    </row>
    <row r="3" spans="1:6" x14ac:dyDescent="0.25">
      <c r="A3" s="101" t="s">
        <v>4</v>
      </c>
      <c r="B3" s="27" t="s">
        <v>5</v>
      </c>
      <c r="D3" s="127"/>
    </row>
    <row r="4" spans="1:6" x14ac:dyDescent="0.25">
      <c r="A4" s="101" t="s">
        <v>6</v>
      </c>
      <c r="B4" s="27" t="s">
        <v>247</v>
      </c>
      <c r="D4" s="127"/>
    </row>
    <row r="5" spans="1:6" x14ac:dyDescent="0.25">
      <c r="A5" s="101" t="s">
        <v>8</v>
      </c>
      <c r="B5" s="11" t="s">
        <v>248</v>
      </c>
      <c r="D5" s="127"/>
    </row>
    <row r="6" spans="1:6" x14ac:dyDescent="0.25">
      <c r="A6" s="101" t="s">
        <v>249</v>
      </c>
      <c r="B6" s="11" t="s">
        <v>263</v>
      </c>
      <c r="D6" s="127"/>
    </row>
    <row r="7" spans="1:6" x14ac:dyDescent="0.25">
      <c r="A7" s="101" t="s">
        <v>251</v>
      </c>
      <c r="B7" s="11" t="s">
        <v>264</v>
      </c>
      <c r="D7" s="127"/>
    </row>
    <row r="8" spans="1:6" x14ac:dyDescent="0.25">
      <c r="A8" s="101" t="s">
        <v>253</v>
      </c>
      <c r="B8" s="11" t="str">
        <f ca="1">RIGHT(CELL("filename",A1),LEN(CELL("filename",A1))-FIND("]",CELL("filename",A1)))</f>
        <v>A01_210</v>
      </c>
      <c r="D8" s="127"/>
    </row>
    <row r="9" spans="1:6" x14ac:dyDescent="0.25">
      <c r="A9" s="101" t="s">
        <v>254</v>
      </c>
      <c r="B9" s="11" t="s">
        <v>265</v>
      </c>
      <c r="D9" s="127"/>
    </row>
    <row r="10" spans="1:6" x14ac:dyDescent="0.25">
      <c r="A10" s="101" t="s">
        <v>256</v>
      </c>
      <c r="B10" s="44"/>
      <c r="D10" s="127"/>
    </row>
    <row r="11" spans="1:6" ht="15.75" customHeight="1" thickBot="1" x14ac:dyDescent="0.3">
      <c r="A11" s="102" t="s">
        <v>257</v>
      </c>
      <c r="B11" s="28"/>
      <c r="D11" s="127"/>
    </row>
    <row r="12" spans="1:6" x14ac:dyDescent="0.25">
      <c r="A12" s="6"/>
      <c r="B12" s="8"/>
      <c r="C12" s="40"/>
      <c r="D12" s="9"/>
    </row>
    <row r="13" spans="1:6" ht="31.5" customHeight="1" x14ac:dyDescent="0.25">
      <c r="A13" s="38" t="s">
        <v>10</v>
      </c>
      <c r="B13" s="39" t="s">
        <v>258</v>
      </c>
      <c r="C13" s="2" t="s">
        <v>12</v>
      </c>
      <c r="D13" s="10" t="s">
        <v>13</v>
      </c>
      <c r="E13" s="2" t="s">
        <v>259</v>
      </c>
      <c r="F13" s="10" t="s">
        <v>260</v>
      </c>
    </row>
    <row r="14" spans="1:6" x14ac:dyDescent="0.25">
      <c r="A14" s="56" t="s">
        <v>30</v>
      </c>
      <c r="B14" s="59" t="str">
        <f>VLOOKUP(A14,SOUHRN!$A$9:$E$218,2,FALSE)</f>
        <v>Keramický panel pro projekci a psaní fixem, typ 1</v>
      </c>
      <c r="C14" s="55">
        <v>1</v>
      </c>
      <c r="D14" s="58" t="s">
        <v>22</v>
      </c>
      <c r="E14" s="106"/>
      <c r="F14" s="69">
        <f t="shared" ref="F14:F21" si="0">E14*C14</f>
        <v>0</v>
      </c>
    </row>
    <row r="15" spans="1:6" x14ac:dyDescent="0.25">
      <c r="A15" s="56" t="s">
        <v>51</v>
      </c>
      <c r="B15" s="59" t="str">
        <f>VLOOKUP(A15,SOUHRN!$A$9:$E$218,2,FALSE)</f>
        <v>Náhledový monitor 65''</v>
      </c>
      <c r="C15" s="55">
        <v>1</v>
      </c>
      <c r="D15" s="58" t="s">
        <v>22</v>
      </c>
      <c r="E15" s="106"/>
      <c r="F15" s="69">
        <f t="shared" si="0"/>
        <v>0</v>
      </c>
    </row>
    <row r="16" spans="1:6" x14ac:dyDescent="0.25">
      <c r="A16" s="56" t="s">
        <v>193</v>
      </c>
      <c r="B16" s="59" t="str">
        <f>VLOOKUP(A16,SOUHRN!$A$9:$E$218,2,FALSE)</f>
        <v>Držák monitoru univerzální</v>
      </c>
      <c r="C16" s="55">
        <v>1</v>
      </c>
      <c r="D16" s="58" t="s">
        <v>22</v>
      </c>
      <c r="E16" s="106"/>
      <c r="F16" s="69">
        <f t="shared" si="0"/>
        <v>0</v>
      </c>
    </row>
    <row r="17" spans="1:6" x14ac:dyDescent="0.25">
      <c r="A17" s="56" t="s">
        <v>45</v>
      </c>
      <c r="B17" s="59" t="str">
        <f>VLOOKUP(A17,SOUHRN!$A$9:$E$218,2,FALSE)</f>
        <v>Projektor s pevným objektivem, 5000 lm</v>
      </c>
      <c r="C17" s="55">
        <v>1</v>
      </c>
      <c r="D17" s="58" t="s">
        <v>22</v>
      </c>
      <c r="E17" s="106"/>
      <c r="F17" s="69">
        <f t="shared" si="0"/>
        <v>0</v>
      </c>
    </row>
    <row r="18" spans="1:6" x14ac:dyDescent="0.25">
      <c r="A18" s="56" t="s">
        <v>193</v>
      </c>
      <c r="B18" s="59" t="str">
        <f>VLOOKUP(A18,SOUHRN!$A$9:$E$218,2,FALSE)</f>
        <v>Držák monitoru univerzální</v>
      </c>
      <c r="C18" s="55">
        <v>1</v>
      </c>
      <c r="D18" s="58" t="s">
        <v>22</v>
      </c>
      <c r="E18" s="106"/>
      <c r="F18" s="69">
        <f t="shared" si="0"/>
        <v>0</v>
      </c>
    </row>
    <row r="19" spans="1:6" x14ac:dyDescent="0.25">
      <c r="A19" s="56" t="s">
        <v>199</v>
      </c>
      <c r="B19" s="59" t="str">
        <f>VLOOKUP(A19,SOUHRN!$A$9:$E$218,2,FALSE)</f>
        <v>AV rack v katedře - instalační vybavení pro vestavbu AV techniky</v>
      </c>
      <c r="C19" s="55">
        <v>1</v>
      </c>
      <c r="D19" s="58" t="s">
        <v>22</v>
      </c>
      <c r="E19" s="106"/>
      <c r="F19" s="69">
        <f t="shared" si="0"/>
        <v>0</v>
      </c>
    </row>
    <row r="20" spans="1:6" x14ac:dyDescent="0.25">
      <c r="A20" s="56" t="s">
        <v>171</v>
      </c>
      <c r="B20" s="59" t="str">
        <f>VLOOKUP(A20,SOUHRN!$A$9:$E$218,2,FALSE)</f>
        <v>SFTP Cat 6a</v>
      </c>
      <c r="C20" s="57">
        <v>30</v>
      </c>
      <c r="D20" s="58" t="s">
        <v>22</v>
      </c>
      <c r="E20" s="106"/>
      <c r="F20" s="69">
        <f t="shared" si="0"/>
        <v>0</v>
      </c>
    </row>
    <row r="21" spans="1:6" x14ac:dyDescent="0.25">
      <c r="A21" s="56" t="s">
        <v>205</v>
      </c>
      <c r="B21" s="59" t="str">
        <f>VLOOKUP(A21,SOUHRN!$A$9:$E$218,2,FALSE)</f>
        <v>Montážní a spotřební materiál</v>
      </c>
      <c r="C21" s="57">
        <v>1</v>
      </c>
      <c r="D21" s="64" t="s">
        <v>207</v>
      </c>
      <c r="E21" s="106"/>
      <c r="F21" s="69">
        <f t="shared" si="0"/>
        <v>0</v>
      </c>
    </row>
    <row r="22" spans="1:6" x14ac:dyDescent="0.25">
      <c r="A22" s="56" t="s">
        <v>209</v>
      </c>
      <c r="B22" s="59" t="str">
        <f>VLOOKUP(A22,SOUHRN!$A$9:$E$218,2,FALSE)</f>
        <v>Prováděcí dokumentace</v>
      </c>
      <c r="C22" s="57">
        <v>2</v>
      </c>
      <c r="D22" s="58" t="s">
        <v>207</v>
      </c>
      <c r="E22" s="107"/>
      <c r="F22" s="108"/>
    </row>
    <row r="23" spans="1:6" x14ac:dyDescent="0.25">
      <c r="A23" s="56" t="s">
        <v>212</v>
      </c>
      <c r="B23" s="59" t="str">
        <f>VLOOKUP(A23,SOUHRN!$A$9:$E$218,2,FALSE)</f>
        <v>Štítkování zařízení - identifikační systém</v>
      </c>
      <c r="C23" s="57">
        <v>1</v>
      </c>
      <c r="D23" s="58" t="s">
        <v>207</v>
      </c>
      <c r="E23" s="107"/>
      <c r="F23" s="108"/>
    </row>
    <row r="24" spans="1:6" x14ac:dyDescent="0.25">
      <c r="A24" s="56" t="s">
        <v>214</v>
      </c>
      <c r="B24" s="59" t="str">
        <f>VLOOKUP(A24,SOUHRN!$A$9:$E$218,2,FALSE)</f>
        <v>Demontážní práce původního vybavení</v>
      </c>
      <c r="C24" s="57">
        <v>4</v>
      </c>
      <c r="D24" s="64" t="s">
        <v>211</v>
      </c>
      <c r="E24" s="107"/>
      <c r="F24" s="108"/>
    </row>
    <row r="25" spans="1:6" x14ac:dyDescent="0.25">
      <c r="A25" s="56" t="s">
        <v>216</v>
      </c>
      <c r="B25" s="59" t="str">
        <f>VLOOKUP(A25,SOUHRN!$A$9:$E$218,2,FALSE)</f>
        <v>Příprava kabelových tras</v>
      </c>
      <c r="C25" s="57">
        <v>6</v>
      </c>
      <c r="D25" s="58" t="s">
        <v>211</v>
      </c>
      <c r="E25" s="107"/>
      <c r="F25" s="108"/>
    </row>
    <row r="26" spans="1:6" x14ac:dyDescent="0.25">
      <c r="A26" s="56" t="s">
        <v>218</v>
      </c>
      <c r="B26" s="59" t="str">
        <f>VLOOKUP(A26,SOUHRN!$A$9:$E$218,2,FALSE)</f>
        <v>Montážní a instalační práce</v>
      </c>
      <c r="C26" s="57">
        <v>24</v>
      </c>
      <c r="D26" s="64" t="s">
        <v>211</v>
      </c>
      <c r="E26" s="107"/>
      <c r="F26" s="108"/>
    </row>
    <row r="27" spans="1:6" x14ac:dyDescent="0.25">
      <c r="A27" s="56" t="s">
        <v>224</v>
      </c>
      <c r="B27" s="59" t="str">
        <f>VLOOKUP(A27,SOUHRN!$A$9:$E$218,2,FALSE)</f>
        <v>Zprovoznění a zaškolení obsluhy</v>
      </c>
      <c r="C27" s="57">
        <v>2</v>
      </c>
      <c r="D27" s="64" t="s">
        <v>211</v>
      </c>
      <c r="E27" s="107"/>
      <c r="F27" s="108"/>
    </row>
    <row r="28" spans="1:6" ht="15.75" customHeight="1" thickBot="1" x14ac:dyDescent="0.3">
      <c r="A28" s="29"/>
      <c r="B28" s="78"/>
      <c r="C28" s="79"/>
      <c r="D28" s="80"/>
      <c r="E28" s="76"/>
      <c r="F28" s="77"/>
    </row>
    <row r="29" spans="1:6" ht="15.75" customHeight="1" thickTop="1" x14ac:dyDescent="0.25">
      <c r="A29" s="21"/>
      <c r="B29" s="21"/>
      <c r="C29" s="83"/>
      <c r="D29" s="21"/>
      <c r="E29" s="97"/>
      <c r="F29" s="98"/>
    </row>
    <row r="30" spans="1:6" x14ac:dyDescent="0.25">
      <c r="D30" s="73" t="s">
        <v>261</v>
      </c>
      <c r="E30" s="74"/>
      <c r="F30" s="75">
        <f>SUM(F14:F29)</f>
        <v>0</v>
      </c>
    </row>
    <row r="31" spans="1:6" x14ac:dyDescent="0.25">
      <c r="E31" s="97"/>
      <c r="F31" s="98"/>
    </row>
    <row r="32" spans="1:6" x14ac:dyDescent="0.25">
      <c r="E32" s="97"/>
      <c r="F32" s="98"/>
    </row>
    <row r="33" spans="5:6" x14ac:dyDescent="0.25">
      <c r="E33" s="97"/>
      <c r="F33" s="98"/>
    </row>
    <row r="34" spans="5:6" x14ac:dyDescent="0.25">
      <c r="E34" s="97"/>
      <c r="F34" s="98"/>
    </row>
    <row r="35" spans="5:6" x14ac:dyDescent="0.25">
      <c r="E35" s="97"/>
      <c r="F35" s="98"/>
    </row>
    <row r="36" spans="5:6" x14ac:dyDescent="0.25">
      <c r="E36" s="97"/>
      <c r="F36" s="98"/>
    </row>
    <row r="37" spans="5:6" x14ac:dyDescent="0.25">
      <c r="E37" s="97"/>
      <c r="F37" s="98"/>
    </row>
    <row r="38" spans="5:6" x14ac:dyDescent="0.25">
      <c r="E38" s="97"/>
      <c r="F38" s="98"/>
    </row>
    <row r="39" spans="5:6" x14ac:dyDescent="0.25">
      <c r="E39" s="97"/>
      <c r="F39" s="98"/>
    </row>
    <row r="40" spans="5:6" x14ac:dyDescent="0.25">
      <c r="E40" s="97"/>
      <c r="F40" s="98"/>
    </row>
    <row r="41" spans="5:6" x14ac:dyDescent="0.25">
      <c r="E41" s="97"/>
      <c r="F41" s="98"/>
    </row>
    <row r="42" spans="5:6" x14ac:dyDescent="0.25">
      <c r="E42" s="97"/>
      <c r="F42" s="98"/>
    </row>
    <row r="43" spans="5:6" x14ac:dyDescent="0.25">
      <c r="E43" s="97"/>
      <c r="F43" s="98"/>
    </row>
    <row r="44" spans="5:6" x14ac:dyDescent="0.25">
      <c r="E44" s="97"/>
      <c r="F44" s="98"/>
    </row>
    <row r="45" spans="5:6" x14ac:dyDescent="0.25">
      <c r="E45" s="97"/>
      <c r="F45" s="98"/>
    </row>
    <row r="46" spans="5:6" x14ac:dyDescent="0.25">
      <c r="E46" s="97"/>
      <c r="F46" s="98"/>
    </row>
    <row r="47" spans="5:6" x14ac:dyDescent="0.25">
      <c r="E47" s="97"/>
      <c r="F47" s="98"/>
    </row>
    <row r="48" spans="5:6" x14ac:dyDescent="0.25">
      <c r="E48" s="97"/>
      <c r="F48" s="98"/>
    </row>
    <row r="49" spans="5:6" x14ac:dyDescent="0.25">
      <c r="E49" s="97"/>
      <c r="F49" s="98"/>
    </row>
    <row r="50" spans="5:6" x14ac:dyDescent="0.25">
      <c r="E50" s="95"/>
    </row>
    <row r="51" spans="5:6" x14ac:dyDescent="0.25">
      <c r="E51" s="95"/>
    </row>
  </sheetData>
  <sheetProtection sheet="1"/>
  <mergeCells count="1">
    <mergeCell ref="D2:D11"/>
  </mergeCells>
  <pageMargins left="0.23622047244094491" right="0.23622047244094491" top="0.74803149606299213" bottom="0.74803149606299213" header="0.31496062992125978" footer="0.31496062992125978"/>
  <pageSetup paperSize="9" scale="75" fitToHeight="0" orientation="landscape" horizontalDpi="30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9"/>
  <sheetViews>
    <sheetView view="pageBreakPreview" zoomScaleNormal="100" zoomScaleSheetLayoutView="100" workbookViewId="0"/>
  </sheetViews>
  <sheetFormatPr defaultRowHeight="15" x14ac:dyDescent="0.25"/>
  <cols>
    <col min="1" max="1" width="21.7109375" style="54" customWidth="1"/>
    <col min="2" max="2" width="70.7109375" style="54" customWidth="1"/>
    <col min="3" max="3" width="7.7109375" style="41" customWidth="1"/>
    <col min="4" max="4" width="50.7109375" style="54" customWidth="1"/>
    <col min="5" max="5" width="19.140625" style="54" bestFit="1" customWidth="1"/>
    <col min="6" max="6" width="18.7109375" style="54" bestFit="1" customWidth="1"/>
  </cols>
  <sheetData>
    <row r="1" spans="1:6" ht="15.75" customHeight="1" thickTop="1" x14ac:dyDescent="0.25">
      <c r="A1" s="99" t="s">
        <v>0</v>
      </c>
      <c r="B1" s="100" t="str">
        <f>SOUHRN!C1</f>
        <v>MUNI AV Technologie</v>
      </c>
      <c r="C1" s="7" t="s">
        <v>245</v>
      </c>
      <c r="D1" s="1"/>
    </row>
    <row r="2" spans="1:6" x14ac:dyDescent="0.25">
      <c r="A2" s="101" t="s">
        <v>2</v>
      </c>
      <c r="B2" s="27" t="str">
        <f>SOUHRN!C2</f>
        <v>UKB - pouze výběr učeben LF</v>
      </c>
      <c r="D2" s="126" t="s">
        <v>321</v>
      </c>
    </row>
    <row r="3" spans="1:6" x14ac:dyDescent="0.25">
      <c r="A3" s="101" t="s">
        <v>4</v>
      </c>
      <c r="B3" s="27"/>
      <c r="D3" s="127"/>
    </row>
    <row r="4" spans="1:6" x14ac:dyDescent="0.25">
      <c r="A4" s="101" t="s">
        <v>6</v>
      </c>
      <c r="B4" s="27" t="s">
        <v>7</v>
      </c>
      <c r="D4" s="127"/>
    </row>
    <row r="5" spans="1:6" x14ac:dyDescent="0.25">
      <c r="A5" s="101" t="s">
        <v>8</v>
      </c>
      <c r="B5" s="11" t="s">
        <v>248</v>
      </c>
      <c r="D5" s="127"/>
    </row>
    <row r="6" spans="1:6" x14ac:dyDescent="0.25">
      <c r="A6" s="101" t="s">
        <v>249</v>
      </c>
      <c r="B6" s="11" t="s">
        <v>328</v>
      </c>
      <c r="D6" s="127"/>
    </row>
    <row r="7" spans="1:6" x14ac:dyDescent="0.25">
      <c r="A7" s="101" t="s">
        <v>251</v>
      </c>
      <c r="B7" s="11"/>
      <c r="D7" s="127"/>
    </row>
    <row r="8" spans="1:6" x14ac:dyDescent="0.25">
      <c r="A8" s="101" t="s">
        <v>253</v>
      </c>
      <c r="B8" s="11" t="str">
        <f ca="1">RIGHT(CELL("filename",A1),LEN(CELL("filename",A1))-FIND("]",CELL("filename",A1)))</f>
        <v>A19_308</v>
      </c>
      <c r="D8" s="127"/>
    </row>
    <row r="9" spans="1:6" x14ac:dyDescent="0.25">
      <c r="A9" s="101" t="s">
        <v>254</v>
      </c>
      <c r="B9" s="11" t="s">
        <v>329</v>
      </c>
      <c r="D9" s="127"/>
    </row>
    <row r="10" spans="1:6" x14ac:dyDescent="0.25">
      <c r="A10" s="101" t="s">
        <v>256</v>
      </c>
      <c r="B10" s="44"/>
      <c r="D10" s="127"/>
    </row>
    <row r="11" spans="1:6" ht="15.75" customHeight="1" thickBot="1" x14ac:dyDescent="0.3">
      <c r="A11" s="102" t="s">
        <v>257</v>
      </c>
      <c r="B11" s="28"/>
      <c r="D11" s="127"/>
    </row>
    <row r="12" spans="1:6" x14ac:dyDescent="0.25">
      <c r="A12" s="6"/>
      <c r="B12" s="8"/>
      <c r="C12" s="40"/>
      <c r="D12" s="9"/>
    </row>
    <row r="13" spans="1:6" ht="31.5" customHeight="1" x14ac:dyDescent="0.25">
      <c r="A13" s="38" t="s">
        <v>10</v>
      </c>
      <c r="B13" s="39" t="s">
        <v>258</v>
      </c>
      <c r="C13" s="2" t="s">
        <v>12</v>
      </c>
      <c r="D13" s="10" t="s">
        <v>13</v>
      </c>
      <c r="E13" s="2" t="s">
        <v>259</v>
      </c>
      <c r="F13" s="10" t="s">
        <v>260</v>
      </c>
    </row>
    <row r="14" spans="1:6" x14ac:dyDescent="0.25">
      <c r="A14" s="56" t="s">
        <v>20</v>
      </c>
      <c r="B14" s="59" t="str">
        <f>VLOOKUP(A14,SOUHRN!$A$9:$E$218,2,FALSE)</f>
        <v>Motorové promítací plátno 2,7 m</v>
      </c>
      <c r="C14" s="55">
        <v>1</v>
      </c>
      <c r="D14" s="58" t="s">
        <v>22</v>
      </c>
      <c r="E14" s="106"/>
      <c r="F14" s="69">
        <f t="shared" ref="F14:F26" si="0">E14*C14</f>
        <v>0</v>
      </c>
    </row>
    <row r="15" spans="1:6" x14ac:dyDescent="0.25">
      <c r="A15" s="56" t="s">
        <v>45</v>
      </c>
      <c r="B15" s="59" t="str">
        <f>VLOOKUP(A15,SOUHRN!$A$9:$E$218,2,FALSE)</f>
        <v>Projektor s pevným objektivem, 5000 lm</v>
      </c>
      <c r="C15" s="55">
        <v>1</v>
      </c>
      <c r="D15" s="58" t="s">
        <v>22</v>
      </c>
      <c r="E15" s="106"/>
      <c r="F15" s="69">
        <f t="shared" si="0"/>
        <v>0</v>
      </c>
    </row>
    <row r="16" spans="1:6" x14ac:dyDescent="0.25">
      <c r="A16" s="56" t="s">
        <v>190</v>
      </c>
      <c r="B16" s="59" t="str">
        <f>VLOOKUP(A16,SOUHRN!$A$9:$E$218,2,FALSE)</f>
        <v>Držák projektoru univerzální</v>
      </c>
      <c r="C16" s="55">
        <v>1</v>
      </c>
      <c r="D16" s="58" t="s">
        <v>22</v>
      </c>
      <c r="E16" s="106"/>
      <c r="F16" s="69">
        <f t="shared" si="0"/>
        <v>0</v>
      </c>
    </row>
    <row r="17" spans="1:6" x14ac:dyDescent="0.25">
      <c r="A17" s="56" t="s">
        <v>42</v>
      </c>
      <c r="B17" s="59" t="str">
        <f>VLOOKUP(A17,SOUHRN!$A$9:$E$218,2,FALSE)</f>
        <v>Keramická tabule atypická</v>
      </c>
      <c r="C17" s="57">
        <v>1</v>
      </c>
      <c r="D17" s="58" t="s">
        <v>22</v>
      </c>
      <c r="E17" s="106"/>
      <c r="F17" s="69">
        <f t="shared" si="0"/>
        <v>0</v>
      </c>
    </row>
    <row r="18" spans="1:6" x14ac:dyDescent="0.25">
      <c r="A18" s="56" t="s">
        <v>202</v>
      </c>
      <c r="B18" s="59" t="str">
        <f>VLOOKUP(A18,SOUHRN!$A$9:$E$218,2,FALSE)</f>
        <v>Přípojné místo pro prezentaci v katedře</v>
      </c>
      <c r="C18" s="57">
        <v>1</v>
      </c>
      <c r="D18" s="58" t="s">
        <v>22</v>
      </c>
      <c r="E18" s="106"/>
      <c r="F18" s="69">
        <f t="shared" si="0"/>
        <v>0</v>
      </c>
    </row>
    <row r="19" spans="1:6" x14ac:dyDescent="0.25">
      <c r="A19" s="56" t="s">
        <v>153</v>
      </c>
      <c r="B19" s="59" t="str">
        <f>VLOOKUP(A19,SOUHRN!$A$9:$E$218,2,FALSE)</f>
        <v>Výkonový zesilovač (100V nebo nízkoimpedanční)</v>
      </c>
      <c r="C19" s="57">
        <v>1</v>
      </c>
      <c r="D19" s="58" t="s">
        <v>22</v>
      </c>
      <c r="E19" s="106"/>
      <c r="F19" s="69">
        <f t="shared" si="0"/>
        <v>0</v>
      </c>
    </row>
    <row r="20" spans="1:6" x14ac:dyDescent="0.25">
      <c r="A20" s="56" t="s">
        <v>78</v>
      </c>
      <c r="B20" s="59" t="str">
        <f>VLOOKUP(A20,SOUHRN!$A$9:$E$218,2,FALSE)</f>
        <v>Prezentační AV přepínač malý (6 vstupů, HDMI výstup)</v>
      </c>
      <c r="C20" s="57">
        <v>1</v>
      </c>
      <c r="D20" s="58" t="s">
        <v>22</v>
      </c>
      <c r="E20" s="106"/>
      <c r="F20" s="69">
        <f t="shared" si="0"/>
        <v>0</v>
      </c>
    </row>
    <row r="21" spans="1:6" x14ac:dyDescent="0.25">
      <c r="A21" s="56" t="s">
        <v>72</v>
      </c>
      <c r="B21" s="59" t="str">
        <f>VLOOKUP(A21,SOUHRN!$A$9:$E$218,2,FALSE)</f>
        <v>Převodník HDMI - TP/HDBaseT (s náhl. výstupem)</v>
      </c>
      <c r="C21" s="57">
        <v>1</v>
      </c>
      <c r="D21" s="58" t="s">
        <v>22</v>
      </c>
      <c r="E21" s="106"/>
      <c r="F21" s="69">
        <f t="shared" si="0"/>
        <v>0</v>
      </c>
    </row>
    <row r="22" spans="1:6" x14ac:dyDescent="0.25">
      <c r="A22" s="65" t="s">
        <v>93</v>
      </c>
      <c r="B22" s="63" t="str">
        <f>VLOOKUP(A22,SOUHRN!$A$9:$E$218,2,FALSE)</f>
        <v>Ovládací panel/ŘS tlačítkový velký</v>
      </c>
      <c r="C22" s="57">
        <v>1</v>
      </c>
      <c r="D22" s="64" t="s">
        <v>22</v>
      </c>
      <c r="E22" s="106"/>
      <c r="F22" s="69">
        <f t="shared" si="0"/>
        <v>0</v>
      </c>
    </row>
    <row r="23" spans="1:6" x14ac:dyDescent="0.25">
      <c r="A23" s="56" t="s">
        <v>120</v>
      </c>
      <c r="B23" s="59" t="str">
        <f>VLOOKUP(A23,SOUHRN!$A$9:$E$218,2,FALSE)</f>
        <v>Relé</v>
      </c>
      <c r="C23" s="57">
        <v>2</v>
      </c>
      <c r="D23" s="58" t="s">
        <v>22</v>
      </c>
      <c r="E23" s="106"/>
      <c r="F23" s="69">
        <f t="shared" si="0"/>
        <v>0</v>
      </c>
    </row>
    <row r="24" spans="1:6" x14ac:dyDescent="0.25">
      <c r="A24" s="56" t="s">
        <v>171</v>
      </c>
      <c r="B24" s="59" t="str">
        <f>VLOOKUP(A24,SOUHRN!$A$9:$E$218,2,FALSE)</f>
        <v>SFTP Cat 6a</v>
      </c>
      <c r="C24" s="57">
        <v>30</v>
      </c>
      <c r="D24" s="58" t="s">
        <v>22</v>
      </c>
      <c r="E24" s="106"/>
      <c r="F24" s="69">
        <f t="shared" si="0"/>
        <v>0</v>
      </c>
    </row>
    <row r="25" spans="1:6" x14ac:dyDescent="0.25">
      <c r="A25" s="65" t="s">
        <v>188</v>
      </c>
      <c r="B25" s="59" t="str">
        <f>VLOOKUP(A25,SOUHRN!$A$9:$E$218,2,FALSE)</f>
        <v>Repro kabel 100V, CYKY 2x1,5 mm2</v>
      </c>
      <c r="C25" s="57">
        <v>60</v>
      </c>
      <c r="D25" s="58" t="s">
        <v>173</v>
      </c>
      <c r="E25" s="106"/>
      <c r="F25" s="69">
        <f t="shared" si="0"/>
        <v>0</v>
      </c>
    </row>
    <row r="26" spans="1:6" x14ac:dyDescent="0.25">
      <c r="A26" s="65" t="s">
        <v>205</v>
      </c>
      <c r="B26" s="59" t="str">
        <f>VLOOKUP(A26,SOUHRN!$A$9:$E$218,2,FALSE)</f>
        <v>Montážní a spotřební materiál</v>
      </c>
      <c r="C26" s="57">
        <v>1</v>
      </c>
      <c r="D26" s="58" t="s">
        <v>207</v>
      </c>
      <c r="E26" s="106"/>
      <c r="F26" s="69">
        <f t="shared" si="0"/>
        <v>0</v>
      </c>
    </row>
    <row r="27" spans="1:6" x14ac:dyDescent="0.25">
      <c r="A27" s="65" t="s">
        <v>209</v>
      </c>
      <c r="B27" s="59" t="str">
        <f>VLOOKUP(A27,SOUHRN!$A$9:$E$218,2,FALSE)</f>
        <v>Prováděcí dokumentace</v>
      </c>
      <c r="C27" s="57">
        <v>4</v>
      </c>
      <c r="D27" s="58" t="s">
        <v>303</v>
      </c>
      <c r="E27" s="121"/>
      <c r="F27" s="115"/>
    </row>
    <row r="28" spans="1:6" x14ac:dyDescent="0.25">
      <c r="A28" s="65" t="s">
        <v>212</v>
      </c>
      <c r="B28" s="59" t="str">
        <f>VLOOKUP(A28,SOUHRN!$A$9:$E$218,2,FALSE)</f>
        <v>Štítkování zařízení - identifikační systém</v>
      </c>
      <c r="C28" s="57">
        <v>4</v>
      </c>
      <c r="D28" s="58" t="s">
        <v>303</v>
      </c>
      <c r="E28" s="118"/>
      <c r="F28" s="108"/>
    </row>
    <row r="29" spans="1:6" x14ac:dyDescent="0.25">
      <c r="A29" s="65" t="s">
        <v>214</v>
      </c>
      <c r="B29" s="59" t="str">
        <f>VLOOKUP(A29,SOUHRN!$A$9:$E$218,2,FALSE)</f>
        <v>Demontážní práce původního vybavení</v>
      </c>
      <c r="C29" s="57">
        <v>16</v>
      </c>
      <c r="D29" s="58" t="s">
        <v>303</v>
      </c>
      <c r="E29" s="118"/>
      <c r="F29" s="108"/>
    </row>
    <row r="30" spans="1:6" x14ac:dyDescent="0.25">
      <c r="A30" s="65" t="s">
        <v>216</v>
      </c>
      <c r="B30" s="59" t="str">
        <f>VLOOKUP(A30,SOUHRN!$A$9:$E$218,2,FALSE)</f>
        <v>Příprava kabelových tras</v>
      </c>
      <c r="C30" s="57">
        <v>12</v>
      </c>
      <c r="D30" s="58" t="s">
        <v>303</v>
      </c>
      <c r="E30" s="118"/>
      <c r="F30" s="108"/>
    </row>
    <row r="31" spans="1:6" x14ac:dyDescent="0.25">
      <c r="A31" s="65" t="s">
        <v>218</v>
      </c>
      <c r="B31" s="59" t="str">
        <f>VLOOKUP(A31,SOUHRN!$A$9:$E$218,2,FALSE)</f>
        <v>Montážní a instalační práce</v>
      </c>
      <c r="C31" s="57">
        <v>60</v>
      </c>
      <c r="D31" s="58" t="s">
        <v>303</v>
      </c>
      <c r="E31" s="118"/>
      <c r="F31" s="108"/>
    </row>
    <row r="32" spans="1:6" x14ac:dyDescent="0.25">
      <c r="A32" s="65" t="s">
        <v>220</v>
      </c>
      <c r="B32" s="63" t="str">
        <f>VLOOKUP(A32,SOUHRN!$A$9:$E$218,2,FALSE)</f>
        <v>Programování řídícího systému</v>
      </c>
      <c r="C32" s="57">
        <v>4</v>
      </c>
      <c r="D32" s="64" t="s">
        <v>303</v>
      </c>
      <c r="E32" s="118"/>
      <c r="F32" s="108"/>
    </row>
    <row r="33" spans="1:6" ht="15.75" customHeight="1" thickBot="1" x14ac:dyDescent="0.3">
      <c r="A33" s="87" t="s">
        <v>224</v>
      </c>
      <c r="B33" s="88" t="str">
        <f>VLOOKUP(A33,SOUHRN!$A$9:$E$218,2,FALSE)</f>
        <v>Zprovoznění a zaškolení obsluhy</v>
      </c>
      <c r="C33" s="89">
        <v>2</v>
      </c>
      <c r="D33" s="80" t="s">
        <v>303</v>
      </c>
      <c r="E33" s="122"/>
      <c r="F33" s="123"/>
    </row>
    <row r="34" spans="1:6" ht="15.75" customHeight="1" thickTop="1" x14ac:dyDescent="0.25">
      <c r="E34" s="97"/>
      <c r="F34" s="98"/>
    </row>
    <row r="35" spans="1:6" x14ac:dyDescent="0.25">
      <c r="D35" s="4" t="s">
        <v>261</v>
      </c>
      <c r="E35" s="97"/>
      <c r="F35" s="98">
        <f>SUM(F14:F34)</f>
        <v>0</v>
      </c>
    </row>
    <row r="36" spans="1:6" x14ac:dyDescent="0.25">
      <c r="E36" s="97"/>
      <c r="F36" s="98"/>
    </row>
    <row r="37" spans="1:6" x14ac:dyDescent="0.25">
      <c r="E37" s="97"/>
      <c r="F37" s="98"/>
    </row>
    <row r="38" spans="1:6" x14ac:dyDescent="0.25">
      <c r="D38" s="5"/>
      <c r="E38" s="97"/>
      <c r="F38" s="98"/>
    </row>
    <row r="39" spans="1:6" x14ac:dyDescent="0.25">
      <c r="E39" s="97"/>
      <c r="F39" s="98"/>
    </row>
    <row r="40" spans="1:6" x14ac:dyDescent="0.25">
      <c r="E40" s="97"/>
      <c r="F40" s="98"/>
    </row>
    <row r="41" spans="1:6" x14ac:dyDescent="0.25">
      <c r="E41" s="97"/>
      <c r="F41" s="98"/>
    </row>
    <row r="42" spans="1:6" x14ac:dyDescent="0.25">
      <c r="E42" s="97"/>
      <c r="F42" s="98"/>
    </row>
    <row r="43" spans="1:6" x14ac:dyDescent="0.25">
      <c r="E43" s="97"/>
      <c r="F43" s="98"/>
    </row>
    <row r="44" spans="1:6" x14ac:dyDescent="0.25">
      <c r="E44" s="97"/>
      <c r="F44" s="98"/>
    </row>
    <row r="45" spans="1:6" x14ac:dyDescent="0.25">
      <c r="E45" s="97"/>
      <c r="F45" s="98"/>
    </row>
    <row r="46" spans="1:6" x14ac:dyDescent="0.25">
      <c r="E46" s="97"/>
      <c r="F46" s="98"/>
    </row>
    <row r="47" spans="1:6" x14ac:dyDescent="0.25">
      <c r="E47" s="97"/>
      <c r="F47" s="98"/>
    </row>
    <row r="48" spans="1:6" x14ac:dyDescent="0.25">
      <c r="E48" s="95"/>
    </row>
    <row r="49" spans="5:5" x14ac:dyDescent="0.25">
      <c r="E49" s="95"/>
    </row>
  </sheetData>
  <sheetProtection sheet="1"/>
  <mergeCells count="1">
    <mergeCell ref="D2:D11"/>
  </mergeCells>
  <pageMargins left="0.23622047244094491" right="0.23622047244094491" top="0.74803149606299213" bottom="0.74803149606299213" header="0.31496062992125978" footer="0.31496062992125978"/>
  <pageSetup paperSize="9" scale="75" fitToHeight="0" orientation="landscape" horizontalDpi="30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6"/>
  <sheetViews>
    <sheetView view="pageBreakPreview" zoomScaleNormal="100" zoomScaleSheetLayoutView="100" workbookViewId="0"/>
  </sheetViews>
  <sheetFormatPr defaultRowHeight="15" x14ac:dyDescent="0.25"/>
  <cols>
    <col min="1" max="1" width="21.7109375" style="54" customWidth="1"/>
    <col min="2" max="2" width="81.5703125" style="54" bestFit="1" customWidth="1"/>
    <col min="3" max="3" width="7.7109375" style="41" customWidth="1"/>
    <col min="4" max="4" width="50.7109375" style="54" customWidth="1"/>
    <col min="5" max="6" width="18.5703125" style="54" bestFit="1" customWidth="1"/>
  </cols>
  <sheetData>
    <row r="1" spans="1:6" ht="15.75" customHeight="1" thickTop="1" x14ac:dyDescent="0.25">
      <c r="A1" s="99" t="s">
        <v>0</v>
      </c>
      <c r="B1" s="100" t="str">
        <f>SOUHRN!C1</f>
        <v>MUNI AV Technologie</v>
      </c>
      <c r="C1" s="7" t="s">
        <v>245</v>
      </c>
      <c r="D1" s="1"/>
    </row>
    <row r="2" spans="1:6" x14ac:dyDescent="0.25">
      <c r="A2" s="101" t="s">
        <v>2</v>
      </c>
      <c r="B2" s="27" t="str">
        <f>SOUHRN!C2</f>
        <v>UKB - pouze výběr učeben LF</v>
      </c>
      <c r="D2" s="126" t="s">
        <v>301</v>
      </c>
    </row>
    <row r="3" spans="1:6" x14ac:dyDescent="0.25">
      <c r="A3" s="101" t="s">
        <v>4</v>
      </c>
      <c r="B3" s="27"/>
      <c r="D3" s="127"/>
    </row>
    <row r="4" spans="1:6" x14ac:dyDescent="0.25">
      <c r="A4" s="101" t="s">
        <v>6</v>
      </c>
      <c r="B4" s="27" t="s">
        <v>7</v>
      </c>
      <c r="D4" s="127"/>
    </row>
    <row r="5" spans="1:6" x14ac:dyDescent="0.25">
      <c r="A5" s="101" t="s">
        <v>8</v>
      </c>
      <c r="B5" s="11" t="s">
        <v>248</v>
      </c>
      <c r="D5" s="127"/>
    </row>
    <row r="6" spans="1:6" x14ac:dyDescent="0.25">
      <c r="A6" s="101" t="s">
        <v>249</v>
      </c>
      <c r="B6" s="11" t="s">
        <v>274</v>
      </c>
      <c r="D6" s="127"/>
    </row>
    <row r="7" spans="1:6" x14ac:dyDescent="0.25">
      <c r="A7" s="101" t="s">
        <v>251</v>
      </c>
      <c r="B7" s="11"/>
      <c r="D7" s="127"/>
    </row>
    <row r="8" spans="1:6" x14ac:dyDescent="0.25">
      <c r="A8" s="101" t="s">
        <v>253</v>
      </c>
      <c r="B8" s="11" t="str">
        <f ca="1">RIGHT(CELL("filename",A1),LEN(CELL("filename",A1))-FIND("]",CELL("filename",A1)))</f>
        <v>A19_326</v>
      </c>
      <c r="D8" s="127"/>
    </row>
    <row r="9" spans="1:6" x14ac:dyDescent="0.25">
      <c r="A9" s="101" t="s">
        <v>254</v>
      </c>
      <c r="B9" s="11" t="s">
        <v>330</v>
      </c>
      <c r="D9" s="127"/>
    </row>
    <row r="10" spans="1:6" x14ac:dyDescent="0.25">
      <c r="A10" s="101" t="s">
        <v>256</v>
      </c>
      <c r="B10" s="44"/>
      <c r="D10" s="127"/>
    </row>
    <row r="11" spans="1:6" ht="15.75" customHeight="1" thickBot="1" x14ac:dyDescent="0.3">
      <c r="A11" s="102" t="s">
        <v>257</v>
      </c>
      <c r="B11" s="28"/>
      <c r="D11" s="127"/>
    </row>
    <row r="12" spans="1:6" x14ac:dyDescent="0.25">
      <c r="A12" s="6"/>
      <c r="B12" s="8"/>
      <c r="C12" s="40"/>
      <c r="D12" s="9"/>
    </row>
    <row r="13" spans="1:6" ht="31.5" customHeight="1" x14ac:dyDescent="0.25">
      <c r="A13" s="38" t="s">
        <v>10</v>
      </c>
      <c r="B13" s="39" t="s">
        <v>258</v>
      </c>
      <c r="C13" s="2" t="s">
        <v>12</v>
      </c>
      <c r="D13" s="10" t="s">
        <v>13</v>
      </c>
      <c r="E13" s="2" t="s">
        <v>259</v>
      </c>
      <c r="F13" s="10" t="s">
        <v>260</v>
      </c>
    </row>
    <row r="14" spans="1:6" x14ac:dyDescent="0.25">
      <c r="A14" s="56" t="s">
        <v>20</v>
      </c>
      <c r="B14" s="59" t="str">
        <f>VLOOKUP(A14,SOUHRN!$A$9:$E$218,2,FALSE)</f>
        <v>Motorové promítací plátno 2,7 m</v>
      </c>
      <c r="C14" s="55">
        <v>1</v>
      </c>
      <c r="D14" s="58" t="s">
        <v>22</v>
      </c>
      <c r="E14" s="106"/>
      <c r="F14" s="69">
        <f t="shared" ref="F14:F26" si="0">E14*C14</f>
        <v>0</v>
      </c>
    </row>
    <row r="15" spans="1:6" x14ac:dyDescent="0.25">
      <c r="A15" s="56" t="s">
        <v>45</v>
      </c>
      <c r="B15" s="59" t="str">
        <f>VLOOKUP(A15,SOUHRN!$A$9:$E$218,2,FALSE)</f>
        <v>Projektor s pevným objektivem, 5000 lm</v>
      </c>
      <c r="C15" s="55">
        <v>1</v>
      </c>
      <c r="D15" s="58" t="s">
        <v>22</v>
      </c>
      <c r="E15" s="106"/>
      <c r="F15" s="69">
        <f t="shared" si="0"/>
        <v>0</v>
      </c>
    </row>
    <row r="16" spans="1:6" x14ac:dyDescent="0.25">
      <c r="A16" s="56" t="s">
        <v>190</v>
      </c>
      <c r="B16" s="59" t="str">
        <f>VLOOKUP(A16,SOUHRN!$A$9:$E$218,2,FALSE)</f>
        <v>Držák projektoru univerzální</v>
      </c>
      <c r="C16" s="55">
        <v>1</v>
      </c>
      <c r="D16" s="58" t="s">
        <v>22</v>
      </c>
      <c r="E16" s="106"/>
      <c r="F16" s="69">
        <f t="shared" si="0"/>
        <v>0</v>
      </c>
    </row>
    <row r="17" spans="1:6" x14ac:dyDescent="0.25">
      <c r="A17" s="56" t="s">
        <v>42</v>
      </c>
      <c r="B17" s="59" t="str">
        <f>VLOOKUP(A17,SOUHRN!$A$9:$E$218,2,FALSE)</f>
        <v>Keramická tabule atypická</v>
      </c>
      <c r="C17" s="57">
        <v>1</v>
      </c>
      <c r="D17" s="58" t="s">
        <v>22</v>
      </c>
      <c r="E17" s="106"/>
      <c r="F17" s="69">
        <f t="shared" si="0"/>
        <v>0</v>
      </c>
    </row>
    <row r="18" spans="1:6" x14ac:dyDescent="0.25">
      <c r="A18" s="56" t="s">
        <v>202</v>
      </c>
      <c r="B18" s="59" t="str">
        <f>VLOOKUP(A18,SOUHRN!$A$9:$E$218,2,FALSE)</f>
        <v>Přípojné místo pro prezentaci v katedře</v>
      </c>
      <c r="C18" s="57">
        <v>1</v>
      </c>
      <c r="D18" s="58" t="s">
        <v>22</v>
      </c>
      <c r="E18" s="106"/>
      <c r="F18" s="69">
        <f t="shared" si="0"/>
        <v>0</v>
      </c>
    </row>
    <row r="19" spans="1:6" x14ac:dyDescent="0.25">
      <c r="A19" s="56" t="s">
        <v>153</v>
      </c>
      <c r="B19" s="59" t="str">
        <f>VLOOKUP(A19,SOUHRN!$A$9:$E$218,2,FALSE)</f>
        <v>Výkonový zesilovač (100V nebo nízkoimpedanční)</v>
      </c>
      <c r="C19" s="57">
        <v>1</v>
      </c>
      <c r="D19" s="58" t="s">
        <v>22</v>
      </c>
      <c r="E19" s="106"/>
      <c r="F19" s="69">
        <f t="shared" si="0"/>
        <v>0</v>
      </c>
    </row>
    <row r="20" spans="1:6" x14ac:dyDescent="0.25">
      <c r="A20" s="56" t="s">
        <v>78</v>
      </c>
      <c r="B20" s="59" t="str">
        <f>VLOOKUP(A20,SOUHRN!$A$9:$E$218,2,FALSE)</f>
        <v>Prezentační AV přepínač malý (6 vstupů, HDMI výstup)</v>
      </c>
      <c r="C20" s="57">
        <v>1</v>
      </c>
      <c r="D20" s="58" t="s">
        <v>22</v>
      </c>
      <c r="E20" s="106"/>
      <c r="F20" s="69">
        <f t="shared" si="0"/>
        <v>0</v>
      </c>
    </row>
    <row r="21" spans="1:6" x14ac:dyDescent="0.25">
      <c r="A21" s="56" t="s">
        <v>72</v>
      </c>
      <c r="B21" s="59" t="str">
        <f>VLOOKUP(A21,SOUHRN!$A$9:$E$218,2,FALSE)</f>
        <v>Převodník HDMI - TP/HDBaseT (s náhl. výstupem)</v>
      </c>
      <c r="C21" s="57">
        <v>1</v>
      </c>
      <c r="D21" s="58" t="s">
        <v>22</v>
      </c>
      <c r="E21" s="106"/>
      <c r="F21" s="69">
        <f t="shared" si="0"/>
        <v>0</v>
      </c>
    </row>
    <row r="22" spans="1:6" x14ac:dyDescent="0.25">
      <c r="A22" s="56" t="s">
        <v>93</v>
      </c>
      <c r="B22" s="59" t="str">
        <f>VLOOKUP(A22,SOUHRN!$A$9:$E$218,2,FALSE)</f>
        <v>Ovládací panel/ŘS tlačítkový velký</v>
      </c>
      <c r="C22" s="57">
        <v>1</v>
      </c>
      <c r="D22" s="58" t="s">
        <v>22</v>
      </c>
      <c r="E22" s="106"/>
      <c r="F22" s="69">
        <f t="shared" si="0"/>
        <v>0</v>
      </c>
    </row>
    <row r="23" spans="1:6" x14ac:dyDescent="0.25">
      <c r="A23" s="65" t="s">
        <v>120</v>
      </c>
      <c r="B23" s="63" t="str">
        <f>VLOOKUP(A23,SOUHRN!$A$9:$E$218,2,FALSE)</f>
        <v>Relé</v>
      </c>
      <c r="C23" s="57">
        <v>2</v>
      </c>
      <c r="D23" s="64" t="s">
        <v>22</v>
      </c>
      <c r="E23" s="106"/>
      <c r="F23" s="69">
        <f t="shared" si="0"/>
        <v>0</v>
      </c>
    </row>
    <row r="24" spans="1:6" x14ac:dyDescent="0.25">
      <c r="A24" s="56" t="s">
        <v>171</v>
      </c>
      <c r="B24" s="59" t="str">
        <f>VLOOKUP(A24,SOUHRN!$A$9:$E$218,2,FALSE)</f>
        <v>SFTP Cat 6a</v>
      </c>
      <c r="C24" s="57">
        <v>30</v>
      </c>
      <c r="D24" s="58" t="s">
        <v>173</v>
      </c>
      <c r="E24" s="106"/>
      <c r="F24" s="69">
        <f t="shared" si="0"/>
        <v>0</v>
      </c>
    </row>
    <row r="25" spans="1:6" x14ac:dyDescent="0.25">
      <c r="A25" s="56" t="s">
        <v>188</v>
      </c>
      <c r="B25" s="59" t="str">
        <f>VLOOKUP(A25,SOUHRN!$A$9:$E$218,2,FALSE)</f>
        <v>Repro kabel 100V, CYKY 2x1,5 mm2</v>
      </c>
      <c r="C25" s="57">
        <v>60</v>
      </c>
      <c r="D25" s="58" t="s">
        <v>207</v>
      </c>
      <c r="E25" s="106"/>
      <c r="F25" s="69">
        <f t="shared" si="0"/>
        <v>0</v>
      </c>
    </row>
    <row r="26" spans="1:6" x14ac:dyDescent="0.25">
      <c r="A26" s="65" t="s">
        <v>205</v>
      </c>
      <c r="B26" s="59" t="str">
        <f>VLOOKUP(A26,SOUHRN!$A$9:$E$218,2,FALSE)</f>
        <v>Montážní a spotřební materiál</v>
      </c>
      <c r="C26" s="57">
        <v>1</v>
      </c>
      <c r="D26" s="58" t="s">
        <v>207</v>
      </c>
      <c r="E26" s="106"/>
      <c r="F26" s="69">
        <f t="shared" si="0"/>
        <v>0</v>
      </c>
    </row>
    <row r="27" spans="1:6" x14ac:dyDescent="0.25">
      <c r="A27" s="65" t="s">
        <v>209</v>
      </c>
      <c r="B27" s="59" t="str">
        <f>VLOOKUP(A27,SOUHRN!$A$9:$E$218,2,FALSE)</f>
        <v>Prováděcí dokumentace</v>
      </c>
      <c r="C27" s="57">
        <v>4</v>
      </c>
      <c r="D27" s="58" t="s">
        <v>22</v>
      </c>
      <c r="E27" s="107"/>
      <c r="F27" s="108"/>
    </row>
    <row r="28" spans="1:6" x14ac:dyDescent="0.25">
      <c r="A28" s="65" t="s">
        <v>212</v>
      </c>
      <c r="B28" s="59" t="str">
        <f>VLOOKUP(A28,SOUHRN!$A$9:$E$218,2,FALSE)</f>
        <v>Štítkování zařízení - identifikační systém</v>
      </c>
      <c r="C28" s="57">
        <v>4</v>
      </c>
      <c r="D28" s="58" t="s">
        <v>303</v>
      </c>
      <c r="E28" s="121"/>
      <c r="F28" s="115"/>
    </row>
    <row r="29" spans="1:6" x14ac:dyDescent="0.25">
      <c r="A29" s="65" t="s">
        <v>214</v>
      </c>
      <c r="B29" s="59" t="str">
        <f>VLOOKUP(A29,SOUHRN!$A$9:$E$218,2,FALSE)</f>
        <v>Demontážní práce původního vybavení</v>
      </c>
      <c r="C29" s="57">
        <v>16</v>
      </c>
      <c r="D29" s="58" t="s">
        <v>303</v>
      </c>
      <c r="E29" s="118"/>
      <c r="F29" s="108"/>
    </row>
    <row r="30" spans="1:6" x14ac:dyDescent="0.25">
      <c r="A30" s="65" t="s">
        <v>216</v>
      </c>
      <c r="B30" s="59" t="str">
        <f>VLOOKUP(A30,SOUHRN!$A$9:$E$218,2,FALSE)</f>
        <v>Příprava kabelových tras</v>
      </c>
      <c r="C30" s="57">
        <v>12</v>
      </c>
      <c r="D30" s="58" t="s">
        <v>303</v>
      </c>
      <c r="E30" s="118"/>
      <c r="F30" s="108"/>
    </row>
    <row r="31" spans="1:6" x14ac:dyDescent="0.25">
      <c r="A31" s="65" t="s">
        <v>218</v>
      </c>
      <c r="B31" s="59" t="str">
        <f>VLOOKUP(A31,SOUHRN!$A$9:$E$218,2,FALSE)</f>
        <v>Montážní a instalační práce</v>
      </c>
      <c r="C31" s="57">
        <v>60</v>
      </c>
      <c r="D31" s="58" t="s">
        <v>303</v>
      </c>
      <c r="E31" s="118"/>
      <c r="F31" s="108"/>
    </row>
    <row r="32" spans="1:6" x14ac:dyDescent="0.25">
      <c r="A32" s="65" t="s">
        <v>220</v>
      </c>
      <c r="B32" s="59" t="str">
        <f>VLOOKUP(A32,SOUHRN!$A$9:$E$218,2,FALSE)</f>
        <v>Programování řídícího systému</v>
      </c>
      <c r="C32" s="57">
        <v>4</v>
      </c>
      <c r="D32" s="58" t="s">
        <v>303</v>
      </c>
      <c r="E32" s="118"/>
      <c r="F32" s="108"/>
    </row>
    <row r="33" spans="1:6" ht="15.75" customHeight="1" thickBot="1" x14ac:dyDescent="0.3">
      <c r="A33" s="87" t="s">
        <v>224</v>
      </c>
      <c r="B33" s="92" t="str">
        <f>VLOOKUP(A33,SOUHRN!$A$9:$E$218,2,FALSE)</f>
        <v>Zprovoznění a zaškolení obsluhy</v>
      </c>
      <c r="C33" s="89">
        <v>2</v>
      </c>
      <c r="D33" s="90" t="s">
        <v>303</v>
      </c>
      <c r="E33" s="119"/>
      <c r="F33" s="120"/>
    </row>
    <row r="34" spans="1:6" ht="15.75" customHeight="1" thickTop="1" x14ac:dyDescent="0.25">
      <c r="E34" s="97"/>
      <c r="F34" s="98"/>
    </row>
    <row r="35" spans="1:6" x14ac:dyDescent="0.25">
      <c r="D35" s="4" t="s">
        <v>261</v>
      </c>
      <c r="E35" s="97"/>
      <c r="F35" s="98">
        <f>SUM(F14:F34)</f>
        <v>0</v>
      </c>
    </row>
    <row r="36" spans="1:6" x14ac:dyDescent="0.25">
      <c r="E36" s="98"/>
      <c r="F36" s="98"/>
    </row>
    <row r="37" spans="1:6" x14ac:dyDescent="0.25">
      <c r="E37" s="98"/>
      <c r="F37" s="98"/>
    </row>
    <row r="38" spans="1:6" x14ac:dyDescent="0.25">
      <c r="D38" s="5"/>
      <c r="E38" s="98"/>
      <c r="F38" s="98"/>
    </row>
    <row r="39" spans="1:6" x14ac:dyDescent="0.25">
      <c r="E39" s="98"/>
      <c r="F39" s="98"/>
    </row>
    <row r="40" spans="1:6" x14ac:dyDescent="0.25">
      <c r="E40" s="98"/>
      <c r="F40" s="98"/>
    </row>
    <row r="41" spans="1:6" x14ac:dyDescent="0.25">
      <c r="E41" s="98"/>
      <c r="F41" s="98"/>
    </row>
    <row r="42" spans="1:6" x14ac:dyDescent="0.25">
      <c r="E42" s="98"/>
      <c r="F42" s="98"/>
    </row>
    <row r="43" spans="1:6" x14ac:dyDescent="0.25">
      <c r="E43" s="98"/>
      <c r="F43" s="98"/>
    </row>
    <row r="44" spans="1:6" x14ac:dyDescent="0.25">
      <c r="E44" s="98"/>
      <c r="F44" s="98"/>
    </row>
    <row r="45" spans="1:6" x14ac:dyDescent="0.25">
      <c r="E45" s="96"/>
    </row>
    <row r="46" spans="1:6" x14ac:dyDescent="0.25">
      <c r="E46" s="96"/>
    </row>
  </sheetData>
  <sheetProtection sheet="1"/>
  <mergeCells count="1">
    <mergeCell ref="D2:D11"/>
  </mergeCells>
  <pageMargins left="0.23622047244094491" right="0.23622047244094491" top="0.74803149606299213" bottom="0.74803149606299213" header="0.31496062992125978" footer="0.31496062992125978"/>
  <pageSetup paperSize="9" scale="71" fitToHeight="0" orientation="landscape" horizontalDpi="300"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8"/>
  <sheetViews>
    <sheetView view="pageBreakPreview" zoomScaleNormal="100" zoomScaleSheetLayoutView="100" workbookViewId="0"/>
  </sheetViews>
  <sheetFormatPr defaultRowHeight="15" x14ac:dyDescent="0.25"/>
  <cols>
    <col min="1" max="1" width="21.7109375" style="54" customWidth="1"/>
    <col min="2" max="2" width="81.5703125" style="54" bestFit="1" customWidth="1"/>
    <col min="3" max="3" width="7.7109375" style="41" customWidth="1"/>
    <col min="4" max="4" width="50.7109375" style="54" customWidth="1"/>
    <col min="5" max="6" width="18.5703125" style="54" bestFit="1" customWidth="1"/>
  </cols>
  <sheetData>
    <row r="1" spans="1:6" ht="15.75" customHeight="1" thickTop="1" x14ac:dyDescent="0.25">
      <c r="A1" s="99" t="s">
        <v>0</v>
      </c>
      <c r="B1" s="100" t="str">
        <f>SOUHRN!C1</f>
        <v>MUNI AV Technologie</v>
      </c>
      <c r="C1" s="7" t="s">
        <v>245</v>
      </c>
      <c r="D1" s="1"/>
    </row>
    <row r="2" spans="1:6" x14ac:dyDescent="0.25">
      <c r="A2" s="101" t="s">
        <v>2</v>
      </c>
      <c r="B2" s="27" t="str">
        <f>SOUHRN!C2</f>
        <v>UKB - pouze výběr učeben LF</v>
      </c>
      <c r="D2" s="126" t="s">
        <v>301</v>
      </c>
    </row>
    <row r="3" spans="1:6" x14ac:dyDescent="0.25">
      <c r="A3" s="101" t="s">
        <v>4</v>
      </c>
      <c r="B3" s="27"/>
      <c r="D3" s="127"/>
    </row>
    <row r="4" spans="1:6" x14ac:dyDescent="0.25">
      <c r="A4" s="101" t="s">
        <v>6</v>
      </c>
      <c r="B4" s="27" t="s">
        <v>7</v>
      </c>
      <c r="D4" s="127"/>
    </row>
    <row r="5" spans="1:6" x14ac:dyDescent="0.25">
      <c r="A5" s="101" t="s">
        <v>8</v>
      </c>
      <c r="B5" s="11" t="s">
        <v>248</v>
      </c>
      <c r="D5" s="127"/>
    </row>
    <row r="6" spans="1:6" x14ac:dyDescent="0.25">
      <c r="A6" s="101" t="s">
        <v>249</v>
      </c>
      <c r="B6" s="11" t="s">
        <v>331</v>
      </c>
      <c r="D6" s="127"/>
    </row>
    <row r="7" spans="1:6" x14ac:dyDescent="0.25">
      <c r="A7" s="101" t="s">
        <v>251</v>
      </c>
      <c r="B7" s="11"/>
      <c r="D7" s="127"/>
    </row>
    <row r="8" spans="1:6" x14ac:dyDescent="0.25">
      <c r="A8" s="101" t="s">
        <v>253</v>
      </c>
      <c r="B8" s="11" t="str">
        <f ca="1">RIGHT(CELL("filename",A1),LEN(CELL("filename",A1))-FIND("]",CELL("filename",A1)))</f>
        <v>A20_113</v>
      </c>
      <c r="D8" s="127"/>
    </row>
    <row r="9" spans="1:6" x14ac:dyDescent="0.25">
      <c r="A9" s="101" t="s">
        <v>254</v>
      </c>
      <c r="B9" s="11" t="s">
        <v>332</v>
      </c>
      <c r="D9" s="127"/>
    </row>
    <row r="10" spans="1:6" x14ac:dyDescent="0.25">
      <c r="A10" s="101" t="s">
        <v>256</v>
      </c>
      <c r="B10" s="44"/>
      <c r="D10" s="127"/>
    </row>
    <row r="11" spans="1:6" ht="15.75" customHeight="1" thickBot="1" x14ac:dyDescent="0.3">
      <c r="A11" s="102" t="s">
        <v>257</v>
      </c>
      <c r="B11" s="28"/>
      <c r="D11" s="127"/>
    </row>
    <row r="12" spans="1:6" x14ac:dyDescent="0.25">
      <c r="A12" s="6"/>
      <c r="B12" s="8"/>
      <c r="C12" s="40"/>
      <c r="D12" s="9"/>
    </row>
    <row r="13" spans="1:6" ht="31.5" customHeight="1" x14ac:dyDescent="0.25">
      <c r="A13" s="38" t="s">
        <v>10</v>
      </c>
      <c r="B13" s="39" t="s">
        <v>258</v>
      </c>
      <c r="C13" s="2" t="s">
        <v>12</v>
      </c>
      <c r="D13" s="10" t="s">
        <v>13</v>
      </c>
      <c r="E13" s="2" t="s">
        <v>259</v>
      </c>
      <c r="F13" s="10" t="s">
        <v>260</v>
      </c>
    </row>
    <row r="14" spans="1:6" x14ac:dyDescent="0.25">
      <c r="A14" s="56" t="s">
        <v>20</v>
      </c>
      <c r="B14" s="59" t="str">
        <f>VLOOKUP(A14,SOUHRN!$A$9:$E$218,2,FALSE)</f>
        <v>Motorové promítací plátno 2,7 m</v>
      </c>
      <c r="C14" s="55">
        <v>1</v>
      </c>
      <c r="D14" s="58" t="s">
        <v>22</v>
      </c>
      <c r="E14" s="106"/>
      <c r="F14" s="69">
        <f t="shared" ref="F14:F26" si="0">E14*C14</f>
        <v>0</v>
      </c>
    </row>
    <row r="15" spans="1:6" x14ac:dyDescent="0.25">
      <c r="A15" s="56" t="s">
        <v>45</v>
      </c>
      <c r="B15" s="59" t="str">
        <f>VLOOKUP(A15,SOUHRN!$A$9:$E$218,2,FALSE)</f>
        <v>Projektor s pevným objektivem, 5000 lm</v>
      </c>
      <c r="C15" s="55">
        <v>1</v>
      </c>
      <c r="D15" s="58" t="s">
        <v>22</v>
      </c>
      <c r="E15" s="106"/>
      <c r="F15" s="69">
        <f t="shared" si="0"/>
        <v>0</v>
      </c>
    </row>
    <row r="16" spans="1:6" x14ac:dyDescent="0.25">
      <c r="A16" s="56" t="s">
        <v>190</v>
      </c>
      <c r="B16" s="59" t="str">
        <f>VLOOKUP(A16,SOUHRN!$A$9:$E$218,2,FALSE)</f>
        <v>Držák projektoru univerzální</v>
      </c>
      <c r="C16" s="55">
        <v>1</v>
      </c>
      <c r="D16" s="58" t="s">
        <v>22</v>
      </c>
      <c r="E16" s="106"/>
      <c r="F16" s="69">
        <f t="shared" si="0"/>
        <v>0</v>
      </c>
    </row>
    <row r="17" spans="1:6" x14ac:dyDescent="0.25">
      <c r="A17" s="56" t="s">
        <v>42</v>
      </c>
      <c r="B17" s="59" t="str">
        <f>VLOOKUP(A17,SOUHRN!$A$9:$E$218,2,FALSE)</f>
        <v>Keramická tabule atypická</v>
      </c>
      <c r="C17" s="55">
        <v>1</v>
      </c>
      <c r="D17" s="58" t="s">
        <v>22</v>
      </c>
      <c r="E17" s="106"/>
      <c r="F17" s="69">
        <f t="shared" si="0"/>
        <v>0</v>
      </c>
    </row>
    <row r="18" spans="1:6" x14ac:dyDescent="0.25">
      <c r="A18" s="56" t="s">
        <v>202</v>
      </c>
      <c r="B18" s="59" t="str">
        <f>VLOOKUP(A18,SOUHRN!$A$9:$E$218,2,FALSE)</f>
        <v>Přípojné místo pro prezentaci v katedře</v>
      </c>
      <c r="C18" s="55">
        <v>1</v>
      </c>
      <c r="D18" s="58" t="s">
        <v>22</v>
      </c>
      <c r="E18" s="106"/>
      <c r="F18" s="69">
        <f t="shared" si="0"/>
        <v>0</v>
      </c>
    </row>
    <row r="19" spans="1:6" x14ac:dyDescent="0.25">
      <c r="A19" s="56" t="s">
        <v>153</v>
      </c>
      <c r="B19" s="59" t="str">
        <f>VLOOKUP(A19,SOUHRN!$A$9:$E$218,2,FALSE)</f>
        <v>Výkonový zesilovač (100V nebo nízkoimpedanční)</v>
      </c>
      <c r="C19" s="57">
        <v>1</v>
      </c>
      <c r="D19" s="58" t="s">
        <v>22</v>
      </c>
      <c r="E19" s="106"/>
      <c r="F19" s="69">
        <f t="shared" si="0"/>
        <v>0</v>
      </c>
    </row>
    <row r="20" spans="1:6" x14ac:dyDescent="0.25">
      <c r="A20" s="56" t="s">
        <v>78</v>
      </c>
      <c r="B20" s="59" t="str">
        <f>VLOOKUP(A20,SOUHRN!$A$9:$E$218,2,FALSE)</f>
        <v>Prezentační AV přepínač malý (6 vstupů, HDMI výstup)</v>
      </c>
      <c r="C20" s="57">
        <v>1</v>
      </c>
      <c r="D20" s="58" t="s">
        <v>22</v>
      </c>
      <c r="E20" s="106"/>
      <c r="F20" s="69">
        <f t="shared" si="0"/>
        <v>0</v>
      </c>
    </row>
    <row r="21" spans="1:6" x14ac:dyDescent="0.25">
      <c r="A21" s="56" t="s">
        <v>72</v>
      </c>
      <c r="B21" s="59" t="str">
        <f>VLOOKUP(A21,SOUHRN!$A$9:$E$218,2,FALSE)</f>
        <v>Převodník HDMI - TP/HDBaseT (s náhl. výstupem)</v>
      </c>
      <c r="C21" s="57">
        <v>1</v>
      </c>
      <c r="D21" s="58" t="s">
        <v>22</v>
      </c>
      <c r="E21" s="106"/>
      <c r="F21" s="69">
        <f t="shared" si="0"/>
        <v>0</v>
      </c>
    </row>
    <row r="22" spans="1:6" x14ac:dyDescent="0.25">
      <c r="A22" s="56" t="s">
        <v>93</v>
      </c>
      <c r="B22" s="59" t="str">
        <f>VLOOKUP(A22,SOUHRN!$A$9:$E$218,2,FALSE)</f>
        <v>Ovládací panel/ŘS tlačítkový velký</v>
      </c>
      <c r="C22" s="57">
        <v>1</v>
      </c>
      <c r="D22" s="58" t="s">
        <v>22</v>
      </c>
      <c r="E22" s="106"/>
      <c r="F22" s="69">
        <f t="shared" si="0"/>
        <v>0</v>
      </c>
    </row>
    <row r="23" spans="1:6" x14ac:dyDescent="0.25">
      <c r="A23" s="65" t="s">
        <v>120</v>
      </c>
      <c r="B23" s="63" t="str">
        <f>VLOOKUP(A23,SOUHRN!$A$9:$E$218,2,FALSE)</f>
        <v>Relé</v>
      </c>
      <c r="C23" s="57">
        <v>2</v>
      </c>
      <c r="D23" s="64" t="s">
        <v>22</v>
      </c>
      <c r="E23" s="106"/>
      <c r="F23" s="69">
        <f t="shared" si="0"/>
        <v>0</v>
      </c>
    </row>
    <row r="24" spans="1:6" x14ac:dyDescent="0.25">
      <c r="A24" s="56" t="s">
        <v>171</v>
      </c>
      <c r="B24" s="59" t="str">
        <f>VLOOKUP(A24,SOUHRN!$A$9:$E$218,2,FALSE)</f>
        <v>SFTP Cat 6a</v>
      </c>
      <c r="C24" s="57">
        <v>30</v>
      </c>
      <c r="D24" s="58" t="s">
        <v>22</v>
      </c>
      <c r="E24" s="106"/>
      <c r="F24" s="69">
        <f t="shared" si="0"/>
        <v>0</v>
      </c>
    </row>
    <row r="25" spans="1:6" x14ac:dyDescent="0.25">
      <c r="A25" s="56" t="s">
        <v>188</v>
      </c>
      <c r="B25" s="59" t="str">
        <f>VLOOKUP(A25,SOUHRN!$A$9:$E$218,2,FALSE)</f>
        <v>Repro kabel 100V, CYKY 2x1,5 mm2</v>
      </c>
      <c r="C25" s="57">
        <v>60</v>
      </c>
      <c r="D25" s="58" t="s">
        <v>173</v>
      </c>
      <c r="E25" s="106"/>
      <c r="F25" s="69">
        <f t="shared" si="0"/>
        <v>0</v>
      </c>
    </row>
    <row r="26" spans="1:6" x14ac:dyDescent="0.25">
      <c r="A26" s="65" t="s">
        <v>205</v>
      </c>
      <c r="B26" s="59" t="str">
        <f>VLOOKUP(A26,SOUHRN!$A$9:$E$218,2,FALSE)</f>
        <v>Montážní a spotřební materiál</v>
      </c>
      <c r="C26" s="57">
        <v>1</v>
      </c>
      <c r="D26" s="58" t="s">
        <v>207</v>
      </c>
      <c r="E26" s="106"/>
      <c r="F26" s="69">
        <f t="shared" si="0"/>
        <v>0</v>
      </c>
    </row>
    <row r="27" spans="1:6" x14ac:dyDescent="0.25">
      <c r="A27" s="65" t="s">
        <v>209</v>
      </c>
      <c r="B27" s="59" t="str">
        <f>VLOOKUP(A27,SOUHRN!$A$9:$E$218,2,FALSE)</f>
        <v>Prováděcí dokumentace</v>
      </c>
      <c r="C27" s="57">
        <v>4</v>
      </c>
      <c r="D27" s="58" t="s">
        <v>303</v>
      </c>
      <c r="E27" s="107"/>
      <c r="F27" s="108"/>
    </row>
    <row r="28" spans="1:6" x14ac:dyDescent="0.25">
      <c r="A28" s="65" t="s">
        <v>212</v>
      </c>
      <c r="B28" s="59" t="str">
        <f>VLOOKUP(A28,SOUHRN!$A$9:$E$218,2,FALSE)</f>
        <v>Štítkování zařízení - identifikační systém</v>
      </c>
      <c r="C28" s="57">
        <v>4</v>
      </c>
      <c r="D28" s="58" t="s">
        <v>303</v>
      </c>
      <c r="E28" s="107"/>
      <c r="F28" s="108"/>
    </row>
    <row r="29" spans="1:6" x14ac:dyDescent="0.25">
      <c r="A29" s="65" t="s">
        <v>214</v>
      </c>
      <c r="B29" s="59" t="str">
        <f>VLOOKUP(A29,SOUHRN!$A$9:$E$218,2,FALSE)</f>
        <v>Demontážní práce původního vybavení</v>
      </c>
      <c r="C29" s="57">
        <v>16</v>
      </c>
      <c r="D29" s="58" t="s">
        <v>303</v>
      </c>
      <c r="E29" s="107"/>
      <c r="F29" s="108"/>
    </row>
    <row r="30" spans="1:6" x14ac:dyDescent="0.25">
      <c r="A30" s="65" t="s">
        <v>216</v>
      </c>
      <c r="B30" s="59" t="str">
        <f>VLOOKUP(A30,SOUHRN!$A$9:$E$218,2,FALSE)</f>
        <v>Příprava kabelových tras</v>
      </c>
      <c r="C30" s="57">
        <v>12</v>
      </c>
      <c r="D30" s="58" t="s">
        <v>303</v>
      </c>
      <c r="E30" s="107"/>
      <c r="F30" s="108"/>
    </row>
    <row r="31" spans="1:6" x14ac:dyDescent="0.25">
      <c r="A31" s="65" t="s">
        <v>218</v>
      </c>
      <c r="B31" s="59" t="str">
        <f>VLOOKUP(A31,SOUHRN!$A$9:$E$218,2,FALSE)</f>
        <v>Montážní a instalační práce</v>
      </c>
      <c r="C31" s="57">
        <v>60</v>
      </c>
      <c r="D31" s="58" t="s">
        <v>303</v>
      </c>
      <c r="E31" s="107"/>
      <c r="F31" s="108"/>
    </row>
    <row r="32" spans="1:6" x14ac:dyDescent="0.25">
      <c r="A32" s="65" t="s">
        <v>220</v>
      </c>
      <c r="B32" s="59" t="str">
        <f>VLOOKUP(A32,SOUHRN!$A$9:$E$218,2,FALSE)</f>
        <v>Programování řídícího systému</v>
      </c>
      <c r="C32" s="57">
        <v>4</v>
      </c>
      <c r="D32" s="58" t="s">
        <v>303</v>
      </c>
      <c r="E32" s="107"/>
      <c r="F32" s="108"/>
    </row>
    <row r="33" spans="1:6" ht="15.75" customHeight="1" thickBot="1" x14ac:dyDescent="0.3">
      <c r="A33" s="87" t="s">
        <v>224</v>
      </c>
      <c r="B33" s="88" t="str">
        <f>VLOOKUP(A33,SOUHRN!$A$9:$E$218,2,FALSE)</f>
        <v>Zprovoznění a zaškolení obsluhy</v>
      </c>
      <c r="C33" s="89">
        <v>2</v>
      </c>
      <c r="D33" s="80" t="s">
        <v>303</v>
      </c>
      <c r="E33" s="107"/>
      <c r="F33" s="108"/>
    </row>
    <row r="34" spans="1:6" ht="15.75" customHeight="1" thickTop="1" x14ac:dyDescent="0.25">
      <c r="E34" s="98"/>
      <c r="F34" s="98"/>
    </row>
    <row r="35" spans="1:6" x14ac:dyDescent="0.25">
      <c r="D35" s="4" t="s">
        <v>261</v>
      </c>
      <c r="E35" s="98"/>
      <c r="F35" s="98">
        <f>SUM(F14:F34)</f>
        <v>0</v>
      </c>
    </row>
    <row r="36" spans="1:6" x14ac:dyDescent="0.25">
      <c r="E36" s="98"/>
      <c r="F36" s="98"/>
    </row>
    <row r="37" spans="1:6" x14ac:dyDescent="0.25">
      <c r="E37" s="98"/>
      <c r="F37" s="98"/>
    </row>
    <row r="38" spans="1:6" x14ac:dyDescent="0.25">
      <c r="E38" s="98"/>
      <c r="F38" s="98"/>
    </row>
    <row r="39" spans="1:6" x14ac:dyDescent="0.25">
      <c r="E39" s="98"/>
      <c r="F39" s="98"/>
    </row>
    <row r="40" spans="1:6" x14ac:dyDescent="0.25">
      <c r="E40" s="98"/>
      <c r="F40" s="98"/>
    </row>
    <row r="41" spans="1:6" x14ac:dyDescent="0.25">
      <c r="D41" s="5"/>
      <c r="E41" s="98"/>
      <c r="F41" s="98"/>
    </row>
    <row r="42" spans="1:6" x14ac:dyDescent="0.25">
      <c r="E42" s="98"/>
      <c r="F42" s="98"/>
    </row>
    <row r="43" spans="1:6" x14ac:dyDescent="0.25">
      <c r="E43" s="98"/>
      <c r="F43" s="98"/>
    </row>
    <row r="44" spans="1:6" x14ac:dyDescent="0.25">
      <c r="E44" s="98"/>
      <c r="F44" s="98"/>
    </row>
    <row r="45" spans="1:6" x14ac:dyDescent="0.25">
      <c r="E45" s="98"/>
      <c r="F45" s="98"/>
    </row>
    <row r="46" spans="1:6" x14ac:dyDescent="0.25">
      <c r="E46" s="98"/>
      <c r="F46" s="98"/>
    </row>
    <row r="47" spans="1:6" x14ac:dyDescent="0.25">
      <c r="E47" s="96"/>
    </row>
    <row r="48" spans="1:6" x14ac:dyDescent="0.25">
      <c r="E48" s="96"/>
    </row>
  </sheetData>
  <sheetProtection sheet="1"/>
  <mergeCells count="1">
    <mergeCell ref="D2:D11"/>
  </mergeCells>
  <pageMargins left="0.23622047244094491" right="0.23622047244094491" top="0.74803149606299213" bottom="0.74803149606299213" header="0.31496062992125978" footer="0.31496062992125978"/>
  <pageSetup paperSize="9" scale="71" fitToHeight="0" orientation="landscape" horizontalDpi="30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9"/>
  <sheetViews>
    <sheetView view="pageBreakPreview" zoomScaleNormal="100" zoomScaleSheetLayoutView="100" workbookViewId="0"/>
  </sheetViews>
  <sheetFormatPr defaultRowHeight="15" x14ac:dyDescent="0.25"/>
  <cols>
    <col min="1" max="1" width="21.7109375" style="54" customWidth="1"/>
    <col min="2" max="2" width="70.7109375" style="54" customWidth="1"/>
    <col min="3" max="3" width="7.7109375" style="41" customWidth="1"/>
    <col min="4" max="4" width="50.7109375" style="54" customWidth="1"/>
    <col min="5" max="5" width="18.5703125" style="54" bestFit="1" customWidth="1"/>
    <col min="6" max="6" width="11.42578125" style="54" bestFit="1" customWidth="1"/>
  </cols>
  <sheetData>
    <row r="1" spans="1:6" ht="15.75" customHeight="1" thickTop="1" x14ac:dyDescent="0.25">
      <c r="A1" s="99" t="s">
        <v>0</v>
      </c>
      <c r="B1" s="100" t="str">
        <f>SOUHRN!C1</f>
        <v>MUNI AV Technologie</v>
      </c>
      <c r="C1" s="7" t="s">
        <v>245</v>
      </c>
      <c r="D1" s="1"/>
    </row>
    <row r="2" spans="1:6" x14ac:dyDescent="0.25">
      <c r="A2" s="101" t="s">
        <v>2</v>
      </c>
      <c r="B2" s="27" t="str">
        <f>SOUHRN!C2</f>
        <v>UKB - pouze výběr učeben LF</v>
      </c>
      <c r="D2" s="126" t="s">
        <v>333</v>
      </c>
    </row>
    <row r="3" spans="1:6" x14ac:dyDescent="0.25">
      <c r="A3" s="101" t="s">
        <v>4</v>
      </c>
      <c r="B3" s="27"/>
      <c r="D3" s="127"/>
    </row>
    <row r="4" spans="1:6" x14ac:dyDescent="0.25">
      <c r="A4" s="101" t="s">
        <v>6</v>
      </c>
      <c r="B4" s="27" t="s">
        <v>7</v>
      </c>
      <c r="D4" s="127"/>
    </row>
    <row r="5" spans="1:6" x14ac:dyDescent="0.25">
      <c r="A5" s="101" t="s">
        <v>8</v>
      </c>
      <c r="B5" s="11" t="s">
        <v>248</v>
      </c>
      <c r="D5" s="127"/>
    </row>
    <row r="6" spans="1:6" x14ac:dyDescent="0.25">
      <c r="A6" s="101" t="s">
        <v>249</v>
      </c>
      <c r="B6" s="11" t="s">
        <v>331</v>
      </c>
      <c r="D6" s="127"/>
    </row>
    <row r="7" spans="1:6" x14ac:dyDescent="0.25">
      <c r="A7" s="101" t="s">
        <v>251</v>
      </c>
      <c r="B7" s="11"/>
      <c r="D7" s="127"/>
    </row>
    <row r="8" spans="1:6" x14ac:dyDescent="0.25">
      <c r="A8" s="101" t="s">
        <v>253</v>
      </c>
      <c r="B8" s="11" t="str">
        <f ca="1">RIGHT(CELL("filename",A1),LEN(CELL("filename",A1))-FIND("]",CELL("filename",A1)))</f>
        <v>A20_114</v>
      </c>
      <c r="D8" s="127"/>
    </row>
    <row r="9" spans="1:6" x14ac:dyDescent="0.25">
      <c r="A9" s="101" t="s">
        <v>254</v>
      </c>
      <c r="B9" s="11" t="s">
        <v>334</v>
      </c>
      <c r="D9" s="127"/>
    </row>
    <row r="10" spans="1:6" x14ac:dyDescent="0.25">
      <c r="A10" s="101" t="s">
        <v>256</v>
      </c>
      <c r="B10" s="44"/>
      <c r="D10" s="127"/>
    </row>
    <row r="11" spans="1:6" ht="15.75" customHeight="1" thickBot="1" x14ac:dyDescent="0.3">
      <c r="A11" s="102" t="s">
        <v>257</v>
      </c>
      <c r="B11" s="28"/>
      <c r="D11" s="127"/>
    </row>
    <row r="12" spans="1:6" x14ac:dyDescent="0.25">
      <c r="A12" s="6"/>
      <c r="B12" s="8"/>
      <c r="C12" s="40"/>
      <c r="D12" s="9"/>
    </row>
    <row r="13" spans="1:6" ht="31.5" customHeight="1" x14ac:dyDescent="0.25">
      <c r="A13" s="38" t="s">
        <v>10</v>
      </c>
      <c r="B13" s="39" t="s">
        <v>258</v>
      </c>
      <c r="C13" s="2" t="s">
        <v>12</v>
      </c>
      <c r="D13" s="10" t="s">
        <v>13</v>
      </c>
      <c r="E13" s="2" t="s">
        <v>259</v>
      </c>
      <c r="F13" s="10" t="s">
        <v>260</v>
      </c>
    </row>
    <row r="14" spans="1:6" x14ac:dyDescent="0.25">
      <c r="A14" s="56" t="s">
        <v>20</v>
      </c>
      <c r="B14" s="59" t="str">
        <f>VLOOKUP(A14,SOUHRN!$A$9:$E$218,2,FALSE)</f>
        <v>Motorové promítací plátno 2,7 m</v>
      </c>
      <c r="C14" s="55">
        <v>1</v>
      </c>
      <c r="D14" s="58" t="s">
        <v>22</v>
      </c>
      <c r="E14" s="106"/>
      <c r="F14" s="69">
        <f t="shared" ref="F14:F26" si="0">E14*C14</f>
        <v>0</v>
      </c>
    </row>
    <row r="15" spans="1:6" x14ac:dyDescent="0.25">
      <c r="A15" s="56" t="s">
        <v>45</v>
      </c>
      <c r="B15" s="59" t="str">
        <f>VLOOKUP(A15,SOUHRN!$A$9:$E$218,2,FALSE)</f>
        <v>Projektor s pevným objektivem, 5000 lm</v>
      </c>
      <c r="C15" s="55">
        <v>1</v>
      </c>
      <c r="D15" s="58" t="s">
        <v>22</v>
      </c>
      <c r="E15" s="106"/>
      <c r="F15" s="69">
        <f t="shared" si="0"/>
        <v>0</v>
      </c>
    </row>
    <row r="16" spans="1:6" x14ac:dyDescent="0.25">
      <c r="A16" s="56" t="s">
        <v>190</v>
      </c>
      <c r="B16" s="59" t="str">
        <f>VLOOKUP(A16,SOUHRN!$A$9:$E$218,2,FALSE)</f>
        <v>Držák projektoru univerzální</v>
      </c>
      <c r="C16" s="55">
        <v>1</v>
      </c>
      <c r="D16" s="58" t="s">
        <v>22</v>
      </c>
      <c r="E16" s="106"/>
      <c r="F16" s="69">
        <f t="shared" si="0"/>
        <v>0</v>
      </c>
    </row>
    <row r="17" spans="1:6" x14ac:dyDescent="0.25">
      <c r="A17" s="56" t="s">
        <v>42</v>
      </c>
      <c r="B17" s="59" t="str">
        <f>VLOOKUP(A17,SOUHRN!$A$9:$E$218,2,FALSE)</f>
        <v>Keramická tabule atypická</v>
      </c>
      <c r="C17" s="55">
        <v>1</v>
      </c>
      <c r="D17" s="58" t="s">
        <v>22</v>
      </c>
      <c r="E17" s="106"/>
      <c r="F17" s="69">
        <f t="shared" si="0"/>
        <v>0</v>
      </c>
    </row>
    <row r="18" spans="1:6" x14ac:dyDescent="0.25">
      <c r="A18" s="56" t="s">
        <v>202</v>
      </c>
      <c r="B18" s="59" t="str">
        <f>VLOOKUP(A18,SOUHRN!$A$9:$E$218,2,FALSE)</f>
        <v>Přípojné místo pro prezentaci v katedře</v>
      </c>
      <c r="C18" s="55">
        <v>1</v>
      </c>
      <c r="D18" s="58" t="s">
        <v>22</v>
      </c>
      <c r="E18" s="106"/>
      <c r="F18" s="69">
        <f t="shared" si="0"/>
        <v>0</v>
      </c>
    </row>
    <row r="19" spans="1:6" x14ac:dyDescent="0.25">
      <c r="A19" s="56" t="s">
        <v>153</v>
      </c>
      <c r="B19" s="59" t="str">
        <f>VLOOKUP(A19,SOUHRN!$A$9:$E$218,2,FALSE)</f>
        <v>Výkonový zesilovač (100V nebo nízkoimpedanční)</v>
      </c>
      <c r="C19" s="57">
        <v>1</v>
      </c>
      <c r="D19" s="58" t="s">
        <v>22</v>
      </c>
      <c r="E19" s="106"/>
      <c r="F19" s="69">
        <f t="shared" si="0"/>
        <v>0</v>
      </c>
    </row>
    <row r="20" spans="1:6" x14ac:dyDescent="0.25">
      <c r="A20" s="56" t="s">
        <v>78</v>
      </c>
      <c r="B20" s="59" t="str">
        <f>VLOOKUP(A20,SOUHRN!$A$9:$E$218,2,FALSE)</f>
        <v>Prezentační AV přepínač malý (6 vstupů, HDMI výstup)</v>
      </c>
      <c r="C20" s="57">
        <v>1</v>
      </c>
      <c r="D20" s="58" t="s">
        <v>22</v>
      </c>
      <c r="E20" s="106"/>
      <c r="F20" s="69">
        <f t="shared" si="0"/>
        <v>0</v>
      </c>
    </row>
    <row r="21" spans="1:6" x14ac:dyDescent="0.25">
      <c r="A21" s="65" t="s">
        <v>72</v>
      </c>
      <c r="B21" s="63" t="str">
        <f>VLOOKUP(A21,SOUHRN!$A$9:$E$218,2,FALSE)</f>
        <v>Převodník HDMI - TP/HDBaseT (s náhl. výstupem)</v>
      </c>
      <c r="C21" s="57">
        <v>1</v>
      </c>
      <c r="D21" s="64" t="s">
        <v>22</v>
      </c>
      <c r="E21" s="106"/>
      <c r="F21" s="69">
        <f t="shared" si="0"/>
        <v>0</v>
      </c>
    </row>
    <row r="22" spans="1:6" x14ac:dyDescent="0.25">
      <c r="A22" s="56" t="s">
        <v>93</v>
      </c>
      <c r="B22" s="59" t="str">
        <f>VLOOKUP(A22,SOUHRN!$A$9:$E$218,2,FALSE)</f>
        <v>Ovládací panel/ŘS tlačítkový velký</v>
      </c>
      <c r="C22" s="57">
        <v>1</v>
      </c>
      <c r="D22" s="58" t="s">
        <v>22</v>
      </c>
      <c r="E22" s="106"/>
      <c r="F22" s="69">
        <f t="shared" si="0"/>
        <v>0</v>
      </c>
    </row>
    <row r="23" spans="1:6" x14ac:dyDescent="0.25">
      <c r="A23" s="56" t="s">
        <v>120</v>
      </c>
      <c r="B23" s="59" t="str">
        <f>VLOOKUP(A23,SOUHRN!$A$9:$E$218,2,FALSE)</f>
        <v>Relé</v>
      </c>
      <c r="C23" s="57">
        <v>2</v>
      </c>
      <c r="D23" s="58" t="s">
        <v>22</v>
      </c>
      <c r="E23" s="106"/>
      <c r="F23" s="69">
        <f t="shared" si="0"/>
        <v>0</v>
      </c>
    </row>
    <row r="24" spans="1:6" x14ac:dyDescent="0.25">
      <c r="A24" s="65" t="s">
        <v>171</v>
      </c>
      <c r="B24" s="59" t="str">
        <f>VLOOKUP(A24,SOUHRN!$A$9:$E$218,2,FALSE)</f>
        <v>SFTP Cat 6a</v>
      </c>
      <c r="C24" s="57">
        <v>30</v>
      </c>
      <c r="D24" s="58" t="s">
        <v>22</v>
      </c>
      <c r="E24" s="106"/>
      <c r="F24" s="69">
        <f t="shared" si="0"/>
        <v>0</v>
      </c>
    </row>
    <row r="25" spans="1:6" x14ac:dyDescent="0.25">
      <c r="A25" s="65" t="s">
        <v>188</v>
      </c>
      <c r="B25" s="59" t="str">
        <f>VLOOKUP(A25,SOUHRN!$A$9:$E$218,2,FALSE)</f>
        <v>Repro kabel 100V, CYKY 2x1,5 mm2</v>
      </c>
      <c r="C25" s="57">
        <v>60</v>
      </c>
      <c r="D25" s="58" t="s">
        <v>173</v>
      </c>
      <c r="E25" s="106"/>
      <c r="F25" s="69">
        <f t="shared" si="0"/>
        <v>0</v>
      </c>
    </row>
    <row r="26" spans="1:6" x14ac:dyDescent="0.25">
      <c r="A26" s="65" t="s">
        <v>205</v>
      </c>
      <c r="B26" s="59" t="str">
        <f>VLOOKUP(A26,SOUHRN!$A$9:$E$218,2,FALSE)</f>
        <v>Montážní a spotřební materiál</v>
      </c>
      <c r="C26" s="57">
        <v>1</v>
      </c>
      <c r="D26" s="58" t="s">
        <v>207</v>
      </c>
      <c r="E26" s="106"/>
      <c r="F26" s="69">
        <f t="shared" si="0"/>
        <v>0</v>
      </c>
    </row>
    <row r="27" spans="1:6" x14ac:dyDescent="0.25">
      <c r="A27" s="65" t="s">
        <v>209</v>
      </c>
      <c r="B27" s="59" t="str">
        <f>VLOOKUP(A27,SOUHRN!$A$9:$E$218,2,FALSE)</f>
        <v>Prováděcí dokumentace</v>
      </c>
      <c r="C27" s="57">
        <v>4</v>
      </c>
      <c r="D27" s="58" t="s">
        <v>303</v>
      </c>
      <c r="E27" s="107"/>
      <c r="F27" s="108"/>
    </row>
    <row r="28" spans="1:6" x14ac:dyDescent="0.25">
      <c r="A28" s="65" t="s">
        <v>212</v>
      </c>
      <c r="B28" s="59" t="str">
        <f>VLOOKUP(A28,SOUHRN!$A$9:$E$218,2,FALSE)</f>
        <v>Štítkování zařízení - identifikační systém</v>
      </c>
      <c r="C28" s="57">
        <v>4</v>
      </c>
      <c r="D28" s="58" t="s">
        <v>303</v>
      </c>
      <c r="E28" s="107"/>
      <c r="F28" s="108"/>
    </row>
    <row r="29" spans="1:6" x14ac:dyDescent="0.25">
      <c r="A29" s="65" t="s">
        <v>214</v>
      </c>
      <c r="B29" s="59" t="str">
        <f>VLOOKUP(A29,SOUHRN!$A$9:$E$218,2,FALSE)</f>
        <v>Demontážní práce původního vybavení</v>
      </c>
      <c r="C29" s="57">
        <v>16</v>
      </c>
      <c r="D29" s="58" t="s">
        <v>303</v>
      </c>
      <c r="E29" s="107"/>
      <c r="F29" s="108"/>
    </row>
    <row r="30" spans="1:6" x14ac:dyDescent="0.25">
      <c r="A30" s="65" t="s">
        <v>216</v>
      </c>
      <c r="B30" s="59" t="str">
        <f>VLOOKUP(A30,SOUHRN!$A$9:$E$218,2,FALSE)</f>
        <v>Příprava kabelových tras</v>
      </c>
      <c r="C30" s="57">
        <v>12</v>
      </c>
      <c r="D30" s="58" t="s">
        <v>303</v>
      </c>
      <c r="E30" s="107"/>
      <c r="F30" s="108"/>
    </row>
    <row r="31" spans="1:6" x14ac:dyDescent="0.25">
      <c r="A31" s="65" t="s">
        <v>218</v>
      </c>
      <c r="B31" s="59" t="str">
        <f>VLOOKUP(A31,SOUHRN!$A$9:$E$218,2,FALSE)</f>
        <v>Montážní a instalační práce</v>
      </c>
      <c r="C31" s="57">
        <v>60</v>
      </c>
      <c r="D31" s="58" t="s">
        <v>303</v>
      </c>
      <c r="E31" s="107"/>
      <c r="F31" s="108"/>
    </row>
    <row r="32" spans="1:6" x14ac:dyDescent="0.25">
      <c r="A32" s="65" t="s">
        <v>220</v>
      </c>
      <c r="B32" s="59" t="str">
        <f>VLOOKUP(A32,SOUHRN!$A$9:$E$218,2,FALSE)</f>
        <v>Programování řídícího systému</v>
      </c>
      <c r="C32" s="57">
        <v>4</v>
      </c>
      <c r="D32" s="58" t="s">
        <v>303</v>
      </c>
      <c r="E32" s="107"/>
      <c r="F32" s="108"/>
    </row>
    <row r="33" spans="1:6" ht="15.75" customHeight="1" thickBot="1" x14ac:dyDescent="0.3">
      <c r="A33" s="87" t="s">
        <v>224</v>
      </c>
      <c r="B33" s="88" t="str">
        <f>VLOOKUP(A33,SOUHRN!$A$9:$E$218,2,FALSE)</f>
        <v>Zprovoznění a zaškolení obsluhy</v>
      </c>
      <c r="C33" s="89">
        <v>2</v>
      </c>
      <c r="D33" s="80" t="s">
        <v>303</v>
      </c>
      <c r="E33" s="119"/>
      <c r="F33" s="120"/>
    </row>
    <row r="34" spans="1:6" ht="15.75" customHeight="1" thickTop="1" x14ac:dyDescent="0.25"/>
    <row r="35" spans="1:6" x14ac:dyDescent="0.25">
      <c r="F35" s="96">
        <f>SUM(F14:F34)</f>
        <v>0</v>
      </c>
    </row>
    <row r="39" spans="1:6" x14ac:dyDescent="0.25">
      <c r="D39" s="5"/>
    </row>
  </sheetData>
  <sheetProtection sheet="1"/>
  <mergeCells count="1">
    <mergeCell ref="D2:D11"/>
  </mergeCells>
  <pageMargins left="0.23622047244094491" right="0.23622047244094491" top="0.74803149606299213" bottom="0.74803149606299213" header="0.31496062992125978" footer="0.31496062992125978"/>
  <pageSetup paperSize="9" scale="79" fitToHeight="0" orientation="landscape" horizontalDpi="300"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8"/>
  <sheetViews>
    <sheetView view="pageBreakPreview" zoomScaleNormal="100" zoomScaleSheetLayoutView="100" workbookViewId="0"/>
  </sheetViews>
  <sheetFormatPr defaultRowHeight="15" x14ac:dyDescent="0.25"/>
  <cols>
    <col min="1" max="1" width="21.7109375" style="54" customWidth="1"/>
    <col min="2" max="2" width="70.7109375" style="54" customWidth="1"/>
    <col min="3" max="3" width="7.7109375" style="41" customWidth="1"/>
    <col min="4" max="4" width="50.7109375" style="54" customWidth="1"/>
    <col min="5" max="6" width="18.5703125" style="54" bestFit="1" customWidth="1"/>
  </cols>
  <sheetData>
    <row r="1" spans="1:6" ht="15.75" customHeight="1" thickTop="1" x14ac:dyDescent="0.25">
      <c r="A1" s="99" t="s">
        <v>0</v>
      </c>
      <c r="B1" s="100" t="str">
        <f>SOUHRN!C1</f>
        <v>MUNI AV Technologie</v>
      </c>
      <c r="C1" s="7" t="s">
        <v>245</v>
      </c>
      <c r="D1" s="1"/>
    </row>
    <row r="2" spans="1:6" x14ac:dyDescent="0.25">
      <c r="A2" s="101" t="s">
        <v>2</v>
      </c>
      <c r="B2" s="27" t="str">
        <f>SOUHRN!C2</f>
        <v>UKB - pouze výběr učeben LF</v>
      </c>
      <c r="D2" s="126" t="s">
        <v>333</v>
      </c>
    </row>
    <row r="3" spans="1:6" x14ac:dyDescent="0.25">
      <c r="A3" s="101" t="s">
        <v>4</v>
      </c>
      <c r="B3" s="27"/>
      <c r="D3" s="127"/>
    </row>
    <row r="4" spans="1:6" x14ac:dyDescent="0.25">
      <c r="A4" s="101" t="s">
        <v>6</v>
      </c>
      <c r="B4" s="27" t="s">
        <v>7</v>
      </c>
      <c r="D4" s="127"/>
    </row>
    <row r="5" spans="1:6" x14ac:dyDescent="0.25">
      <c r="A5" s="101" t="s">
        <v>8</v>
      </c>
      <c r="B5" s="11" t="s">
        <v>248</v>
      </c>
      <c r="D5" s="127"/>
    </row>
    <row r="6" spans="1:6" x14ac:dyDescent="0.25">
      <c r="A6" s="101" t="s">
        <v>249</v>
      </c>
      <c r="B6" s="11" t="s">
        <v>274</v>
      </c>
      <c r="D6" s="127"/>
    </row>
    <row r="7" spans="1:6" x14ac:dyDescent="0.25">
      <c r="A7" s="101" t="s">
        <v>251</v>
      </c>
      <c r="B7" s="11"/>
      <c r="D7" s="127"/>
    </row>
    <row r="8" spans="1:6" x14ac:dyDescent="0.25">
      <c r="A8" s="101" t="s">
        <v>253</v>
      </c>
      <c r="B8" s="11" t="str">
        <f ca="1">RIGHT(CELL("filename",A1),LEN(CELL("filename",A1))-FIND("]",CELL("filename",A1)))</f>
        <v>A21_108</v>
      </c>
      <c r="D8" s="127"/>
    </row>
    <row r="9" spans="1:6" x14ac:dyDescent="0.25">
      <c r="A9" s="101" t="s">
        <v>254</v>
      </c>
      <c r="B9" s="11" t="s">
        <v>335</v>
      </c>
      <c r="D9" s="127"/>
    </row>
    <row r="10" spans="1:6" x14ac:dyDescent="0.25">
      <c r="A10" s="101" t="s">
        <v>256</v>
      </c>
      <c r="B10" s="44"/>
      <c r="D10" s="127"/>
    </row>
    <row r="11" spans="1:6" ht="15.75" customHeight="1" thickBot="1" x14ac:dyDescent="0.3">
      <c r="A11" s="102" t="s">
        <v>257</v>
      </c>
      <c r="B11" s="28"/>
      <c r="D11" s="127"/>
    </row>
    <row r="12" spans="1:6" x14ac:dyDescent="0.25">
      <c r="A12" s="6"/>
      <c r="B12" s="8"/>
      <c r="C12" s="40"/>
      <c r="D12" s="9"/>
    </row>
    <row r="13" spans="1:6" ht="31.5" customHeight="1" x14ac:dyDescent="0.25">
      <c r="A13" s="38" t="s">
        <v>10</v>
      </c>
      <c r="B13" s="39" t="s">
        <v>258</v>
      </c>
      <c r="C13" s="2" t="s">
        <v>12</v>
      </c>
      <c r="D13" s="10" t="s">
        <v>13</v>
      </c>
      <c r="E13" s="2" t="s">
        <v>259</v>
      </c>
      <c r="F13" s="10" t="s">
        <v>260</v>
      </c>
    </row>
    <row r="14" spans="1:6" x14ac:dyDescent="0.25">
      <c r="A14" s="56" t="s">
        <v>20</v>
      </c>
      <c r="B14" s="59" t="str">
        <f>VLOOKUP(A14,SOUHRN!$A$9:$E$218,2,FALSE)</f>
        <v>Motorové promítací plátno 2,7 m</v>
      </c>
      <c r="C14" s="55">
        <v>1</v>
      </c>
      <c r="D14" s="58" t="s">
        <v>22</v>
      </c>
      <c r="E14" s="106"/>
      <c r="F14" s="69">
        <f t="shared" ref="F14:F26" si="0">E14*C14</f>
        <v>0</v>
      </c>
    </row>
    <row r="15" spans="1:6" x14ac:dyDescent="0.25">
      <c r="A15" s="56" t="s">
        <v>45</v>
      </c>
      <c r="B15" s="59" t="str">
        <f>VLOOKUP(A15,SOUHRN!$A$9:$E$218,2,FALSE)</f>
        <v>Projektor s pevným objektivem, 5000 lm</v>
      </c>
      <c r="C15" s="55">
        <v>1</v>
      </c>
      <c r="D15" s="58" t="s">
        <v>22</v>
      </c>
      <c r="E15" s="106"/>
      <c r="F15" s="69">
        <f t="shared" si="0"/>
        <v>0</v>
      </c>
    </row>
    <row r="16" spans="1:6" x14ac:dyDescent="0.25">
      <c r="A16" s="56" t="s">
        <v>190</v>
      </c>
      <c r="B16" s="59" t="str">
        <f>VLOOKUP(A16,SOUHRN!$A$9:$E$218,2,FALSE)</f>
        <v>Držák projektoru univerzální</v>
      </c>
      <c r="C16" s="55">
        <v>1</v>
      </c>
      <c r="D16" s="58" t="s">
        <v>22</v>
      </c>
      <c r="E16" s="106"/>
      <c r="F16" s="69">
        <f t="shared" si="0"/>
        <v>0</v>
      </c>
    </row>
    <row r="17" spans="1:6" x14ac:dyDescent="0.25">
      <c r="A17" s="56" t="s">
        <v>42</v>
      </c>
      <c r="B17" s="59" t="str">
        <f>VLOOKUP(A17,SOUHRN!$A$9:$E$218,2,FALSE)</f>
        <v>Keramická tabule atypická</v>
      </c>
      <c r="C17" s="55">
        <v>1</v>
      </c>
      <c r="D17" s="58" t="s">
        <v>22</v>
      </c>
      <c r="E17" s="106"/>
      <c r="F17" s="69">
        <f t="shared" si="0"/>
        <v>0</v>
      </c>
    </row>
    <row r="18" spans="1:6" x14ac:dyDescent="0.25">
      <c r="A18" s="56" t="s">
        <v>202</v>
      </c>
      <c r="B18" s="59" t="str">
        <f>VLOOKUP(A18,SOUHRN!$A$9:$E$218,2,FALSE)</f>
        <v>Přípojné místo pro prezentaci v katedře</v>
      </c>
      <c r="C18" s="55">
        <v>1</v>
      </c>
      <c r="D18" s="58" t="s">
        <v>22</v>
      </c>
      <c r="E18" s="106"/>
      <c r="F18" s="69">
        <f t="shared" si="0"/>
        <v>0</v>
      </c>
    </row>
    <row r="19" spans="1:6" x14ac:dyDescent="0.25">
      <c r="A19" s="56" t="s">
        <v>153</v>
      </c>
      <c r="B19" s="59" t="str">
        <f>VLOOKUP(A19,SOUHRN!$A$9:$E$218,2,FALSE)</f>
        <v>Výkonový zesilovač (100V nebo nízkoimpedanční)</v>
      </c>
      <c r="C19" s="57">
        <v>1</v>
      </c>
      <c r="D19" s="58" t="s">
        <v>22</v>
      </c>
      <c r="E19" s="106"/>
      <c r="F19" s="69">
        <f t="shared" si="0"/>
        <v>0</v>
      </c>
    </row>
    <row r="20" spans="1:6" x14ac:dyDescent="0.25">
      <c r="A20" s="56" t="s">
        <v>78</v>
      </c>
      <c r="B20" s="59" t="str">
        <f>VLOOKUP(A20,SOUHRN!$A$9:$E$218,2,FALSE)</f>
        <v>Prezentační AV přepínač malý (6 vstupů, HDMI výstup)</v>
      </c>
      <c r="C20" s="57">
        <v>1</v>
      </c>
      <c r="D20" s="58" t="s">
        <v>22</v>
      </c>
      <c r="E20" s="106"/>
      <c r="F20" s="69">
        <f t="shared" si="0"/>
        <v>0</v>
      </c>
    </row>
    <row r="21" spans="1:6" x14ac:dyDescent="0.25">
      <c r="A21" s="56" t="s">
        <v>72</v>
      </c>
      <c r="B21" s="59" t="str">
        <f>VLOOKUP(A21,SOUHRN!$A$9:$E$218,2,FALSE)</f>
        <v>Převodník HDMI - TP/HDBaseT (s náhl. výstupem)</v>
      </c>
      <c r="C21" s="57">
        <v>1</v>
      </c>
      <c r="D21" s="58" t="s">
        <v>22</v>
      </c>
      <c r="E21" s="106"/>
      <c r="F21" s="69">
        <f t="shared" si="0"/>
        <v>0</v>
      </c>
    </row>
    <row r="22" spans="1:6" x14ac:dyDescent="0.25">
      <c r="A22" s="56" t="s">
        <v>93</v>
      </c>
      <c r="B22" s="59" t="str">
        <f>VLOOKUP(A22,SOUHRN!$A$9:$E$218,2,FALSE)</f>
        <v>Ovládací panel/ŘS tlačítkový velký</v>
      </c>
      <c r="C22" s="57">
        <v>1</v>
      </c>
      <c r="D22" s="58" t="s">
        <v>22</v>
      </c>
      <c r="E22" s="106"/>
      <c r="F22" s="69">
        <f t="shared" si="0"/>
        <v>0</v>
      </c>
    </row>
    <row r="23" spans="1:6" x14ac:dyDescent="0.25">
      <c r="A23" s="65" t="s">
        <v>120</v>
      </c>
      <c r="B23" s="63" t="str">
        <f>VLOOKUP(A23,SOUHRN!$A$9:$E$218,2,FALSE)</f>
        <v>Relé</v>
      </c>
      <c r="C23" s="57">
        <v>2</v>
      </c>
      <c r="D23" s="64" t="s">
        <v>22</v>
      </c>
      <c r="E23" s="106"/>
      <c r="F23" s="69">
        <f t="shared" si="0"/>
        <v>0</v>
      </c>
    </row>
    <row r="24" spans="1:6" x14ac:dyDescent="0.25">
      <c r="A24" s="56" t="s">
        <v>171</v>
      </c>
      <c r="B24" s="59" t="str">
        <f>VLOOKUP(A24,SOUHRN!$A$9:$E$218,2,FALSE)</f>
        <v>SFTP Cat 6a</v>
      </c>
      <c r="C24" s="57">
        <v>30</v>
      </c>
      <c r="D24" s="58" t="s">
        <v>22</v>
      </c>
      <c r="E24" s="106"/>
      <c r="F24" s="69">
        <f t="shared" si="0"/>
        <v>0</v>
      </c>
    </row>
    <row r="25" spans="1:6" x14ac:dyDescent="0.25">
      <c r="A25" s="56" t="s">
        <v>188</v>
      </c>
      <c r="B25" s="59" t="str">
        <f>VLOOKUP(A25,SOUHRN!$A$9:$E$218,2,FALSE)</f>
        <v>Repro kabel 100V, CYKY 2x1,5 mm2</v>
      </c>
      <c r="C25" s="57">
        <v>60</v>
      </c>
      <c r="D25" s="58" t="s">
        <v>22</v>
      </c>
      <c r="E25" s="106"/>
      <c r="F25" s="69">
        <f t="shared" si="0"/>
        <v>0</v>
      </c>
    </row>
    <row r="26" spans="1:6" x14ac:dyDescent="0.25">
      <c r="A26" s="65" t="s">
        <v>205</v>
      </c>
      <c r="B26" s="59" t="str">
        <f>VLOOKUP(A26,SOUHRN!$A$9:$E$218,2,FALSE)</f>
        <v>Montážní a spotřební materiál</v>
      </c>
      <c r="C26" s="57">
        <v>1</v>
      </c>
      <c r="D26" s="58" t="s">
        <v>207</v>
      </c>
      <c r="E26" s="106"/>
      <c r="F26" s="69">
        <f t="shared" si="0"/>
        <v>0</v>
      </c>
    </row>
    <row r="27" spans="1:6" x14ac:dyDescent="0.25">
      <c r="A27" s="65" t="s">
        <v>209</v>
      </c>
      <c r="B27" s="59" t="str">
        <f>VLOOKUP(A27,SOUHRN!$A$9:$E$218,2,FALSE)</f>
        <v>Prováděcí dokumentace</v>
      </c>
      <c r="C27" s="57">
        <v>4</v>
      </c>
      <c r="D27" s="58" t="s">
        <v>303</v>
      </c>
      <c r="E27" s="107"/>
      <c r="F27" s="108"/>
    </row>
    <row r="28" spans="1:6" x14ac:dyDescent="0.25">
      <c r="A28" s="65" t="s">
        <v>212</v>
      </c>
      <c r="B28" s="59" t="str">
        <f>VLOOKUP(A28,SOUHRN!$A$9:$E$218,2,FALSE)</f>
        <v>Štítkování zařízení - identifikační systém</v>
      </c>
      <c r="C28" s="57">
        <v>4</v>
      </c>
      <c r="D28" s="58" t="s">
        <v>303</v>
      </c>
      <c r="E28" s="107"/>
      <c r="F28" s="108"/>
    </row>
    <row r="29" spans="1:6" x14ac:dyDescent="0.25">
      <c r="A29" s="65" t="s">
        <v>214</v>
      </c>
      <c r="B29" s="59" t="str">
        <f>VLOOKUP(A29,SOUHRN!$A$9:$E$218,2,FALSE)</f>
        <v>Demontážní práce původního vybavení</v>
      </c>
      <c r="C29" s="57">
        <v>16</v>
      </c>
      <c r="D29" s="58" t="s">
        <v>303</v>
      </c>
      <c r="E29" s="107"/>
      <c r="F29" s="108"/>
    </row>
    <row r="30" spans="1:6" x14ac:dyDescent="0.25">
      <c r="A30" s="65" t="s">
        <v>216</v>
      </c>
      <c r="B30" s="59" t="str">
        <f>VLOOKUP(A30,SOUHRN!$A$9:$E$218,2,FALSE)</f>
        <v>Příprava kabelových tras</v>
      </c>
      <c r="C30" s="57">
        <v>12</v>
      </c>
      <c r="D30" s="58" t="s">
        <v>303</v>
      </c>
      <c r="E30" s="107"/>
      <c r="F30" s="108"/>
    </row>
    <row r="31" spans="1:6" x14ac:dyDescent="0.25">
      <c r="A31" s="65" t="s">
        <v>218</v>
      </c>
      <c r="B31" s="59" t="str">
        <f>VLOOKUP(A31,SOUHRN!$A$9:$E$218,2,FALSE)</f>
        <v>Montážní a instalační práce</v>
      </c>
      <c r="C31" s="57">
        <v>60</v>
      </c>
      <c r="D31" s="58" t="s">
        <v>303</v>
      </c>
      <c r="E31" s="107"/>
      <c r="F31" s="108"/>
    </row>
    <row r="32" spans="1:6" x14ac:dyDescent="0.25">
      <c r="A32" s="65" t="s">
        <v>220</v>
      </c>
      <c r="B32" s="59" t="str">
        <f>VLOOKUP(A32,SOUHRN!$A$9:$E$218,2,FALSE)</f>
        <v>Programování řídícího systému</v>
      </c>
      <c r="C32" s="57">
        <v>4</v>
      </c>
      <c r="D32" s="58" t="s">
        <v>303</v>
      </c>
      <c r="E32" s="107"/>
      <c r="F32" s="108"/>
    </row>
    <row r="33" spans="1:6" ht="15.75" customHeight="1" thickBot="1" x14ac:dyDescent="0.3">
      <c r="A33" s="87" t="s">
        <v>224</v>
      </c>
      <c r="B33" s="88" t="str">
        <f>VLOOKUP(A33,SOUHRN!$A$9:$E$218,2,FALSE)</f>
        <v>Zprovoznění a zaškolení obsluhy</v>
      </c>
      <c r="C33" s="89">
        <v>2</v>
      </c>
      <c r="D33" s="80" t="s">
        <v>303</v>
      </c>
      <c r="E33" s="119"/>
      <c r="F33" s="120"/>
    </row>
    <row r="34" spans="1:6" ht="15.75" customHeight="1" thickTop="1" x14ac:dyDescent="0.25"/>
    <row r="35" spans="1:6" x14ac:dyDescent="0.25">
      <c r="D35" s="4" t="s">
        <v>261</v>
      </c>
      <c r="F35" s="96">
        <f>SUM(F14:F33)</f>
        <v>0</v>
      </c>
    </row>
    <row r="38" spans="1:6" x14ac:dyDescent="0.25">
      <c r="D38" s="5"/>
    </row>
  </sheetData>
  <sheetProtection sheet="1"/>
  <mergeCells count="1">
    <mergeCell ref="D2:D11"/>
  </mergeCells>
  <pageMargins left="0.23622047244094491" right="0.23622047244094491" top="0.74803149606299213" bottom="0.74803149606299213" header="0.31496062992125978" footer="0.31496062992125978"/>
  <pageSetup paperSize="9" scale="76" fitToHeight="0" orientation="landscape" horizontalDpi="300"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9"/>
  <sheetViews>
    <sheetView view="pageBreakPreview" zoomScaleNormal="100" zoomScaleSheetLayoutView="100" workbookViewId="0"/>
  </sheetViews>
  <sheetFormatPr defaultRowHeight="15" x14ac:dyDescent="0.25"/>
  <cols>
    <col min="1" max="1" width="21.7109375" style="54" customWidth="1"/>
    <col min="2" max="2" width="70.7109375" style="54" customWidth="1"/>
    <col min="3" max="3" width="7.7109375" style="41" customWidth="1"/>
    <col min="4" max="4" width="50.7109375" style="54" customWidth="1"/>
    <col min="5" max="6" width="18.5703125" style="54" bestFit="1" customWidth="1"/>
  </cols>
  <sheetData>
    <row r="1" spans="1:6" ht="15.75" customHeight="1" thickTop="1" x14ac:dyDescent="0.25">
      <c r="A1" s="99" t="s">
        <v>0</v>
      </c>
      <c r="B1" s="100" t="str">
        <f>SOUHRN!C1</f>
        <v>MUNI AV Technologie</v>
      </c>
      <c r="C1" s="7" t="s">
        <v>245</v>
      </c>
      <c r="D1" s="1"/>
    </row>
    <row r="2" spans="1:6" x14ac:dyDescent="0.25">
      <c r="A2" s="101" t="s">
        <v>2</v>
      </c>
      <c r="B2" s="27" t="str">
        <f>SOUHRN!C2</f>
        <v>UKB - pouze výběr učeben LF</v>
      </c>
      <c r="D2" s="126" t="s">
        <v>301</v>
      </c>
    </row>
    <row r="3" spans="1:6" x14ac:dyDescent="0.25">
      <c r="A3" s="101" t="s">
        <v>4</v>
      </c>
      <c r="B3" s="27"/>
      <c r="D3" s="127"/>
    </row>
    <row r="4" spans="1:6" x14ac:dyDescent="0.25">
      <c r="A4" s="101" t="s">
        <v>6</v>
      </c>
      <c r="B4" s="27" t="s">
        <v>7</v>
      </c>
      <c r="D4" s="127"/>
    </row>
    <row r="5" spans="1:6" x14ac:dyDescent="0.25">
      <c r="A5" s="101" t="s">
        <v>8</v>
      </c>
      <c r="B5" s="11" t="s">
        <v>248</v>
      </c>
      <c r="D5" s="127"/>
    </row>
    <row r="6" spans="1:6" x14ac:dyDescent="0.25">
      <c r="A6" s="101" t="s">
        <v>249</v>
      </c>
      <c r="B6" s="11" t="s">
        <v>274</v>
      </c>
      <c r="D6" s="127"/>
    </row>
    <row r="7" spans="1:6" x14ac:dyDescent="0.25">
      <c r="A7" s="101" t="s">
        <v>251</v>
      </c>
      <c r="B7" s="11"/>
      <c r="D7" s="127"/>
    </row>
    <row r="8" spans="1:6" x14ac:dyDescent="0.25">
      <c r="A8" s="101" t="s">
        <v>253</v>
      </c>
      <c r="B8" s="11" t="str">
        <f ca="1">RIGHT(CELL("filename",A1),LEN(CELL("filename",A1))-FIND("]",CELL("filename",A1)))</f>
        <v>A21_111</v>
      </c>
      <c r="D8" s="127"/>
    </row>
    <row r="9" spans="1:6" x14ac:dyDescent="0.25">
      <c r="A9" s="101" t="s">
        <v>254</v>
      </c>
      <c r="B9" s="11" t="s">
        <v>336</v>
      </c>
      <c r="D9" s="127"/>
    </row>
    <row r="10" spans="1:6" x14ac:dyDescent="0.25">
      <c r="A10" s="101" t="s">
        <v>256</v>
      </c>
      <c r="B10" s="44"/>
      <c r="D10" s="127"/>
    </row>
    <row r="11" spans="1:6" ht="15.75" customHeight="1" thickBot="1" x14ac:dyDescent="0.3">
      <c r="A11" s="102" t="s">
        <v>257</v>
      </c>
      <c r="B11" s="28"/>
      <c r="D11" s="127"/>
    </row>
    <row r="12" spans="1:6" x14ac:dyDescent="0.25">
      <c r="A12" s="6"/>
      <c r="B12" s="8"/>
      <c r="C12" s="40"/>
      <c r="D12" s="9"/>
    </row>
    <row r="13" spans="1:6" ht="31.5" customHeight="1" x14ac:dyDescent="0.25">
      <c r="A13" s="38" t="s">
        <v>10</v>
      </c>
      <c r="B13" s="39" t="s">
        <v>258</v>
      </c>
      <c r="C13" s="2" t="s">
        <v>12</v>
      </c>
      <c r="D13" s="10" t="s">
        <v>13</v>
      </c>
      <c r="E13" s="2" t="s">
        <v>259</v>
      </c>
      <c r="F13" s="10" t="s">
        <v>260</v>
      </c>
    </row>
    <row r="14" spans="1:6" x14ac:dyDescent="0.25">
      <c r="A14" s="56" t="s">
        <v>20</v>
      </c>
      <c r="B14" s="59" t="str">
        <f>VLOOKUP(A14,SOUHRN!$A$9:$E$218,2,FALSE)</f>
        <v>Motorové promítací plátno 2,7 m</v>
      </c>
      <c r="C14" s="55">
        <v>1</v>
      </c>
      <c r="D14" s="58" t="s">
        <v>22</v>
      </c>
      <c r="E14" s="106"/>
      <c r="F14" s="69">
        <f t="shared" ref="F14:F26" si="0">E14*C14</f>
        <v>0</v>
      </c>
    </row>
    <row r="15" spans="1:6" x14ac:dyDescent="0.25">
      <c r="A15" s="56" t="s">
        <v>45</v>
      </c>
      <c r="B15" s="59" t="str">
        <f>VLOOKUP(A15,SOUHRN!$A$9:$E$218,2,FALSE)</f>
        <v>Projektor s pevným objektivem, 5000 lm</v>
      </c>
      <c r="C15" s="55">
        <v>1</v>
      </c>
      <c r="D15" s="58" t="s">
        <v>22</v>
      </c>
      <c r="E15" s="106"/>
      <c r="F15" s="69">
        <f t="shared" si="0"/>
        <v>0</v>
      </c>
    </row>
    <row r="16" spans="1:6" x14ac:dyDescent="0.25">
      <c r="A16" s="56" t="s">
        <v>190</v>
      </c>
      <c r="B16" s="59" t="str">
        <f>VLOOKUP(A16,SOUHRN!$A$9:$E$218,2,FALSE)</f>
        <v>Držák projektoru univerzální</v>
      </c>
      <c r="C16" s="55">
        <v>1</v>
      </c>
      <c r="D16" s="58" t="s">
        <v>22</v>
      </c>
      <c r="E16" s="106"/>
      <c r="F16" s="69">
        <f t="shared" si="0"/>
        <v>0</v>
      </c>
    </row>
    <row r="17" spans="1:6" x14ac:dyDescent="0.25">
      <c r="A17" s="56" t="s">
        <v>42</v>
      </c>
      <c r="B17" s="59" t="str">
        <f>VLOOKUP(A17,SOUHRN!$A$9:$E$218,2,FALSE)</f>
        <v>Keramická tabule atypická</v>
      </c>
      <c r="C17" s="55">
        <v>1</v>
      </c>
      <c r="D17" s="58" t="s">
        <v>22</v>
      </c>
      <c r="E17" s="106"/>
      <c r="F17" s="69">
        <f t="shared" si="0"/>
        <v>0</v>
      </c>
    </row>
    <row r="18" spans="1:6" x14ac:dyDescent="0.25">
      <c r="A18" s="56" t="s">
        <v>202</v>
      </c>
      <c r="B18" s="59" t="str">
        <f>VLOOKUP(A18,SOUHRN!$A$9:$E$218,2,FALSE)</f>
        <v>Přípojné místo pro prezentaci v katedře</v>
      </c>
      <c r="C18" s="55">
        <v>1</v>
      </c>
      <c r="D18" s="58" t="s">
        <v>22</v>
      </c>
      <c r="E18" s="106"/>
      <c r="F18" s="69">
        <f t="shared" si="0"/>
        <v>0</v>
      </c>
    </row>
    <row r="19" spans="1:6" x14ac:dyDescent="0.25">
      <c r="A19" s="56" t="s">
        <v>153</v>
      </c>
      <c r="B19" s="59" t="str">
        <f>VLOOKUP(A19,SOUHRN!$A$9:$E$218,2,FALSE)</f>
        <v>Výkonový zesilovač (100V nebo nízkoimpedanční)</v>
      </c>
      <c r="C19" s="57">
        <v>1</v>
      </c>
      <c r="D19" s="58" t="s">
        <v>22</v>
      </c>
      <c r="E19" s="106"/>
      <c r="F19" s="69">
        <f t="shared" si="0"/>
        <v>0</v>
      </c>
    </row>
    <row r="20" spans="1:6" x14ac:dyDescent="0.25">
      <c r="A20" s="56" t="s">
        <v>78</v>
      </c>
      <c r="B20" s="59" t="str">
        <f>VLOOKUP(A20,SOUHRN!$A$9:$E$218,2,FALSE)</f>
        <v>Prezentační AV přepínač malý (6 vstupů, HDMI výstup)</v>
      </c>
      <c r="C20" s="57">
        <v>1</v>
      </c>
      <c r="D20" s="58" t="s">
        <v>22</v>
      </c>
      <c r="E20" s="106"/>
      <c r="F20" s="69">
        <f t="shared" si="0"/>
        <v>0</v>
      </c>
    </row>
    <row r="21" spans="1:6" x14ac:dyDescent="0.25">
      <c r="A21" s="56" t="s">
        <v>72</v>
      </c>
      <c r="B21" s="59" t="str">
        <f>VLOOKUP(A21,SOUHRN!$A$9:$E$218,2,FALSE)</f>
        <v>Převodník HDMI - TP/HDBaseT (s náhl. výstupem)</v>
      </c>
      <c r="C21" s="57">
        <v>1</v>
      </c>
      <c r="D21" s="58" t="s">
        <v>22</v>
      </c>
      <c r="E21" s="106"/>
      <c r="F21" s="69">
        <f t="shared" si="0"/>
        <v>0</v>
      </c>
    </row>
    <row r="22" spans="1:6" x14ac:dyDescent="0.25">
      <c r="A22" s="56" t="s">
        <v>93</v>
      </c>
      <c r="B22" s="59" t="str">
        <f>VLOOKUP(A22,SOUHRN!$A$9:$E$218,2,FALSE)</f>
        <v>Ovládací panel/ŘS tlačítkový velký</v>
      </c>
      <c r="C22" s="57">
        <v>1</v>
      </c>
      <c r="D22" s="58" t="s">
        <v>22</v>
      </c>
      <c r="E22" s="106"/>
      <c r="F22" s="69">
        <f t="shared" si="0"/>
        <v>0</v>
      </c>
    </row>
    <row r="23" spans="1:6" x14ac:dyDescent="0.25">
      <c r="A23" s="56" t="s">
        <v>120</v>
      </c>
      <c r="B23" s="59" t="str">
        <f>VLOOKUP(A23,SOUHRN!$A$9:$E$218,2,FALSE)</f>
        <v>Relé</v>
      </c>
      <c r="C23" s="57">
        <v>2</v>
      </c>
      <c r="D23" s="58" t="s">
        <v>22</v>
      </c>
      <c r="E23" s="106"/>
      <c r="F23" s="69">
        <f t="shared" si="0"/>
        <v>0</v>
      </c>
    </row>
    <row r="24" spans="1:6" x14ac:dyDescent="0.25">
      <c r="A24" s="65" t="s">
        <v>171</v>
      </c>
      <c r="B24" s="63" t="str">
        <f>VLOOKUP(A24,SOUHRN!$A$9:$E$218,2,FALSE)</f>
        <v>SFTP Cat 6a</v>
      </c>
      <c r="C24" s="57">
        <v>30</v>
      </c>
      <c r="D24" s="64" t="s">
        <v>22</v>
      </c>
      <c r="E24" s="106"/>
      <c r="F24" s="69">
        <f t="shared" si="0"/>
        <v>0</v>
      </c>
    </row>
    <row r="25" spans="1:6" x14ac:dyDescent="0.25">
      <c r="A25" s="56" t="s">
        <v>188</v>
      </c>
      <c r="B25" s="59" t="str">
        <f>VLOOKUP(A25,SOUHRN!$A$9:$E$218,2,FALSE)</f>
        <v>Repro kabel 100V, CYKY 2x1,5 mm2</v>
      </c>
      <c r="C25" s="57">
        <v>60</v>
      </c>
      <c r="D25" s="58" t="s">
        <v>22</v>
      </c>
      <c r="E25" s="106"/>
      <c r="F25" s="69">
        <f t="shared" si="0"/>
        <v>0</v>
      </c>
    </row>
    <row r="26" spans="1:6" x14ac:dyDescent="0.25">
      <c r="A26" s="56" t="s">
        <v>205</v>
      </c>
      <c r="B26" s="59" t="str">
        <f>VLOOKUP(A26,SOUHRN!$A$9:$E$218,2,FALSE)</f>
        <v>Montážní a spotřební materiál</v>
      </c>
      <c r="C26" s="57">
        <v>1</v>
      </c>
      <c r="D26" s="58" t="s">
        <v>22</v>
      </c>
      <c r="E26" s="106"/>
      <c r="F26" s="69">
        <f t="shared" si="0"/>
        <v>0</v>
      </c>
    </row>
    <row r="27" spans="1:6" x14ac:dyDescent="0.25">
      <c r="A27" s="65" t="s">
        <v>209</v>
      </c>
      <c r="B27" s="59" t="str">
        <f>VLOOKUP(A27,SOUHRN!$A$9:$E$218,2,FALSE)</f>
        <v>Prováděcí dokumentace</v>
      </c>
      <c r="C27" s="57">
        <v>4</v>
      </c>
      <c r="D27" s="58" t="s">
        <v>303</v>
      </c>
      <c r="E27" s="107"/>
      <c r="F27" s="108"/>
    </row>
    <row r="28" spans="1:6" x14ac:dyDescent="0.25">
      <c r="A28" s="65" t="s">
        <v>212</v>
      </c>
      <c r="B28" s="59" t="str">
        <f>VLOOKUP(A28,SOUHRN!$A$9:$E$218,2,FALSE)</f>
        <v>Štítkování zařízení - identifikační systém</v>
      </c>
      <c r="C28" s="57">
        <v>4</v>
      </c>
      <c r="D28" s="58" t="s">
        <v>303</v>
      </c>
      <c r="E28" s="107"/>
      <c r="F28" s="108"/>
    </row>
    <row r="29" spans="1:6" x14ac:dyDescent="0.25">
      <c r="A29" s="65" t="s">
        <v>214</v>
      </c>
      <c r="B29" s="59" t="str">
        <f>VLOOKUP(A29,SOUHRN!$A$9:$E$218,2,FALSE)</f>
        <v>Demontážní práce původního vybavení</v>
      </c>
      <c r="C29" s="57">
        <v>16</v>
      </c>
      <c r="D29" s="58" t="s">
        <v>303</v>
      </c>
      <c r="E29" s="107"/>
      <c r="F29" s="108"/>
    </row>
    <row r="30" spans="1:6" x14ac:dyDescent="0.25">
      <c r="A30" s="65" t="s">
        <v>216</v>
      </c>
      <c r="B30" s="59" t="str">
        <f>VLOOKUP(A30,SOUHRN!$A$9:$E$218,2,FALSE)</f>
        <v>Příprava kabelových tras</v>
      </c>
      <c r="C30" s="57">
        <v>12</v>
      </c>
      <c r="D30" s="58" t="s">
        <v>303</v>
      </c>
      <c r="E30" s="107"/>
      <c r="F30" s="108"/>
    </row>
    <row r="31" spans="1:6" x14ac:dyDescent="0.25">
      <c r="A31" s="65" t="s">
        <v>218</v>
      </c>
      <c r="B31" s="59" t="str">
        <f>VLOOKUP(A31,SOUHRN!$A$9:$E$218,2,FALSE)</f>
        <v>Montážní a instalační práce</v>
      </c>
      <c r="C31" s="57">
        <v>60</v>
      </c>
      <c r="D31" s="58" t="s">
        <v>303</v>
      </c>
      <c r="E31" s="107"/>
      <c r="F31" s="108"/>
    </row>
    <row r="32" spans="1:6" x14ac:dyDescent="0.25">
      <c r="A32" s="65" t="s">
        <v>220</v>
      </c>
      <c r="B32" s="59" t="str">
        <f>VLOOKUP(A32,SOUHRN!$A$9:$E$218,2,FALSE)</f>
        <v>Programování řídícího systému</v>
      </c>
      <c r="C32" s="57">
        <v>4</v>
      </c>
      <c r="D32" s="58" t="s">
        <v>303</v>
      </c>
      <c r="E32" s="107"/>
      <c r="F32" s="108"/>
    </row>
    <row r="33" spans="1:6" ht="15.75" customHeight="1" thickBot="1" x14ac:dyDescent="0.3">
      <c r="A33" s="87" t="s">
        <v>224</v>
      </c>
      <c r="B33" s="92" t="str">
        <f>VLOOKUP(A33,SOUHRN!$A$9:$E$218,2,FALSE)</f>
        <v>Zprovoznění a zaškolení obsluhy</v>
      </c>
      <c r="C33" s="89">
        <v>2</v>
      </c>
      <c r="D33" s="90" t="s">
        <v>303</v>
      </c>
      <c r="E33" s="124"/>
      <c r="F33" s="120"/>
    </row>
    <row r="34" spans="1:6" ht="15.75" customHeight="1" thickTop="1" x14ac:dyDescent="0.25"/>
    <row r="35" spans="1:6" x14ac:dyDescent="0.25">
      <c r="D35" s="4" t="s">
        <v>261</v>
      </c>
      <c r="F35" s="96">
        <f>SUM(F14:F33)</f>
        <v>0</v>
      </c>
    </row>
    <row r="39" spans="1:6" x14ac:dyDescent="0.25">
      <c r="D39" s="5"/>
    </row>
  </sheetData>
  <sheetProtection sheet="1"/>
  <mergeCells count="1">
    <mergeCell ref="D2:D11"/>
  </mergeCells>
  <pageMargins left="0.23622047244094491" right="0.23622047244094491" top="0.74803149606299213" bottom="0.74803149606299213" header="0.31496062992125978" footer="0.31496062992125978"/>
  <pageSetup paperSize="9" scale="76" fitToHeight="0" orientation="landscape" horizontalDpi="30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8"/>
  <sheetViews>
    <sheetView view="pageBreakPreview" zoomScaleNormal="100" zoomScaleSheetLayoutView="100" workbookViewId="0"/>
  </sheetViews>
  <sheetFormatPr defaultRowHeight="15" x14ac:dyDescent="0.25"/>
  <cols>
    <col min="1" max="1" width="21.7109375" style="54" customWidth="1"/>
    <col min="2" max="2" width="70.7109375" style="54" customWidth="1"/>
    <col min="3" max="3" width="7.7109375" style="41" customWidth="1"/>
    <col min="4" max="4" width="50.7109375" style="54" customWidth="1"/>
    <col min="5" max="5" width="18.5703125" style="54" bestFit="1" customWidth="1"/>
    <col min="6" max="6" width="11.28515625" style="54" bestFit="1" customWidth="1"/>
  </cols>
  <sheetData>
    <row r="1" spans="1:6" ht="15.75" customHeight="1" thickTop="1" x14ac:dyDescent="0.25">
      <c r="A1" s="99" t="s">
        <v>0</v>
      </c>
      <c r="B1" s="100" t="str">
        <f>SOUHRN!C1</f>
        <v>MUNI AV Technologie</v>
      </c>
      <c r="C1" s="7" t="s">
        <v>245</v>
      </c>
      <c r="D1" s="1"/>
    </row>
    <row r="2" spans="1:6" x14ac:dyDescent="0.25">
      <c r="A2" s="101" t="s">
        <v>2</v>
      </c>
      <c r="B2" s="27" t="str">
        <f>SOUHRN!C2</f>
        <v>UKB - pouze výběr učeben LF</v>
      </c>
      <c r="D2" s="126" t="s">
        <v>337</v>
      </c>
    </row>
    <row r="3" spans="1:6" x14ac:dyDescent="0.25">
      <c r="A3" s="101" t="s">
        <v>4</v>
      </c>
      <c r="B3" s="27"/>
      <c r="D3" s="127"/>
    </row>
    <row r="4" spans="1:6" x14ac:dyDescent="0.25">
      <c r="A4" s="101" t="s">
        <v>6</v>
      </c>
      <c r="B4" s="27" t="s">
        <v>7</v>
      </c>
      <c r="D4" s="127"/>
    </row>
    <row r="5" spans="1:6" x14ac:dyDescent="0.25">
      <c r="A5" s="101" t="s">
        <v>8</v>
      </c>
      <c r="B5" s="11" t="s">
        <v>248</v>
      </c>
      <c r="D5" s="127"/>
    </row>
    <row r="6" spans="1:6" x14ac:dyDescent="0.25">
      <c r="A6" s="101" t="s">
        <v>249</v>
      </c>
      <c r="B6" s="11" t="s">
        <v>338</v>
      </c>
      <c r="D6" s="127"/>
    </row>
    <row r="7" spans="1:6" x14ac:dyDescent="0.25">
      <c r="A7" s="101" t="s">
        <v>251</v>
      </c>
      <c r="B7" s="11"/>
      <c r="D7" s="127"/>
    </row>
    <row r="8" spans="1:6" x14ac:dyDescent="0.25">
      <c r="A8" s="101" t="s">
        <v>253</v>
      </c>
      <c r="B8" s="11" t="str">
        <f ca="1">RIGHT(CELL("filename",A1),LEN(CELL("filename",A1))-FIND("]",CELL("filename",A1)))</f>
        <v>A21_329</v>
      </c>
      <c r="D8" s="127"/>
    </row>
    <row r="9" spans="1:6" x14ac:dyDescent="0.25">
      <c r="A9" s="101" t="s">
        <v>254</v>
      </c>
      <c r="B9" s="11" t="s">
        <v>339</v>
      </c>
      <c r="D9" s="127"/>
    </row>
    <row r="10" spans="1:6" x14ac:dyDescent="0.25">
      <c r="A10" s="101" t="s">
        <v>256</v>
      </c>
      <c r="B10" s="44"/>
      <c r="D10" s="127"/>
    </row>
    <row r="11" spans="1:6" ht="15.75" customHeight="1" thickBot="1" x14ac:dyDescent="0.3">
      <c r="A11" s="102" t="s">
        <v>257</v>
      </c>
      <c r="B11" s="28"/>
      <c r="D11" s="127"/>
    </row>
    <row r="12" spans="1:6" x14ac:dyDescent="0.25">
      <c r="A12" s="6"/>
      <c r="B12" s="8"/>
      <c r="C12" s="40"/>
      <c r="D12" s="9"/>
    </row>
    <row r="13" spans="1:6" ht="31.5" customHeight="1" x14ac:dyDescent="0.25">
      <c r="A13" s="38" t="s">
        <v>10</v>
      </c>
      <c r="B13" s="39" t="s">
        <v>258</v>
      </c>
      <c r="C13" s="2" t="s">
        <v>12</v>
      </c>
      <c r="D13" s="10" t="s">
        <v>13</v>
      </c>
      <c r="E13" s="2" t="s">
        <v>259</v>
      </c>
      <c r="F13" s="10" t="s">
        <v>260</v>
      </c>
    </row>
    <row r="14" spans="1:6" x14ac:dyDescent="0.25">
      <c r="A14" s="56" t="s">
        <v>54</v>
      </c>
      <c r="B14" s="59" t="str">
        <f>VLOOKUP(A14,SOUHRN!$A$9:$E$218,2,FALSE)</f>
        <v>Náhledový monitor 70'</v>
      </c>
      <c r="C14" s="57">
        <v>1</v>
      </c>
      <c r="D14" s="64" t="s">
        <v>22</v>
      </c>
      <c r="E14" s="106"/>
      <c r="F14" s="69">
        <f>E14*C14</f>
        <v>0</v>
      </c>
    </row>
    <row r="15" spans="1:6" x14ac:dyDescent="0.25">
      <c r="A15" s="56" t="s">
        <v>193</v>
      </c>
      <c r="B15" s="59" t="str">
        <f>VLOOKUP(A15,SOUHRN!$A$9:$E$218,2,FALSE)</f>
        <v>Držák monitoru univerzální</v>
      </c>
      <c r="C15" s="57">
        <v>1</v>
      </c>
      <c r="D15" s="64" t="s">
        <v>22</v>
      </c>
      <c r="E15" s="106"/>
      <c r="F15" s="69">
        <f>E15*C15</f>
        <v>0</v>
      </c>
    </row>
    <row r="16" spans="1:6" x14ac:dyDescent="0.25">
      <c r="A16" s="56" t="s">
        <v>184</v>
      </c>
      <c r="B16" s="59" t="str">
        <f>VLOOKUP(A16,SOUHRN!$A$9:$E$218,2,FALSE)</f>
        <v>HDMI pasivní 15 m</v>
      </c>
      <c r="C16" s="57">
        <v>2</v>
      </c>
      <c r="D16" s="64" t="s">
        <v>22</v>
      </c>
      <c r="E16" s="106"/>
      <c r="F16" s="69">
        <f>E16*C16</f>
        <v>0</v>
      </c>
    </row>
    <row r="17" spans="1:6" x14ac:dyDescent="0.25">
      <c r="A17" s="56" t="s">
        <v>123</v>
      </c>
      <c r="B17" s="59" t="str">
        <f>VLOOKUP(A17,SOUHRN!$A$9:$E$218,2,FALSE)</f>
        <v>Jednotka pro bezdrátovou prezentaci, multiplatformní</v>
      </c>
      <c r="C17" s="57">
        <v>1</v>
      </c>
      <c r="D17" s="64" t="s">
        <v>22</v>
      </c>
      <c r="E17" s="106"/>
      <c r="F17" s="69">
        <f>E17*C17</f>
        <v>0</v>
      </c>
    </row>
    <row r="18" spans="1:6" x14ac:dyDescent="0.25">
      <c r="A18" s="56" t="s">
        <v>205</v>
      </c>
      <c r="B18" s="59" t="str">
        <f>VLOOKUP(A18,SOUHRN!$A$9:$E$218,2,FALSE)</f>
        <v>Montážní a spotřební materiál</v>
      </c>
      <c r="C18" s="57">
        <v>1</v>
      </c>
      <c r="D18" s="64" t="s">
        <v>207</v>
      </c>
      <c r="E18" s="106"/>
      <c r="F18" s="69">
        <f>E18*C18</f>
        <v>0</v>
      </c>
    </row>
    <row r="19" spans="1:6" x14ac:dyDescent="0.25">
      <c r="A19" s="56" t="s">
        <v>212</v>
      </c>
      <c r="B19" s="59" t="str">
        <f>VLOOKUP(A19,SOUHRN!$A$9:$E$218,2,FALSE)</f>
        <v>Štítkování zařízení - identifikační systém</v>
      </c>
      <c r="C19" s="57">
        <v>1</v>
      </c>
      <c r="D19" s="64" t="s">
        <v>211</v>
      </c>
      <c r="E19" s="107"/>
      <c r="F19" s="108"/>
    </row>
    <row r="20" spans="1:6" x14ac:dyDescent="0.25">
      <c r="A20" s="56" t="s">
        <v>214</v>
      </c>
      <c r="B20" s="59" t="str">
        <f>VLOOKUP(A20,SOUHRN!$A$9:$E$218,2,FALSE)</f>
        <v>Demontážní práce původního vybavení</v>
      </c>
      <c r="C20" s="57">
        <v>4</v>
      </c>
      <c r="D20" s="64" t="s">
        <v>211</v>
      </c>
      <c r="E20" s="107"/>
      <c r="F20" s="108"/>
    </row>
    <row r="21" spans="1:6" x14ac:dyDescent="0.25">
      <c r="A21" s="56" t="s">
        <v>216</v>
      </c>
      <c r="B21" s="59" t="str">
        <f>VLOOKUP(A21,SOUHRN!$A$9:$E$218,2,FALSE)</f>
        <v>Příprava kabelových tras</v>
      </c>
      <c r="C21" s="57">
        <v>1</v>
      </c>
      <c r="D21" s="64" t="s">
        <v>211</v>
      </c>
      <c r="E21" s="107"/>
      <c r="F21" s="108"/>
    </row>
    <row r="22" spans="1:6" x14ac:dyDescent="0.25">
      <c r="A22" s="56" t="s">
        <v>218</v>
      </c>
      <c r="B22" s="59" t="str">
        <f>VLOOKUP(A22,SOUHRN!$A$9:$E$218,2,FALSE)</f>
        <v>Montážní a instalační práce</v>
      </c>
      <c r="C22" s="57">
        <v>16</v>
      </c>
      <c r="D22" s="64" t="s">
        <v>211</v>
      </c>
      <c r="E22" s="107"/>
      <c r="F22" s="108"/>
    </row>
    <row r="23" spans="1:6" ht="15.75" customHeight="1" thickBot="1" x14ac:dyDescent="0.3">
      <c r="A23" s="29" t="s">
        <v>224</v>
      </c>
      <c r="B23" s="88" t="str">
        <f>VLOOKUP(A23,SOUHRN!$A$9:$E$218,2,FALSE)</f>
        <v>Zprovoznění a zaškolení obsluhy</v>
      </c>
      <c r="C23" s="89">
        <v>1</v>
      </c>
      <c r="D23" s="90" t="s">
        <v>211</v>
      </c>
      <c r="E23" s="125"/>
      <c r="F23" s="123"/>
    </row>
    <row r="24" spans="1:6" ht="15.75" customHeight="1" thickTop="1" x14ac:dyDescent="0.25"/>
    <row r="25" spans="1:6" x14ac:dyDescent="0.25">
      <c r="A25" s="21"/>
      <c r="B25" s="21"/>
      <c r="C25" s="83"/>
      <c r="D25" s="21" t="s">
        <v>261</v>
      </c>
      <c r="F25" s="96">
        <f>SUM(F14:F24)</f>
        <v>0</v>
      </c>
    </row>
    <row r="26" spans="1:6" x14ac:dyDescent="0.25">
      <c r="A26" s="21"/>
      <c r="B26" s="21"/>
      <c r="C26" s="83"/>
      <c r="D26" s="21"/>
    </row>
    <row r="34" spans="1:4" x14ac:dyDescent="0.25">
      <c r="D34" s="5"/>
    </row>
    <row r="37" spans="1:4" ht="15.75" customHeight="1" x14ac:dyDescent="0.25"/>
    <row r="38" spans="1:4" x14ac:dyDescent="0.25">
      <c r="A38" s="21"/>
      <c r="B38" s="21"/>
      <c r="C38" s="83"/>
      <c r="D38" s="21"/>
    </row>
    <row r="39" spans="1:4" x14ac:dyDescent="0.25">
      <c r="A39" s="21"/>
      <c r="B39" s="21"/>
      <c r="C39" s="83"/>
      <c r="D39" s="21"/>
    </row>
    <row r="40" spans="1:4" x14ac:dyDescent="0.25">
      <c r="A40" s="21"/>
      <c r="B40" s="21"/>
      <c r="C40" s="83"/>
      <c r="D40" s="21"/>
    </row>
    <row r="48" spans="1:4" x14ac:dyDescent="0.25">
      <c r="D48" s="5"/>
    </row>
  </sheetData>
  <sheetProtection sheet="1"/>
  <mergeCells count="1">
    <mergeCell ref="D2:D11"/>
  </mergeCells>
  <pageMargins left="0.23622047244094491" right="0.23622047244094491" top="0.74803149606299213" bottom="0.74803149606299213" header="0.31496062992125978" footer="0.31496062992125978"/>
  <pageSetup paperSize="9" scale="79" fitToHeight="0" orientation="landscape" horizontalDpi="30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0"/>
  <sheetViews>
    <sheetView view="pageBreakPreview" zoomScaleNormal="100" zoomScaleSheetLayoutView="100" workbookViewId="0"/>
  </sheetViews>
  <sheetFormatPr defaultRowHeight="15" x14ac:dyDescent="0.25"/>
  <cols>
    <col min="1" max="1" width="21.7109375" style="54" customWidth="1"/>
    <col min="2" max="2" width="70.7109375" style="54" customWidth="1"/>
    <col min="3" max="3" width="7.7109375" style="41" customWidth="1"/>
    <col min="4" max="4" width="50.7109375" style="54" customWidth="1"/>
    <col min="5" max="6" width="18.5703125" style="54" bestFit="1" customWidth="1"/>
  </cols>
  <sheetData>
    <row r="1" spans="1:6" ht="15.75" customHeight="1" thickTop="1" x14ac:dyDescent="0.25">
      <c r="A1" s="99" t="s">
        <v>0</v>
      </c>
      <c r="B1" s="100" t="str">
        <f>SOUHRN!C1</f>
        <v>MUNI AV Technologie</v>
      </c>
      <c r="C1" s="7" t="s">
        <v>245</v>
      </c>
      <c r="D1" s="1"/>
    </row>
    <row r="2" spans="1:6" x14ac:dyDescent="0.25">
      <c r="A2" s="101" t="s">
        <v>2</v>
      </c>
      <c r="B2" s="27" t="str">
        <f>SOUHRN!C2</f>
        <v>UKB - pouze výběr učeben LF</v>
      </c>
      <c r="D2" s="126" t="s">
        <v>270</v>
      </c>
    </row>
    <row r="3" spans="1:6" x14ac:dyDescent="0.25">
      <c r="A3" s="101" t="s">
        <v>4</v>
      </c>
      <c r="B3" s="27"/>
      <c r="D3" s="127"/>
    </row>
    <row r="4" spans="1:6" x14ac:dyDescent="0.25">
      <c r="A4" s="101" t="s">
        <v>6</v>
      </c>
      <c r="B4" s="27" t="s">
        <v>7</v>
      </c>
      <c r="D4" s="127"/>
    </row>
    <row r="5" spans="1:6" x14ac:dyDescent="0.25">
      <c r="A5" s="101" t="s">
        <v>8</v>
      </c>
      <c r="B5" s="11" t="s">
        <v>248</v>
      </c>
      <c r="D5" s="127"/>
    </row>
    <row r="6" spans="1:6" x14ac:dyDescent="0.25">
      <c r="A6" s="101" t="s">
        <v>249</v>
      </c>
      <c r="B6" s="11"/>
      <c r="D6" s="127"/>
    </row>
    <row r="7" spans="1:6" x14ac:dyDescent="0.25">
      <c r="A7" s="101" t="s">
        <v>251</v>
      </c>
      <c r="B7" s="11" t="s">
        <v>268</v>
      </c>
      <c r="D7" s="127"/>
    </row>
    <row r="8" spans="1:6" x14ac:dyDescent="0.25">
      <c r="A8" s="101" t="s">
        <v>253</v>
      </c>
      <c r="B8" s="11" t="str">
        <f ca="1">RIGHT(CELL("filename",A1),LEN(CELL("filename",A1))-FIND("]",CELL("filename",A1)))</f>
        <v>A16_215</v>
      </c>
      <c r="D8" s="127"/>
    </row>
    <row r="9" spans="1:6" x14ac:dyDescent="0.25">
      <c r="A9" s="101" t="s">
        <v>254</v>
      </c>
      <c r="B9" s="11" t="s">
        <v>311</v>
      </c>
      <c r="D9" s="127"/>
    </row>
    <row r="10" spans="1:6" x14ac:dyDescent="0.25">
      <c r="A10" s="101" t="s">
        <v>256</v>
      </c>
      <c r="B10" s="44"/>
      <c r="D10" s="127"/>
    </row>
    <row r="11" spans="1:6" ht="15.75" customHeight="1" thickBot="1" x14ac:dyDescent="0.3">
      <c r="A11" s="102" t="s">
        <v>257</v>
      </c>
      <c r="B11" s="28"/>
      <c r="D11" s="127"/>
    </row>
    <row r="12" spans="1:6" x14ac:dyDescent="0.25">
      <c r="A12" s="6"/>
      <c r="B12" s="8"/>
      <c r="C12" s="40"/>
      <c r="D12" s="9"/>
    </row>
    <row r="13" spans="1:6" ht="31.5" customHeight="1" x14ac:dyDescent="0.25">
      <c r="A13" s="38" t="s">
        <v>10</v>
      </c>
      <c r="B13" s="39" t="s">
        <v>258</v>
      </c>
      <c r="C13" s="2" t="s">
        <v>12</v>
      </c>
      <c r="D13" s="10" t="s">
        <v>13</v>
      </c>
      <c r="E13" s="2" t="s">
        <v>259</v>
      </c>
      <c r="F13" s="10" t="s">
        <v>260</v>
      </c>
    </row>
    <row r="14" spans="1:6" x14ac:dyDescent="0.25">
      <c r="A14" s="56" t="s">
        <v>27</v>
      </c>
      <c r="B14" s="59" t="str">
        <f>VLOOKUP(A14,SOUHRN!$A$9:$E$218,2,FALSE)</f>
        <v>Interaktivní LCD display vč. ozvučení</v>
      </c>
      <c r="C14" s="55">
        <v>1</v>
      </c>
      <c r="D14" s="58" t="s">
        <v>22</v>
      </c>
      <c r="E14" s="106"/>
      <c r="F14" s="69">
        <f t="shared" ref="F14:F24" si="0">E14*C14</f>
        <v>0</v>
      </c>
    </row>
    <row r="15" spans="1:6" x14ac:dyDescent="0.25">
      <c r="A15" s="56" t="s">
        <v>202</v>
      </c>
      <c r="B15" s="59" t="str">
        <f>VLOOKUP(A15,SOUHRN!$A$9:$E$218,2,FALSE)</f>
        <v>Přípojné místo pro prezentaci v katedře</v>
      </c>
      <c r="C15" s="55">
        <v>1</v>
      </c>
      <c r="D15" s="58" t="s">
        <v>22</v>
      </c>
      <c r="E15" s="106"/>
      <c r="F15" s="69">
        <f t="shared" si="0"/>
        <v>0</v>
      </c>
    </row>
    <row r="16" spans="1:6" x14ac:dyDescent="0.25">
      <c r="A16" s="56" t="s">
        <v>78</v>
      </c>
      <c r="B16" s="59" t="str">
        <f>VLOOKUP(A16,SOUHRN!$A$9:$E$218,2,FALSE)</f>
        <v>Prezentační AV přepínač malý (6 vstupů, HDMI výstup)</v>
      </c>
      <c r="C16" s="55">
        <v>1</v>
      </c>
      <c r="D16" s="58" t="s">
        <v>22</v>
      </c>
      <c r="E16" s="106"/>
      <c r="F16" s="69">
        <f t="shared" si="0"/>
        <v>0</v>
      </c>
    </row>
    <row r="17" spans="1:6" x14ac:dyDescent="0.25">
      <c r="A17" s="56" t="s">
        <v>93</v>
      </c>
      <c r="B17" s="59" t="str">
        <f>VLOOKUP(A17,SOUHRN!$A$9:$E$218,2,FALSE)</f>
        <v>Ovládací panel/ŘS tlačítkový velký</v>
      </c>
      <c r="C17" s="55">
        <v>1</v>
      </c>
      <c r="D17" s="58" t="s">
        <v>22</v>
      </c>
      <c r="E17" s="106"/>
      <c r="F17" s="69">
        <f t="shared" si="0"/>
        <v>0</v>
      </c>
    </row>
    <row r="18" spans="1:6" x14ac:dyDescent="0.25">
      <c r="A18" s="56" t="s">
        <v>114</v>
      </c>
      <c r="B18" s="59" t="str">
        <f>VLOOKUP(A18,SOUHRN!$A$9:$E$218,2,FALSE)</f>
        <v>Dálkové/LAN řízení distribuce napájení, 4x 230V (nezávislé)</v>
      </c>
      <c r="C18" s="55">
        <v>1</v>
      </c>
      <c r="D18" s="58" t="s">
        <v>22</v>
      </c>
      <c r="E18" s="106"/>
      <c r="F18" s="69">
        <f t="shared" si="0"/>
        <v>0</v>
      </c>
    </row>
    <row r="19" spans="1:6" x14ac:dyDescent="0.25">
      <c r="A19" s="56" t="s">
        <v>36</v>
      </c>
      <c r="B19" s="59" t="str">
        <f>VLOOKUP(A19,SOUHRN!$A$9:$E$218,2,FALSE)</f>
        <v>Keramická tabule, šířka 1,8 m</v>
      </c>
      <c r="C19" s="91">
        <v>2</v>
      </c>
      <c r="D19" s="58" t="s">
        <v>22</v>
      </c>
      <c r="E19" s="106"/>
      <c r="F19" s="69">
        <f t="shared" si="0"/>
        <v>0</v>
      </c>
    </row>
    <row r="20" spans="1:6" x14ac:dyDescent="0.25">
      <c r="A20" s="56" t="s">
        <v>199</v>
      </c>
      <c r="B20" s="59" t="str">
        <f>VLOOKUP(A20,SOUHRN!$A$9:$E$218,2,FALSE)</f>
        <v>AV rack v katedře - instalační vybavení pro vestavbu AV techniky</v>
      </c>
      <c r="C20" s="55">
        <v>1</v>
      </c>
      <c r="D20" s="58" t="s">
        <v>22</v>
      </c>
      <c r="E20" s="106"/>
      <c r="F20" s="69">
        <f t="shared" si="0"/>
        <v>0</v>
      </c>
    </row>
    <row r="21" spans="1:6" x14ac:dyDescent="0.25">
      <c r="A21" s="56" t="s">
        <v>171</v>
      </c>
      <c r="B21" s="59" t="str">
        <f>VLOOKUP(A21,SOUHRN!$A$9:$E$218,2,FALSE)</f>
        <v>SFTP Cat 6a</v>
      </c>
      <c r="C21" s="55">
        <v>60</v>
      </c>
      <c r="D21" s="58" t="s">
        <v>173</v>
      </c>
      <c r="E21" s="106"/>
      <c r="F21" s="69">
        <f t="shared" si="0"/>
        <v>0</v>
      </c>
    </row>
    <row r="22" spans="1:6" x14ac:dyDescent="0.25">
      <c r="A22" s="56" t="s">
        <v>184</v>
      </c>
      <c r="B22" s="59" t="str">
        <f>VLOOKUP(A22,SOUHRN!$A$9:$E$218,2,FALSE)</f>
        <v>HDMI pasivní 15 m</v>
      </c>
      <c r="C22" s="55">
        <v>1</v>
      </c>
      <c r="D22" s="58" t="s">
        <v>22</v>
      </c>
      <c r="E22" s="106"/>
      <c r="F22" s="69">
        <f t="shared" si="0"/>
        <v>0</v>
      </c>
    </row>
    <row r="23" spans="1:6" x14ac:dyDescent="0.25">
      <c r="A23" s="56" t="s">
        <v>117</v>
      </c>
      <c r="B23" s="59" t="str">
        <f>VLOOKUP(A23,SOUHRN!$A$9:$E$218,2,FALSE)</f>
        <v>Datový přepínač</v>
      </c>
      <c r="C23" s="55">
        <v>1</v>
      </c>
      <c r="D23" s="58" t="s">
        <v>22</v>
      </c>
      <c r="E23" s="106"/>
      <c r="F23" s="69">
        <f t="shared" si="0"/>
        <v>0</v>
      </c>
    </row>
    <row r="24" spans="1:6" x14ac:dyDescent="0.25">
      <c r="A24" s="56" t="s">
        <v>205</v>
      </c>
      <c r="B24" s="59" t="str">
        <f>VLOOKUP(A24,SOUHRN!$A$9:$E$218,2,FALSE)</f>
        <v>Montážní a spotřební materiál</v>
      </c>
      <c r="C24" s="57">
        <v>1</v>
      </c>
      <c r="D24" s="64" t="s">
        <v>207</v>
      </c>
      <c r="E24" s="106"/>
      <c r="F24" s="69">
        <f t="shared" si="0"/>
        <v>0</v>
      </c>
    </row>
    <row r="25" spans="1:6" x14ac:dyDescent="0.25">
      <c r="A25" s="56" t="s">
        <v>209</v>
      </c>
      <c r="B25" s="59" t="str">
        <f>VLOOKUP(A25,SOUHRN!$A$9:$E$218,2,FALSE)</f>
        <v>Prováděcí dokumentace</v>
      </c>
      <c r="C25" s="57">
        <v>4</v>
      </c>
      <c r="D25" s="64" t="s">
        <v>211</v>
      </c>
      <c r="E25" s="107"/>
      <c r="F25" s="108"/>
    </row>
    <row r="26" spans="1:6" x14ac:dyDescent="0.25">
      <c r="A26" s="56" t="s">
        <v>212</v>
      </c>
      <c r="B26" s="59" t="str">
        <f>VLOOKUP(A26,SOUHRN!$A$9:$E$218,2,FALSE)</f>
        <v>Štítkování zařízení - identifikační systém</v>
      </c>
      <c r="C26" s="57">
        <v>2</v>
      </c>
      <c r="D26" s="64" t="s">
        <v>211</v>
      </c>
      <c r="E26" s="107"/>
      <c r="F26" s="108"/>
    </row>
    <row r="27" spans="1:6" x14ac:dyDescent="0.25">
      <c r="A27" s="56" t="s">
        <v>214</v>
      </c>
      <c r="B27" s="59" t="str">
        <f>VLOOKUP(A27,SOUHRN!$A$9:$E$218,2,FALSE)</f>
        <v>Demontážní práce původního vybavení</v>
      </c>
      <c r="C27" s="57">
        <v>6</v>
      </c>
      <c r="D27" s="64" t="s">
        <v>211</v>
      </c>
      <c r="E27" s="107"/>
      <c r="F27" s="108"/>
    </row>
    <row r="28" spans="1:6" x14ac:dyDescent="0.25">
      <c r="A28" s="56" t="s">
        <v>216</v>
      </c>
      <c r="B28" s="59" t="str">
        <f>VLOOKUP(A28,SOUHRN!$A$9:$E$218,2,FALSE)</f>
        <v>Příprava kabelových tras</v>
      </c>
      <c r="C28" s="57">
        <v>8</v>
      </c>
      <c r="D28" s="64" t="s">
        <v>211</v>
      </c>
      <c r="E28" s="107"/>
      <c r="F28" s="108"/>
    </row>
    <row r="29" spans="1:6" x14ac:dyDescent="0.25">
      <c r="A29" s="56" t="s">
        <v>218</v>
      </c>
      <c r="B29" s="59" t="str">
        <f>VLOOKUP(A29,SOUHRN!$A$9:$E$218,2,FALSE)</f>
        <v>Montážní a instalační práce</v>
      </c>
      <c r="C29" s="57">
        <v>24</v>
      </c>
      <c r="D29" s="64" t="s">
        <v>211</v>
      </c>
      <c r="E29" s="121"/>
      <c r="F29" s="115"/>
    </row>
    <row r="30" spans="1:6" x14ac:dyDescent="0.25">
      <c r="A30" s="56" t="s">
        <v>220</v>
      </c>
      <c r="B30" s="59" t="str">
        <f>VLOOKUP(A30,SOUHRN!$A$9:$E$218,2,FALSE)</f>
        <v>Programování řídícího systému</v>
      </c>
      <c r="C30" s="57">
        <v>16</v>
      </c>
      <c r="D30" s="64" t="s">
        <v>211</v>
      </c>
      <c r="E30" s="118"/>
      <c r="F30" s="108"/>
    </row>
    <row r="31" spans="1:6" ht="15.75" customHeight="1" x14ac:dyDescent="0.25">
      <c r="A31" s="56" t="s">
        <v>224</v>
      </c>
      <c r="B31" s="59" t="str">
        <f>VLOOKUP(A31,SOUHRN!$A$9:$E$218,2,FALSE)</f>
        <v>Zprovoznění a zaškolení obsluhy</v>
      </c>
      <c r="C31" s="57">
        <v>2</v>
      </c>
      <c r="D31" s="64" t="s">
        <v>211</v>
      </c>
      <c r="E31" s="118"/>
      <c r="F31" s="108"/>
    </row>
    <row r="32" spans="1:6" ht="15.75" customHeight="1" thickBot="1" x14ac:dyDescent="0.3">
      <c r="A32" s="29"/>
      <c r="B32" s="78"/>
      <c r="C32" s="79"/>
      <c r="D32" s="80"/>
      <c r="E32" s="85"/>
      <c r="F32" s="86"/>
    </row>
    <row r="33" spans="4:6" ht="15.75" customHeight="1" thickTop="1" x14ac:dyDescent="0.25">
      <c r="E33" s="98"/>
      <c r="F33" s="98"/>
    </row>
    <row r="34" spans="4:6" x14ac:dyDescent="0.25">
      <c r="D34" s="4" t="s">
        <v>261</v>
      </c>
      <c r="E34" s="98"/>
      <c r="F34" s="98">
        <f>SUM(F14:F33)</f>
        <v>0</v>
      </c>
    </row>
    <row r="35" spans="4:6" x14ac:dyDescent="0.25">
      <c r="E35" s="98"/>
      <c r="F35" s="98"/>
    </row>
    <row r="36" spans="4:6" x14ac:dyDescent="0.25">
      <c r="E36" s="98"/>
      <c r="F36" s="98"/>
    </row>
    <row r="37" spans="4:6" x14ac:dyDescent="0.25">
      <c r="E37" s="98"/>
      <c r="F37" s="98"/>
    </row>
    <row r="38" spans="4:6" x14ac:dyDescent="0.25">
      <c r="E38" s="98"/>
      <c r="F38" s="98"/>
    </row>
    <row r="39" spans="4:6" x14ac:dyDescent="0.25">
      <c r="E39" s="98"/>
      <c r="F39" s="98"/>
    </row>
    <row r="40" spans="4:6" x14ac:dyDescent="0.25">
      <c r="D40" s="5"/>
      <c r="E40" s="98"/>
      <c r="F40" s="98"/>
    </row>
    <row r="41" spans="4:6" x14ac:dyDescent="0.25">
      <c r="E41" s="98"/>
      <c r="F41" s="98"/>
    </row>
    <row r="42" spans="4:6" x14ac:dyDescent="0.25">
      <c r="E42" s="98"/>
      <c r="F42" s="98"/>
    </row>
    <row r="43" spans="4:6" x14ac:dyDescent="0.25">
      <c r="E43" s="98"/>
      <c r="F43" s="98"/>
    </row>
    <row r="44" spans="4:6" x14ac:dyDescent="0.25">
      <c r="E44" s="98"/>
      <c r="F44" s="98"/>
    </row>
    <row r="45" spans="4:6" x14ac:dyDescent="0.25">
      <c r="E45" s="98"/>
      <c r="F45" s="98"/>
    </row>
    <row r="46" spans="4:6" x14ac:dyDescent="0.25">
      <c r="E46" s="98"/>
      <c r="F46" s="98"/>
    </row>
    <row r="47" spans="4:6" x14ac:dyDescent="0.25">
      <c r="E47" s="98"/>
      <c r="F47" s="98"/>
    </row>
    <row r="48" spans="4:6" x14ac:dyDescent="0.25">
      <c r="E48" s="98"/>
      <c r="F48" s="98"/>
    </row>
    <row r="49" spans="5:5" x14ac:dyDescent="0.25">
      <c r="E49" s="96"/>
    </row>
    <row r="50" spans="5:5" x14ac:dyDescent="0.25">
      <c r="E50" s="96"/>
    </row>
  </sheetData>
  <sheetProtection sheet="1"/>
  <mergeCells count="1">
    <mergeCell ref="D2:D11"/>
  </mergeCells>
  <pageMargins left="0.23622047244094491" right="0.23622047244094491" top="0.74803149606299213" bottom="0.74803149606299213" header="0.31496062992125978" footer="0.31496062992125978"/>
  <pageSetup paperSize="9" scale="76" fitToHeight="0" orientation="landscape" horizont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8"/>
  <sheetViews>
    <sheetView view="pageBreakPreview" zoomScaleNormal="100" zoomScaleSheetLayoutView="100" workbookViewId="0"/>
  </sheetViews>
  <sheetFormatPr defaultRowHeight="15" x14ac:dyDescent="0.25"/>
  <cols>
    <col min="1" max="1" width="21.7109375" style="54" customWidth="1"/>
    <col min="2" max="2" width="70.7109375" style="54" customWidth="1"/>
    <col min="3" max="3" width="7.7109375" style="41" customWidth="1"/>
    <col min="4" max="4" width="50.7109375" style="54" customWidth="1"/>
    <col min="5" max="5" width="19.140625" style="54" bestFit="1" customWidth="1"/>
    <col min="6" max="6" width="18.7109375" style="54" bestFit="1" customWidth="1"/>
  </cols>
  <sheetData>
    <row r="1" spans="1:6" ht="15.75" customHeight="1" thickTop="1" x14ac:dyDescent="0.25">
      <c r="A1" s="99" t="s">
        <v>0</v>
      </c>
      <c r="B1" s="100" t="str">
        <f>SOUHRN!C1</f>
        <v>MUNI AV Technologie</v>
      </c>
      <c r="C1" s="7" t="s">
        <v>245</v>
      </c>
      <c r="D1" s="1"/>
    </row>
    <row r="2" spans="1:6" ht="15" customHeight="1" x14ac:dyDescent="0.25">
      <c r="A2" s="101" t="s">
        <v>2</v>
      </c>
      <c r="B2" s="27" t="str">
        <f>SOUHRN!C2</f>
        <v>UKB - pouze výběr učeben LF</v>
      </c>
      <c r="D2" s="126" t="s">
        <v>266</v>
      </c>
    </row>
    <row r="3" spans="1:6" x14ac:dyDescent="0.25">
      <c r="A3" s="101" t="s">
        <v>4</v>
      </c>
      <c r="B3" s="27" t="s">
        <v>5</v>
      </c>
      <c r="D3" s="127"/>
    </row>
    <row r="4" spans="1:6" x14ac:dyDescent="0.25">
      <c r="A4" s="101" t="s">
        <v>6</v>
      </c>
      <c r="B4" s="27" t="s">
        <v>247</v>
      </c>
      <c r="D4" s="127"/>
    </row>
    <row r="5" spans="1:6" x14ac:dyDescent="0.25">
      <c r="A5" s="101" t="s">
        <v>8</v>
      </c>
      <c r="B5" s="11" t="s">
        <v>248</v>
      </c>
      <c r="D5" s="127"/>
    </row>
    <row r="6" spans="1:6" x14ac:dyDescent="0.25">
      <c r="A6" s="101" t="s">
        <v>249</v>
      </c>
      <c r="B6" s="11" t="s">
        <v>267</v>
      </c>
      <c r="D6" s="127"/>
    </row>
    <row r="7" spans="1:6" x14ac:dyDescent="0.25">
      <c r="A7" s="101" t="s">
        <v>251</v>
      </c>
      <c r="B7" s="11" t="s">
        <v>268</v>
      </c>
      <c r="D7" s="127"/>
    </row>
    <row r="8" spans="1:6" x14ac:dyDescent="0.25">
      <c r="A8" s="101" t="s">
        <v>253</v>
      </c>
      <c r="B8" s="11" t="str">
        <f ca="1">RIGHT(CELL("filename",A1),LEN(CELL("filename",A1))-FIND("]",CELL("filename",A1)))</f>
        <v>A01_213</v>
      </c>
      <c r="D8" s="127"/>
    </row>
    <row r="9" spans="1:6" x14ac:dyDescent="0.25">
      <c r="A9" s="101" t="s">
        <v>254</v>
      </c>
      <c r="B9" s="11" t="s">
        <v>269</v>
      </c>
      <c r="D9" s="127"/>
    </row>
    <row r="10" spans="1:6" x14ac:dyDescent="0.25">
      <c r="A10" s="101" t="s">
        <v>256</v>
      </c>
      <c r="B10" s="44"/>
      <c r="D10" s="127"/>
    </row>
    <row r="11" spans="1:6" ht="15.75" customHeight="1" thickBot="1" x14ac:dyDescent="0.3">
      <c r="A11" s="102" t="s">
        <v>257</v>
      </c>
      <c r="B11" s="28"/>
      <c r="D11" s="127"/>
    </row>
    <row r="12" spans="1:6" x14ac:dyDescent="0.25">
      <c r="A12" s="6"/>
      <c r="B12" s="8"/>
      <c r="C12" s="40"/>
      <c r="D12" s="9"/>
    </row>
    <row r="13" spans="1:6" ht="31.5" customHeight="1" x14ac:dyDescent="0.25">
      <c r="A13" s="38" t="s">
        <v>10</v>
      </c>
      <c r="B13" s="39" t="s">
        <v>258</v>
      </c>
      <c r="C13" s="2" t="s">
        <v>12</v>
      </c>
      <c r="D13" s="10" t="s">
        <v>13</v>
      </c>
      <c r="E13" s="2" t="s">
        <v>259</v>
      </c>
      <c r="F13" s="10" t="s">
        <v>260</v>
      </c>
    </row>
    <row r="14" spans="1:6" x14ac:dyDescent="0.25">
      <c r="A14" s="56" t="s">
        <v>27</v>
      </c>
      <c r="B14" s="59" t="str">
        <f>VLOOKUP(A14,SOUHRN!$A$9:$E$218,2,FALSE)</f>
        <v>Interaktivní LCD display vč. ozvučení</v>
      </c>
      <c r="C14" s="55">
        <v>1</v>
      </c>
      <c r="D14" s="58" t="s">
        <v>22</v>
      </c>
      <c r="E14" s="106"/>
      <c r="F14" s="69">
        <f t="shared" ref="F14:F26" si="0">E14*C14</f>
        <v>0</v>
      </c>
    </row>
    <row r="15" spans="1:6" x14ac:dyDescent="0.25">
      <c r="A15" s="56" t="s">
        <v>51</v>
      </c>
      <c r="B15" s="59" t="str">
        <f>VLOOKUP(A15,SOUHRN!$A$9:$E$218,2,FALSE)</f>
        <v>Náhledový monitor 65''</v>
      </c>
      <c r="C15" s="55">
        <v>1</v>
      </c>
      <c r="D15" s="58" t="s">
        <v>22</v>
      </c>
      <c r="E15" s="106"/>
      <c r="F15" s="69">
        <f t="shared" si="0"/>
        <v>0</v>
      </c>
    </row>
    <row r="16" spans="1:6" x14ac:dyDescent="0.25">
      <c r="A16" s="56" t="s">
        <v>193</v>
      </c>
      <c r="B16" s="59" t="str">
        <f>VLOOKUP(A16,SOUHRN!$A$9:$E$218,2,FALSE)</f>
        <v>Držák monitoru univerzální</v>
      </c>
      <c r="C16" s="55">
        <v>1</v>
      </c>
      <c r="D16" s="58" t="s">
        <v>22</v>
      </c>
      <c r="E16" s="106"/>
      <c r="F16" s="69">
        <f t="shared" si="0"/>
        <v>0</v>
      </c>
    </row>
    <row r="17" spans="1:6" x14ac:dyDescent="0.25">
      <c r="A17" s="56" t="s">
        <v>202</v>
      </c>
      <c r="B17" s="59" t="str">
        <f>VLOOKUP(A17,SOUHRN!$A$9:$E$218,2,FALSE)</f>
        <v>Přípojné místo pro prezentaci v katedře</v>
      </c>
      <c r="C17" s="55">
        <v>1</v>
      </c>
      <c r="D17" s="58" t="s">
        <v>22</v>
      </c>
      <c r="E17" s="106"/>
      <c r="F17" s="69">
        <f t="shared" si="0"/>
        <v>0</v>
      </c>
    </row>
    <row r="18" spans="1:6" x14ac:dyDescent="0.25">
      <c r="A18" s="56" t="s">
        <v>78</v>
      </c>
      <c r="B18" s="59" t="str">
        <f>VLOOKUP(A18,SOUHRN!$A$9:$E$218,2,FALSE)</f>
        <v>Prezentační AV přepínač malý (6 vstupů, HDMI výstup)</v>
      </c>
      <c r="C18" s="55">
        <v>1</v>
      </c>
      <c r="D18" s="58" t="s">
        <v>22</v>
      </c>
      <c r="E18" s="106"/>
      <c r="F18" s="69">
        <f t="shared" si="0"/>
        <v>0</v>
      </c>
    </row>
    <row r="19" spans="1:6" x14ac:dyDescent="0.25">
      <c r="A19" s="56" t="s">
        <v>93</v>
      </c>
      <c r="B19" s="59" t="str">
        <f>VLOOKUP(A19,SOUHRN!$A$9:$E$218,2,FALSE)</f>
        <v>Ovládací panel/ŘS tlačítkový velký</v>
      </c>
      <c r="C19" s="55">
        <v>1</v>
      </c>
      <c r="D19" s="58" t="s">
        <v>22</v>
      </c>
      <c r="E19" s="106"/>
      <c r="F19" s="69">
        <f t="shared" si="0"/>
        <v>0</v>
      </c>
    </row>
    <row r="20" spans="1:6" x14ac:dyDescent="0.25">
      <c r="A20" s="56" t="s">
        <v>114</v>
      </c>
      <c r="B20" s="59" t="str">
        <f>VLOOKUP(A20,SOUHRN!$A$9:$E$218,2,FALSE)</f>
        <v>Dálkové/LAN řízení distribuce napájení, 4x 230V (nezávislé)</v>
      </c>
      <c r="C20" s="55">
        <v>1</v>
      </c>
      <c r="D20" s="58" t="s">
        <v>22</v>
      </c>
      <c r="E20" s="106"/>
      <c r="F20" s="69">
        <f t="shared" si="0"/>
        <v>0</v>
      </c>
    </row>
    <row r="21" spans="1:6" x14ac:dyDescent="0.25">
      <c r="A21" s="56" t="s">
        <v>199</v>
      </c>
      <c r="B21" s="59" t="str">
        <f>VLOOKUP(A21,SOUHRN!$A$9:$E$218,2,FALSE)</f>
        <v>AV rack v katedře - instalační vybavení pro vestavbu AV techniky</v>
      </c>
      <c r="C21" s="55">
        <v>1</v>
      </c>
      <c r="D21" s="58" t="s">
        <v>22</v>
      </c>
      <c r="E21" s="106"/>
      <c r="F21" s="69">
        <f t="shared" si="0"/>
        <v>0</v>
      </c>
    </row>
    <row r="22" spans="1:6" x14ac:dyDescent="0.25">
      <c r="A22" s="56" t="s">
        <v>226</v>
      </c>
      <c r="B22" s="59" t="str">
        <f>VLOOKUP(A22,SOUHRN!$A$9:$E$218,2,FALSE)</f>
        <v>Katedra</v>
      </c>
      <c r="C22" s="55">
        <v>1</v>
      </c>
      <c r="D22" s="58" t="s">
        <v>22</v>
      </c>
      <c r="E22" s="106"/>
      <c r="F22" s="69">
        <f t="shared" si="0"/>
        <v>0</v>
      </c>
    </row>
    <row r="23" spans="1:6" x14ac:dyDescent="0.25">
      <c r="A23" s="56" t="s">
        <v>171</v>
      </c>
      <c r="B23" s="59" t="str">
        <f>VLOOKUP(A23,SOUHRN!$A$9:$E$218,2,FALSE)</f>
        <v>SFTP Cat 6a</v>
      </c>
      <c r="C23" s="55">
        <v>60</v>
      </c>
      <c r="D23" s="58" t="s">
        <v>173</v>
      </c>
      <c r="E23" s="106"/>
      <c r="F23" s="69">
        <f t="shared" si="0"/>
        <v>0</v>
      </c>
    </row>
    <row r="24" spans="1:6" x14ac:dyDescent="0.25">
      <c r="A24" s="56" t="s">
        <v>184</v>
      </c>
      <c r="B24" s="59" t="str">
        <f>VLOOKUP(A24,SOUHRN!$A$9:$E$218,2,FALSE)</f>
        <v>HDMI pasivní 15 m</v>
      </c>
      <c r="C24" s="55">
        <v>1</v>
      </c>
      <c r="D24" s="58" t="s">
        <v>22</v>
      </c>
      <c r="E24" s="106"/>
      <c r="F24" s="69">
        <f t="shared" si="0"/>
        <v>0</v>
      </c>
    </row>
    <row r="25" spans="1:6" x14ac:dyDescent="0.25">
      <c r="A25" s="56" t="s">
        <v>117</v>
      </c>
      <c r="B25" s="59" t="str">
        <f>VLOOKUP(A25,SOUHRN!$A$9:$E$218,2,FALSE)</f>
        <v>Datový přepínač</v>
      </c>
      <c r="C25" s="55">
        <v>1</v>
      </c>
      <c r="D25" s="58" t="s">
        <v>22</v>
      </c>
      <c r="E25" s="106"/>
      <c r="F25" s="69">
        <f t="shared" si="0"/>
        <v>0</v>
      </c>
    </row>
    <row r="26" spans="1:6" x14ac:dyDescent="0.25">
      <c r="A26" s="56" t="s">
        <v>205</v>
      </c>
      <c r="B26" s="59" t="str">
        <f>VLOOKUP(A26,SOUHRN!$A$9:$E$218,2,FALSE)</f>
        <v>Montážní a spotřební materiál</v>
      </c>
      <c r="C26" s="57">
        <v>1</v>
      </c>
      <c r="D26" s="64" t="s">
        <v>207</v>
      </c>
      <c r="E26" s="106"/>
      <c r="F26" s="69">
        <f t="shared" si="0"/>
        <v>0</v>
      </c>
    </row>
    <row r="27" spans="1:6" x14ac:dyDescent="0.25">
      <c r="A27" s="56" t="s">
        <v>209</v>
      </c>
      <c r="B27" s="59" t="str">
        <f>VLOOKUP(A27,SOUHRN!$A$9:$E$218,2,FALSE)</f>
        <v>Prováděcí dokumentace</v>
      </c>
      <c r="C27" s="57">
        <v>4</v>
      </c>
      <c r="D27" s="64" t="s">
        <v>211</v>
      </c>
      <c r="E27" s="107"/>
      <c r="F27" s="108"/>
    </row>
    <row r="28" spans="1:6" x14ac:dyDescent="0.25">
      <c r="A28" s="56" t="s">
        <v>212</v>
      </c>
      <c r="B28" s="59" t="str">
        <f>VLOOKUP(A28,SOUHRN!$A$9:$E$218,2,FALSE)</f>
        <v>Štítkování zařízení - identifikační systém</v>
      </c>
      <c r="C28" s="57">
        <v>2</v>
      </c>
      <c r="D28" s="64" t="s">
        <v>211</v>
      </c>
      <c r="E28" s="107"/>
      <c r="F28" s="108"/>
    </row>
    <row r="29" spans="1:6" x14ac:dyDescent="0.25">
      <c r="A29" s="56" t="s">
        <v>214</v>
      </c>
      <c r="B29" s="59" t="str">
        <f>VLOOKUP(A29,SOUHRN!$A$9:$E$218,2,FALSE)</f>
        <v>Demontážní práce původního vybavení</v>
      </c>
      <c r="C29" s="57">
        <v>6</v>
      </c>
      <c r="D29" s="64" t="s">
        <v>211</v>
      </c>
      <c r="E29" s="107"/>
      <c r="F29" s="108"/>
    </row>
    <row r="30" spans="1:6" x14ac:dyDescent="0.25">
      <c r="A30" s="56" t="s">
        <v>216</v>
      </c>
      <c r="B30" s="59" t="str">
        <f>VLOOKUP(A30,SOUHRN!$A$9:$E$218,2,FALSE)</f>
        <v>Příprava kabelových tras</v>
      </c>
      <c r="C30" s="57">
        <v>8</v>
      </c>
      <c r="D30" s="64" t="s">
        <v>211</v>
      </c>
      <c r="E30" s="107"/>
      <c r="F30" s="108"/>
    </row>
    <row r="31" spans="1:6" x14ac:dyDescent="0.25">
      <c r="A31" s="56" t="s">
        <v>218</v>
      </c>
      <c r="B31" s="59" t="str">
        <f>VLOOKUP(A31,SOUHRN!$A$9:$E$218,2,FALSE)</f>
        <v>Montážní a instalační práce</v>
      </c>
      <c r="C31" s="57">
        <v>24</v>
      </c>
      <c r="D31" s="64" t="s">
        <v>211</v>
      </c>
      <c r="E31" s="107"/>
      <c r="F31" s="108"/>
    </row>
    <row r="32" spans="1:6" x14ac:dyDescent="0.25">
      <c r="A32" s="56" t="s">
        <v>220</v>
      </c>
      <c r="B32" s="59" t="str">
        <f>VLOOKUP(A32,SOUHRN!$A$9:$E$218,2,FALSE)</f>
        <v>Programování řídícího systému</v>
      </c>
      <c r="C32" s="57">
        <v>16</v>
      </c>
      <c r="D32" s="64" t="s">
        <v>211</v>
      </c>
      <c r="E32" s="107"/>
      <c r="F32" s="108"/>
    </row>
    <row r="33" spans="1:6" x14ac:dyDescent="0.25">
      <c r="A33" s="56" t="s">
        <v>224</v>
      </c>
      <c r="B33" s="59" t="str">
        <f>VLOOKUP(A33,SOUHRN!$A$9:$E$218,2,FALSE)</f>
        <v>Zprovoznění a zaškolení obsluhy</v>
      </c>
      <c r="C33" s="57">
        <v>2</v>
      </c>
      <c r="D33" s="64" t="s">
        <v>211</v>
      </c>
      <c r="E33" s="107"/>
      <c r="F33" s="108"/>
    </row>
    <row r="34" spans="1:6" ht="15.75" customHeight="1" thickBot="1" x14ac:dyDescent="0.3">
      <c r="A34" s="29"/>
      <c r="B34" s="78"/>
      <c r="C34" s="79"/>
      <c r="D34" s="80"/>
      <c r="E34" s="76"/>
      <c r="F34" s="77"/>
    </row>
    <row r="35" spans="1:6" ht="15.75" customHeight="1" thickTop="1" x14ac:dyDescent="0.25">
      <c r="E35" s="97"/>
      <c r="F35" s="98"/>
    </row>
    <row r="36" spans="1:6" x14ac:dyDescent="0.25">
      <c r="D36" s="4" t="s">
        <v>261</v>
      </c>
      <c r="E36" s="97"/>
      <c r="F36" s="98">
        <f>SUM(F14:F35)</f>
        <v>0</v>
      </c>
    </row>
    <row r="37" spans="1:6" x14ac:dyDescent="0.25">
      <c r="E37" s="97"/>
      <c r="F37" s="98"/>
    </row>
    <row r="38" spans="1:6" x14ac:dyDescent="0.25">
      <c r="D38" s="5"/>
      <c r="E38" s="97"/>
      <c r="F38" s="98"/>
    </row>
    <row r="39" spans="1:6" x14ac:dyDescent="0.25">
      <c r="E39" s="97"/>
      <c r="F39" s="98"/>
    </row>
    <row r="40" spans="1:6" x14ac:dyDescent="0.25">
      <c r="E40" s="97"/>
      <c r="F40" s="98"/>
    </row>
    <row r="41" spans="1:6" x14ac:dyDescent="0.25">
      <c r="E41" s="97"/>
      <c r="F41" s="98"/>
    </row>
    <row r="42" spans="1:6" x14ac:dyDescent="0.25">
      <c r="E42" s="97"/>
      <c r="F42" s="98"/>
    </row>
    <row r="43" spans="1:6" x14ac:dyDescent="0.25">
      <c r="E43" s="97"/>
      <c r="F43" s="98"/>
    </row>
    <row r="44" spans="1:6" x14ac:dyDescent="0.25">
      <c r="E44" s="97"/>
      <c r="F44" s="98"/>
    </row>
    <row r="45" spans="1:6" x14ac:dyDescent="0.25">
      <c r="E45" s="97"/>
      <c r="F45" s="98"/>
    </row>
    <row r="46" spans="1:6" x14ac:dyDescent="0.25">
      <c r="E46" s="97"/>
      <c r="F46" s="98"/>
    </row>
    <row r="47" spans="1:6" x14ac:dyDescent="0.25">
      <c r="E47" s="95"/>
    </row>
    <row r="48" spans="1:6" x14ac:dyDescent="0.25">
      <c r="E48" s="95"/>
    </row>
  </sheetData>
  <sheetProtection sheet="1"/>
  <mergeCells count="1">
    <mergeCell ref="D2:D11"/>
  </mergeCells>
  <pageMargins left="0.23622047244094491" right="0.23622047244094491" top="0.74803149606299213" bottom="0.74803149606299213" header="0.31496062992125978" footer="0.31496062992125978"/>
  <pageSetup paperSize="9" scale="75" fitToHeight="0" orientation="landscape" horizont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8"/>
  <sheetViews>
    <sheetView view="pageBreakPreview" zoomScaleNormal="100" zoomScaleSheetLayoutView="100" workbookViewId="0"/>
  </sheetViews>
  <sheetFormatPr defaultRowHeight="15" x14ac:dyDescent="0.25"/>
  <cols>
    <col min="1" max="1" width="21.7109375" style="54" customWidth="1"/>
    <col min="2" max="2" width="70.7109375" style="54" customWidth="1"/>
    <col min="3" max="3" width="7.7109375" style="41" customWidth="1"/>
    <col min="4" max="4" width="50.7109375" style="54" customWidth="1"/>
    <col min="5" max="6" width="18.5703125" style="54" bestFit="1" customWidth="1"/>
  </cols>
  <sheetData>
    <row r="1" spans="1:6" ht="15.75" customHeight="1" thickTop="1" x14ac:dyDescent="0.25">
      <c r="A1" s="99" t="s">
        <v>0</v>
      </c>
      <c r="B1" s="100" t="str">
        <f>SOUHRN!C1</f>
        <v>MUNI AV Technologie</v>
      </c>
      <c r="C1" s="7" t="s">
        <v>245</v>
      </c>
      <c r="D1" s="1"/>
    </row>
    <row r="2" spans="1:6" x14ac:dyDescent="0.25">
      <c r="A2" s="101" t="s">
        <v>2</v>
      </c>
      <c r="B2" s="27" t="str">
        <f>SOUHRN!C2</f>
        <v>UKB - pouze výběr učeben LF</v>
      </c>
      <c r="D2" s="126" t="s">
        <v>270</v>
      </c>
    </row>
    <row r="3" spans="1:6" x14ac:dyDescent="0.25">
      <c r="A3" s="101" t="s">
        <v>4</v>
      </c>
      <c r="B3" s="27" t="s">
        <v>5</v>
      </c>
      <c r="D3" s="127"/>
    </row>
    <row r="4" spans="1:6" x14ac:dyDescent="0.25">
      <c r="A4" s="101" t="s">
        <v>6</v>
      </c>
      <c r="B4" s="27" t="s">
        <v>247</v>
      </c>
      <c r="D4" s="127"/>
    </row>
    <row r="5" spans="1:6" x14ac:dyDescent="0.25">
      <c r="A5" s="101" t="s">
        <v>8</v>
      </c>
      <c r="B5" s="11" t="s">
        <v>248</v>
      </c>
      <c r="D5" s="127"/>
    </row>
    <row r="6" spans="1:6" x14ac:dyDescent="0.25">
      <c r="A6" s="101" t="s">
        <v>249</v>
      </c>
      <c r="B6" s="11" t="s">
        <v>271</v>
      </c>
      <c r="D6" s="127"/>
    </row>
    <row r="7" spans="1:6" x14ac:dyDescent="0.25">
      <c r="A7" s="101" t="s">
        <v>251</v>
      </c>
      <c r="B7" s="11" t="s">
        <v>268</v>
      </c>
      <c r="D7" s="127"/>
    </row>
    <row r="8" spans="1:6" x14ac:dyDescent="0.25">
      <c r="A8" s="101" t="s">
        <v>253</v>
      </c>
      <c r="B8" s="11" t="str">
        <f ca="1">RIGHT(CELL("filename",A1),LEN(CELL("filename",A1))-FIND("]",CELL("filename",A1)))</f>
        <v>A01_216</v>
      </c>
      <c r="D8" s="127"/>
    </row>
    <row r="9" spans="1:6" x14ac:dyDescent="0.25">
      <c r="A9" s="101" t="s">
        <v>254</v>
      </c>
      <c r="B9" s="11" t="s">
        <v>272</v>
      </c>
      <c r="D9" s="127"/>
    </row>
    <row r="10" spans="1:6" x14ac:dyDescent="0.25">
      <c r="A10" s="101" t="s">
        <v>256</v>
      </c>
      <c r="B10" s="44"/>
      <c r="D10" s="127"/>
    </row>
    <row r="11" spans="1:6" ht="15.75" customHeight="1" thickBot="1" x14ac:dyDescent="0.3">
      <c r="A11" s="102" t="s">
        <v>257</v>
      </c>
      <c r="B11" s="28"/>
      <c r="D11" s="127"/>
    </row>
    <row r="12" spans="1:6" x14ac:dyDescent="0.25">
      <c r="A12" s="6"/>
      <c r="B12" s="8"/>
      <c r="C12" s="40"/>
      <c r="D12" s="9"/>
    </row>
    <row r="13" spans="1:6" ht="31.5" customHeight="1" x14ac:dyDescent="0.25">
      <c r="A13" s="38" t="s">
        <v>10</v>
      </c>
      <c r="B13" s="39" t="s">
        <v>258</v>
      </c>
      <c r="C13" s="2" t="s">
        <v>12</v>
      </c>
      <c r="D13" s="10" t="s">
        <v>13</v>
      </c>
      <c r="E13" s="2" t="s">
        <v>259</v>
      </c>
      <c r="F13" s="10" t="s">
        <v>260</v>
      </c>
    </row>
    <row r="14" spans="1:6" x14ac:dyDescent="0.25">
      <c r="A14" s="56" t="s">
        <v>27</v>
      </c>
      <c r="B14" s="59" t="str">
        <f>VLOOKUP(A14,SOUHRN!$A$9:$E$218,2,FALSE)</f>
        <v>Interaktivní LCD display vč. ozvučení</v>
      </c>
      <c r="C14" s="55">
        <v>1</v>
      </c>
      <c r="D14" s="58" t="s">
        <v>22</v>
      </c>
      <c r="E14" s="106"/>
      <c r="F14" s="69">
        <f t="shared" ref="F14:F24" si="0">E14*C14</f>
        <v>0</v>
      </c>
    </row>
    <row r="15" spans="1:6" x14ac:dyDescent="0.25">
      <c r="A15" s="56" t="s">
        <v>202</v>
      </c>
      <c r="B15" s="59" t="str">
        <f>VLOOKUP(A15,SOUHRN!$A$9:$E$218,2,FALSE)</f>
        <v>Přípojné místo pro prezentaci v katedře</v>
      </c>
      <c r="C15" s="55">
        <v>1</v>
      </c>
      <c r="D15" s="58" t="s">
        <v>22</v>
      </c>
      <c r="E15" s="106"/>
      <c r="F15" s="69">
        <f t="shared" si="0"/>
        <v>0</v>
      </c>
    </row>
    <row r="16" spans="1:6" x14ac:dyDescent="0.25">
      <c r="A16" s="56" t="s">
        <v>78</v>
      </c>
      <c r="B16" s="59" t="str">
        <f>VLOOKUP(A16,SOUHRN!$A$9:$E$218,2,FALSE)</f>
        <v>Prezentační AV přepínač malý (6 vstupů, HDMI výstup)</v>
      </c>
      <c r="C16" s="55">
        <v>1</v>
      </c>
      <c r="D16" s="58" t="s">
        <v>22</v>
      </c>
      <c r="E16" s="106"/>
      <c r="F16" s="69">
        <f t="shared" si="0"/>
        <v>0</v>
      </c>
    </row>
    <row r="17" spans="1:6" x14ac:dyDescent="0.25">
      <c r="A17" s="56" t="s">
        <v>93</v>
      </c>
      <c r="B17" s="59" t="str">
        <f>VLOOKUP(A17,SOUHRN!$A$9:$E$218,2,FALSE)</f>
        <v>Ovládací panel/ŘS tlačítkový velký</v>
      </c>
      <c r="C17" s="55">
        <v>1</v>
      </c>
      <c r="D17" s="58" t="s">
        <v>22</v>
      </c>
      <c r="E17" s="106"/>
      <c r="F17" s="69">
        <f t="shared" si="0"/>
        <v>0</v>
      </c>
    </row>
    <row r="18" spans="1:6" x14ac:dyDescent="0.25">
      <c r="A18" s="56" t="s">
        <v>114</v>
      </c>
      <c r="B18" s="59" t="str">
        <f>VLOOKUP(A18,SOUHRN!$A$9:$E$218,2,FALSE)</f>
        <v>Dálkové/LAN řízení distribuce napájení, 4x 230V (nezávislé)</v>
      </c>
      <c r="C18" s="55">
        <v>1</v>
      </c>
      <c r="D18" s="58" t="s">
        <v>22</v>
      </c>
      <c r="E18" s="106"/>
      <c r="F18" s="69">
        <f t="shared" si="0"/>
        <v>0</v>
      </c>
    </row>
    <row r="19" spans="1:6" x14ac:dyDescent="0.25">
      <c r="A19" s="56" t="s">
        <v>199</v>
      </c>
      <c r="B19" s="59" t="str">
        <f>VLOOKUP(A19,SOUHRN!$A$9:$E$218,2,FALSE)</f>
        <v>AV rack v katedře - instalační vybavení pro vestavbu AV techniky</v>
      </c>
      <c r="C19" s="55">
        <v>1</v>
      </c>
      <c r="D19" s="58" t="s">
        <v>22</v>
      </c>
      <c r="E19" s="106"/>
      <c r="F19" s="69">
        <f t="shared" si="0"/>
        <v>0</v>
      </c>
    </row>
    <row r="20" spans="1:6" x14ac:dyDescent="0.25">
      <c r="A20" s="56" t="s">
        <v>226</v>
      </c>
      <c r="B20" s="59" t="str">
        <f>VLOOKUP(A20,SOUHRN!$A$9:$E$218,2,FALSE)</f>
        <v>Katedra</v>
      </c>
      <c r="C20" s="55">
        <v>1</v>
      </c>
      <c r="D20" s="58" t="s">
        <v>22</v>
      </c>
      <c r="E20" s="106"/>
      <c r="F20" s="69">
        <f t="shared" si="0"/>
        <v>0</v>
      </c>
    </row>
    <row r="21" spans="1:6" x14ac:dyDescent="0.25">
      <c r="A21" s="56" t="s">
        <v>171</v>
      </c>
      <c r="B21" s="59" t="str">
        <f>VLOOKUP(A21,SOUHRN!$A$9:$E$218,2,FALSE)</f>
        <v>SFTP Cat 6a</v>
      </c>
      <c r="C21" s="55">
        <v>60</v>
      </c>
      <c r="D21" s="58" t="s">
        <v>173</v>
      </c>
      <c r="E21" s="106"/>
      <c r="F21" s="69">
        <f t="shared" si="0"/>
        <v>0</v>
      </c>
    </row>
    <row r="22" spans="1:6" x14ac:dyDescent="0.25">
      <c r="A22" s="56" t="s">
        <v>184</v>
      </c>
      <c r="B22" s="59" t="str">
        <f>VLOOKUP(A22,SOUHRN!$A$9:$E$218,2,FALSE)</f>
        <v>HDMI pasivní 15 m</v>
      </c>
      <c r="C22" s="55">
        <v>1</v>
      </c>
      <c r="D22" s="58" t="s">
        <v>22</v>
      </c>
      <c r="E22" s="106"/>
      <c r="F22" s="69">
        <f t="shared" si="0"/>
        <v>0</v>
      </c>
    </row>
    <row r="23" spans="1:6" x14ac:dyDescent="0.25">
      <c r="A23" s="56" t="s">
        <v>117</v>
      </c>
      <c r="B23" s="59" t="str">
        <f>VLOOKUP(A23,SOUHRN!$A$9:$E$218,2,FALSE)</f>
        <v>Datový přepínač</v>
      </c>
      <c r="C23" s="55">
        <v>1</v>
      </c>
      <c r="D23" s="58" t="s">
        <v>22</v>
      </c>
      <c r="E23" s="106"/>
      <c r="F23" s="69">
        <f t="shared" si="0"/>
        <v>0</v>
      </c>
    </row>
    <row r="24" spans="1:6" x14ac:dyDescent="0.25">
      <c r="A24" s="56" t="s">
        <v>205</v>
      </c>
      <c r="B24" s="59" t="str">
        <f>VLOOKUP(A24,SOUHRN!$A$9:$E$218,2,FALSE)</f>
        <v>Montážní a spotřební materiál</v>
      </c>
      <c r="C24" s="57">
        <v>1</v>
      </c>
      <c r="D24" s="64" t="s">
        <v>207</v>
      </c>
      <c r="E24" s="106"/>
      <c r="F24" s="69">
        <f t="shared" si="0"/>
        <v>0</v>
      </c>
    </row>
    <row r="25" spans="1:6" x14ac:dyDescent="0.25">
      <c r="A25" s="56" t="s">
        <v>209</v>
      </c>
      <c r="B25" s="59" t="str">
        <f>VLOOKUP(A25,SOUHRN!$A$9:$E$218,2,FALSE)</f>
        <v>Prováděcí dokumentace</v>
      </c>
      <c r="C25" s="57">
        <v>4</v>
      </c>
      <c r="D25" s="64" t="s">
        <v>211</v>
      </c>
      <c r="E25" s="107"/>
      <c r="F25" s="108"/>
    </row>
    <row r="26" spans="1:6" x14ac:dyDescent="0.25">
      <c r="A26" s="56" t="s">
        <v>212</v>
      </c>
      <c r="B26" s="59" t="str">
        <f>VLOOKUP(A26,SOUHRN!$A$9:$E$218,2,FALSE)</f>
        <v>Štítkování zařízení - identifikační systém</v>
      </c>
      <c r="C26" s="57">
        <v>2</v>
      </c>
      <c r="D26" s="64" t="s">
        <v>211</v>
      </c>
      <c r="E26" s="107"/>
      <c r="F26" s="108"/>
    </row>
    <row r="27" spans="1:6" x14ac:dyDescent="0.25">
      <c r="A27" s="56" t="s">
        <v>214</v>
      </c>
      <c r="B27" s="59" t="str">
        <f>VLOOKUP(A27,SOUHRN!$A$9:$E$218,2,FALSE)</f>
        <v>Demontážní práce původního vybavení</v>
      </c>
      <c r="C27" s="57">
        <v>6</v>
      </c>
      <c r="D27" s="64" t="s">
        <v>211</v>
      </c>
      <c r="E27" s="107"/>
      <c r="F27" s="108"/>
    </row>
    <row r="28" spans="1:6" x14ac:dyDescent="0.25">
      <c r="A28" s="56" t="s">
        <v>216</v>
      </c>
      <c r="B28" s="59" t="str">
        <f>VLOOKUP(A28,SOUHRN!$A$9:$E$218,2,FALSE)</f>
        <v>Příprava kabelových tras</v>
      </c>
      <c r="C28" s="57">
        <v>8</v>
      </c>
      <c r="D28" s="64" t="s">
        <v>211</v>
      </c>
      <c r="E28" s="107"/>
      <c r="F28" s="108"/>
    </row>
    <row r="29" spans="1:6" x14ac:dyDescent="0.25">
      <c r="A29" s="56" t="s">
        <v>218</v>
      </c>
      <c r="B29" s="59" t="str">
        <f>VLOOKUP(A29,SOUHRN!$A$9:$E$218,2,FALSE)</f>
        <v>Montážní a instalační práce</v>
      </c>
      <c r="C29" s="57">
        <v>24</v>
      </c>
      <c r="D29" s="64" t="s">
        <v>211</v>
      </c>
      <c r="E29" s="107"/>
      <c r="F29" s="108"/>
    </row>
    <row r="30" spans="1:6" x14ac:dyDescent="0.25">
      <c r="A30" s="56" t="s">
        <v>220</v>
      </c>
      <c r="B30" s="59" t="str">
        <f>VLOOKUP(A30,SOUHRN!$A$9:$E$218,2,FALSE)</f>
        <v>Programování řídícího systému</v>
      </c>
      <c r="C30" s="57">
        <v>16</v>
      </c>
      <c r="D30" s="64" t="s">
        <v>211</v>
      </c>
      <c r="E30" s="107"/>
      <c r="F30" s="108"/>
    </row>
    <row r="31" spans="1:6" x14ac:dyDescent="0.25">
      <c r="A31" s="56" t="s">
        <v>224</v>
      </c>
      <c r="B31" s="59" t="str">
        <f>VLOOKUP(A31,SOUHRN!$A$9:$E$218,2,FALSE)</f>
        <v>Zprovoznění a zaškolení obsluhy</v>
      </c>
      <c r="C31" s="57">
        <v>2</v>
      </c>
      <c r="D31" s="64" t="s">
        <v>211</v>
      </c>
      <c r="E31" s="107"/>
      <c r="F31" s="108"/>
    </row>
    <row r="32" spans="1:6" ht="15.75" customHeight="1" thickBot="1" x14ac:dyDescent="0.3">
      <c r="A32" s="29"/>
      <c r="B32" s="78"/>
      <c r="C32" s="79"/>
      <c r="D32" s="80"/>
      <c r="E32" s="76"/>
      <c r="F32" s="77"/>
    </row>
    <row r="33" spans="4:6" ht="15.75" customHeight="1" thickTop="1" x14ac:dyDescent="0.25">
      <c r="E33" s="98"/>
      <c r="F33" s="98"/>
    </row>
    <row r="34" spans="4:6" x14ac:dyDescent="0.25">
      <c r="D34" s="4" t="s">
        <v>261</v>
      </c>
      <c r="E34" s="98"/>
      <c r="F34" s="98">
        <f>SUM(F14:F33)</f>
        <v>0</v>
      </c>
    </row>
    <row r="35" spans="4:6" x14ac:dyDescent="0.25">
      <c r="E35" s="98"/>
      <c r="F35" s="98"/>
    </row>
    <row r="36" spans="4:6" x14ac:dyDescent="0.25">
      <c r="E36" s="98"/>
      <c r="F36" s="98"/>
    </row>
    <row r="37" spans="4:6" x14ac:dyDescent="0.25">
      <c r="E37" s="98"/>
      <c r="F37" s="98"/>
    </row>
    <row r="38" spans="4:6" x14ac:dyDescent="0.25">
      <c r="E38" s="98"/>
      <c r="F38" s="98"/>
    </row>
    <row r="39" spans="4:6" x14ac:dyDescent="0.25">
      <c r="E39" s="98"/>
      <c r="F39" s="98"/>
    </row>
    <row r="40" spans="4:6" x14ac:dyDescent="0.25">
      <c r="E40" s="98"/>
      <c r="F40" s="98"/>
    </row>
    <row r="41" spans="4:6" x14ac:dyDescent="0.25">
      <c r="D41" s="5"/>
      <c r="E41" s="98"/>
      <c r="F41" s="98"/>
    </row>
    <row r="42" spans="4:6" x14ac:dyDescent="0.25">
      <c r="E42" s="98"/>
      <c r="F42" s="98"/>
    </row>
    <row r="43" spans="4:6" x14ac:dyDescent="0.25">
      <c r="E43" s="98"/>
      <c r="F43" s="98"/>
    </row>
    <row r="44" spans="4:6" x14ac:dyDescent="0.25">
      <c r="E44" s="98"/>
      <c r="F44" s="98"/>
    </row>
    <row r="45" spans="4:6" x14ac:dyDescent="0.25">
      <c r="E45" s="98"/>
      <c r="F45" s="98"/>
    </row>
    <row r="46" spans="4:6" x14ac:dyDescent="0.25">
      <c r="E46" s="98"/>
      <c r="F46" s="98"/>
    </row>
    <row r="47" spans="4:6" x14ac:dyDescent="0.25">
      <c r="E47" s="96"/>
    </row>
    <row r="48" spans="4:6" x14ac:dyDescent="0.25">
      <c r="E48" s="96"/>
    </row>
  </sheetData>
  <sheetProtection sheet="1"/>
  <mergeCells count="1">
    <mergeCell ref="D2:D11"/>
  </mergeCells>
  <pageMargins left="0.23622047244094491" right="0.23622047244094491" top="0.74803149606299213" bottom="0.74803149606299213" header="0.31496062992125978" footer="0.31496062992125978"/>
  <pageSetup paperSize="9" scale="76" fitToHeight="0" orientation="landscape" horizont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4"/>
  <sheetViews>
    <sheetView view="pageBreakPreview" zoomScaleNormal="100" zoomScaleSheetLayoutView="100" workbookViewId="0"/>
  </sheetViews>
  <sheetFormatPr defaultRowHeight="15" x14ac:dyDescent="0.25"/>
  <cols>
    <col min="1" max="1" width="21.7109375" style="54" customWidth="1"/>
    <col min="2" max="2" width="70.7109375" style="54" customWidth="1"/>
    <col min="3" max="3" width="7.7109375" style="41" customWidth="1"/>
    <col min="4" max="4" width="50.7109375" style="54" customWidth="1"/>
    <col min="5" max="6" width="18.5703125" style="54" bestFit="1" customWidth="1"/>
  </cols>
  <sheetData>
    <row r="1" spans="1:6" ht="15.75" customHeight="1" thickTop="1" x14ac:dyDescent="0.25">
      <c r="A1" s="99" t="s">
        <v>0</v>
      </c>
      <c r="B1" s="100" t="str">
        <f>SOUHRN!C1</f>
        <v>MUNI AV Technologie</v>
      </c>
      <c r="C1" s="7" t="s">
        <v>245</v>
      </c>
      <c r="D1" s="1"/>
    </row>
    <row r="2" spans="1:6" ht="15" customHeight="1" x14ac:dyDescent="0.25">
      <c r="A2" s="101" t="s">
        <v>2</v>
      </c>
      <c r="B2" s="27" t="str">
        <f>SOUHRN!C2</f>
        <v>UKB - pouze výběr učeben LF</v>
      </c>
      <c r="D2" s="126" t="s">
        <v>273</v>
      </c>
    </row>
    <row r="3" spans="1:6" x14ac:dyDescent="0.25">
      <c r="A3" s="101" t="s">
        <v>4</v>
      </c>
      <c r="B3" s="27" t="s">
        <v>5</v>
      </c>
      <c r="D3" s="127"/>
    </row>
    <row r="4" spans="1:6" x14ac:dyDescent="0.25">
      <c r="A4" s="101" t="s">
        <v>6</v>
      </c>
      <c r="B4" s="27" t="s">
        <v>247</v>
      </c>
      <c r="D4" s="127"/>
    </row>
    <row r="5" spans="1:6" x14ac:dyDescent="0.25">
      <c r="A5" s="101" t="s">
        <v>8</v>
      </c>
      <c r="B5" s="11" t="s">
        <v>248</v>
      </c>
      <c r="D5" s="127"/>
    </row>
    <row r="6" spans="1:6" x14ac:dyDescent="0.25">
      <c r="A6" s="101" t="s">
        <v>249</v>
      </c>
      <c r="B6" s="11" t="s">
        <v>274</v>
      </c>
      <c r="D6" s="127"/>
    </row>
    <row r="7" spans="1:6" x14ac:dyDescent="0.25">
      <c r="A7" s="101" t="s">
        <v>251</v>
      </c>
      <c r="B7" s="11" t="s">
        <v>275</v>
      </c>
      <c r="D7" s="127"/>
    </row>
    <row r="8" spans="1:6" x14ac:dyDescent="0.25">
      <c r="A8" s="101" t="s">
        <v>253</v>
      </c>
      <c r="B8" s="11" t="str">
        <f ca="1">RIGHT(CELL("filename",A1),LEN(CELL("filename",A1))-FIND("]",CELL("filename",A1)))</f>
        <v>A01_227</v>
      </c>
      <c r="D8" s="127"/>
    </row>
    <row r="9" spans="1:6" x14ac:dyDescent="0.25">
      <c r="A9" s="101" t="s">
        <v>254</v>
      </c>
      <c r="B9" s="11" t="s">
        <v>276</v>
      </c>
      <c r="D9" s="127"/>
    </row>
    <row r="10" spans="1:6" x14ac:dyDescent="0.25">
      <c r="A10" s="101" t="s">
        <v>256</v>
      </c>
      <c r="B10" s="44"/>
      <c r="D10" s="127"/>
    </row>
    <row r="11" spans="1:6" ht="15.75" customHeight="1" thickBot="1" x14ac:dyDescent="0.3">
      <c r="A11" s="102" t="s">
        <v>257</v>
      </c>
      <c r="B11" s="28"/>
      <c r="D11" s="127"/>
    </row>
    <row r="12" spans="1:6" x14ac:dyDescent="0.25">
      <c r="A12" s="6"/>
      <c r="B12" s="8"/>
      <c r="C12" s="40"/>
      <c r="D12" s="9"/>
    </row>
    <row r="13" spans="1:6" ht="31.5" customHeight="1" x14ac:dyDescent="0.25">
      <c r="A13" s="38" t="s">
        <v>10</v>
      </c>
      <c r="B13" s="39" t="s">
        <v>258</v>
      </c>
      <c r="C13" s="2" t="s">
        <v>12</v>
      </c>
      <c r="D13" s="10" t="s">
        <v>13</v>
      </c>
      <c r="E13" s="2" t="s">
        <v>259</v>
      </c>
      <c r="F13" s="10" t="s">
        <v>260</v>
      </c>
    </row>
    <row r="14" spans="1:6" x14ac:dyDescent="0.25">
      <c r="A14" s="56" t="s">
        <v>45</v>
      </c>
      <c r="B14" s="59" t="str">
        <f>VLOOKUP(A14,SOUHRN!$A$9:$E$218,2,FALSE)</f>
        <v>Projektor s pevným objektivem, 5000 lm</v>
      </c>
      <c r="C14" s="55">
        <v>1</v>
      </c>
      <c r="D14" s="58" t="s">
        <v>22</v>
      </c>
      <c r="E14" s="106"/>
      <c r="F14" s="69">
        <f>E14*C14</f>
        <v>0</v>
      </c>
    </row>
    <row r="15" spans="1:6" x14ac:dyDescent="0.25">
      <c r="A15" s="56" t="s">
        <v>190</v>
      </c>
      <c r="B15" s="59" t="str">
        <f>VLOOKUP(A15,SOUHRN!$A$9:$E$218,2,FALSE)</f>
        <v>Držák projektoru univerzální</v>
      </c>
      <c r="C15" s="55">
        <v>1</v>
      </c>
      <c r="D15" s="58" t="s">
        <v>22</v>
      </c>
      <c r="E15" s="106"/>
      <c r="F15" s="69">
        <f>E15*C15</f>
        <v>0</v>
      </c>
    </row>
    <row r="16" spans="1:6" x14ac:dyDescent="0.25">
      <c r="A16" s="56" t="s">
        <v>90</v>
      </c>
      <c r="B16" s="59" t="str">
        <f>VLOOKUP(A16,SOUHRN!$A$9:$E$218,2,FALSE)</f>
        <v>Ovládací panel/ŘS tlačítkový malý</v>
      </c>
      <c r="C16" s="55">
        <v>1</v>
      </c>
      <c r="D16" s="58" t="s">
        <v>22</v>
      </c>
      <c r="E16" s="106"/>
      <c r="F16" s="69">
        <f>E16*C16</f>
        <v>0</v>
      </c>
    </row>
    <row r="17" spans="1:6" x14ac:dyDescent="0.25">
      <c r="A17" s="56" t="s">
        <v>171</v>
      </c>
      <c r="B17" s="59" t="str">
        <f>VLOOKUP(A17,SOUHRN!$A$9:$E$218,2,FALSE)</f>
        <v>SFTP Cat 6a</v>
      </c>
      <c r="C17" s="55">
        <v>20</v>
      </c>
      <c r="D17" s="58" t="s">
        <v>173</v>
      </c>
      <c r="E17" s="106"/>
      <c r="F17" s="69">
        <f>E17*C17</f>
        <v>0</v>
      </c>
    </row>
    <row r="18" spans="1:6" x14ac:dyDescent="0.25">
      <c r="A18" s="56" t="s">
        <v>205</v>
      </c>
      <c r="B18" s="59" t="str">
        <f>VLOOKUP(A18,SOUHRN!$A$9:$E$218,2,FALSE)</f>
        <v>Montážní a spotřební materiál</v>
      </c>
      <c r="C18" s="57">
        <v>1</v>
      </c>
      <c r="D18" s="64" t="s">
        <v>207</v>
      </c>
      <c r="E18" s="106"/>
      <c r="F18" s="69">
        <f>E18*C18</f>
        <v>0</v>
      </c>
    </row>
    <row r="19" spans="1:6" x14ac:dyDescent="0.25">
      <c r="A19" s="56" t="s">
        <v>209</v>
      </c>
      <c r="B19" s="59" t="str">
        <f>VLOOKUP(A19,SOUHRN!$A$9:$E$218,2,FALSE)</f>
        <v>Prováděcí dokumentace</v>
      </c>
      <c r="C19" s="57">
        <v>1</v>
      </c>
      <c r="D19" s="64" t="s">
        <v>211</v>
      </c>
      <c r="E19" s="107"/>
      <c r="F19" s="108"/>
    </row>
    <row r="20" spans="1:6" x14ac:dyDescent="0.25">
      <c r="A20" s="56" t="s">
        <v>212</v>
      </c>
      <c r="B20" s="59" t="str">
        <f>VLOOKUP(A20,SOUHRN!$A$9:$E$218,2,FALSE)</f>
        <v>Štítkování zařízení - identifikační systém</v>
      </c>
      <c r="C20" s="57">
        <v>1</v>
      </c>
      <c r="D20" s="64" t="s">
        <v>211</v>
      </c>
      <c r="E20" s="107"/>
      <c r="F20" s="108"/>
    </row>
    <row r="21" spans="1:6" x14ac:dyDescent="0.25">
      <c r="A21" s="56" t="s">
        <v>214</v>
      </c>
      <c r="B21" s="59" t="str">
        <f>VLOOKUP(A21,SOUHRN!$A$9:$E$218,2,FALSE)</f>
        <v>Demontážní práce původního vybavení</v>
      </c>
      <c r="C21" s="57">
        <v>4</v>
      </c>
      <c r="D21" s="64" t="s">
        <v>211</v>
      </c>
      <c r="E21" s="107"/>
      <c r="F21" s="108"/>
    </row>
    <row r="22" spans="1:6" x14ac:dyDescent="0.25">
      <c r="A22" s="56" t="s">
        <v>216</v>
      </c>
      <c r="B22" s="59" t="str">
        <f>VLOOKUP(A22,SOUHRN!$A$9:$E$218,2,FALSE)</f>
        <v>Příprava kabelových tras</v>
      </c>
      <c r="C22" s="57">
        <v>4</v>
      </c>
      <c r="D22" s="64" t="s">
        <v>211</v>
      </c>
      <c r="E22" s="107"/>
      <c r="F22" s="108"/>
    </row>
    <row r="23" spans="1:6" x14ac:dyDescent="0.25">
      <c r="A23" s="56" t="s">
        <v>218</v>
      </c>
      <c r="B23" s="59" t="str">
        <f>VLOOKUP(A23,SOUHRN!$A$9:$E$218,2,FALSE)</f>
        <v>Montážní a instalační práce</v>
      </c>
      <c r="C23" s="57">
        <v>12</v>
      </c>
      <c r="D23" s="64" t="s">
        <v>211</v>
      </c>
      <c r="E23" s="107"/>
      <c r="F23" s="108"/>
    </row>
    <row r="24" spans="1:6" x14ac:dyDescent="0.25">
      <c r="A24" s="56" t="s">
        <v>224</v>
      </c>
      <c r="B24" s="59" t="str">
        <f>VLOOKUP(A24,SOUHRN!$A$9:$E$218,2,FALSE)</f>
        <v>Zprovoznění a zaškolení obsluhy</v>
      </c>
      <c r="C24" s="57">
        <v>1</v>
      </c>
      <c r="D24" s="64" t="s">
        <v>211</v>
      </c>
      <c r="E24" s="107"/>
      <c r="F24" s="108"/>
    </row>
    <row r="25" spans="1:6" ht="15.75" customHeight="1" thickBot="1" x14ac:dyDescent="0.3">
      <c r="A25" s="29"/>
      <c r="B25" s="78"/>
      <c r="C25" s="79"/>
      <c r="D25" s="80"/>
      <c r="E25" s="76"/>
      <c r="F25" s="77"/>
    </row>
    <row r="26" spans="1:6" ht="15.75" customHeight="1" thickTop="1" x14ac:dyDescent="0.25">
      <c r="E26" s="98"/>
      <c r="F26" s="98"/>
    </row>
    <row r="27" spans="1:6" x14ac:dyDescent="0.25">
      <c r="D27" s="4" t="s">
        <v>261</v>
      </c>
      <c r="E27" s="97"/>
      <c r="F27" s="98">
        <f>SUM(F14:F26)</f>
        <v>0</v>
      </c>
    </row>
    <row r="28" spans="1:6" x14ac:dyDescent="0.25">
      <c r="E28" s="98"/>
      <c r="F28" s="98"/>
    </row>
    <row r="29" spans="1:6" x14ac:dyDescent="0.25">
      <c r="E29" s="98"/>
      <c r="F29" s="98"/>
    </row>
    <row r="30" spans="1:6" x14ac:dyDescent="0.25">
      <c r="E30" s="98"/>
      <c r="F30" s="98"/>
    </row>
    <row r="31" spans="1:6" x14ac:dyDescent="0.25">
      <c r="D31" s="5"/>
      <c r="E31" s="98"/>
      <c r="F31" s="98"/>
    </row>
    <row r="32" spans="1:6" x14ac:dyDescent="0.25">
      <c r="E32" s="98"/>
      <c r="F32" s="98"/>
    </row>
    <row r="33" spans="5:6" x14ac:dyDescent="0.25">
      <c r="E33" s="98"/>
      <c r="F33" s="98"/>
    </row>
    <row r="34" spans="5:6" x14ac:dyDescent="0.25">
      <c r="E34" s="98"/>
      <c r="F34" s="98"/>
    </row>
    <row r="35" spans="5:6" x14ac:dyDescent="0.25">
      <c r="E35" s="98"/>
      <c r="F35" s="98"/>
    </row>
    <row r="36" spans="5:6" x14ac:dyDescent="0.25">
      <c r="E36" s="98"/>
      <c r="F36" s="98"/>
    </row>
    <row r="37" spans="5:6" x14ac:dyDescent="0.25">
      <c r="E37" s="98"/>
      <c r="F37" s="98"/>
    </row>
    <row r="38" spans="5:6" x14ac:dyDescent="0.25">
      <c r="E38" s="98"/>
      <c r="F38" s="98"/>
    </row>
    <row r="39" spans="5:6" x14ac:dyDescent="0.25">
      <c r="E39" s="98"/>
      <c r="F39" s="98"/>
    </row>
    <row r="40" spans="5:6" x14ac:dyDescent="0.25">
      <c r="E40" s="98"/>
      <c r="F40" s="98"/>
    </row>
    <row r="41" spans="5:6" x14ac:dyDescent="0.25">
      <c r="E41" s="98"/>
      <c r="F41" s="98"/>
    </row>
    <row r="42" spans="5:6" x14ac:dyDescent="0.25">
      <c r="E42" s="98"/>
      <c r="F42" s="98"/>
    </row>
    <row r="43" spans="5:6" x14ac:dyDescent="0.25">
      <c r="E43" s="96"/>
    </row>
    <row r="44" spans="5:6" x14ac:dyDescent="0.25">
      <c r="E44" s="96"/>
    </row>
  </sheetData>
  <sheetProtection sheet="1"/>
  <mergeCells count="1">
    <mergeCell ref="D2:D11"/>
  </mergeCells>
  <pageMargins left="0.23622047244094491" right="0.23622047244094491" top="0.74803149606299213" bottom="0.74803149606299213" header="0.31496062992125978" footer="0.31496062992125978"/>
  <pageSetup paperSize="9" scale="76" fitToHeight="0" orientation="landscape" horizont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8"/>
  <sheetViews>
    <sheetView view="pageBreakPreview" zoomScaleNormal="100" zoomScaleSheetLayoutView="100" workbookViewId="0"/>
  </sheetViews>
  <sheetFormatPr defaultRowHeight="15" x14ac:dyDescent="0.25"/>
  <cols>
    <col min="1" max="1" width="21.7109375" style="54" customWidth="1"/>
    <col min="2" max="2" width="70.7109375" style="54" customWidth="1"/>
    <col min="3" max="3" width="7.7109375" style="41" customWidth="1"/>
    <col min="4" max="4" width="50.7109375" style="54" customWidth="1"/>
    <col min="5" max="6" width="18.5703125" style="54" bestFit="1" customWidth="1"/>
  </cols>
  <sheetData>
    <row r="1" spans="1:6" ht="15.75" customHeight="1" thickTop="1" x14ac:dyDescent="0.25">
      <c r="A1" s="99" t="s">
        <v>0</v>
      </c>
      <c r="B1" s="100" t="str">
        <f>SOUHRN!C1</f>
        <v>MUNI AV Technologie</v>
      </c>
      <c r="C1" s="7" t="s">
        <v>245</v>
      </c>
      <c r="D1" s="1"/>
    </row>
    <row r="2" spans="1:6" x14ac:dyDescent="0.25">
      <c r="A2" s="101" t="s">
        <v>2</v>
      </c>
      <c r="B2" s="27" t="str">
        <f>SOUHRN!C2</f>
        <v>UKB - pouze výběr učeben LF</v>
      </c>
      <c r="D2" s="126" t="s">
        <v>277</v>
      </c>
    </row>
    <row r="3" spans="1:6" x14ac:dyDescent="0.25">
      <c r="A3" s="101" t="s">
        <v>4</v>
      </c>
      <c r="B3" s="27" t="s">
        <v>5</v>
      </c>
      <c r="D3" s="127"/>
    </row>
    <row r="4" spans="1:6" x14ac:dyDescent="0.25">
      <c r="A4" s="101" t="s">
        <v>6</v>
      </c>
      <c r="B4" s="27" t="s">
        <v>247</v>
      </c>
      <c r="D4" s="127"/>
    </row>
    <row r="5" spans="1:6" x14ac:dyDescent="0.25">
      <c r="A5" s="101" t="s">
        <v>8</v>
      </c>
      <c r="B5" s="11" t="s">
        <v>248</v>
      </c>
      <c r="D5" s="127"/>
    </row>
    <row r="6" spans="1:6" x14ac:dyDescent="0.25">
      <c r="A6" s="101" t="s">
        <v>249</v>
      </c>
      <c r="B6" s="11" t="s">
        <v>274</v>
      </c>
      <c r="D6" s="127"/>
    </row>
    <row r="7" spans="1:6" x14ac:dyDescent="0.25">
      <c r="A7" s="101" t="s">
        <v>251</v>
      </c>
      <c r="B7" s="11" t="s">
        <v>275</v>
      </c>
      <c r="D7" s="127"/>
    </row>
    <row r="8" spans="1:6" x14ac:dyDescent="0.25">
      <c r="A8" s="101" t="s">
        <v>253</v>
      </c>
      <c r="B8" s="11" t="str">
        <f ca="1">RIGHT(CELL("filename",A1),LEN(CELL("filename",A1))-FIND("]",CELL("filename",A1)))</f>
        <v>A01_309</v>
      </c>
      <c r="D8" s="127"/>
    </row>
    <row r="9" spans="1:6" x14ac:dyDescent="0.25">
      <c r="A9" s="101" t="s">
        <v>254</v>
      </c>
      <c r="B9" s="11" t="s">
        <v>278</v>
      </c>
      <c r="D9" s="127"/>
    </row>
    <row r="10" spans="1:6" x14ac:dyDescent="0.25">
      <c r="A10" s="101" t="s">
        <v>256</v>
      </c>
      <c r="B10" s="44"/>
      <c r="D10" s="127"/>
    </row>
    <row r="11" spans="1:6" ht="15.75" customHeight="1" thickBot="1" x14ac:dyDescent="0.3">
      <c r="A11" s="102" t="s">
        <v>257</v>
      </c>
      <c r="B11" s="28"/>
      <c r="D11" s="127"/>
    </row>
    <row r="12" spans="1:6" x14ac:dyDescent="0.25">
      <c r="A12" s="6"/>
      <c r="B12" s="8"/>
      <c r="C12" s="40"/>
      <c r="D12" s="9"/>
    </row>
    <row r="13" spans="1:6" ht="31.5" customHeight="1" x14ac:dyDescent="0.25">
      <c r="A13" s="38" t="s">
        <v>10</v>
      </c>
      <c r="B13" s="39" t="s">
        <v>258</v>
      </c>
      <c r="C13" s="2" t="s">
        <v>12</v>
      </c>
      <c r="D13" s="10" t="s">
        <v>13</v>
      </c>
      <c r="E13" s="2" t="s">
        <v>259</v>
      </c>
      <c r="F13" s="10" t="s">
        <v>260</v>
      </c>
    </row>
    <row r="14" spans="1:6" x14ac:dyDescent="0.25">
      <c r="A14" s="56" t="s">
        <v>45</v>
      </c>
      <c r="B14" s="59" t="str">
        <f>VLOOKUP(A14,SOUHRN!$A$9:$E$218,2,FALSE)</f>
        <v>Projektor s pevným objektivem, 5000 lm</v>
      </c>
      <c r="C14" s="55">
        <v>1</v>
      </c>
      <c r="D14" s="58" t="s">
        <v>22</v>
      </c>
      <c r="E14" s="106"/>
      <c r="F14" s="69">
        <f>E14*C14</f>
        <v>0</v>
      </c>
    </row>
    <row r="15" spans="1:6" x14ac:dyDescent="0.25">
      <c r="A15" s="56" t="s">
        <v>190</v>
      </c>
      <c r="B15" s="59" t="str">
        <f>VLOOKUP(A15,SOUHRN!$A$9:$E$218,2,FALSE)</f>
        <v>Držák projektoru univerzální</v>
      </c>
      <c r="C15" s="55">
        <v>1</v>
      </c>
      <c r="D15" s="58" t="s">
        <v>22</v>
      </c>
      <c r="E15" s="106"/>
      <c r="F15" s="69">
        <f>E15*C15</f>
        <v>0</v>
      </c>
    </row>
    <row r="16" spans="1:6" ht="15.75" customHeight="1" thickBot="1" x14ac:dyDescent="0.3">
      <c r="A16" s="29"/>
      <c r="B16" s="78"/>
      <c r="C16" s="79"/>
      <c r="D16" s="90"/>
      <c r="E16" s="82"/>
      <c r="F16" s="77"/>
    </row>
    <row r="17" spans="5:6" ht="15.75" customHeight="1" thickTop="1" x14ac:dyDescent="0.25">
      <c r="E17" s="98"/>
      <c r="F17" s="98"/>
    </row>
    <row r="18" spans="5:6" x14ac:dyDescent="0.25">
      <c r="E18" s="98"/>
      <c r="F18" s="98"/>
    </row>
    <row r="19" spans="5:6" x14ac:dyDescent="0.25">
      <c r="E19" s="98"/>
      <c r="F19" s="98"/>
    </row>
    <row r="20" spans="5:6" x14ac:dyDescent="0.25">
      <c r="E20" s="98"/>
      <c r="F20" s="98"/>
    </row>
    <row r="21" spans="5:6" x14ac:dyDescent="0.25">
      <c r="E21" s="98"/>
      <c r="F21" s="98"/>
    </row>
    <row r="22" spans="5:6" x14ac:dyDescent="0.25">
      <c r="E22" s="98"/>
      <c r="F22" s="98"/>
    </row>
    <row r="23" spans="5:6" x14ac:dyDescent="0.25">
      <c r="E23" s="98"/>
      <c r="F23" s="98"/>
    </row>
    <row r="24" spans="5:6" x14ac:dyDescent="0.25">
      <c r="E24" s="98"/>
      <c r="F24" s="98"/>
    </row>
    <row r="25" spans="5:6" x14ac:dyDescent="0.25">
      <c r="E25" s="98"/>
      <c r="F25" s="98"/>
    </row>
    <row r="26" spans="5:6" x14ac:dyDescent="0.25">
      <c r="E26" s="98"/>
      <c r="F26" s="98"/>
    </row>
    <row r="27" spans="5:6" x14ac:dyDescent="0.25">
      <c r="E27" s="98"/>
      <c r="F27" s="98"/>
    </row>
    <row r="28" spans="5:6" x14ac:dyDescent="0.25">
      <c r="E28" s="98"/>
      <c r="F28" s="98"/>
    </row>
    <row r="29" spans="5:6" x14ac:dyDescent="0.25">
      <c r="E29" s="98"/>
      <c r="F29" s="98"/>
    </row>
    <row r="30" spans="5:6" x14ac:dyDescent="0.25">
      <c r="E30" s="98"/>
      <c r="F30" s="98"/>
    </row>
    <row r="31" spans="5:6" x14ac:dyDescent="0.25">
      <c r="E31" s="98"/>
      <c r="F31" s="98"/>
    </row>
    <row r="32" spans="5:6" x14ac:dyDescent="0.25">
      <c r="E32" s="98"/>
      <c r="F32" s="98"/>
    </row>
    <row r="33" spans="5:6" x14ac:dyDescent="0.25">
      <c r="E33" s="98"/>
      <c r="F33" s="98"/>
    </row>
    <row r="34" spans="5:6" x14ac:dyDescent="0.25">
      <c r="E34" s="98"/>
      <c r="F34" s="98"/>
    </row>
    <row r="35" spans="5:6" x14ac:dyDescent="0.25">
      <c r="E35" s="98"/>
      <c r="F35" s="98"/>
    </row>
    <row r="36" spans="5:6" x14ac:dyDescent="0.25">
      <c r="E36" s="98"/>
      <c r="F36" s="98"/>
    </row>
    <row r="37" spans="5:6" x14ac:dyDescent="0.25">
      <c r="E37" s="96"/>
    </row>
    <row r="38" spans="5:6" x14ac:dyDescent="0.25">
      <c r="E38" s="96"/>
    </row>
  </sheetData>
  <sheetProtection sheet="1"/>
  <mergeCells count="1">
    <mergeCell ref="D2:D11"/>
  </mergeCells>
  <pageMargins left="0.23622047244094491" right="0.23622047244094491" top="0.74803149606299213" bottom="0.74803149606299213" header="0.31496062992125978" footer="0.31496062992125978"/>
  <pageSetup paperSize="9" scale="76" fitToHeight="0" orientation="landscape" horizont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2"/>
  <sheetViews>
    <sheetView view="pageBreakPreview" zoomScaleNormal="100" zoomScaleSheetLayoutView="100" workbookViewId="0"/>
  </sheetViews>
  <sheetFormatPr defaultRowHeight="15" x14ac:dyDescent="0.25"/>
  <cols>
    <col min="1" max="1" width="21.7109375" style="54" customWidth="1"/>
    <col min="2" max="2" width="70.7109375" style="54" customWidth="1"/>
    <col min="3" max="3" width="7.7109375" style="41" customWidth="1"/>
    <col min="4" max="4" width="50.7109375" style="54" customWidth="1"/>
    <col min="5" max="6" width="18.5703125" style="54" bestFit="1" customWidth="1"/>
  </cols>
  <sheetData>
    <row r="1" spans="1:8" ht="15.75" customHeight="1" thickTop="1" x14ac:dyDescent="0.25">
      <c r="A1" s="99" t="s">
        <v>0</v>
      </c>
      <c r="B1" s="100" t="str">
        <f>SOUHRN!C1</f>
        <v>MUNI AV Technologie</v>
      </c>
      <c r="C1" s="7" t="s">
        <v>245</v>
      </c>
      <c r="D1" s="1"/>
    </row>
    <row r="2" spans="1:8" ht="15" customHeight="1" x14ac:dyDescent="0.25">
      <c r="A2" s="101" t="s">
        <v>2</v>
      </c>
      <c r="B2" s="27" t="str">
        <f>SOUHRN!C2</f>
        <v>UKB - pouze výběr učeben LF</v>
      </c>
      <c r="D2" s="126" t="s">
        <v>279</v>
      </c>
    </row>
    <row r="3" spans="1:8" x14ac:dyDescent="0.25">
      <c r="A3" s="101" t="s">
        <v>4</v>
      </c>
      <c r="B3" s="27" t="s">
        <v>5</v>
      </c>
      <c r="D3" s="127"/>
    </row>
    <row r="4" spans="1:8" x14ac:dyDescent="0.25">
      <c r="A4" s="101" t="s">
        <v>6</v>
      </c>
      <c r="B4" s="27" t="s">
        <v>247</v>
      </c>
      <c r="D4" s="127"/>
    </row>
    <row r="5" spans="1:8" x14ac:dyDescent="0.25">
      <c r="A5" s="101" t="s">
        <v>8</v>
      </c>
      <c r="B5" s="11" t="s">
        <v>248</v>
      </c>
      <c r="D5" s="127"/>
    </row>
    <row r="6" spans="1:8" x14ac:dyDescent="0.25">
      <c r="A6" s="101" t="s">
        <v>249</v>
      </c>
      <c r="B6" s="11" t="s">
        <v>280</v>
      </c>
      <c r="D6" s="127"/>
    </row>
    <row r="7" spans="1:8" x14ac:dyDescent="0.25">
      <c r="A7" s="101" t="s">
        <v>251</v>
      </c>
      <c r="B7" s="11" t="s">
        <v>252</v>
      </c>
      <c r="D7" s="127"/>
    </row>
    <row r="8" spans="1:8" x14ac:dyDescent="0.25">
      <c r="A8" s="101" t="s">
        <v>253</v>
      </c>
      <c r="B8" s="11" t="str">
        <f ca="1">RIGHT(CELL("filename",A1),LEN(CELL("filename",A1))-FIND("]",CELL("filename",A1)))</f>
        <v>A01_409</v>
      </c>
      <c r="D8" s="127"/>
    </row>
    <row r="9" spans="1:8" x14ac:dyDescent="0.25">
      <c r="A9" s="101" t="s">
        <v>254</v>
      </c>
      <c r="B9" s="11" t="s">
        <v>281</v>
      </c>
      <c r="D9" s="127"/>
    </row>
    <row r="10" spans="1:8" x14ac:dyDescent="0.25">
      <c r="A10" s="101" t="s">
        <v>256</v>
      </c>
      <c r="B10" s="44"/>
      <c r="D10" s="127"/>
    </row>
    <row r="11" spans="1:8" ht="15.75" customHeight="1" thickBot="1" x14ac:dyDescent="0.3">
      <c r="A11" s="102" t="s">
        <v>257</v>
      </c>
      <c r="B11" s="28"/>
      <c r="D11" s="127"/>
      <c r="E11" s="98"/>
      <c r="F11" s="98"/>
      <c r="G11" s="98"/>
      <c r="H11" s="98"/>
    </row>
    <row r="12" spans="1:8" x14ac:dyDescent="0.25">
      <c r="A12" s="6"/>
      <c r="B12" s="8"/>
      <c r="C12" s="40"/>
      <c r="D12" s="9"/>
      <c r="E12" s="98"/>
      <c r="F12" s="98"/>
      <c r="G12" s="98"/>
      <c r="H12" s="98"/>
    </row>
    <row r="13" spans="1:8" ht="31.5" customHeight="1" x14ac:dyDescent="0.25">
      <c r="A13" s="38" t="s">
        <v>10</v>
      </c>
      <c r="B13" s="39" t="s">
        <v>258</v>
      </c>
      <c r="C13" s="2" t="s">
        <v>12</v>
      </c>
      <c r="D13" s="10" t="s">
        <v>13</v>
      </c>
      <c r="E13" s="98" t="s">
        <v>259</v>
      </c>
      <c r="F13" s="98" t="s">
        <v>260</v>
      </c>
      <c r="G13" s="98"/>
      <c r="H13" s="98"/>
    </row>
    <row r="14" spans="1:8" x14ac:dyDescent="0.25">
      <c r="A14" s="56" t="s">
        <v>45</v>
      </c>
      <c r="B14" s="59" t="str">
        <f>VLOOKUP(A14,SOUHRN!$A$9:$E$218,2,FALSE)</f>
        <v>Projektor s pevným objektivem, 5000 lm</v>
      </c>
      <c r="C14" s="55">
        <v>1</v>
      </c>
      <c r="D14" s="58" t="s">
        <v>22</v>
      </c>
      <c r="E14" s="109"/>
      <c r="F14" s="98">
        <f t="shared" ref="F14:F41" si="0">E14*C14</f>
        <v>0</v>
      </c>
      <c r="G14" s="98"/>
      <c r="H14" s="98"/>
    </row>
    <row r="15" spans="1:8" x14ac:dyDescent="0.25">
      <c r="A15" s="56" t="s">
        <v>190</v>
      </c>
      <c r="B15" s="59" t="str">
        <f>VLOOKUP(A15,SOUHRN!$A$9:$E$218,2,FALSE)</f>
        <v>Držák projektoru univerzální</v>
      </c>
      <c r="C15" s="55">
        <v>1</v>
      </c>
      <c r="D15" s="58" t="s">
        <v>22</v>
      </c>
      <c r="E15" s="109"/>
      <c r="F15" s="98">
        <f t="shared" si="0"/>
        <v>0</v>
      </c>
      <c r="G15" s="98"/>
      <c r="H15" s="98"/>
    </row>
    <row r="16" spans="1:8" x14ac:dyDescent="0.25">
      <c r="A16" s="56" t="s">
        <v>24</v>
      </c>
      <c r="B16" s="59" t="str">
        <f>VLOOKUP(A16,SOUHRN!$A$9:$E$218,2,FALSE)</f>
        <v>Motorové promítací plátno, 3,5 m</v>
      </c>
      <c r="C16" s="55">
        <v>1</v>
      </c>
      <c r="D16" s="58" t="s">
        <v>22</v>
      </c>
      <c r="E16" s="109"/>
      <c r="F16" s="98">
        <f t="shared" si="0"/>
        <v>0</v>
      </c>
      <c r="G16" s="98"/>
      <c r="H16" s="98"/>
    </row>
    <row r="17" spans="1:8" x14ac:dyDescent="0.25">
      <c r="A17" s="56" t="s">
        <v>51</v>
      </c>
      <c r="B17" s="59" t="str">
        <f>VLOOKUP(A17,SOUHRN!$A$9:$E$218,2,FALSE)</f>
        <v>Náhledový monitor 65''</v>
      </c>
      <c r="C17" s="55">
        <v>1</v>
      </c>
      <c r="D17" s="58" t="s">
        <v>22</v>
      </c>
      <c r="E17" s="109"/>
      <c r="F17" s="98">
        <f t="shared" si="0"/>
        <v>0</v>
      </c>
      <c r="G17" s="98"/>
      <c r="H17" s="98"/>
    </row>
    <row r="18" spans="1:8" x14ac:dyDescent="0.25">
      <c r="A18" s="56" t="s">
        <v>193</v>
      </c>
      <c r="B18" s="59" t="str">
        <f>VLOOKUP(A18,SOUHRN!$A$9:$E$218,2,FALSE)</f>
        <v>Držák monitoru univerzální</v>
      </c>
      <c r="C18" s="55">
        <v>1</v>
      </c>
      <c r="D18" s="58" t="s">
        <v>22</v>
      </c>
      <c r="E18" s="109"/>
      <c r="F18" s="98">
        <f t="shared" si="0"/>
        <v>0</v>
      </c>
      <c r="G18" s="98"/>
      <c r="H18" s="98"/>
    </row>
    <row r="19" spans="1:8" x14ac:dyDescent="0.25">
      <c r="A19" s="56" t="s">
        <v>159</v>
      </c>
      <c r="B19" s="59" t="str">
        <f>VLOOKUP(A19,SOUHRN!$A$9:$E$218,2,FALSE)</f>
        <v>Bezdrátový mikrofon ruční 1,9 GHz - sada přijímače a vysílače</v>
      </c>
      <c r="C19" s="55">
        <v>1</v>
      </c>
      <c r="D19" s="58" t="s">
        <v>22</v>
      </c>
      <c r="E19" s="109"/>
      <c r="F19" s="98">
        <f t="shared" si="0"/>
        <v>0</v>
      </c>
      <c r="G19" s="98"/>
      <c r="H19" s="98"/>
    </row>
    <row r="20" spans="1:8" x14ac:dyDescent="0.25">
      <c r="A20" s="56" t="s">
        <v>162</v>
      </c>
      <c r="B20" s="59" t="str">
        <f>VLOOKUP(A20,SOUHRN!$A$9:$E$218,2,FALSE)</f>
        <v>Bezdrátový mikrofon klopový 1,9 GHz - sada přijímače a vysílače</v>
      </c>
      <c r="C20" s="55">
        <v>1</v>
      </c>
      <c r="D20" s="58" t="s">
        <v>22</v>
      </c>
      <c r="E20" s="109"/>
      <c r="F20" s="98">
        <f t="shared" si="0"/>
        <v>0</v>
      </c>
      <c r="G20" s="98"/>
      <c r="H20" s="98"/>
    </row>
    <row r="21" spans="1:8" x14ac:dyDescent="0.25">
      <c r="A21" s="56" t="s">
        <v>168</v>
      </c>
      <c r="B21" s="59" t="str">
        <f>VLOOKUP(A21,SOUHRN!$A$9:$E$218,2,FALSE)</f>
        <v>Samostatný náhlavní mikrofon k sadě</v>
      </c>
      <c r="C21" s="55">
        <v>1</v>
      </c>
      <c r="D21" s="58" t="s">
        <v>22</v>
      </c>
      <c r="E21" s="109"/>
      <c r="F21" s="98">
        <f t="shared" si="0"/>
        <v>0</v>
      </c>
      <c r="G21" s="98"/>
      <c r="H21" s="98"/>
    </row>
    <row r="22" spans="1:8" x14ac:dyDescent="0.25">
      <c r="A22" s="56" t="s">
        <v>138</v>
      </c>
      <c r="B22" s="59" t="str">
        <f>VLOOKUP(A22,SOUHRN!$A$9:$E$218,2,FALSE)</f>
        <v>Akumulátorový blok</v>
      </c>
      <c r="C22" s="55">
        <v>2</v>
      </c>
      <c r="D22" s="58" t="s">
        <v>22</v>
      </c>
      <c r="E22" s="109"/>
      <c r="F22" s="98">
        <f t="shared" si="0"/>
        <v>0</v>
      </c>
      <c r="G22" s="98"/>
      <c r="H22" s="98"/>
    </row>
    <row r="23" spans="1:8" x14ac:dyDescent="0.25">
      <c r="A23" s="56" t="s">
        <v>141</v>
      </c>
      <c r="B23" s="59" t="str">
        <f>VLOOKUP(A23,SOUHRN!$A$9:$E$218,2,FALSE)</f>
        <v>Nabíječka akumulátorových bloků</v>
      </c>
      <c r="C23" s="55">
        <v>1</v>
      </c>
      <c r="D23" s="58" t="s">
        <v>22</v>
      </c>
      <c r="E23" s="109"/>
      <c r="F23" s="98">
        <f t="shared" si="0"/>
        <v>0</v>
      </c>
      <c r="G23" s="98"/>
      <c r="H23" s="98"/>
    </row>
    <row r="24" spans="1:8" x14ac:dyDescent="0.25">
      <c r="A24" s="56" t="s">
        <v>202</v>
      </c>
      <c r="B24" s="59" t="str">
        <f>VLOOKUP(A24,SOUHRN!$A$9:$E$218,2,FALSE)</f>
        <v>Přípojné místo pro prezentaci v katedře</v>
      </c>
      <c r="C24" s="55">
        <v>1</v>
      </c>
      <c r="D24" s="58" t="s">
        <v>22</v>
      </c>
      <c r="E24" s="109"/>
      <c r="F24" s="98">
        <f t="shared" si="0"/>
        <v>0</v>
      </c>
      <c r="G24" s="98"/>
      <c r="H24" s="98"/>
    </row>
    <row r="25" spans="1:8" x14ac:dyDescent="0.25">
      <c r="A25" s="56" t="s">
        <v>150</v>
      </c>
      <c r="B25" s="59" t="str">
        <f>VLOOKUP(A25,SOUHRN!$A$9:$E$218,2,FALSE)</f>
        <v>Reprosoustava podhledová velká</v>
      </c>
      <c r="C25" s="55">
        <v>6</v>
      </c>
      <c r="D25" s="58" t="s">
        <v>22</v>
      </c>
      <c r="E25" s="109"/>
      <c r="F25" s="98">
        <f t="shared" si="0"/>
        <v>0</v>
      </c>
      <c r="G25" s="98"/>
      <c r="H25" s="98"/>
    </row>
    <row r="26" spans="1:8" x14ac:dyDescent="0.25">
      <c r="A26" s="56" t="s">
        <v>153</v>
      </c>
      <c r="B26" s="59" t="str">
        <f>VLOOKUP(A26,SOUHRN!$A$9:$E$218,2,FALSE)</f>
        <v>Výkonový zesilovač (100V nebo nízkoimpedanční)</v>
      </c>
      <c r="C26" s="55">
        <v>1</v>
      </c>
      <c r="D26" s="58" t="s">
        <v>22</v>
      </c>
      <c r="E26" s="109"/>
      <c r="F26" s="98">
        <f t="shared" si="0"/>
        <v>0</v>
      </c>
      <c r="G26" s="98"/>
      <c r="H26" s="98"/>
    </row>
    <row r="27" spans="1:8" x14ac:dyDescent="0.25">
      <c r="A27" s="56" t="s">
        <v>156</v>
      </c>
      <c r="B27" s="59" t="str">
        <f>VLOOKUP(A27,SOUHRN!$A$9:$E$218,2,FALSE)</f>
        <v>DSP audioprocesor s pevnou konfigurací malý</v>
      </c>
      <c r="C27" s="55">
        <v>1</v>
      </c>
      <c r="D27" s="58" t="s">
        <v>22</v>
      </c>
      <c r="E27" s="109"/>
      <c r="F27" s="98">
        <f t="shared" si="0"/>
        <v>0</v>
      </c>
      <c r="G27" s="98"/>
      <c r="H27" s="98"/>
    </row>
    <row r="28" spans="1:8" x14ac:dyDescent="0.25">
      <c r="A28" s="56" t="s">
        <v>63</v>
      </c>
      <c r="B28" s="59" t="str">
        <f>VLOOKUP(A28,SOUHRN!$A$9:$E$218,2,FALSE)</f>
        <v>Prezentační AV přepínač velký (6 vstupů, HDBaseT výstup, výkon. zes.)</v>
      </c>
      <c r="C28" s="55">
        <v>1</v>
      </c>
      <c r="D28" s="58" t="s">
        <v>22</v>
      </c>
      <c r="E28" s="109"/>
      <c r="F28" s="98">
        <f t="shared" si="0"/>
        <v>0</v>
      </c>
      <c r="G28" s="98"/>
      <c r="H28" s="98"/>
    </row>
    <row r="29" spans="1:8" ht="15.75" customHeight="1" x14ac:dyDescent="0.25">
      <c r="A29" s="56" t="s">
        <v>93</v>
      </c>
      <c r="B29" s="59" t="str">
        <f>VLOOKUP(A29,SOUHRN!$A$9:$E$218,2,FALSE)</f>
        <v>Ovládací panel/ŘS tlačítkový velký</v>
      </c>
      <c r="C29" s="55">
        <v>1</v>
      </c>
      <c r="D29" s="58" t="s">
        <v>22</v>
      </c>
      <c r="E29" s="109"/>
      <c r="F29" s="98">
        <f t="shared" si="0"/>
        <v>0</v>
      </c>
      <c r="G29" s="98"/>
      <c r="H29" s="98"/>
    </row>
    <row r="30" spans="1:8" x14ac:dyDescent="0.25">
      <c r="A30" s="56" t="s">
        <v>72</v>
      </c>
      <c r="B30" s="59" t="str">
        <f>VLOOKUP(A30,SOUHRN!$A$9:$E$218,2,FALSE)</f>
        <v>Převodník HDMI - TP/HDBaseT (s náhl. výstupem)</v>
      </c>
      <c r="C30" s="55">
        <v>1</v>
      </c>
      <c r="D30" s="58" t="s">
        <v>22</v>
      </c>
      <c r="E30" s="109"/>
      <c r="F30" s="98">
        <f t="shared" si="0"/>
        <v>0</v>
      </c>
      <c r="G30" s="98"/>
      <c r="H30" s="98"/>
    </row>
    <row r="31" spans="1:8" x14ac:dyDescent="0.25">
      <c r="A31" s="56" t="s">
        <v>102</v>
      </c>
      <c r="B31" s="59" t="str">
        <f>VLOOKUP(A31,SOUHRN!$A$9:$E$218,2,FALSE)</f>
        <v>Relé jednotka do rozvaděče</v>
      </c>
      <c r="C31" s="55">
        <v>1</v>
      </c>
      <c r="D31" s="58" t="s">
        <v>22</v>
      </c>
      <c r="E31" s="109"/>
      <c r="F31" s="98">
        <f t="shared" si="0"/>
        <v>0</v>
      </c>
      <c r="G31" s="98"/>
      <c r="H31" s="98"/>
    </row>
    <row r="32" spans="1:8" x14ac:dyDescent="0.25">
      <c r="A32" s="56" t="s">
        <v>105</v>
      </c>
      <c r="B32" s="59" t="str">
        <f>VLOOKUP(A32,SOUHRN!$A$9:$E$218,2,FALSE)</f>
        <v>Jednotka pro potlačení EM rušení</v>
      </c>
      <c r="C32" s="55">
        <v>1</v>
      </c>
      <c r="D32" s="58" t="s">
        <v>22</v>
      </c>
      <c r="E32" s="109"/>
      <c r="F32" s="98">
        <f t="shared" si="0"/>
        <v>0</v>
      </c>
      <c r="G32" s="98"/>
      <c r="H32" s="98"/>
    </row>
    <row r="33" spans="1:8" x14ac:dyDescent="0.25">
      <c r="A33" s="56" t="s">
        <v>108</v>
      </c>
      <c r="B33" s="59" t="str">
        <f>VLOOKUP(A33,SOUHRN!$A$9:$E$218,2,FALSE)</f>
        <v>Řídící modul pro předřadníky DALI</v>
      </c>
      <c r="C33" s="55">
        <v>1</v>
      </c>
      <c r="D33" s="58" t="s">
        <v>22</v>
      </c>
      <c r="E33" s="109"/>
      <c r="F33" s="98">
        <f t="shared" si="0"/>
        <v>0</v>
      </c>
      <c r="G33" s="98"/>
      <c r="H33" s="98"/>
    </row>
    <row r="34" spans="1:8" x14ac:dyDescent="0.25">
      <c r="A34" s="56" t="s">
        <v>111</v>
      </c>
      <c r="B34" s="59" t="str">
        <f>VLOOKUP(A34,SOUHRN!$A$9:$E$218,2,FALSE)</f>
        <v>Převodník RS232 na RS 485</v>
      </c>
      <c r="C34" s="55">
        <v>1</v>
      </c>
      <c r="D34" s="58" t="s">
        <v>22</v>
      </c>
      <c r="E34" s="109"/>
      <c r="F34" s="98">
        <f t="shared" si="0"/>
        <v>0</v>
      </c>
      <c r="G34" s="98"/>
      <c r="H34" s="98"/>
    </row>
    <row r="35" spans="1:8" x14ac:dyDescent="0.25">
      <c r="A35" s="56" t="s">
        <v>114</v>
      </c>
      <c r="B35" s="59" t="str">
        <f>VLOOKUP(A35,SOUHRN!$A$9:$E$218,2,FALSE)</f>
        <v>Dálkové/LAN řízení distribuce napájení, 4x 230V (nezávislé)</v>
      </c>
      <c r="C35" s="55">
        <v>1</v>
      </c>
      <c r="D35" s="58" t="s">
        <v>22</v>
      </c>
      <c r="E35" s="109"/>
      <c r="F35" s="98">
        <f t="shared" si="0"/>
        <v>0</v>
      </c>
    </row>
    <row r="36" spans="1:8" x14ac:dyDescent="0.25">
      <c r="A36" s="56" t="s">
        <v>199</v>
      </c>
      <c r="B36" s="59" t="str">
        <f>VLOOKUP(A36,SOUHRN!$A$9:$E$218,2,FALSE)</f>
        <v>AV rack v katedře - instalační vybavení pro vestavbu AV techniky</v>
      </c>
      <c r="C36" s="55">
        <v>1</v>
      </c>
      <c r="D36" s="58" t="s">
        <v>22</v>
      </c>
      <c r="E36" s="109"/>
      <c r="F36" s="98">
        <f t="shared" si="0"/>
        <v>0</v>
      </c>
    </row>
    <row r="37" spans="1:8" x14ac:dyDescent="0.25">
      <c r="A37" s="56" t="s">
        <v>226</v>
      </c>
      <c r="B37" s="59" t="str">
        <f>VLOOKUP(A37,SOUHRN!$A$9:$E$218,2,FALSE)</f>
        <v>Katedra</v>
      </c>
      <c r="C37" s="55">
        <v>1</v>
      </c>
      <c r="D37" s="58" t="s">
        <v>22</v>
      </c>
      <c r="E37" s="109"/>
      <c r="F37" s="98">
        <f t="shared" si="0"/>
        <v>0</v>
      </c>
    </row>
    <row r="38" spans="1:8" x14ac:dyDescent="0.25">
      <c r="A38" s="56" t="s">
        <v>171</v>
      </c>
      <c r="B38" s="59" t="str">
        <f>VLOOKUP(A38,SOUHRN!$A$9:$E$218,2,FALSE)</f>
        <v>SFTP Cat 6a</v>
      </c>
      <c r="C38" s="55">
        <v>120</v>
      </c>
      <c r="D38" s="58" t="s">
        <v>173</v>
      </c>
      <c r="E38" s="109"/>
      <c r="F38" s="98">
        <f t="shared" si="0"/>
        <v>0</v>
      </c>
    </row>
    <row r="39" spans="1:8" x14ac:dyDescent="0.25">
      <c r="A39" s="56" t="s">
        <v>188</v>
      </c>
      <c r="B39" s="59" t="str">
        <f>VLOOKUP(A39,SOUHRN!$A$9:$E$218,2,FALSE)</f>
        <v>Repro kabel 100V, CYKY 2x1,5 mm2</v>
      </c>
      <c r="C39" s="57">
        <v>80</v>
      </c>
      <c r="D39" s="64" t="s">
        <v>173</v>
      </c>
      <c r="E39" s="109"/>
      <c r="F39" s="98">
        <f t="shared" si="0"/>
        <v>0</v>
      </c>
    </row>
    <row r="40" spans="1:8" x14ac:dyDescent="0.25">
      <c r="A40" s="56" t="s">
        <v>117</v>
      </c>
      <c r="B40" s="59" t="str">
        <f>VLOOKUP(A40,SOUHRN!$A$9:$E$218,2,FALSE)</f>
        <v>Datový přepínač</v>
      </c>
      <c r="C40" s="55">
        <v>1</v>
      </c>
      <c r="D40" s="58" t="s">
        <v>22</v>
      </c>
      <c r="E40" s="109"/>
      <c r="F40" s="98">
        <f t="shared" si="0"/>
        <v>0</v>
      </c>
    </row>
    <row r="41" spans="1:8" x14ac:dyDescent="0.25">
      <c r="A41" s="56" t="s">
        <v>205</v>
      </c>
      <c r="B41" s="59" t="str">
        <f>VLOOKUP(A41,SOUHRN!$A$9:$E$218,2,FALSE)</f>
        <v>Montážní a spotřební materiál</v>
      </c>
      <c r="C41" s="57">
        <v>1</v>
      </c>
      <c r="D41" s="64" t="s">
        <v>207</v>
      </c>
      <c r="E41" s="109"/>
      <c r="F41" s="98">
        <f t="shared" si="0"/>
        <v>0</v>
      </c>
    </row>
    <row r="42" spans="1:8" x14ac:dyDescent="0.25">
      <c r="A42" s="56" t="s">
        <v>209</v>
      </c>
      <c r="B42" s="59" t="str">
        <f>VLOOKUP(A42,SOUHRN!$A$9:$E$218,2,FALSE)</f>
        <v>Prováděcí dokumentace</v>
      </c>
      <c r="C42" s="57">
        <v>8</v>
      </c>
      <c r="D42" s="64" t="s">
        <v>211</v>
      </c>
      <c r="E42" s="110"/>
      <c r="F42" s="110"/>
    </row>
    <row r="43" spans="1:8" x14ac:dyDescent="0.25">
      <c r="A43" s="56" t="s">
        <v>212</v>
      </c>
      <c r="B43" s="59" t="str">
        <f>VLOOKUP(A43,SOUHRN!$A$9:$E$218,2,FALSE)</f>
        <v>Štítkování zařízení - identifikační systém</v>
      </c>
      <c r="C43" s="57">
        <v>2</v>
      </c>
      <c r="D43" s="64" t="s">
        <v>211</v>
      </c>
      <c r="E43" s="110"/>
      <c r="F43" s="110"/>
    </row>
    <row r="44" spans="1:8" x14ac:dyDescent="0.25">
      <c r="A44" s="56" t="s">
        <v>214</v>
      </c>
      <c r="B44" s="59" t="str">
        <f>VLOOKUP(A44,SOUHRN!$A$9:$E$218,2,FALSE)</f>
        <v>Demontážní práce původního vybavení</v>
      </c>
      <c r="C44" s="57">
        <v>8</v>
      </c>
      <c r="D44" s="64" t="s">
        <v>211</v>
      </c>
      <c r="E44" s="110"/>
      <c r="F44" s="110"/>
    </row>
    <row r="45" spans="1:8" x14ac:dyDescent="0.25">
      <c r="A45" s="56" t="s">
        <v>216</v>
      </c>
      <c r="B45" s="59" t="str">
        <f>VLOOKUP(A45,SOUHRN!$A$9:$E$218,2,FALSE)</f>
        <v>Příprava kabelových tras</v>
      </c>
      <c r="C45" s="57">
        <v>8</v>
      </c>
      <c r="D45" s="64" t="s">
        <v>211</v>
      </c>
      <c r="E45" s="110"/>
      <c r="F45" s="110"/>
    </row>
    <row r="46" spans="1:8" x14ac:dyDescent="0.25">
      <c r="A46" s="56" t="s">
        <v>218</v>
      </c>
      <c r="B46" s="59" t="str">
        <f>VLOOKUP(A46,SOUHRN!$A$9:$E$218,2,FALSE)</f>
        <v>Montážní a instalační práce</v>
      </c>
      <c r="C46" s="57">
        <v>48</v>
      </c>
      <c r="D46" s="64" t="s">
        <v>211</v>
      </c>
      <c r="E46" s="110"/>
      <c r="F46" s="110"/>
    </row>
    <row r="47" spans="1:8" x14ac:dyDescent="0.25">
      <c r="A47" s="56" t="s">
        <v>220</v>
      </c>
      <c r="B47" s="59" t="str">
        <f>VLOOKUP(A47,SOUHRN!$A$9:$E$218,2,FALSE)</f>
        <v>Programování řídícího systému</v>
      </c>
      <c r="C47" s="57">
        <v>8</v>
      </c>
      <c r="D47" s="64" t="s">
        <v>211</v>
      </c>
      <c r="E47" s="110"/>
      <c r="F47" s="110"/>
    </row>
    <row r="48" spans="1:8" x14ac:dyDescent="0.25">
      <c r="A48" s="56" t="s">
        <v>224</v>
      </c>
      <c r="B48" s="59" t="str">
        <f>VLOOKUP(A48,SOUHRN!$A$9:$E$218,2,FALSE)</f>
        <v>Zprovoznění a zaškolení obsluhy</v>
      </c>
      <c r="C48" s="57">
        <v>4</v>
      </c>
      <c r="D48" s="64" t="s">
        <v>211</v>
      </c>
      <c r="E48" s="111"/>
      <c r="F48" s="110"/>
    </row>
    <row r="49" spans="1:6" ht="15.75" customHeight="1" thickBot="1" x14ac:dyDescent="0.3">
      <c r="A49" s="29"/>
      <c r="B49" s="78"/>
      <c r="C49" s="79"/>
      <c r="D49" s="80"/>
      <c r="E49" s="96"/>
    </row>
    <row r="50" spans="1:6" ht="15.75" customHeight="1" thickTop="1" x14ac:dyDescent="0.25">
      <c r="A50" s="4"/>
      <c r="B50" s="3"/>
      <c r="C50" s="4"/>
      <c r="D50" s="4"/>
    </row>
    <row r="51" spans="1:6" x14ac:dyDescent="0.25">
      <c r="A51" s="4"/>
      <c r="B51" s="3"/>
      <c r="C51" s="4"/>
      <c r="D51" s="4"/>
    </row>
    <row r="52" spans="1:6" x14ac:dyDescent="0.25">
      <c r="D52" t="s">
        <v>261</v>
      </c>
      <c r="F52" s="96">
        <f>SUM(F14:F51)</f>
        <v>0</v>
      </c>
    </row>
  </sheetData>
  <sheetProtection sheet="1"/>
  <mergeCells count="1">
    <mergeCell ref="D2:D11"/>
  </mergeCells>
  <pageMargins left="0.23622047244094491" right="0.23622047244094491" top="0.74803149606299213" bottom="0.74803149606299213" header="0.31496062992125978" footer="0.31496062992125978"/>
  <pageSetup paperSize="9" scale="72" fitToHeight="0" orientation="landscape" horizontalDpi="300" r:id="rId1"/>
  <rowBreaks count="1" manualBreakCount="1">
    <brk id="41"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9"/>
  <sheetViews>
    <sheetView view="pageBreakPreview" zoomScaleNormal="100" zoomScaleSheetLayoutView="100" workbookViewId="0"/>
  </sheetViews>
  <sheetFormatPr defaultRowHeight="15" x14ac:dyDescent="0.25"/>
  <cols>
    <col min="1" max="1" width="21.7109375" style="54" customWidth="1"/>
    <col min="2" max="2" width="70.7109375" style="54" customWidth="1"/>
    <col min="3" max="3" width="7.7109375" style="41" customWidth="1"/>
    <col min="4" max="4" width="50.7109375" style="54" customWidth="1"/>
    <col min="5" max="6" width="18.5703125" style="54" bestFit="1" customWidth="1"/>
  </cols>
  <sheetData>
    <row r="1" spans="1:6" ht="15.75" customHeight="1" thickTop="1" x14ac:dyDescent="0.25">
      <c r="A1" s="99" t="s">
        <v>0</v>
      </c>
      <c r="B1" s="100" t="str">
        <f>SOUHRN!C1</f>
        <v>MUNI AV Technologie</v>
      </c>
      <c r="C1" s="7" t="s">
        <v>245</v>
      </c>
      <c r="D1" s="1"/>
    </row>
    <row r="2" spans="1:6" x14ac:dyDescent="0.25">
      <c r="A2" s="101" t="s">
        <v>2</v>
      </c>
      <c r="B2" s="27" t="str">
        <f>SOUHRN!C2</f>
        <v>UKB - pouze výběr učeben LF</v>
      </c>
      <c r="D2" s="126" t="s">
        <v>270</v>
      </c>
    </row>
    <row r="3" spans="1:6" x14ac:dyDescent="0.25">
      <c r="A3" s="101" t="s">
        <v>4</v>
      </c>
      <c r="B3" s="27" t="s">
        <v>5</v>
      </c>
      <c r="D3" s="127"/>
    </row>
    <row r="4" spans="1:6" x14ac:dyDescent="0.25">
      <c r="A4" s="101" t="s">
        <v>6</v>
      </c>
      <c r="B4" s="27" t="s">
        <v>247</v>
      </c>
      <c r="D4" s="127"/>
    </row>
    <row r="5" spans="1:6" x14ac:dyDescent="0.25">
      <c r="A5" s="101" t="s">
        <v>8</v>
      </c>
      <c r="B5" s="11" t="s">
        <v>248</v>
      </c>
      <c r="D5" s="127"/>
    </row>
    <row r="6" spans="1:6" x14ac:dyDescent="0.25">
      <c r="A6" s="101" t="s">
        <v>249</v>
      </c>
      <c r="B6" s="11" t="s">
        <v>280</v>
      </c>
      <c r="D6" s="127"/>
    </row>
    <row r="7" spans="1:6" x14ac:dyDescent="0.25">
      <c r="A7" s="101" t="s">
        <v>251</v>
      </c>
      <c r="B7" s="11" t="s">
        <v>268</v>
      </c>
      <c r="D7" s="127"/>
    </row>
    <row r="8" spans="1:6" x14ac:dyDescent="0.25">
      <c r="A8" s="101" t="s">
        <v>253</v>
      </c>
      <c r="B8" s="11" t="str">
        <f ca="1">RIGHT(CELL("filename",A1),LEN(CELL("filename",A1))-FIND("]",CELL("filename",A1)))</f>
        <v>A01_428</v>
      </c>
      <c r="D8" s="127"/>
    </row>
    <row r="9" spans="1:6" x14ac:dyDescent="0.25">
      <c r="A9" s="101" t="s">
        <v>254</v>
      </c>
      <c r="B9" s="11" t="s">
        <v>282</v>
      </c>
      <c r="D9" s="127"/>
    </row>
    <row r="10" spans="1:6" x14ac:dyDescent="0.25">
      <c r="A10" s="101" t="s">
        <v>256</v>
      </c>
      <c r="B10" s="44"/>
      <c r="D10" s="127"/>
    </row>
    <row r="11" spans="1:6" ht="15.75" customHeight="1" thickBot="1" x14ac:dyDescent="0.3">
      <c r="A11" s="102" t="s">
        <v>257</v>
      </c>
      <c r="B11" s="28"/>
      <c r="D11" s="127"/>
    </row>
    <row r="12" spans="1:6" x14ac:dyDescent="0.25">
      <c r="A12" s="6"/>
      <c r="B12" s="8"/>
      <c r="C12" s="40"/>
      <c r="D12" s="9"/>
    </row>
    <row r="13" spans="1:6" ht="31.5" customHeight="1" x14ac:dyDescent="0.25">
      <c r="A13" s="38" t="s">
        <v>10</v>
      </c>
      <c r="B13" s="39" t="s">
        <v>258</v>
      </c>
      <c r="C13" s="2" t="s">
        <v>12</v>
      </c>
      <c r="D13" s="10" t="s">
        <v>13</v>
      </c>
      <c r="E13" s="2" t="s">
        <v>259</v>
      </c>
      <c r="F13" s="10" t="s">
        <v>260</v>
      </c>
    </row>
    <row r="14" spans="1:6" x14ac:dyDescent="0.25">
      <c r="A14" s="56" t="s">
        <v>27</v>
      </c>
      <c r="B14" s="59" t="str">
        <f>VLOOKUP(A14,SOUHRN!$A$9:$E$218,2,FALSE)</f>
        <v>Interaktivní LCD display vč. ozvučení</v>
      </c>
      <c r="C14" s="55">
        <v>1</v>
      </c>
      <c r="D14" s="58" t="s">
        <v>22</v>
      </c>
      <c r="E14" s="106"/>
      <c r="F14" s="69">
        <f t="shared" ref="F14:F24" si="0">E14*C14</f>
        <v>0</v>
      </c>
    </row>
    <row r="15" spans="1:6" x14ac:dyDescent="0.25">
      <c r="A15" s="56" t="s">
        <v>202</v>
      </c>
      <c r="B15" s="59" t="str">
        <f>VLOOKUP(A15,SOUHRN!$A$9:$E$218,2,FALSE)</f>
        <v>Přípojné místo pro prezentaci v katedře</v>
      </c>
      <c r="C15" s="55">
        <v>1</v>
      </c>
      <c r="D15" s="58" t="s">
        <v>22</v>
      </c>
      <c r="E15" s="106"/>
      <c r="F15" s="69">
        <f t="shared" si="0"/>
        <v>0</v>
      </c>
    </row>
    <row r="16" spans="1:6" x14ac:dyDescent="0.25">
      <c r="A16" s="56" t="s">
        <v>78</v>
      </c>
      <c r="B16" s="59" t="str">
        <f>VLOOKUP(A16,SOUHRN!$A$9:$E$218,2,FALSE)</f>
        <v>Prezentační AV přepínač malý (6 vstupů, HDMI výstup)</v>
      </c>
      <c r="C16" s="55">
        <v>1</v>
      </c>
      <c r="D16" s="58" t="s">
        <v>22</v>
      </c>
      <c r="E16" s="106"/>
      <c r="F16" s="69">
        <f t="shared" si="0"/>
        <v>0</v>
      </c>
    </row>
    <row r="17" spans="1:6" x14ac:dyDescent="0.25">
      <c r="A17" s="56" t="s">
        <v>93</v>
      </c>
      <c r="B17" s="59" t="str">
        <f>VLOOKUP(A17,SOUHRN!$A$9:$E$218,2,FALSE)</f>
        <v>Ovládací panel/ŘS tlačítkový velký</v>
      </c>
      <c r="C17" s="55">
        <v>1</v>
      </c>
      <c r="D17" s="58" t="s">
        <v>22</v>
      </c>
      <c r="E17" s="106"/>
      <c r="F17" s="69">
        <f t="shared" si="0"/>
        <v>0</v>
      </c>
    </row>
    <row r="18" spans="1:6" x14ac:dyDescent="0.25">
      <c r="A18" s="56" t="s">
        <v>114</v>
      </c>
      <c r="B18" s="59" t="str">
        <f>VLOOKUP(A18,SOUHRN!$A$9:$E$218,2,FALSE)</f>
        <v>Dálkové/LAN řízení distribuce napájení, 4x 230V (nezávislé)</v>
      </c>
      <c r="C18" s="55">
        <v>1</v>
      </c>
      <c r="D18" s="58" t="s">
        <v>22</v>
      </c>
      <c r="E18" s="106"/>
      <c r="F18" s="69">
        <f t="shared" si="0"/>
        <v>0</v>
      </c>
    </row>
    <row r="19" spans="1:6" x14ac:dyDescent="0.25">
      <c r="A19" s="56" t="s">
        <v>199</v>
      </c>
      <c r="B19" s="59" t="str">
        <f>VLOOKUP(A19,SOUHRN!$A$9:$E$218,2,FALSE)</f>
        <v>AV rack v katedře - instalační vybavení pro vestavbu AV techniky</v>
      </c>
      <c r="C19" s="55">
        <v>1</v>
      </c>
      <c r="D19" s="58" t="s">
        <v>22</v>
      </c>
      <c r="E19" s="106"/>
      <c r="F19" s="69">
        <f t="shared" si="0"/>
        <v>0</v>
      </c>
    </row>
    <row r="20" spans="1:6" x14ac:dyDescent="0.25">
      <c r="A20" s="56" t="s">
        <v>226</v>
      </c>
      <c r="B20" s="59" t="str">
        <f>VLOOKUP(A20,SOUHRN!$A$9:$E$218,2,FALSE)</f>
        <v>Katedra</v>
      </c>
      <c r="C20" s="55">
        <v>1</v>
      </c>
      <c r="D20" s="58" t="s">
        <v>22</v>
      </c>
      <c r="E20" s="106"/>
      <c r="F20" s="69">
        <f t="shared" si="0"/>
        <v>0</v>
      </c>
    </row>
    <row r="21" spans="1:6" x14ac:dyDescent="0.25">
      <c r="A21" s="56" t="s">
        <v>171</v>
      </c>
      <c r="B21" s="59" t="str">
        <f>VLOOKUP(A21,SOUHRN!$A$9:$E$218,2,FALSE)</f>
        <v>SFTP Cat 6a</v>
      </c>
      <c r="C21" s="55">
        <v>60</v>
      </c>
      <c r="D21" s="58" t="s">
        <v>173</v>
      </c>
      <c r="E21" s="106"/>
      <c r="F21" s="69">
        <f t="shared" si="0"/>
        <v>0</v>
      </c>
    </row>
    <row r="22" spans="1:6" x14ac:dyDescent="0.25">
      <c r="A22" s="56" t="s">
        <v>184</v>
      </c>
      <c r="B22" s="59" t="str">
        <f>VLOOKUP(A22,SOUHRN!$A$9:$E$218,2,FALSE)</f>
        <v>HDMI pasivní 15 m</v>
      </c>
      <c r="C22" s="55">
        <v>1</v>
      </c>
      <c r="D22" s="58" t="s">
        <v>22</v>
      </c>
      <c r="E22" s="106"/>
      <c r="F22" s="69">
        <f t="shared" si="0"/>
        <v>0</v>
      </c>
    </row>
    <row r="23" spans="1:6" x14ac:dyDescent="0.25">
      <c r="A23" s="56" t="s">
        <v>117</v>
      </c>
      <c r="B23" s="59" t="str">
        <f>VLOOKUP(A23,SOUHRN!$A$9:$E$218,2,FALSE)</f>
        <v>Datový přepínač</v>
      </c>
      <c r="C23" s="55">
        <v>1</v>
      </c>
      <c r="D23" s="58" t="s">
        <v>22</v>
      </c>
      <c r="E23" s="106"/>
      <c r="F23" s="69">
        <f t="shared" si="0"/>
        <v>0</v>
      </c>
    </row>
    <row r="24" spans="1:6" x14ac:dyDescent="0.25">
      <c r="A24" s="56" t="s">
        <v>205</v>
      </c>
      <c r="B24" s="59" t="str">
        <f>VLOOKUP(A24,SOUHRN!$A$9:$E$218,2,FALSE)</f>
        <v>Montážní a spotřební materiál</v>
      </c>
      <c r="C24" s="57">
        <v>1</v>
      </c>
      <c r="D24" s="64" t="s">
        <v>207</v>
      </c>
      <c r="E24" s="106"/>
      <c r="F24" s="69">
        <f t="shared" si="0"/>
        <v>0</v>
      </c>
    </row>
    <row r="25" spans="1:6" x14ac:dyDescent="0.25">
      <c r="A25" s="56" t="s">
        <v>209</v>
      </c>
      <c r="B25" s="59" t="str">
        <f>VLOOKUP(A25,SOUHRN!$A$9:$E$218,2,FALSE)</f>
        <v>Prováděcí dokumentace</v>
      </c>
      <c r="C25" s="57">
        <v>8</v>
      </c>
      <c r="D25" s="64" t="s">
        <v>211</v>
      </c>
      <c r="E25" s="107"/>
      <c r="F25" s="108"/>
    </row>
    <row r="26" spans="1:6" x14ac:dyDescent="0.25">
      <c r="A26" s="56" t="s">
        <v>212</v>
      </c>
      <c r="B26" s="59" t="str">
        <f>VLOOKUP(A26,SOUHRN!$A$9:$E$218,2,FALSE)</f>
        <v>Štítkování zařízení - identifikační systém</v>
      </c>
      <c r="C26" s="57">
        <v>2</v>
      </c>
      <c r="D26" s="64" t="s">
        <v>211</v>
      </c>
      <c r="E26" s="107"/>
      <c r="F26" s="108"/>
    </row>
    <row r="27" spans="1:6" x14ac:dyDescent="0.25">
      <c r="A27" s="56" t="s">
        <v>214</v>
      </c>
      <c r="B27" s="59" t="str">
        <f>VLOOKUP(A27,SOUHRN!$A$9:$E$218,2,FALSE)</f>
        <v>Demontážní práce původního vybavení</v>
      </c>
      <c r="C27" s="57">
        <v>6</v>
      </c>
      <c r="D27" s="64" t="s">
        <v>211</v>
      </c>
      <c r="E27" s="107"/>
      <c r="F27" s="108"/>
    </row>
    <row r="28" spans="1:6" x14ac:dyDescent="0.25">
      <c r="A28" s="56" t="s">
        <v>216</v>
      </c>
      <c r="B28" s="59" t="str">
        <f>VLOOKUP(A28,SOUHRN!$A$9:$E$218,2,FALSE)</f>
        <v>Příprava kabelových tras</v>
      </c>
      <c r="C28" s="57">
        <v>8</v>
      </c>
      <c r="D28" s="64" t="s">
        <v>211</v>
      </c>
      <c r="E28" s="107"/>
      <c r="F28" s="108"/>
    </row>
    <row r="29" spans="1:6" x14ac:dyDescent="0.25">
      <c r="A29" s="56" t="s">
        <v>218</v>
      </c>
      <c r="B29" s="59" t="str">
        <f>VLOOKUP(A29,SOUHRN!$A$9:$E$218,2,FALSE)</f>
        <v>Montážní a instalační práce</v>
      </c>
      <c r="C29" s="57">
        <v>24</v>
      </c>
      <c r="D29" s="64" t="s">
        <v>211</v>
      </c>
      <c r="E29" s="107"/>
      <c r="F29" s="108"/>
    </row>
    <row r="30" spans="1:6" x14ac:dyDescent="0.25">
      <c r="A30" s="56" t="s">
        <v>220</v>
      </c>
      <c r="B30" s="59" t="str">
        <f>VLOOKUP(A30,SOUHRN!$A$9:$E$218,2,FALSE)</f>
        <v>Programování řídícího systému</v>
      </c>
      <c r="C30" s="57">
        <v>16</v>
      </c>
      <c r="D30" s="64" t="s">
        <v>211</v>
      </c>
      <c r="E30" s="107"/>
      <c r="F30" s="108"/>
    </row>
    <row r="31" spans="1:6" x14ac:dyDescent="0.25">
      <c r="A31" s="56" t="s">
        <v>222</v>
      </c>
      <c r="B31" s="59" t="str">
        <f>VLOOKUP(A31,SOUHRN!$A$9:$E$218,2,FALSE)</f>
        <v xml:space="preserve">Programování řízení osvětlení a žaluzií </v>
      </c>
      <c r="C31" s="57">
        <v>8</v>
      </c>
      <c r="D31" s="64" t="s">
        <v>211</v>
      </c>
      <c r="E31" s="107"/>
      <c r="F31" s="108"/>
    </row>
    <row r="32" spans="1:6" x14ac:dyDescent="0.25">
      <c r="A32" s="56" t="s">
        <v>224</v>
      </c>
      <c r="B32" s="59" t="str">
        <f>VLOOKUP(A32,SOUHRN!$A$9:$E$218,2,FALSE)</f>
        <v>Zprovoznění a zaškolení obsluhy</v>
      </c>
      <c r="C32" s="57">
        <v>4</v>
      </c>
      <c r="D32" s="64" t="s">
        <v>211</v>
      </c>
      <c r="E32" s="107"/>
      <c r="F32" s="108"/>
    </row>
    <row r="33" spans="1:6" ht="15.75" customHeight="1" thickBot="1" x14ac:dyDescent="0.3">
      <c r="A33" s="29"/>
      <c r="B33" s="78"/>
      <c r="C33" s="79"/>
      <c r="D33" s="80"/>
      <c r="E33" s="76"/>
      <c r="F33" s="77"/>
    </row>
    <row r="34" spans="1:6" ht="15.75" customHeight="1" thickTop="1" x14ac:dyDescent="0.25">
      <c r="A34" s="21"/>
      <c r="B34" s="21"/>
      <c r="C34" s="83"/>
      <c r="D34" s="21"/>
      <c r="E34" s="98"/>
      <c r="F34" s="98"/>
    </row>
    <row r="35" spans="1:6" x14ac:dyDescent="0.25">
      <c r="A35" s="21"/>
      <c r="B35" s="21"/>
      <c r="C35" s="83"/>
      <c r="D35" s="83" t="s">
        <v>261</v>
      </c>
      <c r="E35" s="98"/>
      <c r="F35" s="98">
        <f>SUM(F14:F34)</f>
        <v>0</v>
      </c>
    </row>
    <row r="36" spans="1:6" x14ac:dyDescent="0.25">
      <c r="A36" s="21"/>
      <c r="B36" s="21"/>
      <c r="C36" s="83"/>
      <c r="D36" s="21"/>
      <c r="E36" s="98"/>
      <c r="F36" s="98"/>
    </row>
    <row r="37" spans="1:6" x14ac:dyDescent="0.25">
      <c r="E37" s="98"/>
      <c r="F37" s="98"/>
    </row>
    <row r="38" spans="1:6" x14ac:dyDescent="0.25">
      <c r="E38" s="98"/>
      <c r="F38" s="98"/>
    </row>
    <row r="39" spans="1:6" x14ac:dyDescent="0.25">
      <c r="E39" s="98"/>
      <c r="F39" s="98"/>
    </row>
    <row r="40" spans="1:6" x14ac:dyDescent="0.25">
      <c r="E40" s="98"/>
      <c r="F40" s="98"/>
    </row>
    <row r="41" spans="1:6" x14ac:dyDescent="0.25">
      <c r="E41" s="98"/>
      <c r="F41" s="98"/>
    </row>
    <row r="42" spans="1:6" x14ac:dyDescent="0.25">
      <c r="E42" s="98"/>
      <c r="F42" s="98"/>
    </row>
    <row r="43" spans="1:6" x14ac:dyDescent="0.25">
      <c r="E43" s="98"/>
      <c r="F43" s="98"/>
    </row>
    <row r="44" spans="1:6" x14ac:dyDescent="0.25">
      <c r="D44" s="5"/>
      <c r="E44" s="98"/>
      <c r="F44" s="98"/>
    </row>
    <row r="45" spans="1:6" x14ac:dyDescent="0.25">
      <c r="E45" s="98"/>
      <c r="F45" s="98"/>
    </row>
    <row r="46" spans="1:6" x14ac:dyDescent="0.25">
      <c r="E46" s="98"/>
      <c r="F46" s="98"/>
    </row>
    <row r="47" spans="1:6" x14ac:dyDescent="0.25">
      <c r="E47" s="98"/>
      <c r="F47" s="98"/>
    </row>
    <row r="48" spans="1:6" x14ac:dyDescent="0.25">
      <c r="E48" s="96"/>
    </row>
    <row r="49" spans="5:5" x14ac:dyDescent="0.25">
      <c r="E49" s="96"/>
    </row>
  </sheetData>
  <sheetProtection sheet="1"/>
  <mergeCells count="1">
    <mergeCell ref="D2:D11"/>
  </mergeCells>
  <pageMargins left="0.23622047244094491" right="0.23622047244094491" top="0.74803149606299213" bottom="0.74803149606299213" header="0.31496062992125978" footer="0.31496062992125978"/>
  <pageSetup paperSize="9" scale="76" fitToHeight="0" orientation="landscape" horizont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B8743CC7546B364DB0806A972C66EF22" ma:contentTypeVersion="4" ma:contentTypeDescription="Vytvoří nový dokument" ma:contentTypeScope="" ma:versionID="433f7600fff0ccbe96e12dd3267005a8">
  <xsd:schema xmlns:xsd="http://www.w3.org/2001/XMLSchema" xmlns:xs="http://www.w3.org/2001/XMLSchema" xmlns:p="http://schemas.microsoft.com/office/2006/metadata/properties" xmlns:ns2="7dfbae14-5b70-4a6e-98e6-73d00217dcdf" xmlns:ns3="fa7f2184-2e7d-4cc4-b6a2-e5a3ec1d7709" targetNamespace="http://schemas.microsoft.com/office/2006/metadata/properties" ma:root="true" ma:fieldsID="9092624e35f10ba7d7cba96163e74c62" ns2:_="" ns3:_="">
    <xsd:import namespace="7dfbae14-5b70-4a6e-98e6-73d00217dcdf"/>
    <xsd:import namespace="fa7f2184-2e7d-4cc4-b6a2-e5a3ec1d770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fbae14-5b70-4a6e-98e6-73d00217dcd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a7f2184-2e7d-4cc4-b6a2-e5a3ec1d7709" elementFormDefault="qualified">
    <xsd:import namespace="http://schemas.microsoft.com/office/2006/documentManagement/types"/>
    <xsd:import namespace="http://schemas.microsoft.com/office/infopath/2007/PartnerControls"/>
    <xsd:element name="SharedWithUsers" ma:index="10"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507111C-2CBE-4AF2-895B-B71554E68E58}">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infopath/2007/PartnerControls"/>
    <ds:schemaRef ds:uri="http://schemas.microsoft.com/office/2006/documentManagement/types"/>
    <ds:schemaRef ds:uri="fa7f2184-2e7d-4cc4-b6a2-e5a3ec1d7709"/>
    <ds:schemaRef ds:uri="7dfbae14-5b70-4a6e-98e6-73d00217dcdf"/>
    <ds:schemaRef ds:uri="http://www.w3.org/XML/1998/namespace"/>
    <ds:schemaRef ds:uri="http://purl.org/dc/dcmitype/"/>
  </ds:schemaRefs>
</ds:datastoreItem>
</file>

<file path=customXml/itemProps2.xml><?xml version="1.0" encoding="utf-8"?>
<ds:datastoreItem xmlns:ds="http://schemas.openxmlformats.org/officeDocument/2006/customXml" ds:itemID="{19D0B189-051C-465C-8E2D-D8F13AFA25B0}">
  <ds:schemaRefs>
    <ds:schemaRef ds:uri="http://schemas.microsoft.com/sharepoint/v3/contenttype/forms"/>
  </ds:schemaRefs>
</ds:datastoreItem>
</file>

<file path=customXml/itemProps3.xml><?xml version="1.0" encoding="utf-8"?>
<ds:datastoreItem xmlns:ds="http://schemas.openxmlformats.org/officeDocument/2006/customXml" ds:itemID="{81399C76-4EC7-4660-8365-2726DB9DF17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fbae14-5b70-4a6e-98e6-73d00217dcdf"/>
    <ds:schemaRef ds:uri="fa7f2184-2e7d-4cc4-b6a2-e5a3ec1d770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37</vt:i4>
      </vt:variant>
      <vt:variant>
        <vt:lpstr>Pojmenované oblasti</vt:lpstr>
      </vt:variant>
      <vt:variant>
        <vt:i4>1</vt:i4>
      </vt:variant>
    </vt:vector>
  </HeadingPairs>
  <TitlesOfParts>
    <vt:vector size="38" baseType="lpstr">
      <vt:lpstr>SOUHRN</vt:lpstr>
      <vt:lpstr>A01_209</vt:lpstr>
      <vt:lpstr>A01_210</vt:lpstr>
      <vt:lpstr>A01_213</vt:lpstr>
      <vt:lpstr>A01_216</vt:lpstr>
      <vt:lpstr>A01_227</vt:lpstr>
      <vt:lpstr>A01_309</vt:lpstr>
      <vt:lpstr>A01_409</vt:lpstr>
      <vt:lpstr>A01_428</vt:lpstr>
      <vt:lpstr>A01_S105</vt:lpstr>
      <vt:lpstr>A01_S106</vt:lpstr>
      <vt:lpstr>A01_S236</vt:lpstr>
      <vt:lpstr>A01_S237</vt:lpstr>
      <vt:lpstr>A07_205ab</vt:lpstr>
      <vt:lpstr>A07_214</vt:lpstr>
      <vt:lpstr>A15_308</vt:lpstr>
      <vt:lpstr>A15_309</vt:lpstr>
      <vt:lpstr>A15_332</vt:lpstr>
      <vt:lpstr>A15_333</vt:lpstr>
      <vt:lpstr>A16_213</vt:lpstr>
      <vt:lpstr>A16_217</vt:lpstr>
      <vt:lpstr>A18_108</vt:lpstr>
      <vt:lpstr>A18_112</vt:lpstr>
      <vt:lpstr>A18_205</vt:lpstr>
      <vt:lpstr>A18_208</vt:lpstr>
      <vt:lpstr>A19_113</vt:lpstr>
      <vt:lpstr>A19_118</vt:lpstr>
      <vt:lpstr>A19_229</vt:lpstr>
      <vt:lpstr>A19_231</vt:lpstr>
      <vt:lpstr>A19_308</vt:lpstr>
      <vt:lpstr>A19_326</vt:lpstr>
      <vt:lpstr>A20_113</vt:lpstr>
      <vt:lpstr>A20_114</vt:lpstr>
      <vt:lpstr>A21_108</vt:lpstr>
      <vt:lpstr>A21_111</vt:lpstr>
      <vt:lpstr>A21_329</vt:lpstr>
      <vt:lpstr>A16_215</vt:lpstr>
      <vt:lpstr>SOUHRN!Oblast_tisku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Pavel Kříž</cp:lastModifiedBy>
  <dcterms:created xsi:type="dcterms:W3CDTF">2013-07-18T13:10:46Z</dcterms:created>
  <dcterms:modified xsi:type="dcterms:W3CDTF">2018-03-27T11:23:38Z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0x010100B8743CC7546B364DB0806A972C66EF22</vt:lpwstr>
  </property>
</Properties>
</file>