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activeTab="1" tabRatio="620" windowHeight="13920" windowWidth="28800" xWindow="0" yWindow="0"/>
  </bookViews>
  <sheets>
    <sheet name="SOUHRN" sheetId="1" state="hidden" r:id="rId1"/>
    <sheet name="A33_103" sheetId="2" state="visible" r:id="rId2"/>
    <sheet name="A33_331" sheetId="3" state="visible" r:id="rId3"/>
    <sheet name="A34_203" sheetId="4" state="visible" r:id="rId4"/>
    <sheet name="A34_225" sheetId="5" state="visible" r:id="rId5"/>
  </sheets>
  <definedNames>
    <definedName localSheetId="0" name="_xlnm.Print_Area">SOUHRN!$A$1:$I$40</definedName>
    <definedName localSheetId="1" name="_xlnm.Print_Titles">A33_103!$1:$13</definedName>
    <definedName localSheetId="1" name="_xlnm.Print_Area">A33_103!$A$1:$F$27</definedName>
    <definedName localSheetId="2" name="_xlnm.Print_Titles">A33_331!$1:$13</definedName>
    <definedName localSheetId="2" name="_xlnm.Print_Area">A33_331!$A$1:$F$33</definedName>
    <definedName localSheetId="3" name="_xlnm.Print_Titles">A34_203!$12:$12</definedName>
    <definedName localSheetId="3" name="_xlnm.Print_Area">A34_203!$A$1:$F$37</definedName>
    <definedName localSheetId="4" name="_xlnm.Print_Titles">A34_225!$12:$12</definedName>
    <definedName localSheetId="4" name="_xlnm.Print_Area">A34_225!$A$1:$F$35</definedName>
  </definedNames>
  <calcPr calcId="152511" fullCalcOnLoad="1"/>
</workbook>
</file>

<file path=xl/sharedStrings.xml><?xml version="1.0" encoding="utf-8"?>
<sst xmlns="http://schemas.openxmlformats.org/spreadsheetml/2006/main" uniqueCount="127">
  <si>
    <t>Název projektu:</t>
  </si>
  <si>
    <t>MUNI AV Technologie</t>
  </si>
  <si>
    <t>Budova:</t>
  </si>
  <si>
    <t>UKB</t>
  </si>
  <si>
    <t>Fakulta:</t>
  </si>
  <si>
    <t>FSpS</t>
  </si>
  <si>
    <t>Adresa:</t>
  </si>
  <si>
    <t>Kamenice 5, Brno, Bohunice</t>
  </si>
  <si>
    <t>Dokument:</t>
  </si>
  <si>
    <t>Souhrnný výkaz</t>
  </si>
  <si>
    <t>ID</t>
  </si>
  <si>
    <t>Popis položky</t>
  </si>
  <si>
    <t>Počet měrných jednotek</t>
  </si>
  <si>
    <t>Měrná jednotka</t>
  </si>
  <si>
    <t>Jednotková cena [Kč]</t>
  </si>
  <si>
    <t>Celková cena [Kč]</t>
  </si>
  <si>
    <t>Technické specifikace, uživatelské standardy</t>
  </si>
  <si>
    <t>Výrobce</t>
  </si>
  <si>
    <t>Typ zařízení</t>
  </si>
  <si>
    <t>Suma</t>
  </si>
  <si>
    <t>A10</t>
  </si>
  <si>
    <t>Motorové promítací plátno 2,7 m</t>
  </si>
  <si>
    <t>ks</t>
  </si>
  <si>
    <t xml:space="preserve">Motoricky ovládané promítací plátno, povrch matně bílý, šíře 2,7m, poměr stran dle projektoru, nehlučný bezúdržbový motor, příslušenství pro montáž (strop/podhled/stěna), třípolohový otočný nástěnný ovladač.
</t>
  </si>
  <si>
    <t>A33</t>
  </si>
  <si>
    <t>LCD panel pro psaní, vč. pera</t>
  </si>
  <si>
    <t xml:space="preserve">Dotykový LCD panel (IPS, kapacitní) s detekcí min. 10 bodů, rozlišení min. 1920 x 1080, šířka 60 cm, min. kontrast 900:1, jas min. 210 cd/m2. Pero na rezonančním principu (bez napájení), detekce síly tlaku. Konektivita USB, DVI.
</t>
  </si>
  <si>
    <t>A38</t>
  </si>
  <si>
    <t>Keramická tabule atypická</t>
  </si>
  <si>
    <t xml:space="preserve">Keramická tabule pro popis fixem, bílá, magnetická. Předpokládané rozměry min. 400 x 150 cm, montáž na stěnu. Jedná se o atypický výrobek s šířkou dle dispozic místnosti (uvedený rozměr je pouze vzorový a technologicky maximální možný).
</t>
  </si>
  <si>
    <t>B2</t>
  </si>
  <si>
    <t>Projektor s pevným objektivem, 5000 lm</t>
  </si>
  <si>
    <t xml:space="preserve">Projektor s laserovým zdrojem, tříčipová technologie (3 LCD nebo 3 DLP), minimální parametry: výkon 5000 lumenů, rozlišení min. 1920 x 1200, kontrast 2 500 000:1, H/V posun objektivu - horizontálně nejméně ±0,2; vertikálně nejméně +0,6 (stropní instalace), obrazové vstupy digitální i analog., HDBaseT; řízení RS232, LAN, provozní hlučnost projektoru max. 39 dB. Životnost světelného zdroje 20 000 hodin.
</t>
  </si>
  <si>
    <t>B25</t>
  </si>
  <si>
    <t>Náhledový monitor 75''</t>
  </si>
  <si>
    <t xml:space="preserve">LCD monitor s provozem min. 16/7, min. parametry: úhlopříčka 75'', jas 400 cd/m², kontrast 5000:1, rozlišení  1920 x 1080. Vstupy VGA, HDMI, řízení RS-232. Monitor nesmí mít TV tuner.
</t>
  </si>
  <si>
    <t>C7</t>
  </si>
  <si>
    <t>Převodník HDMI na TP</t>
  </si>
  <si>
    <t xml:space="preserve">Převodník HDMI na UTP, včetně samostatného audio vstupu. Pro kabeláž do 70 m, rozlišení do 4K. Přenos. rychlost 10,2 Gb/s, barev. hl. 12 bitů, 3D, bezeztrátové HD audio.
</t>
  </si>
  <si>
    <t>C8</t>
  </si>
  <si>
    <t>Převodník HDMI - TP/HDBaseT (s náhl. výstupem)</t>
  </si>
  <si>
    <t xml:space="preserve">Převodník HDMI na UTP s HDMI výstupem pro monitoring (separátní výstupní obvody). Pro kabeláž do 70 m, rozlišení do 4K, kompatibilní s HDBaseT standardem (pro přímé napojení na kompatibilní projektor).
</t>
  </si>
  <si>
    <t>C15</t>
  </si>
  <si>
    <t>Prezentační AV přepínač malý (6 vstupů, HDMI výstup)</t>
  </si>
  <si>
    <t xml:space="preserve">Prezentační přepínač/switcher s minimální konektivitou: Vstupy: 2xVGA, 4xHDMI, 5x stereo audio (sym.), mikrofonní (48V fantomové napájení). Výstup: 2x HDMI. Řízení: LAN, RS-232.
</t>
  </si>
  <si>
    <t>D1</t>
  </si>
  <si>
    <t>Ovládací panel/ŘS tlačítkový malý</t>
  </si>
  <si>
    <t xml:space="preserve">Řídící systém s tlačítkovým ovládacím panelem, minimální konektivita, 2x obousměrný port RS232, 1x IR, 1x digitální I/O port, 2x relé (spínací kontakt 24VDC/1A), Ethernet port s PoE, otočný ovladač pro změnu hlasitosti, min. 6x podsvícené tlačítko, tvorba maker, integrovaný WebServer.
</t>
  </si>
  <si>
    <t>D2</t>
  </si>
  <si>
    <t>Ovládací panel/ŘS tlačítkový velký</t>
  </si>
  <si>
    <t xml:space="preserve">Řídící systém s tlačítkovým ovládacím panelem, minimální konektivita, 2x obousměrný port RS232, 1x IR, 1x digitální I/O port, 2x relé (spínací kontakt 24VDC/1A), Ethernet port s PoE, otočný ovladač pro změnu hlasitosti, min. 10x podsvícené tlačítko, tvorba maker, integrovaný WebServer. 
</t>
  </si>
  <si>
    <t>D12</t>
  </si>
  <si>
    <t>Dálkové/LAN řízení distribuce napájení, 4x 230V (nezávislé)</t>
  </si>
  <si>
    <t xml:space="preserve">Minimálně čtyřportový spínač 230V řízený po LAN, web server, detekce proudového zatížení, postupné spínání a možnost seskupování výstupů. Spínaný proud min. 10 A, výška 1U, kovové provedení. Včetně instalace a nastavení podle instrukcí uživatele.
</t>
  </si>
  <si>
    <t>D18</t>
  </si>
  <si>
    <t>Relé</t>
  </si>
  <si>
    <t xml:space="preserve">Pomocné relé, montáž na DIN lištu, 1x přepínací kontakt 230V/16A, spínací kontakt AC/DC 12-240V. Pro ovládání motorového plátna.
</t>
  </si>
  <si>
    <t>E9</t>
  </si>
  <si>
    <t>Stolní vizualizér</t>
  </si>
  <si>
    <t xml:space="preserve">Stolní vizualizér, snímač 1-CCD, nativní rozlišení min. 1280x960, DVI výstup, kovové provedení, min. 12x optický zoom, min. 2x digitální zoom. Montáž na katedru nebo do katedry.
</t>
  </si>
  <si>
    <t>E16</t>
  </si>
  <si>
    <t>USB kamera PTZ s ext. odposlechem a mikrofonem</t>
  </si>
  <si>
    <t xml:space="preserve">Sada pro videokonferenční komunikaci s minimálními parametry: 
Full HD USB kamera, rozl. 1920x1080p/30 fps, 10x bezeztrátový zoom, automatické ostření, zorný úhel min 90° (úhlopříčně). Hardwarový kodek H.264, motorizované otáčení a naklápění (260°/130°). Konektivita USB 2.0. Skype for Business certifikace, infračervené dálkové ovládání pro základní funkce.
Hlasitý odposlech s konektivitou USB 2.0, bluetooth 4.0, NFC. Frekvenční rozsah 120 Hz – 14 kHz, char. citlivost 83 dB, max SPL 91 dB. Integrované mikrofonní pole (4 mikrofony s formováním směr. char.) Frekvenční rozsah 100 Hz – 11 kHz, citl.-28 dB.
</t>
  </si>
  <si>
    <t>F21</t>
  </si>
  <si>
    <t>Výkonový zesilovač (100V nebo nízkoimpedanční)</t>
  </si>
  <si>
    <t xml:space="preserve">Dvoukanálový zesilovač, výška 1U - poloviční šířka, výkon nejméně 60W/kanál, provedení bez ventilátoru, klidová spotřeba &lt;1W (automatické přepnutí do úsporného režimu). Nízkoimpedanční nebo 100V varianta dle použití/vzdálenosti a typu reprosoustav. Min. výstupní výkon 2x 60 W /8 ohm nebo 100V, vstupní impedance 10 kOhm. Kmitočtový rozsah 20 Hz - 20 kHz (±1 dB), THD+N 0,05%, odstup S/Š 105 dB, činitel tlumení &gt;100 (8 ohm).
</t>
  </si>
  <si>
    <t>G2</t>
  </si>
  <si>
    <t>SFTP Cat 6a</t>
  </si>
  <si>
    <t>m</t>
  </si>
  <si>
    <t xml:space="preserve">Instalační kabel pro strukturovanou kabeláž, třída 10GBase-T, stíněné provedení s konstrukcí F/FTP, 4 kroucené páry AWG 23/1, šířka pásma 500 MHz.
</t>
  </si>
  <si>
    <t>G10</t>
  </si>
  <si>
    <t>HDMI pasivní 15 m</t>
  </si>
  <si>
    <t xml:space="preserve">Propojovací HDMI kabel třídy 2.0, min. parametry: vodiče OFC, AWG 24, dvojité stínění, přenosová rychlost 10 Gb/s.
</t>
  </si>
  <si>
    <t>G18</t>
  </si>
  <si>
    <t>Repro kabel 100V, CYKY 2x1,5 mm2</t>
  </si>
  <si>
    <t>H1</t>
  </si>
  <si>
    <t>Držák projektoru univerzální</t>
  </si>
  <si>
    <t xml:space="preserve">Kompatibilní s typem projektoru.
</t>
  </si>
  <si>
    <t>H2</t>
  </si>
  <si>
    <t>Držák monitoru univerzální</t>
  </si>
  <si>
    <t xml:space="preserve">Kompatibilní s typem monitoru.
</t>
  </si>
  <si>
    <t>H12</t>
  </si>
  <si>
    <t>Přípojné místo pro prezentaci v katedře</t>
  </si>
  <si>
    <t xml:space="preserve">Přípojné místo zápustné. Materiál kov, barva černá. Integrovaná výsuvná AV kabeláž s konektivitou HDMI, DP, VGA a audio. Vč. 230VAC. 
</t>
  </si>
  <si>
    <t>H32</t>
  </si>
  <si>
    <t>Montážní a spotřební materiál</t>
  </si>
  <si>
    <t>kpl</t>
  </si>
  <si>
    <t xml:space="preserve">Montážní a spotřební materiál pro instalaci AV techniky.
</t>
  </si>
  <si>
    <t>J1</t>
  </si>
  <si>
    <t>Prováděcí dokumentace</t>
  </si>
  <si>
    <t>h</t>
  </si>
  <si>
    <t>J2</t>
  </si>
  <si>
    <t>Štítkování zařízení - identifikační systém</t>
  </si>
  <si>
    <t>J3</t>
  </si>
  <si>
    <t>Demontážní práce původního vybavení</t>
  </si>
  <si>
    <t>J4</t>
  </si>
  <si>
    <t>Příprava kabelových tras</t>
  </si>
  <si>
    <t>J5</t>
  </si>
  <si>
    <t>Montážní a instalační práce</t>
  </si>
  <si>
    <t>J7</t>
  </si>
  <si>
    <t>Programování řídícího systému</t>
  </si>
  <si>
    <t>J9</t>
  </si>
  <si>
    <t>Zprovoznění a zaškolení obsluhy</t>
  </si>
  <si>
    <t>CELKEM</t>
  </si>
  <si>
    <t>Základní vlastnosti prostoru:</t>
  </si>
  <si>
    <t xml:space="preserve">TYPIZACE:
5_Seminární místnost malá TV
SOUHRN: 
náhledový monitor, USB kamera
</t>
  </si>
  <si>
    <t>Soupis zařízení</t>
  </si>
  <si>
    <t>Název místnosti:</t>
  </si>
  <si>
    <t>seminární místnost</t>
  </si>
  <si>
    <t>Typ místnosti:</t>
  </si>
  <si>
    <t>5_Seminární místnost malá TV</t>
  </si>
  <si>
    <t>Číslo místnosti provozní:</t>
  </si>
  <si>
    <t>Kód místnosti:</t>
  </si>
  <si>
    <t>BHA34N01003</t>
  </si>
  <si>
    <t>Kapacita:</t>
  </si>
  <si>
    <t>Frekvenční pásmo:</t>
  </si>
  <si>
    <t>Název položky</t>
  </si>
  <si>
    <t>Jednotková cena bez DPH [Kč]</t>
  </si>
  <si>
    <t>Celková cena bez DPH [Kč]</t>
  </si>
  <si>
    <t xml:space="preserve">TYPIZACE:
5_Seminární místnost malá TV
SOUHRN: 
velkoplošný LCD panel, bezdrátová prezentační jednotka
</t>
  </si>
  <si>
    <t>BHA34N03031</t>
  </si>
  <si>
    <t xml:space="preserve">TYPIZACE:
7_Učebna malá.
SOUHRN: 
projektor s ultra krátkou projekční vzdáleností,  tabule pro projekci, ozvučení, záznam, vizualizér
</t>
  </si>
  <si>
    <t>Seminární místnost</t>
  </si>
  <si>
    <t>7_Učebna malá</t>
  </si>
  <si>
    <t>BHA35N02003</t>
  </si>
  <si>
    <t xml:space="preserve">TYPIZACE:
7_Učebna malá.
SOUHRN: 
projektor s ultra krátkou projekční vzdáleností,  tabule pro projekci, ozvučení
 </t>
  </si>
  <si>
    <t>BHA35N02025</t>
  </si>
</sst>
</file>

<file path=xl/styles.xml><?xml version="1.0" encoding="utf-8"?>
<styleSheet xmlns="http://schemas.openxmlformats.org/spreadsheetml/2006/main">
  <numFmts count="1">
    <numFmt formatCode="#,##0.\-" numFmtId="164"/>
  </numFmts>
  <fonts count="14">
    <font>
      <name val="Calibri"/>
      <charset val="238"/>
      <family val="2"/>
      <color theme="1"/>
      <sz val="11"/>
      <scheme val="minor"/>
    </font>
    <font>
      <name val="Times New Roman"/>
      <charset val="238"/>
      <family val="1"/>
      <color theme="1"/>
      <sz val="11"/>
    </font>
    <font>
      <name val="Tahoma"/>
      <charset val="238"/>
      <family val="2"/>
      <color theme="1"/>
      <sz val="8"/>
    </font>
    <font>
      <name val="Tahoma"/>
      <charset val="238"/>
      <family val="2"/>
      <color theme="1"/>
      <sz val="11"/>
    </font>
    <font>
      <name val="Tahoma"/>
      <charset val="238"/>
      <family val="2"/>
      <color theme="1"/>
      <sz val="12"/>
    </font>
    <font>
      <name val="Tahoma"/>
      <charset val="238"/>
      <family val="2"/>
      <color theme="1"/>
      <sz val="10"/>
    </font>
    <font>
      <name val="Calibri"/>
      <charset val="238"/>
      <family val="2"/>
      <color theme="1"/>
      <sz val="8"/>
      <scheme val="minor"/>
    </font>
    <font>
      <name val="Arial"/>
      <charset val="238"/>
      <family val="2"/>
      <sz val="10"/>
    </font>
    <font>
      <name val="Tahoma"/>
      <charset val="238"/>
      <family val="2"/>
      <sz val="12"/>
    </font>
    <font>
      <name val="Trebuchet MS"/>
      <charset val="238"/>
      <family val="2"/>
      <color theme="1"/>
      <sz val="11"/>
    </font>
    <font>
      <name val="Calibri"/>
      <charset val="238"/>
      <family val="2"/>
      <b val="1"/>
      <color theme="1"/>
      <sz val="11"/>
      <scheme val="minor"/>
    </font>
    <font>
      <name val="Calibri"/>
      <charset val="238"/>
      <family val="2"/>
      <b val="1"/>
      <color rgb="FFFF0000"/>
      <sz val="14"/>
      <scheme val="minor"/>
    </font>
    <font>
      <name val="Calibri"/>
      <charset val="238"/>
      <family val="2"/>
      <color rgb="FFFF0000"/>
      <sz val="14"/>
      <scheme val="minor"/>
    </font>
    <font>
      <name val="Calibri"/>
      <charset val="238"/>
      <family val="2"/>
      <b val="1"/>
      <color indexed="8"/>
      <sz val="11"/>
      <scheme val="minor"/>
    </font>
  </fonts>
  <fills count="3">
    <fill>
      <patternFill/>
    </fill>
    <fill>
      <patternFill patternType="gray125"/>
    </fill>
    <fill>
      <patternFill patternType="solid">
        <fgColor rgb="00C4C4C4"/>
      </patternFill>
    </fill>
  </fills>
  <borders count="3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double">
        <color auto="1"/>
      </top>
      <bottom/>
      <diagonal/>
    </border>
    <border>
      <left/>
      <right style="double">
        <color auto="1"/>
      </right>
      <top style="double">
        <color auto="1"/>
      </top>
      <bottom/>
      <diagonal/>
    </border>
    <border>
      <left/>
      <right style="double">
        <color auto="1"/>
      </right>
      <top/>
      <bottom/>
      <diagonal/>
    </border>
    <border>
      <left style="thin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double">
        <color auto="1"/>
      </right>
      <top style="hair">
        <color auto="1"/>
      </top>
      <bottom style="hair">
        <color auto="1"/>
      </bottom>
      <diagonal/>
    </border>
    <border>
      <left style="double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double">
        <color auto="1"/>
      </bottom>
      <diagonal/>
    </border>
    <border>
      <left style="double">
        <color auto="1"/>
      </left>
      <right/>
      <top/>
      <bottom style="thin">
        <color auto="1"/>
      </bottom>
      <diagonal/>
    </border>
    <border>
      <left style="double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auto="1"/>
      </left>
      <right style="double">
        <color auto="1"/>
      </right>
      <top/>
      <bottom style="double">
        <color auto="1"/>
      </bottom>
      <diagonal/>
    </border>
    <border>
      <left style="thin">
        <color auto="1"/>
      </left>
      <right style="double">
        <color auto="1"/>
      </right>
      <top/>
      <bottom style="hair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double">
        <color auto="1"/>
      </right>
      <top/>
      <bottom style="thin">
        <color auto="1"/>
      </bottom>
      <diagonal/>
    </border>
    <border>
      <left/>
      <right style="medium">
        <color auto="1"/>
      </right>
      <top style="hair">
        <color auto="1"/>
      </top>
      <bottom style="hair">
        <color auto="1"/>
      </bottom>
      <diagonal/>
    </border>
    <border>
      <left/>
      <right style="medium">
        <color auto="1"/>
      </right>
      <top style="hair">
        <color auto="1"/>
      </top>
      <bottom style="medium">
        <color auto="1"/>
      </bottom>
      <diagonal/>
    </border>
    <border>
      <left style="double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double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medium">
        <color indexed="64"/>
      </left>
      <right/>
      <top style="medium">
        <color indexed="64"/>
      </top>
      <bottom style="hair">
        <color auto="1"/>
      </bottom>
      <diagonal/>
    </border>
    <border>
      <left/>
      <right style="medium">
        <color indexed="64"/>
      </right>
      <top style="medium">
        <color indexed="64"/>
      </top>
      <bottom style="hair">
        <color auto="1"/>
      </bottom>
      <diagonal/>
    </border>
    <border>
      <left style="medium">
        <color indexed="64"/>
      </left>
      <right/>
      <top style="hair">
        <color auto="1"/>
      </top>
      <bottom style="hair">
        <color auto="1"/>
      </bottom>
      <diagonal/>
    </border>
    <border>
      <left style="medium">
        <color indexed="64"/>
      </left>
      <right/>
      <top style="hair">
        <color auto="1"/>
      </top>
      <bottom style="medium">
        <color indexed="64"/>
      </bottom>
      <diagonal/>
    </border>
  </borders>
  <cellStyleXfs count="3">
    <xf borderId="0" fillId="0" fontId="0" numFmtId="0"/>
    <xf borderId="0" fillId="0" fontId="7" numFmtId="0"/>
    <xf borderId="0" fillId="0" fontId="7" numFmtId="0"/>
  </cellStyleXfs>
  <cellXfs count="94">
    <xf borderId="0" fillId="0" fontId="0" numFmtId="0" pivotButton="0" quotePrefix="0" xfId="0"/>
    <xf borderId="0" fillId="0" fontId="0" numFmtId="0" pivotButton="0" quotePrefix="0" xfId="0"/>
    <xf borderId="3" fillId="0" fontId="0" numFmtId="0" pivotButton="0" quotePrefix="0" xfId="0"/>
    <xf applyAlignment="1" borderId="0" fillId="0" fontId="0" numFmtId="0" pivotButton="0" quotePrefix="0" xfId="0">
      <alignment horizontal="center"/>
    </xf>
    <xf applyAlignment="1" borderId="0" fillId="0" fontId="0" numFmtId="0" pivotButton="0" quotePrefix="0" xfId="0">
      <alignment horizontal="center"/>
    </xf>
    <xf applyAlignment="1" borderId="1" fillId="0" fontId="2" numFmtId="0" pivotButton="0" quotePrefix="0" xfId="0">
      <alignment horizontal="center" vertical="center" wrapText="1"/>
    </xf>
    <xf applyAlignment="1" borderId="0" fillId="0" fontId="4" numFmtId="0" pivotButton="0" quotePrefix="0" xfId="0">
      <alignment horizontal="left" vertical="top" wrapText="1"/>
    </xf>
    <xf applyAlignment="1" borderId="0" fillId="0" fontId="4" numFmtId="0" pivotButton="0" quotePrefix="0" xfId="0">
      <alignment horizontal="center" vertical="top"/>
    </xf>
    <xf borderId="12" fillId="0" fontId="1" numFmtId="0" pivotButton="0" quotePrefix="0" xfId="0"/>
    <xf applyAlignment="1" borderId="2" fillId="0" fontId="0" numFmtId="0" pivotButton="0" quotePrefix="0" xfId="0">
      <alignment horizontal="left"/>
    </xf>
    <xf borderId="16" fillId="0" fontId="0" numFmtId="0" pivotButton="0" quotePrefix="0" xfId="0"/>
    <xf borderId="17" fillId="0" fontId="0" numFmtId="0" pivotButton="0" quotePrefix="0" xfId="0"/>
    <xf applyAlignment="1" borderId="5" fillId="0" fontId="2" numFmtId="0" pivotButton="0" quotePrefix="0" xfId="0">
      <alignment horizontal="center" vertical="center" wrapText="1"/>
    </xf>
    <xf applyAlignment="1" borderId="16" fillId="0" fontId="0" numFmtId="0" pivotButton="0" quotePrefix="0" xfId="0">
      <alignment horizontal="center"/>
    </xf>
    <xf borderId="18" fillId="0" fontId="5" numFmtId="0" pivotButton="0" quotePrefix="0" xfId="0"/>
    <xf applyAlignment="1" borderId="9" fillId="0" fontId="4" numFmtId="0" pivotButton="0" quotePrefix="0" xfId="0">
      <alignment vertical="top"/>
    </xf>
    <xf borderId="18" fillId="0" fontId="5" numFmtId="0" pivotButton="0" quotePrefix="0" xfId="0"/>
    <xf applyAlignment="1" borderId="6" fillId="0" fontId="4" numFmtId="0" pivotButton="0" quotePrefix="0" xfId="0">
      <alignment horizontal="center" vertical="top"/>
    </xf>
    <xf applyAlignment="1" borderId="11" fillId="0" fontId="4" numFmtId="0" pivotButton="0" quotePrefix="0" xfId="0">
      <alignment vertical="top" wrapText="1"/>
    </xf>
    <xf applyAlignment="1" borderId="9" fillId="0" fontId="4" numFmtId="0" pivotButton="0" quotePrefix="0" xfId="0">
      <alignment horizontal="center" vertical="top"/>
    </xf>
    <xf applyAlignment="1" borderId="1" fillId="0" fontId="4" numFmtId="0" pivotButton="0" quotePrefix="0" xfId="0">
      <alignment horizontal="center" vertical="top"/>
    </xf>
    <xf applyAlignment="1" borderId="11" fillId="0" fontId="4" numFmtId="0" pivotButton="0" quotePrefix="0" xfId="0">
      <alignment horizontal="center" vertical="top"/>
    </xf>
    <xf borderId="0" fillId="0" fontId="6" numFmtId="0" pivotButton="0" quotePrefix="0" xfId="0"/>
    <xf applyAlignment="1" borderId="21" fillId="0" fontId="3" numFmtId="0" pivotButton="0" quotePrefix="0" xfId="0">
      <alignment horizontal="center" vertical="center" wrapText="1"/>
    </xf>
    <xf applyAlignment="1" borderId="21" fillId="0" fontId="2" numFmtId="0" pivotButton="0" quotePrefix="0" xfId="0">
      <alignment horizontal="center" vertical="center" wrapText="1"/>
    </xf>
    <xf applyAlignment="1" borderId="1" fillId="0" fontId="8" numFmtId="164" pivotButton="0" quotePrefix="0" xfId="1">
      <alignment horizontal="right" vertical="top"/>
    </xf>
    <xf applyAlignment="1" borderId="1" fillId="0" fontId="5" numFmtId="0" pivotButton="0" quotePrefix="0" xfId="0">
      <alignment horizontal="left" vertical="top" wrapText="1"/>
    </xf>
    <xf borderId="0" fillId="0" fontId="0" numFmtId="0" pivotButton="0" quotePrefix="0" xfId="0"/>
    <xf applyAlignment="1" borderId="1" fillId="0" fontId="4" numFmtId="0" pivotButton="0" quotePrefix="0" xfId="0">
      <alignment horizontal="left" vertical="top" wrapText="1"/>
    </xf>
    <xf applyAlignment="1" borderId="7" fillId="0" fontId="4" numFmtId="0" pivotButton="0" quotePrefix="0" xfId="0">
      <alignment horizontal="center" vertical="top"/>
    </xf>
    <xf applyAlignment="1" borderId="15" fillId="0" fontId="4" numFmtId="0" pivotButton="0" quotePrefix="0" xfId="0">
      <alignment horizontal="center" vertical="top"/>
    </xf>
    <xf applyAlignment="1" borderId="14" fillId="0" fontId="4" numFmtId="0" pivotButton="0" quotePrefix="0" xfId="0">
      <alignment horizontal="center" vertical="top"/>
    </xf>
    <xf borderId="23" fillId="0" fontId="0" numFmtId="0" pivotButton="0" quotePrefix="0" xfId="0"/>
    <xf borderId="24" fillId="0" fontId="0" numFmtId="0" pivotButton="0" quotePrefix="0" xfId="0"/>
    <xf borderId="26" fillId="0" fontId="0" numFmtId="0" pivotButton="0" quotePrefix="0" xfId="0"/>
    <xf borderId="0" fillId="0" fontId="3" numFmtId="0" pivotButton="0" quotePrefix="0" xfId="0"/>
    <xf borderId="0" fillId="0" fontId="3" numFmtId="0" pivotButton="0" quotePrefix="0" xfId="0"/>
    <xf borderId="26" fillId="0" fontId="3" numFmtId="0" pivotButton="0" quotePrefix="0" xfId="0"/>
    <xf applyAlignment="1" borderId="0" fillId="0" fontId="3" numFmtId="0" pivotButton="0" quotePrefix="0" xfId="0">
      <alignment horizontal="left"/>
    </xf>
    <xf borderId="28" fillId="0" fontId="3" numFmtId="0" pivotButton="0" quotePrefix="0" xfId="0"/>
    <xf applyAlignment="1" borderId="28" fillId="0" fontId="3" numFmtId="0" pivotButton="0" quotePrefix="0" xfId="0">
      <alignment horizontal="left"/>
    </xf>
    <xf applyAlignment="1" borderId="29" fillId="0" fontId="3" numFmtId="0" pivotButton="0" quotePrefix="0" xfId="0">
      <alignment horizontal="left"/>
    </xf>
    <xf applyAlignment="1" borderId="0" fillId="0" fontId="6" numFmtId="0" pivotButton="0" quotePrefix="0" xfId="0">
      <alignment horizontal="right"/>
    </xf>
    <xf applyAlignment="1" borderId="18" fillId="0" fontId="5" numFmtId="0" pivotButton="0" quotePrefix="0" xfId="0">
      <alignment wrapText="1"/>
    </xf>
    <xf borderId="19" fillId="0" fontId="5" numFmtId="0" pivotButton="0" quotePrefix="0" xfId="0"/>
    <xf applyAlignment="1" borderId="8" fillId="0" fontId="4" numFmtId="49" pivotButton="0" quotePrefix="0" xfId="0">
      <alignment horizontal="center" vertical="top"/>
    </xf>
    <xf applyAlignment="1" borderId="13" fillId="0" fontId="4" numFmtId="49" pivotButton="0" quotePrefix="0" xfId="0">
      <alignment horizontal="center" vertical="top"/>
    </xf>
    <xf borderId="22" fillId="0" fontId="0" numFmtId="49" pivotButton="0" quotePrefix="0" xfId="0"/>
    <xf borderId="25" fillId="0" fontId="0" numFmtId="49" pivotButton="0" quotePrefix="0" xfId="0"/>
    <xf borderId="25" fillId="0" fontId="3" numFmtId="49" pivotButton="0" quotePrefix="0" xfId="0"/>
    <xf borderId="27" fillId="0" fontId="3" numFmtId="49" pivotButton="0" quotePrefix="0" xfId="0"/>
    <xf borderId="12" fillId="0" fontId="1" numFmtId="49" pivotButton="0" quotePrefix="0" xfId="0"/>
    <xf applyAlignment="1" borderId="20" fillId="0" fontId="2" numFmtId="49" pivotButton="0" quotePrefix="0" xfId="0">
      <alignment horizontal="left" vertical="center" wrapText="1"/>
    </xf>
    <xf borderId="0" fillId="0" fontId="0" numFmtId="49" pivotButton="0" quotePrefix="0" xfId="0"/>
    <xf applyAlignment="1" borderId="10" fillId="0" fontId="4" numFmtId="49" pivotButton="0" quotePrefix="0" xfId="0">
      <alignment horizontal="center" vertical="center" wrapText="1"/>
    </xf>
    <xf applyAlignment="1" borderId="1" fillId="0" fontId="4" numFmtId="0" pivotButton="0" quotePrefix="0" xfId="0">
      <alignment horizontal="center" vertical="center" wrapText="1"/>
    </xf>
    <xf applyAlignment="1" borderId="16" fillId="0" fontId="0" numFmtId="0" pivotButton="0" quotePrefix="0" xfId="0">
      <alignment horizontal="center"/>
    </xf>
    <xf applyAlignment="1" borderId="0" fillId="0" fontId="0" numFmtId="0" pivotButton="0" quotePrefix="0" xfId="0">
      <alignment horizontal="center"/>
    </xf>
    <xf borderId="0" fillId="0" fontId="6" numFmtId="0" pivotButton="0" quotePrefix="0" xfId="0"/>
    <xf applyAlignment="1" borderId="0" fillId="0" fontId="9" numFmtId="49" pivotButton="0" quotePrefix="0" xfId="0">
      <alignment horizontal="left"/>
    </xf>
    <xf applyAlignment="1" borderId="18" fillId="0" fontId="5" numFmtId="0" pivotButton="0" quotePrefix="0" xfId="0">
      <alignment horizontal="left"/>
    </xf>
    <xf borderId="0" fillId="0" fontId="10" numFmtId="164" pivotButton="0" quotePrefix="0" xfId="0"/>
    <xf applyAlignment="1" borderId="0" fillId="0" fontId="10" numFmtId="0" pivotButton="0" quotePrefix="0" xfId="0">
      <alignment horizontal="right"/>
    </xf>
    <xf applyAlignment="1" borderId="0" fillId="0" fontId="8" numFmtId="164" pivotButton="0" quotePrefix="0" xfId="1">
      <alignment horizontal="right" vertical="top"/>
    </xf>
    <xf applyAlignment="1" borderId="0" fillId="0" fontId="5" numFmtId="0" pivotButton="0" quotePrefix="0" xfId="0">
      <alignment horizontal="left" vertical="top" wrapText="1"/>
    </xf>
    <xf borderId="0" fillId="0" fontId="0" numFmtId="3" pivotButton="0" quotePrefix="0" xfId="0"/>
    <xf applyAlignment="1" borderId="0" fillId="0" fontId="11" numFmtId="0" pivotButton="0" quotePrefix="0" xfId="0">
      <alignment horizontal="center"/>
    </xf>
    <xf applyAlignment="1" borderId="0" fillId="0" fontId="12" numFmtId="0" pivotButton="0" quotePrefix="0" xfId="0">
      <alignment horizontal="center"/>
    </xf>
    <xf applyAlignment="1" borderId="0" fillId="0" fontId="4" numFmtId="0" pivotButton="0" quotePrefix="0" xfId="0">
      <alignment horizontal="center" vertical="top"/>
    </xf>
    <xf applyAlignment="1" borderId="6" fillId="0" fontId="4" numFmtId="0" pivotButton="0" quotePrefix="0" xfId="0">
      <alignment horizontal="center" vertical="top"/>
    </xf>
    <xf borderId="0" fillId="0" fontId="13" numFmtId="3" pivotButton="0" quotePrefix="0" xfId="0"/>
    <xf borderId="0" fillId="0" fontId="10" numFmtId="3" pivotButton="0" quotePrefix="0" xfId="0"/>
    <xf applyAlignment="1" borderId="9" fillId="0" fontId="4" numFmtId="0" pivotButton="0" quotePrefix="0" xfId="0">
      <alignment vertical="top"/>
    </xf>
    <xf applyAlignment="1" borderId="15" fillId="0" fontId="4" numFmtId="0" pivotButton="0" quotePrefix="0" xfId="0">
      <alignment horizontal="center" vertical="top"/>
    </xf>
    <xf applyAlignment="1" borderId="30" fillId="0" fontId="4" numFmtId="49" pivotButton="0" quotePrefix="0" xfId="0">
      <alignment horizontal="center" vertical="top"/>
    </xf>
    <xf applyAlignment="1" borderId="9" fillId="0" fontId="4" numFmtId="0" pivotButton="0" quotePrefix="0" xfId="0">
      <alignment horizontal="center" vertical="top"/>
    </xf>
    <xf borderId="0" fillId="0" fontId="0" numFmtId="3" pivotButton="0" quotePrefix="0" xfId="0"/>
    <xf applyAlignment="1" borderId="11" fillId="0" fontId="4" numFmtId="0" pivotButton="0" quotePrefix="0" xfId="0">
      <alignment vertical="top" wrapText="1"/>
    </xf>
    <xf applyAlignment="1" borderId="11" fillId="0" fontId="4" numFmtId="0" pivotButton="0" quotePrefix="0" xfId="0">
      <alignment horizontal="center" vertical="top"/>
    </xf>
    <xf applyAlignment="1" borderId="14" fillId="0" fontId="4" numFmtId="0" pivotButton="0" quotePrefix="0" xfId="0">
      <alignment horizontal="center" vertical="top"/>
    </xf>
    <xf borderId="31" fillId="0" fontId="5" numFmtId="49" pivotButton="0" quotePrefix="0" xfId="0"/>
    <xf applyAlignment="1" borderId="32" fillId="0" fontId="5" numFmtId="0" pivotButton="0" quotePrefix="0" xfId="0">
      <alignment wrapText="1"/>
    </xf>
    <xf borderId="33" fillId="0" fontId="5" numFmtId="49" pivotButton="0" quotePrefix="0" xfId="0"/>
    <xf borderId="34" fillId="0" fontId="5" numFmtId="49" pivotButton="0" quotePrefix="0" xfId="0"/>
    <xf borderId="31" fillId="0" fontId="5" numFmtId="0" pivotButton="0" quotePrefix="0" xfId="0"/>
    <xf borderId="33" fillId="0" fontId="5" numFmtId="0" pivotButton="0" quotePrefix="0" xfId="0"/>
    <xf borderId="34" fillId="0" fontId="5" numFmtId="0" pivotButton="0" quotePrefix="0" xfId="0"/>
    <xf applyAlignment="1" borderId="0" fillId="0" fontId="11" numFmtId="0" pivotButton="0" quotePrefix="0" xfId="0">
      <alignment horizontal="center"/>
    </xf>
    <xf applyAlignment="1" borderId="0" fillId="0" fontId="12" numFmtId="0" pivotButton="0" quotePrefix="0" xfId="0">
      <alignment horizontal="center"/>
    </xf>
    <xf applyAlignment="1" borderId="0" fillId="0" fontId="3" numFmtId="0" pivotButton="0" quotePrefix="0" xfId="0">
      <alignment horizontal="left"/>
    </xf>
    <xf applyAlignment="1" borderId="4" fillId="0" fontId="0" numFmtId="0" pivotButton="0" quotePrefix="0" xfId="0">
      <alignment wrapText="1"/>
    </xf>
    <xf borderId="4" fillId="0" fontId="0" numFmtId="0" pivotButton="0" quotePrefix="0" xfId="0"/>
    <xf applyProtection="1" borderId="0" fillId="0" fontId="0" numFmtId="3" pivotButton="0" quotePrefix="0" xfId="0">
      <protection hidden="0" locked="0"/>
    </xf>
    <xf borderId="0" fillId="2" fontId="0" numFmtId="3" pivotButton="0" quotePrefix="0" xfId="0"/>
  </cellXfs>
  <cellStyles count="3">
    <cellStyle builtinId="0" name="Normální" xfId="0"/>
    <cellStyle name="normální_Zadávací podklad pro profese" xfId="1"/>
    <cellStyle name="Normální 36" xfId="2"/>
  </cellStyles>
  <tableStyles count="0" defaultPivotStyle="PivotStyleLight16" defaultTableStyle="TableStyleMedium2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/xl/worksheets/sheet3.xml"/><Relationship Id="rId7" Type="http://schemas.openxmlformats.org/officeDocument/2006/relationships/styles" Target="styles.xml"/><Relationship Id="rId2" Type="http://schemas.openxmlformats.org/officeDocument/2006/relationships/worksheet" Target="/xl/worksheets/sheet2.xml"/><Relationship Id="rId1" Type="http://schemas.openxmlformats.org/officeDocument/2006/relationships/worksheet" Target="/xl/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3.xml"/><Relationship Id="rId5" Type="http://schemas.openxmlformats.org/officeDocument/2006/relationships/worksheet" Target="/xl/worksheets/sheet5.xml"/><Relationship Id="rId10" Type="http://schemas.openxmlformats.org/officeDocument/2006/relationships/customXml" Target="../customXml/item2.xml"/><Relationship Id="rId4" Type="http://schemas.openxmlformats.org/officeDocument/2006/relationships/worksheet" Target="/xl/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>
    <outlinePr summaryBelow="1" summaryRight="1"/>
    <pageSetUpPr fitToPage="1"/>
  </sheetPr>
  <dimension ref="A1:R40"/>
  <sheetViews>
    <sheetView tabSelected="1" workbookViewId="0" zoomScale="85" zoomScaleNormal="85">
      <pane activePane="bottomLeft" state="frozen" topLeftCell="A9" ySplit="8"/>
      <selection activeCell="A230" sqref="A230"/>
      <selection activeCell="B10" pane="bottomLeft" sqref="B10"/>
    </sheetView>
  </sheetViews>
  <sheetFormatPr baseColWidth="8" defaultRowHeight="15" outlineLevelCol="0"/>
  <cols>
    <col customWidth="1" max="1" min="1" style="53" width="7.140625"/>
    <col bestFit="1" customWidth="1" max="2" min="2" style="27" width="56.5703125"/>
    <col bestFit="1" customWidth="1" max="3" min="3" style="27" width="27.85546875"/>
    <col bestFit="1" customWidth="1" max="6" min="5" style="27" width="23.7109375"/>
    <col customWidth="1" max="7" min="7" style="27" width="56.85546875"/>
    <col customWidth="1" max="9" min="8" style="27" width="13.85546875"/>
    <col customWidth="1" max="10" min="10" style="27" width="6"/>
    <col bestFit="1" customWidth="1" max="11" min="11" style="27" width="8.85546875"/>
    <col customWidth="1" max="12" min="12" style="27" width="8.85546875"/>
    <col bestFit="1" customWidth="1" max="14" min="13" style="27" width="9.28515625"/>
    <col bestFit="1" customWidth="1" max="17" min="15" style="27" width="7.42578125"/>
  </cols>
  <sheetData>
    <row r="1" spans="1:18">
      <c r="A1" s="47" t="s">
        <v>0</v>
      </c>
      <c r="B1" s="32" t="n"/>
      <c r="C1" s="32" t="s">
        <v>1</v>
      </c>
      <c r="D1" s="32" t="n"/>
      <c r="E1" s="32" t="n"/>
      <c r="F1" s="33" t="n"/>
    </row>
    <row r="2" spans="1:18">
      <c r="A2" s="48" t="s">
        <v>2</v>
      </c>
      <c r="C2" t="s">
        <v>3</v>
      </c>
      <c r="F2" s="34" t="n"/>
    </row>
    <row customHeight="1" ht="18.75" r="3" s="27" spans="1:18">
      <c r="A3" s="48" t="s">
        <v>4</v>
      </c>
      <c r="C3" t="s">
        <v>5</v>
      </c>
      <c r="F3" s="34" t="n"/>
      <c r="G3" s="87" t="n"/>
      <c r="H3" s="87" t="n"/>
      <c r="I3" s="87" t="n"/>
    </row>
    <row customHeight="1" ht="18.75" r="4" s="27" spans="1:18">
      <c r="A4" s="49" t="s">
        <v>6</v>
      </c>
      <c r="B4" s="36" t="n"/>
      <c r="C4" s="36" t="s">
        <v>7</v>
      </c>
      <c r="D4" s="36" t="n"/>
      <c r="E4" s="36" t="n"/>
      <c r="F4" s="37" t="n"/>
      <c r="G4" s="88" t="n"/>
      <c r="H4" s="88" t="n"/>
      <c r="I4" s="88" t="n"/>
    </row>
    <row customHeight="1" ht="18.75" r="5" s="27" spans="1:18">
      <c r="A5" s="49" t="s">
        <v>8</v>
      </c>
      <c r="B5" s="36" t="n"/>
      <c r="C5" s="36" t="s">
        <v>9</v>
      </c>
      <c r="D5" s="36" t="n"/>
      <c r="E5" s="36" t="n"/>
      <c r="F5" s="37" t="n"/>
      <c r="H5" s="88" t="n"/>
      <c r="I5" s="88" t="n"/>
    </row>
    <row customHeight="1" ht="15.75" r="6" s="27" spans="1:18" thickBot="1">
      <c r="A6" s="50" t="n"/>
      <c r="B6" s="39" t="n"/>
      <c r="C6" s="40" t="n"/>
      <c r="D6" s="40" t="n"/>
      <c r="E6" s="40" t="n"/>
      <c r="F6" s="41" t="n"/>
      <c r="G6" s="89" t="n"/>
      <c r="H6" s="89" t="n"/>
      <c r="I6" s="89" t="n"/>
    </row>
    <row customHeight="1" ht="15.75" r="7" s="27" spans="1:18" thickBot="1">
      <c r="A7" s="51" t="n"/>
      <c r="B7" s="10" t="n"/>
      <c r="C7" s="10" t="n"/>
      <c r="D7" s="10" t="n"/>
      <c r="E7" s="56" t="n"/>
      <c r="F7" s="10" t="n"/>
      <c r="G7" s="10" t="n"/>
      <c r="L7" s="58">
        <f>A33_103!$B$8</f>
        <v/>
      </c>
      <c r="M7" s="58">
        <f>A33_331!$B$8</f>
        <v/>
      </c>
      <c r="N7" s="58">
        <f>A34_203!$B$8</f>
        <v/>
      </c>
      <c r="O7" s="58">
        <f>A34_225!$B$8</f>
        <v/>
      </c>
      <c r="P7" s="58" t="n"/>
      <c r="Q7" s="58" t="n"/>
    </row>
    <row customHeight="1" ht="21.75" r="8" s="27" spans="1:18" thickTop="1">
      <c r="A8" s="52" t="s">
        <v>10</v>
      </c>
      <c r="B8" s="23" t="s">
        <v>11</v>
      </c>
      <c r="C8" s="24" t="s">
        <v>12</v>
      </c>
      <c r="D8" s="24" t="s">
        <v>13</v>
      </c>
      <c r="E8" s="24" t="s">
        <v>14</v>
      </c>
      <c r="F8" s="24" t="s">
        <v>15</v>
      </c>
      <c r="G8" s="23" t="s">
        <v>16</v>
      </c>
      <c r="H8" s="23" t="s">
        <v>17</v>
      </c>
      <c r="I8" s="23" t="s">
        <v>18</v>
      </c>
      <c r="K8" t="s">
        <v>19</v>
      </c>
      <c r="M8" s="42" t="n"/>
      <c r="N8" s="42" t="n"/>
    </row>
    <row customHeight="1" ht="63.75" r="9" s="27" spans="1:18">
      <c r="A9" s="59" t="s">
        <v>20</v>
      </c>
      <c r="B9" s="28" t="s">
        <v>21</v>
      </c>
      <c r="C9" s="20">
        <f>K9</f>
        <v/>
      </c>
      <c r="D9" s="20" t="s">
        <v>22</v>
      </c>
      <c r="E9" s="25" t="n"/>
      <c r="F9" s="25">
        <f>C9*E9</f>
        <v/>
      </c>
      <c r="G9" s="26" t="s">
        <v>23</v>
      </c>
      <c r="H9" s="20" t="n"/>
      <c r="I9" s="20" t="n"/>
      <c r="K9">
        <f>SUM(L9:R9)</f>
        <v/>
      </c>
      <c r="L9" s="58">
        <f>SUMIF(A33_103!$A$14:$A$67,$A9,A33_103!$C$14:$C$67)</f>
        <v/>
      </c>
      <c r="M9" s="58">
        <f>SUMIF(A33_331!$A$14:$A$86,$A9,A33_331!$C$14:$C$86)</f>
        <v/>
      </c>
      <c r="N9" s="58">
        <f>SUMIF(A34_203!$A$14:$A$72,$A9,A34_203!$C$14:$C$72)</f>
        <v/>
      </c>
      <c r="O9" s="58">
        <f>SUMIF(A34_225!$A$14:$A$80,$A9,A34_225!$C$14:$C$80)</f>
        <v/>
      </c>
      <c r="P9" s="58" t="n"/>
      <c r="Q9" s="58" t="n"/>
      <c r="R9" s="58" t="n"/>
    </row>
    <row customHeight="1" ht="63.75" r="10" s="27" spans="1:18">
      <c r="A10" s="59" t="s">
        <v>24</v>
      </c>
      <c r="B10" s="28" t="s">
        <v>25</v>
      </c>
      <c r="C10" s="20">
        <f>K10</f>
        <v/>
      </c>
      <c r="D10" s="20" t="s">
        <v>22</v>
      </c>
      <c r="E10" s="25" t="n"/>
      <c r="F10" s="25">
        <f>C10*E10</f>
        <v/>
      </c>
      <c r="G10" s="26" t="s">
        <v>26</v>
      </c>
      <c r="H10" s="20" t="n"/>
      <c r="I10" s="20" t="n"/>
      <c r="K10">
        <f>SUM(L10:R10)</f>
        <v/>
      </c>
      <c r="L10" s="58">
        <f>SUMIF(A33_103!$A$14:$A$67,$A10,A33_103!$C$14:$C$67)</f>
        <v/>
      </c>
      <c r="M10" s="58">
        <f>SUMIF(A33_331!$A$14:$A$86,$A10,A33_331!$C$14:$C$86)</f>
        <v/>
      </c>
      <c r="N10" s="58">
        <f>SUMIF(A34_203!$A$14:$A$72,$A10,A34_203!$C$14:$C$72)</f>
        <v/>
      </c>
      <c r="O10" s="58">
        <f>SUMIF(A34_225!$A$14:$A$80,$A10,A34_225!$C$14:$C$80)</f>
        <v/>
      </c>
      <c r="P10" s="58" t="n"/>
      <c r="Q10" s="58" t="n"/>
      <c r="R10" s="58" t="n"/>
    </row>
    <row customHeight="1" ht="76.5" r="11" s="27" spans="1:18">
      <c r="A11" s="59" t="s">
        <v>27</v>
      </c>
      <c r="B11" s="28" t="s">
        <v>28</v>
      </c>
      <c r="C11" s="20">
        <f>K11</f>
        <v/>
      </c>
      <c r="D11" s="20" t="s">
        <v>22</v>
      </c>
      <c r="E11" s="25" t="n"/>
      <c r="F11" s="25">
        <f>C11*E11</f>
        <v/>
      </c>
      <c r="G11" s="26" t="s">
        <v>29</v>
      </c>
      <c r="H11" s="20" t="n"/>
      <c r="I11" s="20" t="n"/>
      <c r="K11">
        <f>SUM(L11:R11)</f>
        <v/>
      </c>
      <c r="L11" s="58">
        <f>SUMIF(A33_103!$A$14:$A$67,$A11,A33_103!$C$14:$C$67)</f>
        <v/>
      </c>
      <c r="M11" s="58">
        <f>SUMIF(A33_331!$A$14:$A$86,$A11,A33_331!$C$14:$C$86)</f>
        <v/>
      </c>
      <c r="N11" s="58">
        <f>SUMIF(A34_203!$A$14:$A$72,$A11,A34_203!$C$14:$C$72)</f>
        <v/>
      </c>
      <c r="O11" s="58">
        <f>SUMIF(A34_225!$A$14:$A$80,$A11,A34_225!$C$14:$C$80)</f>
        <v/>
      </c>
      <c r="P11" s="58" t="n"/>
      <c r="Q11" s="58" t="n"/>
      <c r="R11" s="58" t="n"/>
    </row>
    <row customHeight="1" ht="102" r="12" s="27" spans="1:18">
      <c r="A12" s="59" t="s">
        <v>30</v>
      </c>
      <c r="B12" s="28" t="s">
        <v>31</v>
      </c>
      <c r="C12" s="20">
        <f>K12</f>
        <v/>
      </c>
      <c r="D12" s="20" t="s">
        <v>22</v>
      </c>
      <c r="E12" s="25" t="n"/>
      <c r="F12" s="25">
        <f>C12*E12</f>
        <v/>
      </c>
      <c r="G12" s="26" t="s">
        <v>32</v>
      </c>
      <c r="H12" s="20" t="n"/>
      <c r="I12" s="20" t="n"/>
      <c r="K12">
        <f>SUM(L12:R12)</f>
        <v/>
      </c>
      <c r="L12" s="58">
        <f>SUMIF(A33_103!$A$14:$A$67,$A12,A33_103!$C$14:$C$67)</f>
        <v/>
      </c>
      <c r="M12" s="58">
        <f>SUMIF(A33_331!$A$14:$A$86,$A12,A33_331!$C$14:$C$86)</f>
        <v/>
      </c>
      <c r="N12" s="58">
        <f>SUMIF(A34_203!$A$14:$A$72,$A12,A34_203!$C$14:$C$72)</f>
        <v/>
      </c>
      <c r="O12" s="58">
        <f>SUMIF(A34_225!$A$14:$A$80,$A12,A34_225!$C$14:$C$80)</f>
        <v/>
      </c>
      <c r="P12" s="58" t="n"/>
      <c r="Q12" s="58" t="n"/>
      <c r="R12" s="58" t="n"/>
    </row>
    <row customHeight="1" ht="51" r="13" s="27" spans="1:18">
      <c r="A13" s="59" t="s">
        <v>33</v>
      </c>
      <c r="B13" s="28" t="s">
        <v>34</v>
      </c>
      <c r="C13" s="20">
        <f>K13</f>
        <v/>
      </c>
      <c r="D13" s="20" t="s">
        <v>22</v>
      </c>
      <c r="E13" s="25" t="n"/>
      <c r="F13" s="25">
        <f>C13*E13</f>
        <v/>
      </c>
      <c r="G13" s="26" t="s">
        <v>35</v>
      </c>
      <c r="H13" s="20" t="n"/>
      <c r="I13" s="20" t="n"/>
      <c r="K13">
        <f>SUM(L13:R13)</f>
        <v/>
      </c>
      <c r="L13" s="58">
        <f>SUMIF(A33_103!$A$14:$A$67,$A13,A33_103!$C$14:$C$67)</f>
        <v/>
      </c>
      <c r="M13" s="58">
        <f>SUMIF(A33_331!$A$14:$A$86,$A13,A33_331!$C$14:$C$86)</f>
        <v/>
      </c>
      <c r="N13" s="58">
        <f>SUMIF(A34_203!$A$14:$A$72,$A13,A34_203!$C$14:$C$72)</f>
        <v/>
      </c>
      <c r="O13" s="58">
        <f>SUMIF(A34_225!$A$14:$A$80,$A13,A34_225!$C$14:$C$80)</f>
        <v/>
      </c>
      <c r="P13" s="58" t="n"/>
      <c r="Q13" s="58" t="n"/>
      <c r="R13" s="58" t="n"/>
    </row>
    <row customHeight="1" ht="51" r="14" s="27" spans="1:18">
      <c r="A14" s="59" t="s">
        <v>36</v>
      </c>
      <c r="B14" s="28" t="s">
        <v>37</v>
      </c>
      <c r="C14" s="20">
        <f>K14</f>
        <v/>
      </c>
      <c r="D14" s="20" t="s">
        <v>22</v>
      </c>
      <c r="E14" s="25" t="n"/>
      <c r="F14" s="25">
        <f>C14*E14</f>
        <v/>
      </c>
      <c r="G14" s="26" t="s">
        <v>38</v>
      </c>
      <c r="H14" s="20" t="n"/>
      <c r="I14" s="20" t="n"/>
      <c r="K14">
        <f>SUM(L14:R14)</f>
        <v/>
      </c>
      <c r="L14" s="58">
        <f>SUMIF(A33_103!$A$14:$A$67,$A14,A33_103!$C$14:$C$67)</f>
        <v/>
      </c>
      <c r="M14" s="58">
        <f>SUMIF(A33_331!$A$14:$A$86,$A14,A33_331!$C$14:$C$86)</f>
        <v/>
      </c>
      <c r="N14" s="58">
        <f>SUMIF(A34_203!$A$14:$A$72,$A14,A34_203!$C$14:$C$72)</f>
        <v/>
      </c>
      <c r="O14" s="58">
        <f>SUMIF(A34_225!$A$14:$A$80,$A14,A34_225!$C$14:$C$80)</f>
        <v/>
      </c>
      <c r="P14" s="58" t="n"/>
      <c r="Q14" s="58" t="n"/>
      <c r="R14" s="58" t="n"/>
    </row>
    <row customHeight="1" ht="63.75" r="15" s="27" spans="1:18">
      <c r="A15" s="59" t="s">
        <v>39</v>
      </c>
      <c r="B15" s="28" t="s">
        <v>40</v>
      </c>
      <c r="C15" s="20">
        <f>K15</f>
        <v/>
      </c>
      <c r="D15" s="20" t="s">
        <v>22</v>
      </c>
      <c r="E15" s="25" t="n"/>
      <c r="F15" s="25">
        <f>C15*E15</f>
        <v/>
      </c>
      <c r="G15" s="26" t="s">
        <v>41</v>
      </c>
      <c r="H15" s="20" t="n"/>
      <c r="I15" s="20" t="n"/>
      <c r="K15">
        <f>SUM(L15:R15)</f>
        <v/>
      </c>
      <c r="L15" s="58">
        <f>SUMIF(A33_103!$A$14:$A$67,$A15,A33_103!$C$14:$C$67)</f>
        <v/>
      </c>
      <c r="M15" s="58">
        <f>SUMIF(A33_331!$A$14:$A$86,$A15,A33_331!$C$14:$C$86)</f>
        <v/>
      </c>
      <c r="N15" s="58">
        <f>SUMIF(A34_203!$A$14:$A$72,$A15,A34_203!$C$14:$C$72)</f>
        <v/>
      </c>
      <c r="O15" s="58">
        <f>SUMIF(A34_225!$A$14:$A$80,$A15,A34_225!$C$14:$C$80)</f>
        <v/>
      </c>
      <c r="P15" s="58" t="n"/>
      <c r="Q15" s="58" t="n"/>
      <c r="R15" s="58" t="n"/>
    </row>
    <row customHeight="1" ht="51" r="16" s="27" spans="1:18">
      <c r="A16" s="59" t="s">
        <v>42</v>
      </c>
      <c r="B16" s="28" t="s">
        <v>43</v>
      </c>
      <c r="C16" s="20">
        <f>K16</f>
        <v/>
      </c>
      <c r="D16" s="20" t="s">
        <v>22</v>
      </c>
      <c r="E16" s="25" t="n"/>
      <c r="F16" s="25">
        <f>C16*E16</f>
        <v/>
      </c>
      <c r="G16" s="26" t="s">
        <v>44</v>
      </c>
      <c r="H16" s="20" t="n"/>
      <c r="I16" s="20" t="n"/>
      <c r="K16">
        <f>SUM(L16:R16)</f>
        <v/>
      </c>
      <c r="L16" s="58">
        <f>SUMIF(A33_103!$A$14:$A$67,$A16,A33_103!$C$14:$C$67)</f>
        <v/>
      </c>
      <c r="M16" s="58">
        <f>SUMIF(A33_331!$A$14:$A$86,$A16,A33_331!$C$14:$C$86)</f>
        <v/>
      </c>
      <c r="N16" s="58">
        <f>SUMIF(A34_203!$A$14:$A$72,$A16,A34_203!$C$14:$C$72)</f>
        <v/>
      </c>
      <c r="O16" s="58">
        <f>SUMIF(A34_225!$A$14:$A$80,$A16,A34_225!$C$14:$C$80)</f>
        <v/>
      </c>
      <c r="P16" s="58" t="n"/>
      <c r="Q16" s="58" t="n"/>
      <c r="R16" s="58" t="n"/>
    </row>
    <row customHeight="1" ht="76.5" r="17" s="27" spans="1:18">
      <c r="A17" s="59" t="s">
        <v>45</v>
      </c>
      <c r="B17" s="28" t="s">
        <v>46</v>
      </c>
      <c r="C17" s="20">
        <f>K17</f>
        <v/>
      </c>
      <c r="D17" s="20" t="s">
        <v>22</v>
      </c>
      <c r="E17" s="25" t="n"/>
      <c r="F17" s="25">
        <f>C17*E17</f>
        <v/>
      </c>
      <c r="G17" s="26" t="s">
        <v>47</v>
      </c>
      <c r="H17" s="20" t="n"/>
      <c r="I17" s="20" t="n"/>
      <c r="K17">
        <f>SUM(L17:R17)</f>
        <v/>
      </c>
      <c r="L17" s="58">
        <f>SUMIF(A33_103!$A$14:$A$67,$A17,A33_103!$C$14:$C$67)</f>
        <v/>
      </c>
      <c r="M17" s="58">
        <f>SUMIF(A33_331!$A$14:$A$86,$A17,A33_331!$C$14:$C$86)</f>
        <v/>
      </c>
      <c r="N17" s="58">
        <f>SUMIF(A34_203!$A$14:$A$72,$A17,A34_203!$C$14:$C$72)</f>
        <v/>
      </c>
      <c r="O17" s="58">
        <f>SUMIF(A34_225!$A$14:$A$80,$A17,A34_225!$C$14:$C$80)</f>
        <v/>
      </c>
      <c r="P17" s="58" t="n"/>
      <c r="Q17" s="58" t="n"/>
      <c r="R17" s="58" t="n"/>
    </row>
    <row customHeight="1" ht="76.5" r="18" s="27" spans="1:18">
      <c r="A18" s="59" t="s">
        <v>48</v>
      </c>
      <c r="B18" s="28" t="s">
        <v>49</v>
      </c>
      <c r="C18" s="20">
        <f>K18</f>
        <v/>
      </c>
      <c r="D18" s="20" t="s">
        <v>22</v>
      </c>
      <c r="E18" s="25" t="n"/>
      <c r="F18" s="25">
        <f>C18*E18</f>
        <v/>
      </c>
      <c r="G18" s="26" t="s">
        <v>50</v>
      </c>
      <c r="H18" s="20" t="n"/>
      <c r="I18" s="20" t="n"/>
      <c r="K18">
        <f>SUM(L18:R18)</f>
        <v/>
      </c>
      <c r="L18" s="58">
        <f>SUMIF(A33_103!$A$14:$A$67,$A18,A33_103!$C$14:$C$67)</f>
        <v/>
      </c>
      <c r="M18" s="58">
        <f>SUMIF(A33_331!$A$14:$A$86,$A18,A33_331!$C$14:$C$86)</f>
        <v/>
      </c>
      <c r="N18" s="58">
        <f>SUMIF(A34_203!$A$14:$A$72,$A18,A34_203!$C$14:$C$72)</f>
        <v/>
      </c>
      <c r="O18" s="58">
        <f>SUMIF(A34_225!$A$14:$A$80,$A18,A34_225!$C$14:$C$80)</f>
        <v/>
      </c>
      <c r="P18" s="58" t="n"/>
      <c r="Q18" s="58" t="n"/>
      <c r="R18" s="58" t="n"/>
    </row>
    <row customHeight="1" ht="63.75" r="19" s="27" spans="1:18">
      <c r="A19" s="59" t="s">
        <v>51</v>
      </c>
      <c r="B19" s="28" t="s">
        <v>52</v>
      </c>
      <c r="C19" s="20">
        <f>K19</f>
        <v/>
      </c>
      <c r="D19" s="20" t="s">
        <v>22</v>
      </c>
      <c r="E19" s="25" t="n"/>
      <c r="F19" s="25">
        <f>C19*E19</f>
        <v/>
      </c>
      <c r="G19" s="26" t="s">
        <v>53</v>
      </c>
      <c r="H19" s="20" t="n"/>
      <c r="I19" s="20" t="n"/>
      <c r="K19">
        <f>SUM(L19:R19)</f>
        <v/>
      </c>
      <c r="L19" s="58">
        <f>SUMIF(A33_103!$A$14:$A$67,$A19,A33_103!$C$14:$C$67)</f>
        <v/>
      </c>
      <c r="M19" s="58">
        <f>SUMIF(A33_331!$A$14:$A$86,$A19,A33_331!$C$14:$C$86)</f>
        <v/>
      </c>
      <c r="N19" s="58">
        <f>SUMIF(A34_203!$A$14:$A$72,$A19,A34_203!$C$14:$C$72)</f>
        <v/>
      </c>
      <c r="O19" s="58">
        <f>SUMIF(A34_225!$A$14:$A$80,$A19,A34_225!$C$14:$C$80)</f>
        <v/>
      </c>
      <c r="P19" s="58" t="n"/>
      <c r="Q19" s="58" t="n"/>
    </row>
    <row customHeight="1" ht="51" r="20" s="27" spans="1:18">
      <c r="A20" s="59" t="s">
        <v>54</v>
      </c>
      <c r="B20" s="28" t="s">
        <v>55</v>
      </c>
      <c r="C20" s="20">
        <f>K20</f>
        <v/>
      </c>
      <c r="D20" s="20" t="s">
        <v>22</v>
      </c>
      <c r="E20" s="25" t="n"/>
      <c r="F20" s="25">
        <f>C20*E20</f>
        <v/>
      </c>
      <c r="G20" s="26" t="s">
        <v>56</v>
      </c>
      <c r="H20" s="20" t="n"/>
      <c r="I20" s="20" t="n"/>
      <c r="K20">
        <f>SUM(L20:R20)</f>
        <v/>
      </c>
      <c r="L20" s="58">
        <f>SUMIF(A33_103!$A$14:$A$67,$A20,A33_103!$C$14:$C$67)</f>
        <v/>
      </c>
      <c r="M20" s="58">
        <f>SUMIF(A33_331!$A$14:$A$86,$A20,A33_331!$C$14:$C$86)</f>
        <v/>
      </c>
      <c r="N20" s="58">
        <f>SUMIF(A34_203!$A$14:$A$72,$A20,A34_203!$C$14:$C$72)</f>
        <v/>
      </c>
      <c r="O20" s="58">
        <f>SUMIF(A34_225!$A$14:$A$80,$A20,A34_225!$C$14:$C$80)</f>
        <v/>
      </c>
      <c r="P20" s="58" t="n"/>
      <c r="Q20" s="58" t="n"/>
    </row>
    <row customHeight="1" ht="51" r="21" s="27" spans="1:18">
      <c r="A21" s="59" t="s">
        <v>57</v>
      </c>
      <c r="B21" s="28" t="s">
        <v>58</v>
      </c>
      <c r="C21" s="20">
        <f>K21</f>
        <v/>
      </c>
      <c r="D21" s="20" t="s">
        <v>22</v>
      </c>
      <c r="E21" s="25" t="n"/>
      <c r="F21" s="25">
        <f>C21*E21</f>
        <v/>
      </c>
      <c r="G21" s="26" t="s">
        <v>59</v>
      </c>
      <c r="H21" s="20" t="n"/>
      <c r="I21" s="20" t="n"/>
      <c r="K21">
        <f>SUM(L21:R21)</f>
        <v/>
      </c>
      <c r="L21" s="58">
        <f>SUMIF(A33_103!$A$14:$A$67,$A21,A33_103!$C$14:$C$67)</f>
        <v/>
      </c>
      <c r="M21" s="58">
        <f>SUMIF(A33_331!$A$14:$A$86,$A21,A33_331!$C$14:$C$86)</f>
        <v/>
      </c>
      <c r="N21" s="58">
        <f>SUMIF(A34_203!$A$14:$A$72,$A21,A34_203!$C$14:$C$72)</f>
        <v/>
      </c>
      <c r="O21" s="58">
        <f>SUMIF(A34_225!$A$14:$A$80,$A21,A34_225!$C$14:$C$80)</f>
        <v/>
      </c>
      <c r="P21" s="58" t="n"/>
      <c r="Q21" s="58" t="n"/>
    </row>
    <row customHeight="1" ht="140.25" r="22" s="27" spans="1:18">
      <c r="A22" s="59" t="s">
        <v>60</v>
      </c>
      <c r="B22" s="28" t="s">
        <v>61</v>
      </c>
      <c r="C22" s="20">
        <f>K22</f>
        <v/>
      </c>
      <c r="D22" s="20" t="s">
        <v>22</v>
      </c>
      <c r="E22" s="25" t="n"/>
      <c r="F22" s="25">
        <f>C22*E22</f>
        <v/>
      </c>
      <c r="G22" s="26" t="s">
        <v>62</v>
      </c>
      <c r="H22" s="20" t="n"/>
      <c r="I22" s="20" t="n"/>
      <c r="K22">
        <f>SUM(L22:R22)</f>
        <v/>
      </c>
      <c r="L22" s="58">
        <f>SUMIF(A33_103!$A$14:$A$67,$A22,A33_103!$C$14:$C$67)</f>
        <v/>
      </c>
      <c r="M22" s="58">
        <f>SUMIF(A33_331!$A$14:$A$86,$A22,A33_331!$C$14:$C$86)</f>
        <v/>
      </c>
      <c r="N22" s="58">
        <f>SUMIF(A34_203!$A$14:$A$72,$A22,A34_203!$C$14:$C$72)</f>
        <v/>
      </c>
      <c r="O22" s="58">
        <f>SUMIF(A34_225!$A$14:$A$80,$A22,A34_225!$C$14:$C$80)</f>
        <v/>
      </c>
      <c r="P22" s="58" t="n"/>
      <c r="Q22" s="58" t="n"/>
    </row>
    <row customHeight="1" ht="102" r="23" s="27" spans="1:18">
      <c r="A23" s="59" t="s">
        <v>63</v>
      </c>
      <c r="B23" s="28" t="s">
        <v>64</v>
      </c>
      <c r="C23" s="20">
        <f>K23</f>
        <v/>
      </c>
      <c r="D23" s="20" t="s">
        <v>22</v>
      </c>
      <c r="E23" s="25" t="n"/>
      <c r="F23" s="25">
        <f>C23*E23</f>
        <v/>
      </c>
      <c r="G23" s="26" t="s">
        <v>65</v>
      </c>
      <c r="H23" s="20" t="n"/>
      <c r="I23" s="20" t="n"/>
      <c r="K23">
        <f>SUM(L23:R23)</f>
        <v/>
      </c>
      <c r="L23" s="58">
        <f>SUMIF(A33_103!$A$14:$A$67,$A23,A33_103!$C$14:$C$67)</f>
        <v/>
      </c>
      <c r="M23" s="58">
        <f>SUMIF(A33_331!$A$14:$A$86,$A23,A33_331!$C$14:$C$86)</f>
        <v/>
      </c>
      <c r="N23" s="58">
        <f>SUMIF(A34_203!$A$14:$A$72,$A23,A34_203!$C$14:$C$72)</f>
        <v/>
      </c>
      <c r="O23" s="58">
        <f>SUMIF(A34_225!$A$14:$A$80,$A23,A34_225!$C$14:$C$80)</f>
        <v/>
      </c>
      <c r="P23" s="58" t="n"/>
      <c r="Q23" s="58" t="n"/>
    </row>
    <row customHeight="1" ht="51" r="24" s="27" spans="1:18">
      <c r="A24" s="59" t="s">
        <v>66</v>
      </c>
      <c r="B24" s="28" t="s">
        <v>67</v>
      </c>
      <c r="C24" s="20">
        <f>K24</f>
        <v/>
      </c>
      <c r="D24" s="20" t="s">
        <v>68</v>
      </c>
      <c r="E24" s="25" t="n"/>
      <c r="F24" s="25">
        <f>C24*E24</f>
        <v/>
      </c>
      <c r="G24" s="26" t="s">
        <v>69</v>
      </c>
      <c r="H24" s="20" t="n"/>
      <c r="I24" s="20" t="n"/>
      <c r="K24">
        <f>SUM(L24:R24)</f>
        <v/>
      </c>
      <c r="L24" s="58">
        <f>SUMIF(A33_103!$A$14:$A$67,$A24,A33_103!$C$14:$C$67)</f>
        <v/>
      </c>
      <c r="M24" s="58">
        <f>SUMIF(A33_331!$A$14:$A$86,$A24,A33_331!$C$14:$C$86)</f>
        <v/>
      </c>
      <c r="N24" s="58">
        <f>SUMIF(A34_203!$A$14:$A$72,$A24,A34_203!$C$14:$C$72)</f>
        <v/>
      </c>
      <c r="O24" s="58">
        <f>SUMIF(A34_225!$A$14:$A$80,$A24,A34_225!$C$14:$C$80)</f>
        <v/>
      </c>
      <c r="P24" s="58" t="n"/>
      <c r="Q24" s="58" t="n"/>
    </row>
    <row customHeight="1" ht="38.25" r="25" s="27" spans="1:18">
      <c r="A25" s="59" t="s">
        <v>70</v>
      </c>
      <c r="B25" s="28" t="s">
        <v>71</v>
      </c>
      <c r="C25" s="20">
        <f>K25</f>
        <v/>
      </c>
      <c r="D25" s="20" t="s">
        <v>22</v>
      </c>
      <c r="E25" s="25" t="n"/>
      <c r="F25" s="25">
        <f>C25*E25</f>
        <v/>
      </c>
      <c r="G25" s="26" t="s">
        <v>72</v>
      </c>
      <c r="H25" s="20" t="n"/>
      <c r="I25" s="20" t="n"/>
      <c r="K25">
        <f>SUM(L25:R25)</f>
        <v/>
      </c>
      <c r="L25" s="58">
        <f>SUMIF(A33_103!$A$14:$A$67,$A25,A33_103!$C$14:$C$67)</f>
        <v/>
      </c>
      <c r="M25" s="58">
        <f>SUMIF(A33_331!$A$14:$A$86,$A25,A33_331!$C$14:$C$86)</f>
        <v/>
      </c>
      <c r="N25" s="58">
        <f>SUMIF(A34_203!$A$14:$A$72,$A25,A34_203!$C$14:$C$72)</f>
        <v/>
      </c>
      <c r="O25" s="58">
        <f>SUMIF(A34_225!$A$14:$A$80,$A25,A34_225!$C$14:$C$80)</f>
        <v/>
      </c>
      <c r="P25" s="58" t="n"/>
      <c r="Q25" s="58" t="n"/>
    </row>
    <row customHeight="1" ht="16.5" r="26" s="27" spans="1:18">
      <c r="A26" s="59" t="s">
        <v>73</v>
      </c>
      <c r="B26" s="28" t="s">
        <v>74</v>
      </c>
      <c r="C26" s="20">
        <f>K26</f>
        <v/>
      </c>
      <c r="D26" s="20" t="s">
        <v>68</v>
      </c>
      <c r="E26" s="25" t="n"/>
      <c r="F26" s="25">
        <f>C26*E26</f>
        <v/>
      </c>
      <c r="G26" s="26" t="n"/>
      <c r="H26" s="20" t="n"/>
      <c r="I26" s="20" t="n"/>
      <c r="K26">
        <f>SUM(L26:R26)</f>
        <v/>
      </c>
      <c r="L26" s="58">
        <f>SUMIF(A33_103!$A$14:$A$67,$A26,A33_103!$C$14:$C$67)</f>
        <v/>
      </c>
      <c r="M26" s="58">
        <f>SUMIF(A33_331!$A$14:$A$86,$A26,A33_331!$C$14:$C$86)</f>
        <v/>
      </c>
      <c r="N26" s="58">
        <f>SUMIF(A34_203!$A$14:$A$72,$A26,A34_203!$C$14:$C$72)</f>
        <v/>
      </c>
      <c r="O26" s="58">
        <f>SUMIF(A34_225!$A$14:$A$80,$A26,A34_225!$C$14:$C$80)</f>
        <v/>
      </c>
      <c r="P26" s="58" t="n"/>
      <c r="Q26" s="58" t="n"/>
    </row>
    <row customHeight="1" ht="25.5" r="27" s="27" spans="1:18">
      <c r="A27" s="59" t="s">
        <v>75</v>
      </c>
      <c r="B27" s="28" t="s">
        <v>76</v>
      </c>
      <c r="C27" s="20">
        <f>K27</f>
        <v/>
      </c>
      <c r="D27" s="20" t="s">
        <v>22</v>
      </c>
      <c r="E27" s="25" t="n"/>
      <c r="F27" s="25">
        <f>C27*E27</f>
        <v/>
      </c>
      <c r="G27" s="26" t="s">
        <v>77</v>
      </c>
      <c r="H27" s="20" t="n"/>
      <c r="I27" s="20" t="n"/>
      <c r="K27">
        <f>SUM(L27:R27)</f>
        <v/>
      </c>
      <c r="L27" s="58">
        <f>SUMIF(A33_103!$A$14:$A$67,$A27,A33_103!$C$14:$C$67)</f>
        <v/>
      </c>
      <c r="M27" s="58">
        <f>SUMIF(A33_331!$A$14:$A$86,$A27,A33_331!$C$14:$C$86)</f>
        <v/>
      </c>
      <c r="N27" s="58">
        <f>SUMIF(A34_203!$A$14:$A$72,$A27,A34_203!$C$14:$C$72)</f>
        <v/>
      </c>
      <c r="O27" s="58">
        <f>SUMIF(A34_225!$A$14:$A$80,$A27,A34_225!$C$14:$C$80)</f>
        <v/>
      </c>
      <c r="P27" s="58" t="n"/>
      <c r="Q27" s="58" t="n"/>
    </row>
    <row customHeight="1" ht="25.5" r="28" s="27" spans="1:18">
      <c r="A28" s="59" t="s">
        <v>78</v>
      </c>
      <c r="B28" s="28" t="s">
        <v>79</v>
      </c>
      <c r="C28" s="20">
        <f>K28</f>
        <v/>
      </c>
      <c r="D28" s="20" t="s">
        <v>22</v>
      </c>
      <c r="E28" s="25" t="n"/>
      <c r="F28" s="25">
        <f>C28*E28</f>
        <v/>
      </c>
      <c r="G28" s="26" t="s">
        <v>80</v>
      </c>
      <c r="H28" s="20" t="n"/>
      <c r="I28" s="20" t="n"/>
      <c r="K28">
        <f>SUM(L28:R28)</f>
        <v/>
      </c>
      <c r="L28" s="58">
        <f>SUMIF(A33_103!$A$14:$A$67,$A28,A33_103!$C$14:$C$67)</f>
        <v/>
      </c>
      <c r="M28" s="58">
        <f>SUMIF(A33_331!$A$14:$A$86,$A28,A33_331!$C$14:$C$86)</f>
        <v/>
      </c>
      <c r="N28" s="58">
        <f>SUMIF(A34_203!$A$14:$A$72,$A28,A34_203!$C$14:$C$72)</f>
        <v/>
      </c>
      <c r="O28" s="58">
        <f>SUMIF(A34_225!$A$14:$A$80,$A28,A34_225!$C$14:$C$80)</f>
        <v/>
      </c>
      <c r="P28" s="58" t="n"/>
      <c r="Q28" s="58" t="n"/>
    </row>
    <row customHeight="1" ht="51" r="29" s="27" spans="1:18">
      <c r="A29" s="59" t="s">
        <v>81</v>
      </c>
      <c r="B29" s="28" t="s">
        <v>82</v>
      </c>
      <c r="C29" s="20">
        <f>K29</f>
        <v/>
      </c>
      <c r="D29" s="20" t="s">
        <v>22</v>
      </c>
      <c r="E29" s="25" t="n"/>
      <c r="F29" s="25">
        <f>C29*E29</f>
        <v/>
      </c>
      <c r="G29" s="26" t="s">
        <v>83</v>
      </c>
      <c r="H29" s="20" t="n"/>
      <c r="I29" s="20" t="n"/>
      <c r="K29">
        <f>SUM(L29:R29)</f>
        <v/>
      </c>
      <c r="L29" s="58">
        <f>SUMIF(A33_103!$A$14:$A$67,$A29,A33_103!$C$14:$C$67)</f>
        <v/>
      </c>
      <c r="M29" s="58">
        <f>SUMIF(A33_331!$A$14:$A$86,$A29,A33_331!$C$14:$C$86)</f>
        <v/>
      </c>
      <c r="N29" s="58">
        <f>SUMIF(A34_203!$A$14:$A$72,$A29,A34_203!$C$14:$C$72)</f>
        <v/>
      </c>
      <c r="O29" s="58">
        <f>SUMIF(A34_225!$A$14:$A$80,$A29,A34_225!$C$14:$C$80)</f>
        <v/>
      </c>
      <c r="P29" s="58" t="n"/>
      <c r="Q29" s="58" t="n"/>
    </row>
    <row customHeight="1" ht="25.5" r="30" s="27" spans="1:18">
      <c r="A30" s="59" t="s">
        <v>84</v>
      </c>
      <c r="B30" s="28" t="s">
        <v>85</v>
      </c>
      <c r="C30" s="20">
        <f>K30</f>
        <v/>
      </c>
      <c r="D30" s="20" t="s">
        <v>86</v>
      </c>
      <c r="E30" s="25" t="n"/>
      <c r="F30" s="25">
        <f>C30*E30</f>
        <v/>
      </c>
      <c r="G30" s="26" t="s">
        <v>87</v>
      </c>
      <c r="H30" s="20" t="n"/>
      <c r="I30" s="20" t="n"/>
      <c r="K30">
        <f>SUM(L30:R30)</f>
        <v/>
      </c>
      <c r="L30" s="58">
        <f>SUMIF(A33_103!$A$14:$A$67,$A30,A33_103!$C$14:$C$67)</f>
        <v/>
      </c>
      <c r="M30" s="58">
        <f>SUMIF(A33_331!$A$14:$A$86,$A30,A33_331!$C$14:$C$86)</f>
        <v/>
      </c>
      <c r="N30" s="58">
        <f>SUMIF(A34_203!$A$14:$A$72,$A30,A34_203!$C$14:$C$72)</f>
        <v/>
      </c>
      <c r="O30" s="58">
        <f>SUMIF(A34_225!$A$14:$A$80,$A30,A34_225!$C$14:$C$80)</f>
        <v/>
      </c>
      <c r="P30" s="58" t="n"/>
      <c r="Q30" s="58" t="n"/>
    </row>
    <row customHeight="1" ht="16.5" r="31" s="27" spans="1:18">
      <c r="A31" s="59" t="s">
        <v>88</v>
      </c>
      <c r="B31" s="28" t="s">
        <v>89</v>
      </c>
      <c r="C31" s="20">
        <f>K31</f>
        <v/>
      </c>
      <c r="D31" s="20" t="s">
        <v>90</v>
      </c>
      <c r="E31" s="25" t="n"/>
      <c r="F31" s="25">
        <f>C31*E31</f>
        <v/>
      </c>
      <c r="G31" s="26" t="n"/>
      <c r="H31" s="20" t="n"/>
      <c r="I31" s="20" t="n"/>
      <c r="K31">
        <f>SUM(L31:R31)</f>
        <v/>
      </c>
      <c r="L31" s="58">
        <f>SUMIF(A33_103!$A$14:$A$67,$A31,A33_103!$C$14:$C$67)</f>
        <v/>
      </c>
      <c r="M31" s="58">
        <f>SUMIF(A33_331!$A$14:$A$86,$A31,A33_331!$C$14:$C$86)</f>
        <v/>
      </c>
      <c r="N31" s="58">
        <f>SUMIF(A34_203!$A$14:$A$72,$A31,A34_203!$C$14:$C$72)</f>
        <v/>
      </c>
      <c r="O31" s="58">
        <f>SUMIF(A34_225!$A$14:$A$80,$A31,A34_225!$C$14:$C$80)</f>
        <v/>
      </c>
      <c r="P31" s="58" t="n"/>
      <c r="Q31" s="58" t="n"/>
    </row>
    <row customHeight="1" ht="16.5" r="32" s="27" spans="1:18">
      <c r="A32" s="59" t="s">
        <v>91</v>
      </c>
      <c r="B32" s="28" t="s">
        <v>92</v>
      </c>
      <c r="C32" s="20">
        <f>K32</f>
        <v/>
      </c>
      <c r="D32" s="20" t="s">
        <v>90</v>
      </c>
      <c r="E32" s="25" t="n"/>
      <c r="F32" s="25">
        <f>C32*E32</f>
        <v/>
      </c>
      <c r="G32" s="26" t="n"/>
      <c r="H32" s="20" t="n"/>
      <c r="I32" s="20" t="n"/>
      <c r="K32">
        <f>SUM(L32:R32)</f>
        <v/>
      </c>
      <c r="L32" s="58">
        <f>SUMIF(A33_103!$A$14:$A$67,$A32,A33_103!$C$14:$C$67)</f>
        <v/>
      </c>
      <c r="M32" s="58">
        <f>SUMIF(A33_331!$A$14:$A$86,$A32,A33_331!$C$14:$C$86)</f>
        <v/>
      </c>
      <c r="N32" s="58">
        <f>SUMIF(A34_203!$A$14:$A$72,$A32,A34_203!$C$14:$C$72)</f>
        <v/>
      </c>
      <c r="O32" s="58">
        <f>SUMIF(A34_225!$A$14:$A$80,$A32,A34_225!$C$14:$C$80)</f>
        <v/>
      </c>
      <c r="P32" s="58" t="n"/>
      <c r="Q32" s="58" t="n"/>
    </row>
    <row customHeight="1" ht="16.5" r="33" s="27" spans="1:18">
      <c r="A33" s="59" t="s">
        <v>93</v>
      </c>
      <c r="B33" s="28" t="s">
        <v>94</v>
      </c>
      <c r="C33" s="20">
        <f>K33</f>
        <v/>
      </c>
      <c r="D33" s="20" t="s">
        <v>90</v>
      </c>
      <c r="E33" s="25" t="n"/>
      <c r="F33" s="25">
        <f>C33*E33</f>
        <v/>
      </c>
      <c r="G33" s="26" t="n"/>
      <c r="H33" s="20" t="n"/>
      <c r="I33" s="20" t="n"/>
      <c r="K33">
        <f>SUM(L33:R33)</f>
        <v/>
      </c>
      <c r="L33" s="58">
        <f>SUMIF(A33_103!$A$14:$A$67,$A33,A33_103!$C$14:$C$67)</f>
        <v/>
      </c>
      <c r="M33" s="58">
        <f>SUMIF(A33_331!$A$14:$A$86,$A33,A33_331!$C$14:$C$86)</f>
        <v/>
      </c>
      <c r="N33" s="58">
        <f>SUMIF(A34_203!$A$14:$A$72,$A33,A34_203!$C$14:$C$72)</f>
        <v/>
      </c>
      <c r="O33" s="58">
        <f>SUMIF(A34_225!$A$14:$A$80,$A33,A34_225!$C$14:$C$80)</f>
        <v/>
      </c>
      <c r="P33" s="58" t="n"/>
      <c r="Q33" s="58" t="n"/>
    </row>
    <row customHeight="1" ht="16.5" r="34" s="27" spans="1:18">
      <c r="A34" s="59" t="s">
        <v>95</v>
      </c>
      <c r="B34" s="28" t="s">
        <v>96</v>
      </c>
      <c r="C34" s="20">
        <f>K34</f>
        <v/>
      </c>
      <c r="D34" s="20" t="s">
        <v>90</v>
      </c>
      <c r="E34" s="25" t="n"/>
      <c r="F34" s="25">
        <f>C34*E34</f>
        <v/>
      </c>
      <c r="G34" s="26" t="n"/>
      <c r="H34" s="20" t="n"/>
      <c r="I34" s="20" t="n"/>
      <c r="K34">
        <f>SUM(L34:R34)</f>
        <v/>
      </c>
      <c r="L34" s="58">
        <f>SUMIF(A33_103!$A$14:$A$67,$A34,A33_103!$C$14:$C$67)</f>
        <v/>
      </c>
      <c r="M34" s="58">
        <f>SUMIF(A33_331!$A$14:$A$86,$A34,A33_331!$C$14:$C$86)</f>
        <v/>
      </c>
      <c r="N34" s="58">
        <f>SUMIF(A34_203!$A$14:$A$72,$A34,A34_203!$C$14:$C$72)</f>
        <v/>
      </c>
      <c r="O34" s="58">
        <f>SUMIF(A34_225!$A$14:$A$80,$A34,A34_225!$C$14:$C$80)</f>
        <v/>
      </c>
      <c r="P34" s="58" t="n"/>
      <c r="Q34" s="58" t="n"/>
    </row>
    <row customHeight="1" ht="16.5" r="35" s="27" spans="1:18">
      <c r="A35" s="59" t="s">
        <v>97</v>
      </c>
      <c r="B35" s="28" t="s">
        <v>98</v>
      </c>
      <c r="C35" s="20">
        <f>K35</f>
        <v/>
      </c>
      <c r="D35" s="20" t="s">
        <v>90</v>
      </c>
      <c r="E35" s="25" t="n"/>
      <c r="F35" s="25">
        <f>C35*E35</f>
        <v/>
      </c>
      <c r="G35" s="26" t="n"/>
      <c r="H35" s="20" t="n"/>
      <c r="I35" s="20" t="n"/>
      <c r="K35">
        <f>SUM(L35:R35)</f>
        <v/>
      </c>
      <c r="L35" s="58">
        <f>SUMIF(A33_103!$A$14:$A$67,$A35,A33_103!$C$14:$C$67)</f>
        <v/>
      </c>
      <c r="M35" s="58">
        <f>SUMIF(A33_331!$A$14:$A$86,$A35,A33_331!$C$14:$C$86)</f>
        <v/>
      </c>
      <c r="N35" s="58">
        <f>SUMIF(A34_203!$A$14:$A$72,$A35,A34_203!$C$14:$C$72)</f>
        <v/>
      </c>
      <c r="O35" s="58">
        <f>SUMIF(A34_225!$A$14:$A$80,$A35,A34_225!$C$14:$C$80)</f>
        <v/>
      </c>
      <c r="P35" s="58" t="n"/>
      <c r="Q35" s="58" t="n"/>
    </row>
    <row customHeight="1" ht="16.5" r="36" s="27" spans="1:18">
      <c r="A36" s="59" t="s">
        <v>99</v>
      </c>
      <c r="B36" s="28" t="s">
        <v>100</v>
      </c>
      <c r="C36" s="20">
        <f>K36</f>
        <v/>
      </c>
      <c r="D36" s="20" t="s">
        <v>90</v>
      </c>
      <c r="E36" s="25" t="n"/>
      <c r="F36" s="25">
        <f>C36*E36</f>
        <v/>
      </c>
      <c r="G36" s="26" t="n"/>
      <c r="H36" s="20" t="n"/>
      <c r="I36" s="20" t="n"/>
      <c r="K36">
        <f>SUM(L36:R36)</f>
        <v/>
      </c>
      <c r="L36" s="58">
        <f>SUMIF(A33_103!$A$14:$A$67,$A36,A33_103!$C$14:$C$67)</f>
        <v/>
      </c>
      <c r="M36" s="58">
        <f>SUMIF(A33_331!$A$14:$A$86,$A36,A33_331!$C$14:$C$86)</f>
        <v/>
      </c>
      <c r="N36" s="58">
        <f>SUMIF(A34_203!$A$14:$A$72,$A36,A34_203!$C$14:$C$72)</f>
        <v/>
      </c>
      <c r="O36" s="58">
        <f>SUMIF(A34_225!$A$14:$A$80,$A36,A34_225!$C$14:$C$80)</f>
        <v/>
      </c>
      <c r="P36" s="58" t="n"/>
      <c r="Q36" s="58" t="n"/>
    </row>
    <row customHeight="1" ht="16.5" r="37" s="27" spans="1:18">
      <c r="A37" s="59" t="s">
        <v>101</v>
      </c>
      <c r="B37" s="28" t="s">
        <v>102</v>
      </c>
      <c r="C37" s="20">
        <f>K37</f>
        <v/>
      </c>
      <c r="D37" s="20" t="s">
        <v>90</v>
      </c>
      <c r="E37" s="25" t="n"/>
      <c r="F37" s="25">
        <f>C37*E37</f>
        <v/>
      </c>
      <c r="G37" s="26" t="n"/>
      <c r="H37" s="20" t="n"/>
      <c r="I37" s="20" t="n"/>
      <c r="K37">
        <f>SUM(L37:R37)</f>
        <v/>
      </c>
      <c r="L37" s="58">
        <f>SUMIF(A33_103!$A$14:$A$67,$A37,A33_103!$C$14:$C$67)</f>
        <v/>
      </c>
      <c r="M37" s="58">
        <f>SUMIF(A33_331!$A$14:$A$86,$A37,A33_331!$C$14:$C$86)</f>
        <v/>
      </c>
      <c r="N37" s="58">
        <f>SUMIF(A34_203!$A$14:$A$72,$A37,A34_203!$C$14:$C$72)</f>
        <v/>
      </c>
      <c r="O37" s="58">
        <f>SUMIF(A34_225!$A$14:$A$80,$A37,A34_225!$C$14:$C$80)</f>
        <v/>
      </c>
      <c r="P37" s="58" t="n"/>
      <c r="Q37" s="58" t="n"/>
    </row>
    <row customHeight="1" ht="16.5" r="38" s="27" spans="1:18">
      <c r="A38" s="59" t="n"/>
      <c r="B38" s="6" t="n"/>
      <c r="C38" s="68" t="n"/>
      <c r="D38" s="68" t="n"/>
      <c r="E38" s="63" t="n"/>
      <c r="F38" s="63" t="n"/>
      <c r="G38" s="64" t="n"/>
    </row>
    <row customHeight="1" ht="16.5" r="39" s="27" spans="1:18">
      <c r="A39" s="59" t="n"/>
      <c r="B39" s="6" t="n"/>
      <c r="C39" s="68" t="n"/>
      <c r="D39" s="68" t="n"/>
      <c r="E39" s="63" t="n"/>
      <c r="F39" s="63" t="n"/>
      <c r="G39" s="64" t="n"/>
      <c r="L39" s="76">
        <f>SUMPRODUCT($E9:$E38,L9:L38)</f>
        <v/>
      </c>
      <c r="M39" s="76">
        <f>SUMPRODUCT($E9:$E38,M9:M38)</f>
        <v/>
      </c>
      <c r="N39" s="76">
        <f>SUMPRODUCT($E9:$E38,N9:N38)</f>
        <v/>
      </c>
      <c r="O39" s="76">
        <f>SUMPRODUCT($E9:$E38,O9:O38)</f>
        <v/>
      </c>
      <c r="P39" s="76" t="n"/>
      <c r="Q39" s="76" t="n"/>
    </row>
    <row r="40" spans="1:18">
      <c r="B40" s="62" t="s">
        <v>103</v>
      </c>
      <c r="F40" s="61">
        <f>SUM(F9:F39)</f>
        <v/>
      </c>
    </row>
  </sheetData>
  <pageMargins bottom="0.7480314960629921" footer="0.3149606299212598" header="0.3149606299212598" left="0.2362204724409449" right="0.2362204724409449" top="0.7480314960629921"/>
  <pageSetup fitToHeight="0" horizontalDpi="300" orientation="landscape" paperSize="9" scale="62" verticalDpi="300"/>
  <rowBreaks count="2" manualBreakCount="2">
    <brk id="16" man="1" max="8" min="0"/>
    <brk id="24" man="1" max="8" min="0"/>
  </rowBreaks>
</worksheet>
</file>

<file path=xl/worksheets/sheet2.xml><?xml version="1.0" encoding="utf-8"?>
<worksheet xmlns="http://schemas.openxmlformats.org/spreadsheetml/2006/main">
  <sheetPr>
    <outlinePr summaryBelow="1" summaryRight="1"/>
    <pageSetUpPr fitToPage="1"/>
  </sheetPr>
  <dimension ref="A1:F27"/>
  <sheetViews>
    <sheetView view="pageBreakPreview" workbookViewId="0" zoomScaleNormal="100" zoomScaleSheetLayoutView="100">
      <selection activeCell="C31" sqref="C31"/>
    </sheetView>
  </sheetViews>
  <sheetFormatPr baseColWidth="8" defaultRowHeight="15" outlineLevelCol="0"/>
  <cols>
    <col customWidth="1" max="1" min="1" style="27" width="21.7109375"/>
    <col customWidth="1" max="2" min="2" style="27" width="70.7109375"/>
    <col customWidth="1" max="3" min="3" style="57" width="7.7109375"/>
    <col customWidth="1" max="4" min="4" style="27" width="50.7109375"/>
    <col bestFit="1" customWidth="1" max="5" min="5" style="27" width="18.5703125"/>
    <col customWidth="1" max="6" min="6" style="27" width="14"/>
  </cols>
  <sheetData>
    <row customHeight="1" ht="15.75" r="1" s="27" spans="1:6" thickTop="1">
      <c r="A1" s="84" t="s">
        <v>0</v>
      </c>
      <c r="B1" s="81" t="s">
        <v>1</v>
      </c>
      <c r="C1" s="9" t="s">
        <v>104</v>
      </c>
      <c r="D1" s="2" t="n"/>
    </row>
    <row customHeight="1" ht="15" r="2" s="27" spans="1:6">
      <c r="A2" s="85" t="s">
        <v>2</v>
      </c>
      <c r="B2" s="43" t="s">
        <v>3</v>
      </c>
      <c r="C2" s="57" t="n"/>
      <c r="D2" s="90" t="s">
        <v>105</v>
      </c>
    </row>
    <row r="3" spans="1:6">
      <c r="A3" s="85" t="s">
        <v>4</v>
      </c>
      <c r="B3" s="43" t="s">
        <v>5</v>
      </c>
      <c r="C3" s="57" t="n"/>
    </row>
    <row r="4" spans="1:6">
      <c r="A4" s="85" t="s">
        <v>6</v>
      </c>
      <c r="B4" s="43" t="s">
        <v>7</v>
      </c>
      <c r="C4" s="57" t="n"/>
    </row>
    <row r="5" spans="1:6">
      <c r="A5" s="85" t="s">
        <v>8</v>
      </c>
      <c r="B5" s="16" t="s">
        <v>106</v>
      </c>
      <c r="C5" s="57" t="n"/>
    </row>
    <row r="6" spans="1:6">
      <c r="A6" s="85" t="s">
        <v>107</v>
      </c>
      <c r="B6" s="16" t="s">
        <v>108</v>
      </c>
      <c r="C6" s="57" t="n"/>
    </row>
    <row r="7" spans="1:6">
      <c r="A7" s="85" t="s">
        <v>109</v>
      </c>
      <c r="B7" s="16" t="s">
        <v>110</v>
      </c>
      <c r="C7" s="57" t="n"/>
    </row>
    <row r="8" spans="1:6">
      <c r="A8" s="85" t="s">
        <v>111</v>
      </c>
      <c r="B8" s="16">
        <f>RIGHT(CELL("filename",A1),LEN(CELL("filename",A1))-FIND("]",CELL("filename",A1)))</f>
        <v/>
      </c>
      <c r="C8" s="57" t="n"/>
    </row>
    <row r="9" spans="1:6">
      <c r="A9" s="85" t="s">
        <v>112</v>
      </c>
      <c r="B9" s="16" t="s">
        <v>113</v>
      </c>
      <c r="C9" s="57" t="n"/>
    </row>
    <row r="10" spans="1:6">
      <c r="A10" s="85" t="s">
        <v>114</v>
      </c>
      <c r="B10" s="60" t="n"/>
      <c r="C10" s="57" t="n"/>
    </row>
    <row customHeight="1" ht="15.75" r="11" s="27" spans="1:6" thickBot="1">
      <c r="A11" s="86" t="s">
        <v>115</v>
      </c>
      <c r="B11" s="44" t="n"/>
      <c r="C11" s="57" t="n"/>
    </row>
    <row r="12" spans="1:6">
      <c r="A12" s="8" t="n"/>
      <c r="B12" s="10" t="n"/>
      <c r="C12" s="56" t="n"/>
      <c r="D12" s="11" t="n"/>
    </row>
    <row customHeight="1" ht="31.5" r="13" s="27" spans="1:6">
      <c r="A13" s="54" t="s">
        <v>10</v>
      </c>
      <c r="B13" s="55" t="s">
        <v>116</v>
      </c>
      <c r="C13" s="5" t="s">
        <v>12</v>
      </c>
      <c r="D13" s="12" t="s">
        <v>13</v>
      </c>
      <c r="E13" s="55" t="s">
        <v>117</v>
      </c>
      <c r="F13" s="55" t="s">
        <v>118</v>
      </c>
    </row>
    <row customHeight="1" ht="15" r="14" s="27" spans="1:6">
      <c r="A14" s="45" t="s">
        <v>33</v>
      </c>
      <c r="B14" s="72">
        <f>VLOOKUP(A14,SOUHRN!$A$9:$E$171,2,FALSE)</f>
        <v/>
      </c>
      <c r="C14" s="69" t="n">
        <v>1</v>
      </c>
      <c r="D14" s="29" t="s">
        <v>22</v>
      </c>
      <c r="E14" s="92" t="s"/>
      <c r="F14" s="76">
        <f>C14*E14</f>
        <v/>
      </c>
    </row>
    <row r="15" spans="1:6">
      <c r="A15" s="45" t="s">
        <v>78</v>
      </c>
      <c r="B15" s="72">
        <f>VLOOKUP(A15,SOUHRN!$A$9:$E$171,2,FALSE)</f>
        <v/>
      </c>
      <c r="C15" s="69" t="n">
        <v>1</v>
      </c>
      <c r="D15" s="29" t="s">
        <v>22</v>
      </c>
      <c r="E15" s="92" t="s"/>
      <c r="F15" s="76">
        <f>C15*E15</f>
        <v/>
      </c>
    </row>
    <row r="16" spans="1:6">
      <c r="A16" s="45" t="s">
        <v>70</v>
      </c>
      <c r="B16" s="72">
        <f>VLOOKUP(A16,SOUHRN!$A$9:$E$171,2,FALSE)</f>
        <v/>
      </c>
      <c r="C16" s="69" t="n">
        <v>3</v>
      </c>
      <c r="D16" s="29" t="s">
        <v>22</v>
      </c>
      <c r="E16" s="92" t="s"/>
      <c r="F16" s="76">
        <f>C16*E16</f>
        <v/>
      </c>
    </row>
    <row r="17" spans="1:6">
      <c r="A17" s="45" t="s">
        <v>81</v>
      </c>
      <c r="B17" s="72">
        <f>VLOOKUP(A17,SOUHRN!$A$9:$E$171,2,FALSE)</f>
        <v/>
      </c>
      <c r="C17" s="69" t="n">
        <v>1</v>
      </c>
      <c r="D17" s="29" t="s">
        <v>22</v>
      </c>
      <c r="E17" s="92" t="s"/>
      <c r="F17" s="76">
        <f>C17*E17</f>
        <v/>
      </c>
    </row>
    <row r="18" spans="1:6">
      <c r="A18" s="45" t="s">
        <v>60</v>
      </c>
      <c r="B18" s="72">
        <f>VLOOKUP(A18,SOUHRN!$A$9:$E$171,2,FALSE)</f>
        <v/>
      </c>
      <c r="C18" s="69" t="n">
        <v>1</v>
      </c>
      <c r="D18" s="29" t="s">
        <v>22</v>
      </c>
      <c r="E18" s="92" t="s"/>
      <c r="F18" s="76">
        <f>C18*E18</f>
        <v/>
      </c>
    </row>
    <row r="19" spans="1:6">
      <c r="A19" s="45" t="s">
        <v>84</v>
      </c>
      <c r="B19" s="72">
        <f>VLOOKUP(A19,SOUHRN!$A$9:$E$171,2,FALSE)</f>
        <v/>
      </c>
      <c r="C19" s="69" t="n">
        <v>1</v>
      </c>
      <c r="D19" s="29" t="s">
        <v>86</v>
      </c>
      <c r="E19" s="92" t="s"/>
      <c r="F19" s="76">
        <f>C19*E19</f>
        <v/>
      </c>
    </row>
    <row r="20" spans="1:6">
      <c r="A20" s="45" t="s">
        <v>88</v>
      </c>
      <c r="B20" s="72">
        <f>VLOOKUP(A20,SOUHRN!$A$9:$E$171,2,FALSE)</f>
        <v/>
      </c>
      <c r="C20" s="69" t="n">
        <v>1</v>
      </c>
      <c r="D20" s="29" t="s">
        <v>90</v>
      </c>
      <c r="E20" s="93" t="s"/>
      <c r="F20" s="93" t="s"/>
    </row>
    <row r="21" spans="1:6">
      <c r="A21" s="45" t="s">
        <v>91</v>
      </c>
      <c r="B21" s="72">
        <f>VLOOKUP(A21,SOUHRN!$A$9:$E$171,2,FALSE)</f>
        <v/>
      </c>
      <c r="C21" s="69" t="n">
        <v>1</v>
      </c>
      <c r="D21" s="29" t="s">
        <v>90</v>
      </c>
      <c r="E21" s="93" t="s"/>
      <c r="F21" s="93" t="s"/>
    </row>
    <row r="22" spans="1:6">
      <c r="A22" s="45" t="s">
        <v>93</v>
      </c>
      <c r="B22" s="72">
        <f>VLOOKUP(A22,SOUHRN!$A$9:$E$171,2,FALSE)</f>
        <v/>
      </c>
      <c r="C22" s="69" t="n">
        <v>4</v>
      </c>
      <c r="D22" s="29" t="s">
        <v>90</v>
      </c>
      <c r="E22" s="93" t="s"/>
      <c r="F22" s="93" t="s"/>
    </row>
    <row r="23" spans="1:6">
      <c r="A23" s="45" t="s">
        <v>95</v>
      </c>
      <c r="B23" s="72">
        <f>VLOOKUP(A23,SOUHRN!$A$9:$E$171,2,FALSE)</f>
        <v/>
      </c>
      <c r="C23" s="69" t="n">
        <v>1</v>
      </c>
      <c r="D23" s="29" t="s">
        <v>90</v>
      </c>
      <c r="E23" s="93" t="s"/>
      <c r="F23" s="93" t="s"/>
    </row>
    <row r="24" spans="1:6">
      <c r="A24" s="45" t="s">
        <v>97</v>
      </c>
      <c r="B24" s="72">
        <f>VLOOKUP(A24,SOUHRN!$A$9:$E$171,2,FALSE)</f>
        <v/>
      </c>
      <c r="C24" s="69" t="n">
        <v>16</v>
      </c>
      <c r="D24" s="29" t="s">
        <v>90</v>
      </c>
      <c r="E24" s="93" t="s"/>
      <c r="F24" s="93" t="s"/>
    </row>
    <row r="25" spans="1:6">
      <c r="A25" s="45" t="s">
        <v>101</v>
      </c>
      <c r="B25" s="72">
        <f>VLOOKUP(A25,SOUHRN!$A$9:$E$171,2,FALSE)</f>
        <v/>
      </c>
      <c r="C25" s="69" t="n">
        <v>1</v>
      </c>
      <c r="D25" s="29" t="s">
        <v>90</v>
      </c>
      <c r="E25" s="93" t="s"/>
      <c r="F25" s="93" t="s"/>
    </row>
    <row customHeight="1" ht="15.75" r="26" s="27" spans="1:6" thickBot="1">
      <c r="A26" s="46" t="n"/>
      <c r="B26" s="77" t="n"/>
      <c r="C26" s="78" t="n"/>
      <c r="D26" s="79" t="n"/>
      <c r="E26" s="76" t="n"/>
      <c r="F26" s="76" t="n"/>
    </row>
    <row customHeight="1" ht="15.75" r="27" s="27" spans="1:6" thickTop="1">
      <c r="F27" s="71">
        <f>SUM(F14:F26)</f>
        <v/>
      </c>
    </row>
  </sheetData>
  <sheetProtection autoFilter="1" deleteColumns="1" deleteRows="1" formatCells="1" formatColumns="1" formatRows="1" insertColumns="1" insertHyperlinks="1" insertRows="1" objects="0" pivotTables="1" scenarios="0" selectLockedCells="0" selectUnlockedCells="0" sheet="1" sort="1"/>
  <mergeCells count="1">
    <mergeCell ref="D2:D11"/>
  </mergeCells>
  <pageMargins bottom="0.7480314960629921" footer="0.3149606299212598" header="0.3149606299212598" left="0.2362204724409449" right="0.2362204724409449" top="0.7480314960629921"/>
  <pageSetup fitToHeight="0" horizontalDpi="300" orientation="landscape" paperSize="9" scale="77"/>
</worksheet>
</file>

<file path=xl/worksheets/sheet3.xml><?xml version="1.0" encoding="utf-8"?>
<worksheet xmlns="http://schemas.openxmlformats.org/spreadsheetml/2006/main">
  <sheetPr>
    <outlinePr summaryBelow="1" summaryRight="1"/>
    <pageSetUpPr fitToPage="1"/>
  </sheetPr>
  <dimension ref="A1:F33"/>
  <sheetViews>
    <sheetView view="pageBreakPreview" workbookViewId="0" zoomScaleNormal="100" zoomScaleSheetLayoutView="100">
      <selection activeCell="D25" sqref="D25"/>
    </sheetView>
  </sheetViews>
  <sheetFormatPr baseColWidth="8" defaultRowHeight="15" outlineLevelCol="0"/>
  <cols>
    <col customWidth="1" max="1" min="1" style="27" width="21.7109375"/>
    <col customWidth="1" max="2" min="2" style="27" width="70.7109375"/>
    <col customWidth="1" max="3" min="3" style="57" width="7.7109375"/>
    <col customWidth="1" max="4" min="4" style="27" width="50.7109375"/>
    <col bestFit="1" customWidth="1" max="5" min="5" style="27" width="18.5703125"/>
    <col customWidth="1" max="6" min="6" style="27" width="14"/>
  </cols>
  <sheetData>
    <row customHeight="1" ht="15.75" r="1" s="27" spans="1:6" thickTop="1">
      <c r="A1" s="84" t="s">
        <v>0</v>
      </c>
      <c r="B1" s="81" t="s">
        <v>1</v>
      </c>
      <c r="C1" s="9" t="s">
        <v>104</v>
      </c>
      <c r="D1" s="2" t="n"/>
    </row>
    <row customHeight="1" ht="15" r="2" s="27" spans="1:6">
      <c r="A2" s="85" t="s">
        <v>2</v>
      </c>
      <c r="B2" s="43" t="s">
        <v>3</v>
      </c>
      <c r="C2" s="57" t="n"/>
      <c r="D2" s="90" t="s">
        <v>119</v>
      </c>
    </row>
    <row r="3" spans="1:6">
      <c r="A3" s="85" t="s">
        <v>4</v>
      </c>
      <c r="B3" s="43" t="n"/>
      <c r="C3" s="57" t="n"/>
    </row>
    <row r="4" spans="1:6">
      <c r="A4" s="85" t="s">
        <v>6</v>
      </c>
      <c r="B4" s="43" t="n"/>
      <c r="C4" s="57" t="n"/>
    </row>
    <row r="5" spans="1:6">
      <c r="A5" s="85" t="s">
        <v>8</v>
      </c>
      <c r="B5" s="16" t="s">
        <v>106</v>
      </c>
      <c r="C5" s="57" t="n"/>
    </row>
    <row r="6" spans="1:6">
      <c r="A6" s="85" t="s">
        <v>107</v>
      </c>
      <c r="B6" s="16" t="n"/>
      <c r="C6" s="57" t="n"/>
    </row>
    <row r="7" spans="1:6">
      <c r="A7" s="85" t="s">
        <v>109</v>
      </c>
      <c r="B7" s="16" t="s">
        <v>110</v>
      </c>
      <c r="C7" s="57" t="n"/>
    </row>
    <row r="8" spans="1:6">
      <c r="A8" s="85" t="s">
        <v>111</v>
      </c>
      <c r="B8" s="16">
        <f>RIGHT(CELL("filename",A1),LEN(CELL("filename",A1))-FIND("]",CELL("filename",A1)))</f>
        <v/>
      </c>
      <c r="C8" s="57" t="n"/>
    </row>
    <row r="9" spans="1:6">
      <c r="A9" s="85" t="s">
        <v>112</v>
      </c>
      <c r="B9" s="16" t="s">
        <v>120</v>
      </c>
      <c r="C9" s="57" t="n"/>
    </row>
    <row r="10" spans="1:6">
      <c r="A10" s="85" t="s">
        <v>114</v>
      </c>
      <c r="B10" s="60" t="n"/>
      <c r="C10" s="57" t="n"/>
    </row>
    <row customHeight="1" ht="15.75" r="11" s="27" spans="1:6" thickBot="1">
      <c r="A11" s="86" t="s">
        <v>115</v>
      </c>
      <c r="B11" s="44" t="n"/>
      <c r="C11" s="57" t="n"/>
    </row>
    <row r="12" spans="1:6">
      <c r="A12" s="8" t="n"/>
      <c r="B12" s="10" t="n"/>
      <c r="C12" s="56" t="n"/>
      <c r="D12" s="11" t="n"/>
    </row>
    <row customHeight="1" ht="31.5" r="13" s="27" spans="1:6">
      <c r="A13" s="54" t="s">
        <v>10</v>
      </c>
      <c r="B13" s="55" t="s">
        <v>116</v>
      </c>
      <c r="C13" s="5" t="s">
        <v>12</v>
      </c>
      <c r="D13" s="12" t="s">
        <v>13</v>
      </c>
      <c r="E13" s="55" t="s">
        <v>117</v>
      </c>
      <c r="F13" s="55" t="s">
        <v>118</v>
      </c>
    </row>
    <row r="14" spans="1:6">
      <c r="A14" s="45" t="s">
        <v>24</v>
      </c>
      <c r="B14" s="72">
        <f>VLOOKUP(A14,SOUHRN!$A$9:$E$171,2,FALSE)</f>
        <v/>
      </c>
      <c r="C14" s="75" t="n">
        <v>1</v>
      </c>
      <c r="D14" s="73" t="s">
        <v>90</v>
      </c>
      <c r="E14" s="92" t="s"/>
      <c r="F14" s="76">
        <f>C14*E14</f>
        <v/>
      </c>
    </row>
    <row r="15" spans="1:6">
      <c r="A15" s="45" t="s">
        <v>97</v>
      </c>
      <c r="B15" s="72">
        <f>VLOOKUP(A15,SOUHRN!$A$9:$E$171,2,FALSE)</f>
        <v/>
      </c>
      <c r="C15" s="75" t="n">
        <v>8</v>
      </c>
      <c r="D15" s="73" t="s">
        <v>90</v>
      </c>
      <c r="E15" s="93" t="s"/>
      <c r="F15" s="93" t="s"/>
    </row>
    <row r="16" spans="1:6">
      <c r="A16" s="45" t="s">
        <v>99</v>
      </c>
      <c r="B16" s="72">
        <f>VLOOKUP(A16,SOUHRN!$A$9:$E$171,2,FALSE)</f>
        <v/>
      </c>
      <c r="C16" s="75" t="n">
        <v>4</v>
      </c>
      <c r="D16" s="73" t="s">
        <v>90</v>
      </c>
      <c r="E16" s="93" t="s"/>
      <c r="F16" s="93" t="s"/>
    </row>
    <row r="17" spans="1:6">
      <c r="A17" s="45" t="s">
        <v>33</v>
      </c>
      <c r="B17" s="72">
        <f>VLOOKUP(A17,SOUHRN!$A$9:$E$171,2,FALSE)</f>
        <v/>
      </c>
      <c r="C17" s="75" t="n">
        <v>1</v>
      </c>
      <c r="D17" s="73" t="s">
        <v>22</v>
      </c>
      <c r="E17" s="92" t="s"/>
      <c r="F17" s="76">
        <f>C17*E17</f>
        <v/>
      </c>
    </row>
    <row r="18" spans="1:6">
      <c r="A18" s="45" t="s">
        <v>78</v>
      </c>
      <c r="B18" s="72">
        <f>VLOOKUP(A18,SOUHRN!$A$9:$E$171,2,FALSE)</f>
        <v/>
      </c>
      <c r="C18" s="69" t="n">
        <v>1</v>
      </c>
      <c r="D18" s="29" t="s">
        <v>22</v>
      </c>
      <c r="E18" s="92" t="s"/>
      <c r="F18" s="76">
        <f>C18*E18</f>
        <v/>
      </c>
    </row>
    <row r="19" spans="1:6">
      <c r="A19" s="45" t="s">
        <v>42</v>
      </c>
      <c r="B19" s="72">
        <f>VLOOKUP(A19,SOUHRN!$A$9:$E$171,2,FALSE)</f>
        <v/>
      </c>
      <c r="C19" s="75" t="n">
        <v>1</v>
      </c>
      <c r="D19" s="73" t="s">
        <v>22</v>
      </c>
      <c r="E19" s="92" t="s"/>
      <c r="F19" s="76">
        <f>C19*E19</f>
        <v/>
      </c>
    </row>
    <row r="20" spans="1:6">
      <c r="A20" s="45" t="s">
        <v>45</v>
      </c>
      <c r="B20" s="72">
        <f>VLOOKUP(A20,SOUHRN!$A$9:$E$171,2,FALSE)</f>
        <v/>
      </c>
      <c r="C20" s="75" t="n">
        <v>1</v>
      </c>
      <c r="D20" s="73" t="s">
        <v>22</v>
      </c>
      <c r="E20" s="92" t="s"/>
      <c r="F20" s="76">
        <f>C20*E20</f>
        <v/>
      </c>
    </row>
    <row r="21" spans="1:6">
      <c r="A21" s="45" t="s">
        <v>39</v>
      </c>
      <c r="B21" s="72">
        <f>VLOOKUP(A21,SOUHRN!$A$9:$E$171,2,FALSE)</f>
        <v/>
      </c>
      <c r="C21" s="75" t="n">
        <v>1</v>
      </c>
      <c r="D21" s="73" t="s">
        <v>22</v>
      </c>
      <c r="E21" s="92" t="s"/>
      <c r="F21" s="76">
        <f>C21*E21</f>
        <v/>
      </c>
    </row>
    <row r="22" spans="1:6">
      <c r="A22" s="45" t="s">
        <v>51</v>
      </c>
      <c r="B22" s="72">
        <f>VLOOKUP(A22,SOUHRN!$A$9:$E$171,2,FALSE)</f>
        <v/>
      </c>
      <c r="C22" s="75" t="n">
        <v>1</v>
      </c>
      <c r="D22" s="73" t="s">
        <v>22</v>
      </c>
      <c r="E22" s="92" t="s"/>
      <c r="F22" s="76">
        <f>C22*E22</f>
        <v/>
      </c>
    </row>
    <row r="23" spans="1:6">
      <c r="A23" s="45" t="s">
        <v>70</v>
      </c>
      <c r="B23" s="72">
        <f>VLOOKUP(A23,SOUHRN!$A$9:$E$171,2,FALSE)</f>
        <v/>
      </c>
      <c r="C23" s="69" t="n">
        <v>3</v>
      </c>
      <c r="D23" s="29" t="s">
        <v>22</v>
      </c>
      <c r="E23" s="92" t="s"/>
      <c r="F23" s="76">
        <f>C23*E23</f>
        <v/>
      </c>
    </row>
    <row r="24" spans="1:6">
      <c r="A24" s="45" t="s">
        <v>81</v>
      </c>
      <c r="B24" s="72">
        <f>VLOOKUP(A24,SOUHRN!$A$9:$E$171,2,FALSE)</f>
        <v/>
      </c>
      <c r="C24" s="69" t="n">
        <v>1</v>
      </c>
      <c r="D24" s="29" t="s">
        <v>22</v>
      </c>
      <c r="E24" s="92" t="s"/>
      <c r="F24" s="76">
        <f>C24*E24</f>
        <v/>
      </c>
    </row>
    <row r="25" spans="1:6">
      <c r="A25" s="45" t="s">
        <v>84</v>
      </c>
      <c r="B25" s="72">
        <f>VLOOKUP(A25,SOUHRN!$A$9:$E$171,2,FALSE)</f>
        <v/>
      </c>
      <c r="C25" s="69" t="n">
        <v>1</v>
      </c>
      <c r="D25" s="29" t="s">
        <v>86</v>
      </c>
      <c r="E25" s="92" t="s"/>
      <c r="F25" s="76">
        <f>C25*E25</f>
        <v/>
      </c>
    </row>
    <row r="26" spans="1:6">
      <c r="A26" s="45" t="s">
        <v>88</v>
      </c>
      <c r="B26" s="72">
        <f>VLOOKUP(A26,SOUHRN!$A$9:$E$171,2,FALSE)</f>
        <v/>
      </c>
      <c r="C26" s="69" t="n">
        <v>2</v>
      </c>
      <c r="D26" s="29" t="s">
        <v>90</v>
      </c>
      <c r="E26" s="93" t="s"/>
      <c r="F26" s="93" t="s"/>
    </row>
    <row r="27" spans="1:6">
      <c r="A27" s="45" t="s">
        <v>91</v>
      </c>
      <c r="B27" s="72">
        <f>VLOOKUP(A27,SOUHRN!$A$9:$E$171,2,FALSE)</f>
        <v/>
      </c>
      <c r="C27" s="69" t="n">
        <v>1</v>
      </c>
      <c r="D27" s="29" t="s">
        <v>90</v>
      </c>
      <c r="E27" s="93" t="s"/>
      <c r="F27" s="93" t="s"/>
    </row>
    <row r="28" spans="1:6">
      <c r="A28" s="45" t="s">
        <v>93</v>
      </c>
      <c r="B28" s="72">
        <f>VLOOKUP(A28,SOUHRN!$A$9:$E$171,2,FALSE)</f>
        <v/>
      </c>
      <c r="C28" s="69" t="n">
        <v>4</v>
      </c>
      <c r="D28" s="29" t="s">
        <v>90</v>
      </c>
      <c r="E28" s="93" t="s"/>
      <c r="F28" s="93" t="s"/>
    </row>
    <row r="29" spans="1:6">
      <c r="A29" s="45" t="s">
        <v>95</v>
      </c>
      <c r="B29" s="72">
        <f>VLOOKUP(A29,SOUHRN!$A$9:$E$171,2,FALSE)</f>
        <v/>
      </c>
      <c r="C29" s="69" t="n">
        <v>1</v>
      </c>
      <c r="D29" s="29" t="s">
        <v>90</v>
      </c>
      <c r="E29" s="93" t="s"/>
      <c r="F29" s="93" t="s"/>
    </row>
    <row r="30" spans="1:6">
      <c r="A30" s="45" t="s">
        <v>97</v>
      </c>
      <c r="B30" s="72">
        <f>VLOOKUP(A30,SOUHRN!$A$9:$E$171,2,FALSE)</f>
        <v/>
      </c>
      <c r="C30" s="69" t="n">
        <v>16</v>
      </c>
      <c r="D30" s="29" t="s">
        <v>90</v>
      </c>
      <c r="E30" s="93" t="s"/>
      <c r="F30" s="93" t="s"/>
    </row>
    <row r="31" spans="1:6">
      <c r="A31" s="45" t="s">
        <v>101</v>
      </c>
      <c r="B31" s="72">
        <f>VLOOKUP(A31,SOUHRN!$A$9:$E$171,2,FALSE)</f>
        <v/>
      </c>
      <c r="C31" s="69" t="n">
        <v>1</v>
      </c>
      <c r="D31" s="29" t="s">
        <v>90</v>
      </c>
      <c r="E31" s="93" t="s"/>
      <c r="F31" s="93" t="s"/>
    </row>
    <row customHeight="1" ht="15.75" r="32" s="27" spans="1:6" thickBot="1">
      <c r="A32" s="46" t="n"/>
      <c r="B32" s="77" t="n"/>
      <c r="C32" s="78" t="n"/>
      <c r="D32" s="79" t="n"/>
      <c r="E32" s="76" t="n"/>
      <c r="F32" s="76" t="n"/>
    </row>
    <row customHeight="1" ht="15.75" r="33" s="27" spans="1:6" thickTop="1">
      <c r="F33" s="70">
        <f>SUM(F14:F32)</f>
        <v/>
      </c>
    </row>
  </sheetData>
  <sheetProtection autoFilter="1" deleteColumns="1" deleteRows="1" formatCells="1" formatColumns="1" formatRows="1" insertColumns="1" insertHyperlinks="1" insertRows="1" objects="0" pivotTables="1" scenarios="0" selectLockedCells="0" selectUnlockedCells="0" sheet="1" sort="1"/>
  <mergeCells count="1">
    <mergeCell ref="D2:D11"/>
  </mergeCells>
  <pageMargins bottom="0.7480314960629921" footer="0.3149606299212598" header="0.3149606299212598" left="0.2362204724409449" right="0.2362204724409449" top="0.7480314960629921"/>
  <pageSetup fitToHeight="0" horizontalDpi="300" orientation="landscape" paperSize="9" scale="77"/>
</worksheet>
</file>

<file path=xl/worksheets/sheet4.xml><?xml version="1.0" encoding="utf-8"?>
<worksheet xmlns="http://schemas.openxmlformats.org/spreadsheetml/2006/main">
  <sheetPr>
    <outlinePr summaryBelow="1" summaryRight="1"/>
    <pageSetUpPr fitToPage="1"/>
  </sheetPr>
  <dimension ref="A1:F37"/>
  <sheetViews>
    <sheetView view="pageBreakPreview" workbookViewId="0" zoomScaleNormal="100" zoomScaleSheetLayoutView="100">
      <selection activeCell="D36" sqref="D36"/>
    </sheetView>
  </sheetViews>
  <sheetFormatPr baseColWidth="8" defaultRowHeight="15" outlineLevelCol="0"/>
  <cols>
    <col customWidth="1" max="1" min="1" style="27" width="21.7109375"/>
    <col customWidth="1" max="2" min="2" style="27" width="70.7109375"/>
    <col customWidth="1" max="3" min="3" style="57" width="7.7109375"/>
    <col customWidth="1" max="4" min="4" style="27" width="50.7109375"/>
    <col bestFit="1" customWidth="1" max="5" min="5" style="27" width="18.5703125"/>
    <col customWidth="1" max="6" min="6" style="27" width="14"/>
  </cols>
  <sheetData>
    <row customHeight="1" ht="15.75" r="1" s="27" spans="1:6" thickTop="1">
      <c r="A1" s="80" t="s">
        <v>0</v>
      </c>
      <c r="B1" s="81" t="s">
        <v>1</v>
      </c>
      <c r="C1" s="9" t="s">
        <v>104</v>
      </c>
      <c r="D1" s="2" t="n"/>
    </row>
    <row customHeight="1" ht="15" r="2" s="27" spans="1:6">
      <c r="A2" s="82" t="s">
        <v>2</v>
      </c>
      <c r="B2" s="43" t="s">
        <v>3</v>
      </c>
      <c r="C2" s="57" t="n"/>
      <c r="D2" s="90" t="s">
        <v>121</v>
      </c>
    </row>
    <row r="3" spans="1:6">
      <c r="A3" s="82" t="s">
        <v>4</v>
      </c>
      <c r="B3" s="43" t="s">
        <v>5</v>
      </c>
      <c r="C3" s="57" t="n"/>
    </row>
    <row r="4" spans="1:6">
      <c r="A4" s="82" t="s">
        <v>6</v>
      </c>
      <c r="B4" s="43" t="s">
        <v>7</v>
      </c>
      <c r="C4" s="57" t="n"/>
    </row>
    <row r="5" spans="1:6">
      <c r="A5" s="82" t="s">
        <v>8</v>
      </c>
      <c r="B5" s="16" t="s">
        <v>106</v>
      </c>
      <c r="C5" s="57" t="n"/>
    </row>
    <row r="6" spans="1:6">
      <c r="A6" s="82" t="s">
        <v>107</v>
      </c>
      <c r="B6" s="16" t="s">
        <v>122</v>
      </c>
      <c r="C6" s="57" t="n"/>
    </row>
    <row r="7" spans="1:6">
      <c r="A7" s="82" t="s">
        <v>109</v>
      </c>
      <c r="B7" s="16" t="s">
        <v>123</v>
      </c>
      <c r="C7" s="57" t="n"/>
    </row>
    <row r="8" spans="1:6">
      <c r="A8" s="82" t="s">
        <v>111</v>
      </c>
      <c r="B8" s="16">
        <f>RIGHT(CELL("filename",A1),LEN(CELL("filename",A1))-FIND("]",CELL("filename",A1)))</f>
        <v/>
      </c>
      <c r="C8" s="57" t="n"/>
    </row>
    <row r="9" spans="1:6">
      <c r="A9" s="82" t="s">
        <v>112</v>
      </c>
      <c r="B9" s="16" t="s">
        <v>124</v>
      </c>
      <c r="C9" s="57" t="n"/>
    </row>
    <row r="10" spans="1:6">
      <c r="A10" s="82" t="s">
        <v>114</v>
      </c>
      <c r="B10" s="60" t="n"/>
      <c r="C10" s="57" t="n"/>
    </row>
    <row customHeight="1" ht="15.75" r="11" s="27" spans="1:6" thickBot="1">
      <c r="A11" s="83" t="s">
        <v>115</v>
      </c>
      <c r="B11" s="44" t="n"/>
      <c r="C11" s="57" t="n"/>
    </row>
    <row r="12" spans="1:6">
      <c r="A12" s="8" t="n"/>
      <c r="B12" s="10" t="n"/>
      <c r="C12" s="56" t="n"/>
      <c r="D12" s="11" t="n"/>
    </row>
    <row customHeight="1" ht="31.5" r="13" s="27" spans="1:6">
      <c r="A13" s="54" t="s">
        <v>10</v>
      </c>
      <c r="B13" s="55" t="s">
        <v>116</v>
      </c>
      <c r="C13" s="5" t="s">
        <v>12</v>
      </c>
      <c r="D13" s="12" t="s">
        <v>13</v>
      </c>
      <c r="E13" s="55" t="s">
        <v>117</v>
      </c>
      <c r="F13" s="55" t="s">
        <v>118</v>
      </c>
    </row>
    <row r="14" spans="1:6">
      <c r="A14" s="45" t="s">
        <v>24</v>
      </c>
      <c r="B14" s="72">
        <f>VLOOKUP(A14,SOUHRN!$A$9:$E$171,2,FALSE)</f>
        <v/>
      </c>
      <c r="C14" s="75" t="n">
        <v>1</v>
      </c>
      <c r="D14" s="73" t="s">
        <v>90</v>
      </c>
      <c r="E14" s="92" t="s"/>
      <c r="F14" s="76">
        <f>C14*E14</f>
        <v/>
      </c>
    </row>
    <row r="15" spans="1:6">
      <c r="A15" s="45" t="s">
        <v>20</v>
      </c>
      <c r="B15" s="72">
        <f>VLOOKUP(A15,SOUHRN!$A$9:$E$171,2,FALSE)</f>
        <v/>
      </c>
      <c r="C15" s="75" t="n">
        <v>1</v>
      </c>
      <c r="D15" s="73" t="s">
        <v>90</v>
      </c>
      <c r="E15" s="92" t="s"/>
      <c r="F15" s="76">
        <f>C15*E15</f>
        <v/>
      </c>
    </row>
    <row r="16" spans="1:6">
      <c r="A16" s="45" t="s">
        <v>30</v>
      </c>
      <c r="B16" s="72">
        <f>VLOOKUP(A16,SOUHRN!$A$9:$E$171,2,FALSE)</f>
        <v/>
      </c>
      <c r="C16" s="75" t="n">
        <v>1</v>
      </c>
      <c r="D16" s="73" t="s">
        <v>90</v>
      </c>
      <c r="E16" s="92" t="s"/>
      <c r="F16" s="76">
        <f>C16*E16</f>
        <v/>
      </c>
    </row>
    <row r="17" spans="1:6">
      <c r="A17" s="45" t="s">
        <v>75</v>
      </c>
      <c r="B17" s="72">
        <f>VLOOKUP(A17,SOUHRN!$A$9:$E$171,2,FALSE)</f>
        <v/>
      </c>
      <c r="C17" s="75" t="n">
        <v>1</v>
      </c>
      <c r="D17" s="73" t="s">
        <v>22</v>
      </c>
      <c r="E17" s="92" t="s"/>
      <c r="F17" s="76">
        <f>C17*E17</f>
        <v/>
      </c>
    </row>
    <row r="18" spans="1:6">
      <c r="A18" s="45" t="s">
        <v>27</v>
      </c>
      <c r="B18" s="72">
        <f>VLOOKUP(A18,SOUHRN!$A$9:$E$171,2,FALSE)</f>
        <v/>
      </c>
      <c r="C18" s="75" t="n">
        <v>2</v>
      </c>
      <c r="D18" s="73" t="s">
        <v>22</v>
      </c>
      <c r="E18" s="92" t="s"/>
      <c r="F18" s="76">
        <f>C18*E18</f>
        <v/>
      </c>
    </row>
    <row r="19" spans="1:6">
      <c r="A19" s="45" t="s">
        <v>81</v>
      </c>
      <c r="B19" s="72">
        <f>VLOOKUP(A19,SOUHRN!$A$9:$E$171,2,FALSE)</f>
        <v/>
      </c>
      <c r="C19" s="75" t="n">
        <v>1</v>
      </c>
      <c r="D19" s="73" t="s">
        <v>22</v>
      </c>
      <c r="E19" s="92" t="s"/>
      <c r="F19" s="76">
        <f>C19*E19</f>
        <v/>
      </c>
    </row>
    <row r="20" spans="1:6">
      <c r="A20" s="45" t="s">
        <v>57</v>
      </c>
      <c r="B20" s="72">
        <f>VLOOKUP(A20,SOUHRN!$A$9:$E$171,2,FALSE)</f>
        <v/>
      </c>
      <c r="C20" s="75" t="n">
        <v>1</v>
      </c>
      <c r="D20" s="73" t="s">
        <v>22</v>
      </c>
      <c r="E20" s="92" t="s"/>
      <c r="F20" s="76">
        <f>C20*E20</f>
        <v/>
      </c>
    </row>
    <row r="21" spans="1:6">
      <c r="A21" s="45" t="s">
        <v>63</v>
      </c>
      <c r="B21" s="72">
        <f>VLOOKUP(A21,SOUHRN!$A$9:$E$171,2,FALSE)</f>
        <v/>
      </c>
      <c r="C21" s="75" t="n">
        <v>1</v>
      </c>
      <c r="D21" s="73" t="s">
        <v>22</v>
      </c>
      <c r="E21" s="92" t="s"/>
      <c r="F21" s="76">
        <f>C21*E21</f>
        <v/>
      </c>
    </row>
    <row r="22" spans="1:6">
      <c r="A22" s="45" t="s">
        <v>42</v>
      </c>
      <c r="B22" s="72">
        <f>VLOOKUP(A22,SOUHRN!$A$9:$E$171,2,FALSE)</f>
        <v/>
      </c>
      <c r="C22" s="75" t="n">
        <v>1</v>
      </c>
      <c r="D22" s="73" t="s">
        <v>22</v>
      </c>
      <c r="E22" s="92" t="s"/>
      <c r="F22" s="76">
        <f>C22*E22</f>
        <v/>
      </c>
    </row>
    <row r="23" spans="1:6">
      <c r="A23" s="45" t="s">
        <v>36</v>
      </c>
      <c r="B23" s="72">
        <f>VLOOKUP(A23,SOUHRN!$A$9:$E$171,2,FALSE)</f>
        <v/>
      </c>
      <c r="C23" s="69" t="n">
        <v>1</v>
      </c>
      <c r="D23" s="73" t="s">
        <v>22</v>
      </c>
      <c r="E23" s="92" t="s"/>
      <c r="F23" s="76">
        <f>C23*E23</f>
        <v/>
      </c>
    </row>
    <row r="24" spans="1:6">
      <c r="A24" s="45" t="s">
        <v>48</v>
      </c>
      <c r="B24" s="72">
        <f>VLOOKUP(A24,SOUHRN!$A$9:$E$171,2,FALSE)</f>
        <v/>
      </c>
      <c r="C24" s="69" t="n">
        <v>1</v>
      </c>
      <c r="D24" s="73" t="s">
        <v>22</v>
      </c>
      <c r="E24" s="92" t="s"/>
      <c r="F24" s="76">
        <f>C24*E24</f>
        <v/>
      </c>
    </row>
    <row r="25" spans="1:6">
      <c r="A25" s="45" t="s">
        <v>54</v>
      </c>
      <c r="B25" s="72">
        <f>VLOOKUP(A25,SOUHRN!$A$9:$E$171,2,FALSE)</f>
        <v/>
      </c>
      <c r="C25" s="69" t="n">
        <v>2</v>
      </c>
      <c r="D25" s="73" t="s">
        <v>22</v>
      </c>
      <c r="E25" s="92" t="s"/>
      <c r="F25" s="76">
        <f>C25*E25</f>
        <v/>
      </c>
    </row>
    <row r="26" spans="1:6">
      <c r="A26" s="45" t="s">
        <v>66</v>
      </c>
      <c r="B26" s="72">
        <f>VLOOKUP(A26,SOUHRN!$A$9:$E$171,2,FALSE)</f>
        <v/>
      </c>
      <c r="C26" s="69" t="n">
        <v>30</v>
      </c>
      <c r="D26" s="73" t="s">
        <v>22</v>
      </c>
      <c r="E26" s="92" t="s"/>
      <c r="F26" s="76">
        <f>C26*E26</f>
        <v/>
      </c>
    </row>
    <row r="27" spans="1:6">
      <c r="A27" s="45" t="s">
        <v>73</v>
      </c>
      <c r="B27" s="72">
        <f>VLOOKUP(A27,SOUHRN!$A$9:$E$171,2,FALSE)</f>
        <v/>
      </c>
      <c r="C27" s="69" t="n">
        <v>60</v>
      </c>
      <c r="D27" s="73" t="s">
        <v>22</v>
      </c>
      <c r="E27" s="92" t="s"/>
      <c r="F27" s="76">
        <f>C27*E27</f>
        <v/>
      </c>
    </row>
    <row r="28" spans="1:6">
      <c r="A28" s="45" t="s">
        <v>84</v>
      </c>
      <c r="B28" s="72">
        <f>VLOOKUP(A28,SOUHRN!$A$9:$E$171,2,FALSE)</f>
        <v/>
      </c>
      <c r="C28" s="69" t="n">
        <v>1</v>
      </c>
      <c r="D28" s="73" t="s">
        <v>86</v>
      </c>
      <c r="E28" s="92" t="s"/>
      <c r="F28" s="76">
        <f>C28*E28</f>
        <v/>
      </c>
    </row>
    <row r="29" spans="1:6">
      <c r="A29" s="45" t="s">
        <v>88</v>
      </c>
      <c r="B29" s="72">
        <f>VLOOKUP(A29,SOUHRN!$A$9:$E$171,2,FALSE)</f>
        <v/>
      </c>
      <c r="C29" s="69" t="n">
        <v>4</v>
      </c>
      <c r="D29" s="73" t="s">
        <v>90</v>
      </c>
      <c r="E29" s="93" t="s"/>
      <c r="F29" s="93" t="s"/>
    </row>
    <row r="30" spans="1:6">
      <c r="A30" s="45" t="s">
        <v>91</v>
      </c>
      <c r="B30" s="72">
        <f>VLOOKUP(A30,SOUHRN!$A$9:$E$171,2,FALSE)</f>
        <v/>
      </c>
      <c r="C30" s="69" t="n">
        <v>4</v>
      </c>
      <c r="D30" s="73" t="s">
        <v>90</v>
      </c>
      <c r="E30" s="93" t="s"/>
      <c r="F30" s="93" t="s"/>
    </row>
    <row r="31" spans="1:6">
      <c r="A31" s="45" t="s">
        <v>93</v>
      </c>
      <c r="B31" s="72">
        <f>VLOOKUP(A31,SOUHRN!$A$9:$E$171,2,FALSE)</f>
        <v/>
      </c>
      <c r="C31" s="69" t="n">
        <v>16</v>
      </c>
      <c r="D31" s="73" t="s">
        <v>90</v>
      </c>
      <c r="E31" s="93" t="s"/>
      <c r="F31" s="93" t="s"/>
    </row>
    <row r="32" spans="1:6">
      <c r="A32" s="74" t="s">
        <v>95</v>
      </c>
      <c r="B32" s="72">
        <f>VLOOKUP(A32,SOUHRN!$A$9:$E$171,2,FALSE)</f>
        <v/>
      </c>
      <c r="C32" s="69" t="n">
        <v>12</v>
      </c>
      <c r="D32" s="73" t="s">
        <v>90</v>
      </c>
      <c r="E32" s="93" t="s"/>
      <c r="F32" s="93" t="s"/>
    </row>
    <row r="33" spans="1:6">
      <c r="A33" s="74" t="s">
        <v>97</v>
      </c>
      <c r="B33" s="72">
        <f>VLOOKUP(A33,SOUHRN!$A$9:$E$171,2,FALSE)</f>
        <v/>
      </c>
      <c r="C33" s="69" t="n">
        <v>80</v>
      </c>
      <c r="D33" s="73" t="s">
        <v>90</v>
      </c>
      <c r="E33" s="93" t="s"/>
      <c r="F33" s="93" t="s"/>
    </row>
    <row r="34" spans="1:6">
      <c r="A34" s="74" t="s">
        <v>99</v>
      </c>
      <c r="B34" s="72">
        <f>VLOOKUP(A34,SOUHRN!$A$9:$E$171,2,FALSE)</f>
        <v/>
      </c>
      <c r="C34" s="69" t="n">
        <v>4</v>
      </c>
      <c r="D34" s="73" t="s">
        <v>90</v>
      </c>
      <c r="E34" s="93" t="s"/>
      <c r="F34" s="93" t="s"/>
    </row>
    <row r="35" spans="1:6">
      <c r="A35" s="74" t="s">
        <v>101</v>
      </c>
      <c r="B35" s="72">
        <f>VLOOKUP(A35,SOUHRN!$A$9:$E$171,2,FALSE)</f>
        <v/>
      </c>
      <c r="C35" s="69" t="n">
        <v>2</v>
      </c>
      <c r="D35" s="73" t="s">
        <v>90</v>
      </c>
      <c r="E35" s="93" t="s"/>
      <c r="F35" s="93" t="s"/>
    </row>
    <row customHeight="1" ht="15.75" r="36" s="27" spans="1:6" thickBot="1">
      <c r="A36" s="46" t="n"/>
      <c r="B36" s="77" t="n"/>
      <c r="C36" s="78" t="n"/>
      <c r="D36" s="79" t="n"/>
    </row>
    <row customHeight="1" ht="15.75" r="37" s="27" spans="1:6" thickTop="1">
      <c r="A37" s="68" t="n"/>
      <c r="B37" s="6" t="n"/>
      <c r="C37" s="68" t="n"/>
      <c r="D37" s="68" t="n"/>
      <c r="F37" s="71">
        <f>SUM(F14:F36)</f>
        <v/>
      </c>
    </row>
  </sheetData>
  <sheetProtection autoFilter="1" deleteColumns="1" deleteRows="1" formatCells="1" formatColumns="1" formatRows="1" insertColumns="1" insertHyperlinks="1" insertRows="1" objects="0" pivotTables="1" scenarios="0" selectLockedCells="0" selectUnlockedCells="0" sheet="1" sort="1"/>
  <mergeCells count="1">
    <mergeCell ref="D2:D11"/>
  </mergeCells>
  <pageMargins bottom="0.7480314960629921" footer="0.3149606299212598" header="0.3149606299212598" left="0.2362204724409449" right="0.2362204724409449" top="0.7480314960629921"/>
  <pageSetup fitToHeight="0" horizontalDpi="300" orientation="landscape" paperSize="9" scale="77"/>
</worksheet>
</file>

<file path=xl/worksheets/sheet5.xml><?xml version="1.0" encoding="utf-8"?>
<worksheet xmlns="http://schemas.openxmlformats.org/spreadsheetml/2006/main">
  <sheetPr>
    <outlinePr summaryBelow="1" summaryRight="1"/>
    <pageSetUpPr fitToPage="1"/>
  </sheetPr>
  <dimension ref="A1:F35"/>
  <sheetViews>
    <sheetView view="pageBreakPreview" workbookViewId="0" zoomScaleNormal="100" zoomScaleSheetLayoutView="100">
      <selection activeCell="D34" sqref="D34"/>
    </sheetView>
  </sheetViews>
  <sheetFormatPr baseColWidth="8" defaultRowHeight="15" outlineLevelCol="0"/>
  <cols>
    <col customWidth="1" max="1" min="1" style="27" width="21.7109375"/>
    <col customWidth="1" max="2" min="2" style="27" width="70.7109375"/>
    <col customWidth="1" max="3" min="3" style="57" width="7.7109375"/>
    <col customWidth="1" max="4" min="4" style="27" width="50.7109375"/>
    <col bestFit="1" customWidth="1" max="5" min="5" style="27" width="18.5703125"/>
    <col customWidth="1" max="6" min="6" style="27" width="14"/>
  </cols>
  <sheetData>
    <row customHeight="1" ht="15.75" r="1" s="27" spans="1:6" thickTop="1">
      <c r="A1" s="80" t="s">
        <v>0</v>
      </c>
      <c r="B1" s="81" t="s">
        <v>1</v>
      </c>
      <c r="C1" s="9" t="s">
        <v>104</v>
      </c>
      <c r="D1" s="2" t="n"/>
    </row>
    <row customHeight="1" ht="15" r="2" s="27" spans="1:6">
      <c r="A2" s="82" t="s">
        <v>2</v>
      </c>
      <c r="B2" s="43" t="s">
        <v>3</v>
      </c>
      <c r="C2" s="57" t="n"/>
      <c r="D2" s="90" t="s">
        <v>125</v>
      </c>
    </row>
    <row r="3" spans="1:6">
      <c r="A3" s="82" t="s">
        <v>4</v>
      </c>
      <c r="B3" s="43" t="s">
        <v>5</v>
      </c>
      <c r="C3" s="57" t="n"/>
    </row>
    <row r="4" spans="1:6">
      <c r="A4" s="82" t="s">
        <v>6</v>
      </c>
      <c r="B4" s="43" t="s">
        <v>7</v>
      </c>
      <c r="C4" s="57" t="n"/>
    </row>
    <row r="5" spans="1:6">
      <c r="A5" s="82" t="s">
        <v>8</v>
      </c>
      <c r="B5" s="16" t="s">
        <v>106</v>
      </c>
      <c r="C5" s="57" t="n"/>
    </row>
    <row r="6" spans="1:6">
      <c r="A6" s="82" t="s">
        <v>107</v>
      </c>
      <c r="B6" s="16" t="s">
        <v>122</v>
      </c>
      <c r="C6" s="57" t="n"/>
    </row>
    <row r="7" spans="1:6">
      <c r="A7" s="82" t="s">
        <v>109</v>
      </c>
      <c r="B7" s="16" t="s">
        <v>123</v>
      </c>
      <c r="C7" s="57" t="n"/>
    </row>
    <row r="8" spans="1:6">
      <c r="A8" s="82" t="s">
        <v>111</v>
      </c>
      <c r="B8" s="16">
        <f>RIGHT(CELL("filename",A1),LEN(CELL("filename",A1))-FIND("]",CELL("filename",A1)))</f>
        <v/>
      </c>
      <c r="C8" s="57" t="n"/>
    </row>
    <row r="9" spans="1:6">
      <c r="A9" s="82" t="s">
        <v>112</v>
      </c>
      <c r="B9" s="16" t="s">
        <v>126</v>
      </c>
      <c r="C9" s="57" t="n"/>
    </row>
    <row r="10" spans="1:6">
      <c r="A10" s="82" t="s">
        <v>114</v>
      </c>
      <c r="B10" s="60" t="n"/>
      <c r="C10" s="57" t="n"/>
    </row>
    <row customHeight="1" ht="15.75" r="11" s="27" spans="1:6" thickBot="1">
      <c r="A11" s="83" t="s">
        <v>115</v>
      </c>
      <c r="B11" s="44" t="n"/>
      <c r="C11" s="57" t="n"/>
    </row>
    <row r="12" spans="1:6">
      <c r="A12" s="8" t="n"/>
      <c r="B12" s="10" t="n"/>
      <c r="C12" s="56" t="n"/>
      <c r="D12" s="11" t="n"/>
    </row>
    <row customHeight="1" ht="31.5" r="13" s="27" spans="1:6">
      <c r="A13" s="54" t="s">
        <v>10</v>
      </c>
      <c r="B13" s="55" t="s">
        <v>116</v>
      </c>
      <c r="C13" s="5" t="s">
        <v>12</v>
      </c>
      <c r="D13" s="12" t="s">
        <v>13</v>
      </c>
      <c r="E13" s="55" t="s">
        <v>117</v>
      </c>
      <c r="F13" s="55" t="s">
        <v>118</v>
      </c>
    </row>
    <row r="14" spans="1:6">
      <c r="A14" s="45" t="s">
        <v>20</v>
      </c>
      <c r="B14" s="72">
        <f>VLOOKUP(A14,SOUHRN!$A$9:$E$171,2,FALSE)</f>
        <v/>
      </c>
      <c r="C14" s="75" t="n">
        <v>1</v>
      </c>
      <c r="D14" s="73" t="s">
        <v>90</v>
      </c>
      <c r="E14" s="92" t="s"/>
      <c r="F14" s="76">
        <f>C14*E14</f>
        <v/>
      </c>
    </row>
    <row r="15" spans="1:6">
      <c r="A15" s="45" t="s">
        <v>30</v>
      </c>
      <c r="B15" s="72">
        <f>VLOOKUP(A15,SOUHRN!$A$9:$E$171,2,FALSE)</f>
        <v/>
      </c>
      <c r="C15" s="75" t="n">
        <v>1</v>
      </c>
      <c r="D15" s="73" t="s">
        <v>90</v>
      </c>
      <c r="E15" s="92" t="s"/>
      <c r="F15" s="76">
        <f>C15*E15</f>
        <v/>
      </c>
    </row>
    <row r="16" spans="1:6">
      <c r="A16" s="45" t="s">
        <v>75</v>
      </c>
      <c r="B16" s="72">
        <f>VLOOKUP(A16,SOUHRN!$A$9:$E$171,2,FALSE)</f>
        <v/>
      </c>
      <c r="C16" s="75" t="n">
        <v>1</v>
      </c>
      <c r="D16" s="73" t="s">
        <v>90</v>
      </c>
      <c r="E16" s="92" t="s"/>
      <c r="F16" s="76">
        <f>C16*E16</f>
        <v/>
      </c>
    </row>
    <row r="17" spans="1:6">
      <c r="A17" s="45" t="s">
        <v>27</v>
      </c>
      <c r="B17" s="72">
        <f>VLOOKUP(A17,SOUHRN!$A$9:$E$171,2,FALSE)</f>
        <v/>
      </c>
      <c r="C17" s="75" t="n">
        <v>1</v>
      </c>
      <c r="D17" s="73" t="s">
        <v>22</v>
      </c>
      <c r="E17" s="92" t="s"/>
      <c r="F17" s="76">
        <f>C17*E17</f>
        <v/>
      </c>
    </row>
    <row r="18" spans="1:6">
      <c r="A18" s="45" t="s">
        <v>81</v>
      </c>
      <c r="B18" s="72">
        <f>VLOOKUP(A18,SOUHRN!$A$9:$E$171,2,FALSE)</f>
        <v/>
      </c>
      <c r="C18" s="75" t="n">
        <v>1</v>
      </c>
      <c r="D18" s="73" t="s">
        <v>22</v>
      </c>
      <c r="E18" s="92" t="s"/>
      <c r="F18" s="76">
        <f>C18*E18</f>
        <v/>
      </c>
    </row>
    <row r="19" spans="1:6">
      <c r="A19" s="45" t="s">
        <v>63</v>
      </c>
      <c r="B19" s="72">
        <f>VLOOKUP(A19,SOUHRN!$A$9:$E$171,2,FALSE)</f>
        <v/>
      </c>
      <c r="C19" s="75" t="n">
        <v>1</v>
      </c>
      <c r="D19" s="73" t="s">
        <v>22</v>
      </c>
      <c r="E19" s="92" t="s"/>
      <c r="F19" s="76">
        <f>C19*E19</f>
        <v/>
      </c>
    </row>
    <row r="20" spans="1:6">
      <c r="A20" s="45" t="s">
        <v>42</v>
      </c>
      <c r="B20" s="72">
        <f>VLOOKUP(A20,SOUHRN!$A$9:$E$171,2,FALSE)</f>
        <v/>
      </c>
      <c r="C20" s="75" t="n">
        <v>1</v>
      </c>
      <c r="D20" s="73" t="s">
        <v>22</v>
      </c>
      <c r="E20" s="92" t="s"/>
      <c r="F20" s="76">
        <f>C20*E20</f>
        <v/>
      </c>
    </row>
    <row r="21" spans="1:6">
      <c r="A21" s="45" t="s">
        <v>39</v>
      </c>
      <c r="B21" s="72">
        <f>VLOOKUP(A21,SOUHRN!$A$9:$E$171,2,FALSE)</f>
        <v/>
      </c>
      <c r="C21" s="75" t="n">
        <v>1</v>
      </c>
      <c r="D21" s="73" t="s">
        <v>22</v>
      </c>
      <c r="E21" s="92" t="s"/>
      <c r="F21" s="76">
        <f>C21*E21</f>
        <v/>
      </c>
    </row>
    <row r="22" spans="1:6">
      <c r="A22" s="45" t="s">
        <v>48</v>
      </c>
      <c r="B22" s="72">
        <f>VLOOKUP(A22,SOUHRN!$A$9:$E$171,2,FALSE)</f>
        <v/>
      </c>
      <c r="C22" s="75" t="n">
        <v>1</v>
      </c>
      <c r="D22" s="73" t="s">
        <v>22</v>
      </c>
      <c r="E22" s="92" t="s"/>
      <c r="F22" s="76">
        <f>C22*E22</f>
        <v/>
      </c>
    </row>
    <row r="23" spans="1:6">
      <c r="A23" s="45" t="s">
        <v>54</v>
      </c>
      <c r="B23" s="72">
        <f>VLOOKUP(A23,SOUHRN!$A$9:$E$171,2,FALSE)</f>
        <v/>
      </c>
      <c r="C23" s="69" t="n">
        <v>2</v>
      </c>
      <c r="D23" s="73" t="s">
        <v>22</v>
      </c>
      <c r="E23" s="92" t="s"/>
      <c r="F23" s="76">
        <f>C23*E23</f>
        <v/>
      </c>
    </row>
    <row r="24" spans="1:6">
      <c r="A24" s="45" t="s">
        <v>66</v>
      </c>
      <c r="B24" s="72">
        <f>VLOOKUP(A24,SOUHRN!$A$9:$E$171,2,FALSE)</f>
        <v/>
      </c>
      <c r="C24" s="69" t="n">
        <v>30</v>
      </c>
      <c r="D24" s="73" t="s">
        <v>22</v>
      </c>
      <c r="E24" s="92" t="s"/>
      <c r="F24" s="76">
        <f>C24*E24</f>
        <v/>
      </c>
    </row>
    <row r="25" spans="1:6">
      <c r="A25" s="45" t="s">
        <v>73</v>
      </c>
      <c r="B25" s="72">
        <f>VLOOKUP(A25,SOUHRN!$A$9:$E$171,2,FALSE)</f>
        <v/>
      </c>
      <c r="C25" s="69" t="n">
        <v>60</v>
      </c>
      <c r="D25" s="73" t="s">
        <v>22</v>
      </c>
      <c r="E25" s="92" t="s"/>
      <c r="F25" s="76">
        <f>C25*E25</f>
        <v/>
      </c>
    </row>
    <row r="26" spans="1:6">
      <c r="A26" s="45" t="s">
        <v>84</v>
      </c>
      <c r="B26" s="72">
        <f>VLOOKUP(A26,SOUHRN!$A$9:$E$171,2,FALSE)</f>
        <v/>
      </c>
      <c r="C26" s="69" t="n">
        <v>1</v>
      </c>
      <c r="D26" s="73" t="s">
        <v>86</v>
      </c>
      <c r="E26" s="92" t="s"/>
      <c r="F26" s="76">
        <f>C26*E26</f>
        <v/>
      </c>
    </row>
    <row r="27" spans="1:6">
      <c r="A27" s="45" t="s">
        <v>88</v>
      </c>
      <c r="B27" s="72">
        <f>VLOOKUP(A27,SOUHRN!$A$9:$E$171,2,FALSE)</f>
        <v/>
      </c>
      <c r="C27" s="69" t="n">
        <v>4</v>
      </c>
      <c r="D27" s="73" t="s">
        <v>90</v>
      </c>
      <c r="E27" s="93" t="s"/>
      <c r="F27" s="93" t="s"/>
    </row>
    <row r="28" spans="1:6">
      <c r="A28" s="45" t="s">
        <v>91</v>
      </c>
      <c r="B28" s="72">
        <f>VLOOKUP(A28,SOUHRN!$A$9:$E$171,2,FALSE)</f>
        <v/>
      </c>
      <c r="C28" s="69" t="n">
        <v>4</v>
      </c>
      <c r="D28" s="73" t="s">
        <v>90</v>
      </c>
      <c r="E28" s="93" t="s"/>
      <c r="F28" s="93" t="s"/>
    </row>
    <row r="29" spans="1:6">
      <c r="A29" s="45" t="s">
        <v>93</v>
      </c>
      <c r="B29" s="72">
        <f>VLOOKUP(A29,SOUHRN!$A$9:$E$171,2,FALSE)</f>
        <v/>
      </c>
      <c r="C29" s="69" t="n">
        <v>16</v>
      </c>
      <c r="D29" s="73" t="s">
        <v>90</v>
      </c>
      <c r="E29" s="93" t="s"/>
      <c r="F29" s="93" t="s"/>
    </row>
    <row r="30" spans="1:6">
      <c r="A30" s="45" t="s">
        <v>95</v>
      </c>
      <c r="B30" s="72">
        <f>VLOOKUP(A30,SOUHRN!$A$9:$E$171,2,FALSE)</f>
        <v/>
      </c>
      <c r="C30" s="69" t="n">
        <v>12</v>
      </c>
      <c r="D30" s="73" t="s">
        <v>90</v>
      </c>
      <c r="E30" s="93" t="s"/>
      <c r="F30" s="93" t="s"/>
    </row>
    <row r="31" spans="1:6">
      <c r="A31" s="45" t="s">
        <v>97</v>
      </c>
      <c r="B31" s="72">
        <f>VLOOKUP(A31,SOUHRN!$A$9:$E$171,2,FALSE)</f>
        <v/>
      </c>
      <c r="C31" s="69" t="n">
        <v>60</v>
      </c>
      <c r="D31" s="73" t="s">
        <v>90</v>
      </c>
      <c r="E31" s="93" t="s"/>
      <c r="F31" s="93" t="s"/>
    </row>
    <row r="32" spans="1:6">
      <c r="A32" s="74" t="s">
        <v>99</v>
      </c>
      <c r="B32" s="72">
        <f>VLOOKUP(A32,SOUHRN!$A$9:$E$171,2,FALSE)</f>
        <v/>
      </c>
      <c r="C32" s="69" t="n">
        <v>4</v>
      </c>
      <c r="D32" s="73" t="s">
        <v>90</v>
      </c>
      <c r="E32" s="93" t="s"/>
      <c r="F32" s="93" t="s"/>
    </row>
    <row r="33" spans="1:6">
      <c r="A33" s="74" t="s">
        <v>101</v>
      </c>
      <c r="B33" s="72">
        <f>VLOOKUP(A33,SOUHRN!$A$9:$E$171,2,FALSE)</f>
        <v/>
      </c>
      <c r="C33" s="69" t="n">
        <v>2</v>
      </c>
      <c r="D33" s="73" t="s">
        <v>90</v>
      </c>
      <c r="E33" s="93" t="s"/>
      <c r="F33" s="93" t="s"/>
    </row>
    <row customHeight="1" ht="15.75" r="34" s="27" spans="1:6" thickBot="1">
      <c r="A34" s="46" t="n"/>
      <c r="B34" s="77" t="n"/>
      <c r="C34" s="78" t="n"/>
      <c r="D34" s="79" t="n"/>
    </row>
    <row customHeight="1" ht="15.75" r="35" s="27" spans="1:6" thickTop="1">
      <c r="F35" s="70">
        <f>SUM(F14:F34)</f>
        <v/>
      </c>
    </row>
  </sheetData>
  <sheetProtection autoFilter="1" deleteColumns="1" deleteRows="1" formatCells="1" formatColumns="1" formatRows="1" insertColumns="1" insertHyperlinks="1" insertRows="1" objects="0" pivotTables="1" scenarios="0" selectLockedCells="0" selectUnlockedCells="0" sheet="1" sort="1"/>
  <mergeCells count="1">
    <mergeCell ref="D2:D11"/>
  </mergeCells>
  <pageMargins bottom="0.7480314960629921" footer="0.3149606299212598" header="0.3149606299212598" left="0.2362204724409449" right="0.2362204724409449" top="0.7480314960629921"/>
  <pageSetup fitToHeight="0" horizontalDpi="300" orientation="landscape" paperSize="9" scale="77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B8743CC7546B364DB0806A972C66EF22" ma:contentTypeVersion="4" ma:contentTypeDescription="Vytvoří nový dokument" ma:contentTypeScope="" ma:versionID="433f7600fff0ccbe96e12dd3267005a8">
  <xsd:schema xmlns:xsd="http://www.w3.org/2001/XMLSchema" xmlns:xs="http://www.w3.org/2001/XMLSchema" xmlns:p="http://schemas.microsoft.com/office/2006/metadata/properties" xmlns:ns2="7dfbae14-5b70-4a6e-98e6-73d00217dcdf" xmlns:ns3="fa7f2184-2e7d-4cc4-b6a2-e5a3ec1d7709" targetNamespace="http://schemas.microsoft.com/office/2006/metadata/properties" ma:root="true" ma:fieldsID="9092624e35f10ba7d7cba96163e74c62" ns2:_="" ns3:_="">
    <xsd:import namespace="7dfbae14-5b70-4a6e-98e6-73d00217dcdf"/>
    <xsd:import namespace="fa7f2184-2e7d-4cc4-b6a2-e5a3ec1d770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dfbae14-5b70-4a6e-98e6-73d00217dcd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a7f2184-2e7d-4cc4-b6a2-e5a3ec1d7709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FDAEE6D9-59B0-4E17-AF3D-4A20D892AACF}"/>
</file>

<file path=customXml/itemProps2.xml><?xml version="1.0" encoding="utf-8"?>
<ds:datastoreItem xmlns:ds="http://schemas.openxmlformats.org/officeDocument/2006/customXml" ds:itemID="{A77F17FC-FE76-4D85-B9FF-E4DBE6FC8EDA}"/>
</file>

<file path=customXml/itemProps3.xml><?xml version="1.0" encoding="utf-8"?>
<ds:datastoreItem xmlns:ds="http://schemas.openxmlformats.org/officeDocument/2006/customXml" ds:itemID="{5E351C7D-FB05-43B8-AB69-08DC416254F4}"/>
</file>

<file path=docProps/app.xml><?xml version="1.0" encoding="utf-8"?>
<Properties xmlns="http://schemas.openxmlformats.org/officeDocument/2006/extended-properties">
  <Application>Microsoft Excel</Application>
  <AppVersion>2.5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karel</cp:lastModifiedBy>
  <cp:lastPrinted>2016-05-09T13:57:55Z</cp:lastPrinted>
  <dcterms:created xsi:type="dcterms:W3CDTF">2013-07-18T13:10:46Z</dcterms:created>
  <dcterms:modified xsi:type="dcterms:W3CDTF">2018-03-15T11:56:22Z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0x010100B8743CC7546B364DB0806A972C66EF22</vt:lpwstr>
  </property>
</Properties>
</file>