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5195" windowHeight="13035" activeTab="0"/>
  </bookViews>
  <sheets>
    <sheet name="technicka specifikace" sheetId="1" r:id="rId1"/>
  </sheets>
  <definedNames/>
  <calcPr fullCalcOnLoad="1"/>
</workbook>
</file>

<file path=xl/sharedStrings.xml><?xml version="1.0" encoding="utf-8"?>
<sst xmlns="http://schemas.openxmlformats.org/spreadsheetml/2006/main" count="254" uniqueCount="141">
  <si>
    <t>Příloha č.1</t>
  </si>
  <si>
    <t>Název položky</t>
  </si>
  <si>
    <t>Popis předmětu</t>
  </si>
  <si>
    <t>Počet kusů</t>
  </si>
  <si>
    <t>Tel. číslo</t>
  </si>
  <si>
    <t>Kontaktní osoba</t>
  </si>
  <si>
    <t>Název pracoviště</t>
  </si>
  <si>
    <t>Budova</t>
  </si>
  <si>
    <t>Adresa budovy</t>
  </si>
  <si>
    <t>Místo dodání</t>
  </si>
  <si>
    <t>LF, Kamenice5</t>
  </si>
  <si>
    <t>Identifikace nabízeného zboží</t>
  </si>
  <si>
    <t>(uchazeč u kažké položky - řádku - identifikuje názvem nabízené zboží a doplní parametry nabízeného zboží / nebo odkáže na katalogové číslo elektronického katalogu - jen v případě, je-li sobor(y) s elektronickým katalogem součástí nabídky)</t>
  </si>
  <si>
    <t>Předmět VZ - Specifikace</t>
  </si>
  <si>
    <t>Lhůta plnění (od podpisu smlouvy)</t>
  </si>
  <si>
    <t>Číslo pracoviště</t>
  </si>
  <si>
    <t>Cena bez DHP/jednotka</t>
  </si>
  <si>
    <t>Cena bez DPH celkem</t>
  </si>
  <si>
    <t>Sazba DPH</t>
  </si>
  <si>
    <t>Částka DPH celkem</t>
  </si>
  <si>
    <t>Celkem vč. DPH</t>
  </si>
  <si>
    <t>Zakázka/FÚ</t>
  </si>
  <si>
    <t>Cena v Kč</t>
  </si>
  <si>
    <t>Zdroj financování</t>
  </si>
  <si>
    <t>Celkem</t>
  </si>
  <si>
    <t>1111/001</t>
  </si>
  <si>
    <t>Biologický ústav</t>
  </si>
  <si>
    <t>LF, Kamenice 5</t>
  </si>
  <si>
    <t>Mgr. Břetislav Regner</t>
  </si>
  <si>
    <t>549 49 2907</t>
  </si>
  <si>
    <t>doc. MUDr. Josef Feit, CSc.</t>
  </si>
  <si>
    <t>532 23 2819</t>
  </si>
  <si>
    <t>Ústav patologie</t>
  </si>
  <si>
    <t>Ústav Patologie, ve FN Brno, Jihlavská 340/20, 625 00 Brno, budova I</t>
  </si>
  <si>
    <t>Vystavit fakturu za soubor položek výše  (soubor č.1)</t>
  </si>
  <si>
    <t>Vystavit fakturu za soubor položek výše (soubor č.2)</t>
  </si>
  <si>
    <t>Vystavit fakturu za soubor položek výše (soubor č.3)</t>
  </si>
  <si>
    <t>Vystavit fakturu za soubor položek výše (soubor č.4)</t>
  </si>
  <si>
    <t>Debora Ledahudcová</t>
  </si>
  <si>
    <t xml:space="preserve"> 549 49 1330, 4588, e-mail ldebora@med.muni.cz </t>
  </si>
  <si>
    <t>1x Počítač typu All-in-One, úhlopříčka obrazovky 21,5“, čtyřjádrový procesor,  4GB RAM, 500 GB HDD, operační systém MacOS X 10.6, bezdrátová klávesnice a myš</t>
  </si>
  <si>
    <t>Biologický ústav, LF MU, Kamenice 5, 625 00 Brno, bud. A6/208</t>
  </si>
  <si>
    <t>Ing. Daniel Schvarz, Ph.D.</t>
  </si>
  <si>
    <t>Tablet I</t>
  </si>
  <si>
    <t>Institut biostatistiky a analýz Lékařské fakulty</t>
  </si>
  <si>
    <t>549 49 2854</t>
  </si>
  <si>
    <t>Institut biostatistiky a analýz Lékařské fakulty, Kamenice 126/3, 625 00 Brno, bud. 1/612a</t>
  </si>
  <si>
    <t>LF, Kamenice 3</t>
  </si>
  <si>
    <t>Tablet II</t>
  </si>
  <si>
    <t>Tablet IPAD2, 32 GB Wifi+3G</t>
  </si>
  <si>
    <t>Tablet,  uhlopříčka 7", s androidem, rozlišení min. 1024x600px, 32GB, Wifi+3G, stylus</t>
  </si>
  <si>
    <t>prof. MUDr. Drahoslava Hrubá, CSc.</t>
  </si>
  <si>
    <t>549 49 4068</t>
  </si>
  <si>
    <t>USB Flash disk</t>
  </si>
  <si>
    <t>USB disk, USB 3.0, hliníkové tělo, 64GB</t>
  </si>
  <si>
    <t xml:space="preserve"> Ústav preventivního lékařství, Kamenice 753/5, 625 00 Brno, bud. A21/324 </t>
  </si>
  <si>
    <t>Ústav preventivního lékařství</t>
  </si>
  <si>
    <t>Externí disk 2,5“, 1TB, USB3, testovaný na odolnost proti pádu, pokud možno jiná barva než červená</t>
  </si>
  <si>
    <t>doc. MUDr. Jindřich Fiala, CSc.</t>
  </si>
  <si>
    <t>549 49 3465</t>
  </si>
  <si>
    <t xml:space="preserve"> Ústav preventivního lékařství, Kamenice 753/5, 625 00 Brno, bud. A21/312</t>
  </si>
  <si>
    <t>prof. MUDr. Miroslav Hirt, CSc.</t>
  </si>
  <si>
    <t>Skenovací pero</t>
  </si>
  <si>
    <t>Ústav soudního lékařství</t>
  </si>
  <si>
    <t>543 426 520, 6511, 512</t>
  </si>
  <si>
    <t>Skenovací pero, propojení přes USB, napájení přes USB, možnost spolupráce s PC a PDA</t>
  </si>
  <si>
    <t>Ústav soudního lékařství, FNUSA,  Tvrdého 562/2a, Stránice, Brno</t>
  </si>
  <si>
    <t>LF, Tvrdého 562/2a</t>
  </si>
  <si>
    <t>Jitka Smejkalová</t>
  </si>
  <si>
    <t>tiskárna</t>
  </si>
  <si>
    <t>Tiskárna černobílá laserová, rychlost tisku min 33 stran/min, automatický duplex, LAN, USB2, včetně USB kabelu cca 2m</t>
  </si>
  <si>
    <t>Klinika dětské neurologie</t>
  </si>
  <si>
    <t>532 23 4919, 4996</t>
  </si>
  <si>
    <t>Klinika dětské neurologie, ve FN Brno, Dětská nemocnice, Černopolní 212/9, 662 63 Brno, budova G</t>
  </si>
  <si>
    <t>Vystavit fakturu za soubor položek výše (soubor č.5)</t>
  </si>
  <si>
    <t>Vystavit fakturu za soubor položek výše (soubor č.6)</t>
  </si>
  <si>
    <t>Notebook</t>
  </si>
  <si>
    <t>Externí disk I</t>
  </si>
  <si>
    <t>Externí disk II</t>
  </si>
  <si>
    <t>Externí disk III</t>
  </si>
  <si>
    <t>CVT</t>
  </si>
  <si>
    <t>Centrum výpočetní  technologie, Kamenice 5, 625 00 Brno, A22/N03006</t>
  </si>
  <si>
    <t>1111/0001</t>
  </si>
  <si>
    <t>notebook 15,6“, matný, rozlišení 1920x1080, 4GB RAM, Win7 Pro CZ 64 bit, USB3, FireWire, eSATA, TrackPoint, výkon min 6000 bodů podle PassMark CPUMark.</t>
  </si>
  <si>
    <t>Externí disk 2,5“, 500GB, USB+eSATA</t>
  </si>
  <si>
    <t>externí disk 2,5“, 500GB, USB3</t>
  </si>
  <si>
    <t>Vystavit fakturu za soubor položek výše (soubor č.7)</t>
  </si>
  <si>
    <t>doc. MVDr. Aleš Hampl, CSc.</t>
  </si>
  <si>
    <t>549 49 1362</t>
  </si>
  <si>
    <t>PC II</t>
  </si>
  <si>
    <r>
      <t xml:space="preserve">PC </t>
    </r>
    <r>
      <rPr>
        <i/>
        <sz val="10"/>
        <rFont val="Arial"/>
        <family val="2"/>
      </rPr>
      <t>I</t>
    </r>
  </si>
  <si>
    <t>Ústav histologie a embryologie</t>
  </si>
  <si>
    <t xml:space="preserve"> Ústav histologie a embryologie, Kamenice 126/3, 625 00 Brno, bud. 1/115 </t>
  </si>
  <si>
    <t>monitor</t>
  </si>
  <si>
    <t>LCD 24“, fullHD, matný, DVI+VGA, nastavitelná výška podstavce a sklon, záruka 3 roky onsite NBD</t>
  </si>
  <si>
    <t>Vystavit fakturu za soubor položek výše (soubor č.8)</t>
  </si>
  <si>
    <t>Vystavit fakturu za soubor položek výše (soubor č.9)</t>
  </si>
  <si>
    <t>Paměťová karta I</t>
  </si>
  <si>
    <t>Paměťová karta kompatibilní se Sony Memory Stick Pro Duo, 16 GB</t>
  </si>
  <si>
    <t>Paměťová karta II</t>
  </si>
  <si>
    <t>Paměťová karta CompactFlash, 2 GB, min 12MB/s čtení a zápis</t>
  </si>
  <si>
    <t>USB čtečka pamě´tových karet</t>
  </si>
  <si>
    <t>USB čtečka paměťových karet, musí číst CompactFlash</t>
  </si>
  <si>
    <t>Vystavit fakturu za soubor položek výše (soubor č.10)</t>
  </si>
  <si>
    <t>Denisa Košábková</t>
  </si>
  <si>
    <t>tiskárna II</t>
  </si>
  <si>
    <t>Interní hematoonkologická klinika</t>
  </si>
  <si>
    <t>LF, Jihlavská 20</t>
  </si>
  <si>
    <t xml:space="preserve">Interní hematoonkologická klinika, FN Brno, Jihlavská 340/20, 625 00 Brno, budova L, </t>
  </si>
  <si>
    <t>TECHNOLOGIE TISKU ________ barevná laserová tiskárna 
FORMÁT ___________________ A4 
RYCHLOST TISKU ___________ min. 20 str./min 
PAMĚŤ ____________________ min. 128 MB 
ROZLIŠENÍ ________________ min. 600x600 dpi 
VSTUPNÍ ZÁSOBNÍK _________ min. 250 listů
2. VSTUPNÍ ZÁSOBNÍK ______ min. 250 listů 
DUPLEXNÍ TISK ____________ ano, automatický 
ROZHRANÍ _________________ USB 2.0, Ethernet 100 Mb, RJ45 
KOMPATIBILITA ____________ Microsoft Windows XP, Microsoft Windows Vista, Microsoft Windows 7 
EMULACE __________________ min. PCL 6 a PS 
MĚSÍČNÍ ZÁTĚŽ TISKÁRNY ___ min. 3000 stránek/měsíc 
JAZYK PŘILOŽENÉHO SOFTWARE___ čeština</t>
  </si>
  <si>
    <t xml:space="preserve">PROCESOR _____________ x86-64 kompatibilní, PassMark CPU min. 4000 
PAMĚŤ RAM ____________ min. 4GB, rozšiřitelná na 8 GB 
PEVNÝ DISK ___________ 2 x min. 2TB GB, 7200 ot./min 
MECHANIKY PRO MÉDIA ____________ DVD+-RW/RAM/DL 
GRAFICKÁ KARTA _______ podpora min. dvou monitorů, každý s rozlišením min. 1920x1200, min. 2 video výstupy DVI, PassMark G3D mark min. 1200 –
ZVUKOVÁ KARTA ________ ano 
ÚČINNOST ZDROJE ______ min. 80% 
SÍŤOVÁ KARTA _________ 100/1000 Mb Ethernet, podporou PXE 
SKŘÍŇ POČÍTAČE _______ miditower 
VSTUPNÍ A VÝSTUPNÍ PORTY ______________ vstup a výstup pro sluchátka a mikrofon na předním panelu 
USB PORTY ____________ min. 6 x USB 2.0 porty celkem, min 2 porty na předním panelu, min. 1x USB 3.0 
KLÁVESNICE ___________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MYŠ __________________ USB, snímání pohybu optické, připojená kabelem, 3 tlačítka a kolečko, min. délka 10,5 cm 
ČTEČKA PAMĚŤOVÝCH KARET ____ ano 
OPERAČNÍ SYSTÉM ______ Microsoft Windows 7 Professional 64b 
POŽADAVKY NA ROZŠIŘITELNOST _________ volná 1 pozice pro 5,25" mechaniku nebo disk 
POŽADAVKY NA SERVIS __ Zahájení a ukončení servisního zásahu v místě instalace. Vyřešení závady následující pracovní den po nahlášení závady. Garance zachování konfigurace při záručních opravách.
DALŠÍ POŽADAVKY ______ Oprávněným zaměstnancům zadavatele musí být i v záruční době umožněno otevření skříně počítače a instalace vlastních pamětí, karet a případně dalších komponent PC. Možnost uzamčení přístupu do BIOSu.
</t>
  </si>
  <si>
    <t>Vystavit fakturu za soubor položek výše (soubor č.11)</t>
  </si>
  <si>
    <t>Ruční skener</t>
  </si>
  <si>
    <t>MicroSD karta</t>
  </si>
  <si>
    <t>MicroCD karta</t>
  </si>
  <si>
    <t>kapacita 8 GB</t>
  </si>
  <si>
    <t>kapacita 32 GB</t>
  </si>
  <si>
    <t>Mobilní skener pro dokumenty do formátu A4, barevný, rozlišení 600 dpi, rychlost skenování 2s/stránku (při 300 dpi), napájení na tužkové baterie</t>
  </si>
  <si>
    <t>Vystavit fakturu za soubor položek výše (soubor č.12)</t>
  </si>
  <si>
    <t>Počítač</t>
  </si>
  <si>
    <t xml:space="preserve">PROCESOR _____________ x86-64 kompatibilní, PassMark CPU Mark min. 3000 
PAMĚŤ RAM ____________ min. 4GB 
PEVNÝ DISK ___________ min. 500 GB 
MECHANIKY ____________ DVD+-RW/RAM/DL 
GRAFICKÁ KARTA _______ podpora rozlišení min. 1920x1080, připadně DVI-D + D-sub
ZVUKOVÁ KARTA ________ ano 
ÚČINNOST ZDROJE ______ min. 80% 
SÍŤOVÁ KARTA _________ 100/1000 Mb Ethernet, s podporou PXE 
SKŘÍŇ POČÍTAČE _______ miditower ***VARIANTNĚ*** minitower 
PORTY______________ vstup a výstup pro sluchátka a mikrofon na předním panelu 
USB PORTY ____________ min. 4 x USB porty celkem, min 2 porty na předním panelu KLÁVESNICE ___________ připojená kabelem, s podporou jazyků CZ a EN, standardní rozmístění kláves: klávesy Insert, Delete, Home, End, Page Up, Page Down a směrové šipky ve dvou samostatných blocích, bez dalších funkčních kláves mezi těmito bloky, neredukovaná velikost klávesy pravý Shift a bez přidané funkční klávesy napravo nebo nalevo od klávesy pravý Shift (např. Macro). MYŠ __________________ USB, snímání pohybu optické, připojená kabelem, 3 tlačítka a kolečko, min. délka 10,5 cm 
OPERAČNÍ SYSTÉM ______ Microsoft Windows 7 Professional 64b 
POŽADAVKY NA ROZŠIŘITELNOST _________ volná 1 pozice pro 5,25" mechaniku nebo disk POŽADAVKY NA SERVIS __ Zahájení a ukončení servisního zásahu v místě instalace. 
ZÁRUČNÍ DOBA _________ 3 roky 
DALŠÍ POŽADAVKY ______ Oprávněným zaměstnancům zadavatele musí být i v záruční době umožněno otevření skříně počítače a instalace vlastních pamětí, karet a případně dalších komponent PC. Možnost uzamčení přístupu do BIOSu.
</t>
  </si>
  <si>
    <t>Monitor</t>
  </si>
  <si>
    <t xml:space="preserve">ÚHLOPŘÍČKA _________ min. 24" 
ROZLIŠENÍ __________ min. 1920 x min. 1080 
ÚPRAVA POVRCHU OBRAZOVKY _____ matná 
DOBA ODEZVY ________ max. 6 ms 
KONTRAST ___________ min. 1000:1 
SVÍTIVOST __________ min. 250 cd/m2 
POZOROVACÍ ÚHLY ____ min. 160°/160° 
VSTUPY _____________ min. 1xDVI-D a VGA 
VÝŠKOVĚ NASTAVITELNÝ PODSTAVEC ____________ ano 
NAKLÁPĚNÍ MONITORU _ ano 
TOLERANCE VADNÝCH PIXELŮ __ 3 vadné pixely jsou důvodem k reklamaci. 
SERVIS _____________ Zahájení a ukončení servisního zásahu v místě instalace. 
ZÁRUKA _____________ 3 roky
</t>
  </si>
  <si>
    <t xml:space="preserve">VELIKOST OBRAZOVKY ___ 13" až 13,5" 
ROZLIŠENÍ OBRAZOVKY __ min. 1366 x min. 768 
PROCESOR _____________ x86-64 kompatibilní 
PAMĚŤ RAM ____________ min. 2GB (rozšiřitelná na min. 4GB) 
PEVNÝ DISK ___________ min. 320 GB 
MECHANIKY PRO MÉDIA __ DVD+-RW 
SÍŤOVÁ KARTA _________ Ethernet 100/1000 Mb, RJ 45 
WIFI _________________ 802.11b/g, případně 802.11n 
BLUETOOTH ____________ ano 
VSTUPNÍ A VÝSTUPNÍ PORTY ___ min. 3 x USB 2.0, vstup a výstup pro mikrofon a sluchátka, analogový výstup pro externí monitor, HDMI nebo DisplayPort 
INTERNÍ REPRODUKTORY _ ano 
INTERNÍ MIKROFON _____ ano 
ČTEČKA PAMĚŤOVÝCH ____ ano KARET 
WEBOVÁ KAMERA ________ ano 
POLOHOVACÍ ZAŘÍZENÍ __ touchpad 
VÝKON ________________ PassMark CPU Mark min. 1500. 
HMOTNOST _____________ max. 2,3 kg 
OPERAČNÍ SYSTÉM ______ Windows 7 Professional CZ nebo Windows 7 Home Premium CZ POŽADAVKY NA SERVIS __ Zahájení a ukončení servisního zásahu v místě instalace. ZÁRUČNÍ DOBA _________ 2 roky
</t>
  </si>
  <si>
    <t>Přenosný disk</t>
  </si>
  <si>
    <t xml:space="preserve">KAPACITA _____________ min. 1 TB 
NAPÁJENÍ _____________ přes sběrnici USB, bez externího napájení 
ROZHRANÍ _____________ min. USB 3.0 
HMOTNOST _____________ max. 200 g 
POŽADAVKY NA SERVIS __ Zahájení a ukončení servisního zásahu v místě instalace. 
ZÁRUČNÍ DOBA _________ 2 roky
</t>
  </si>
  <si>
    <t>Multifunkční zařízení</t>
  </si>
  <si>
    <t xml:space="preserve">TECHNOLOGIE TISKU _________ barevný laserový tisk 
FORMÁT ____________________ A4 
RYCHLOST ČERNOBÍLÉHO TISKU ______ min. 20 str./min 
PAMĚŤ _____________________ min. 128 MB 
ROZLIŠENÍ _________________ min. 600x600 dpi 
VSTUPNÍ ZÁSOBNÍK __________ min. 250 listů 
DUPLEXNÍ TISK _____________ ano, automatický 
ROZHRANÍ __________________ USB 2.0 (USB kabel musí být součástí dodávky), Ethernet 100 Mb, RJ45 
SKENER ____________________ plochý barevný 
ROZLIŠENÍ SKENERU _________ optické min. 600x600 
AUTOMATICKÝ PODAVAČ (ADF) _ ano, oboustranný 
FUNKCE KOPÍROVÁNÍ _________ ano 
KOMPATIBILITA _____________ Microsoft Windows XP, Microsoft Windows Vista, Microsoft Windows 7, WIA rozhranní 
EMULACE ___________________ min. PCL 5 nebo PCL 6 nebo PS 
SERVIS ____________________ Zahájení a ukončení servisního zásahu v místě instalace. 
ZÁRUČNÍ DOBA ______________ 2 roky
</t>
  </si>
  <si>
    <t xml:space="preserve">TECHNOLOGIE TISKU ________ černobílá laserová tiskárna 
FORMÁT ___________________ A4 
RYCHLOST TISKU ___________ min. 28 str./min 
PAMĚŤ ____________________ min. 64 MB 
ROZLIŠENÍ ________________ min. 600x600 dpi 
VSTUPNÍ ZÁSOBNÍK _________ min. 250 listů 
DUPLEXNÍ TISK ____________ ano, automatický 
ROZHRANÍ _________________ USB 2.0 (USB kabel musí být součástí dodávky),  Ethernet 100 Mb, RJ45 
KOMPATIBILITA ____________ Microsoft Windows XP, Microsoft Windows Vista, Microsoft Windows 7 
EMULACE __________________ min. PCL 5 nebo PCL 6 nebo PS 
MĚSÍČNÍ ZÁTĚŽ TISKÁRNY ___ min. 3000 stránek/měsíc 
SERVIS ___________________ Zahájení a ukončení servisního zásahu v místě instalace. 
ZÁRUČNÍ DOBA _____________ 2 roky
</t>
  </si>
  <si>
    <t>Laserová tiskárna</t>
  </si>
  <si>
    <t>USB flash disk</t>
  </si>
  <si>
    <t>kapacita 16 GB, výsuvký konektor</t>
  </si>
  <si>
    <t>12 pracovních dnů</t>
  </si>
  <si>
    <t>Miroslava Šimková</t>
  </si>
  <si>
    <t>Katedra laboratorních metod</t>
  </si>
  <si>
    <t>doc. MUDr. Milan Dastych, CSc., MBA</t>
  </si>
  <si>
    <t>532 23 3948; 549 49 3718</t>
  </si>
  <si>
    <t>LF, Komenského nám. 220/2</t>
  </si>
  <si>
    <t>Katedra laboratorních metod, Komenského nám. 220/2, 602 00 Brno</t>
  </si>
  <si>
    <t>Oddělení specializačního vzdělávání lékařů</t>
  </si>
  <si>
    <t>Oddělení specializačního vzdělávání lékařů, LF MU, Kamenice 5, 625 00 Brno, bud. A17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</si>
</sst>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5">
    <font>
      <sz val="10"/>
      <name val="Arial"/>
      <family val="0"/>
    </font>
    <font>
      <sz val="8"/>
      <name val="Arial"/>
      <family val="0"/>
    </font>
    <font>
      <sz val="10"/>
      <color indexed="63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7" borderId="11" xfId="0" applyFill="1" applyBorder="1" applyAlignment="1">
      <alignment wrapText="1"/>
    </xf>
    <xf numFmtId="0" fontId="0" fillId="7" borderId="10" xfId="0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4" borderId="10" xfId="0" applyFill="1" applyBorder="1" applyAlignment="1">
      <alignment horizontal="center" wrapText="1"/>
    </xf>
    <xf numFmtId="0" fontId="0" fillId="0" borderId="11" xfId="0" applyFill="1" applyBorder="1" applyAlignment="1">
      <alignment wrapText="1"/>
    </xf>
    <xf numFmtId="0" fontId="2" fillId="0" borderId="10" xfId="0" applyFont="1" applyBorder="1" applyAlignment="1" applyProtection="1">
      <alignment wrapText="1"/>
      <protection locked="0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0" xfId="0" applyBorder="1" applyAlignment="1">
      <alignment/>
    </xf>
    <xf numFmtId="0" fontId="0" fillId="7" borderId="14" xfId="0" applyFill="1" applyBorder="1" applyAlignment="1">
      <alignment wrapText="1"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4" borderId="10" xfId="0" applyFill="1" applyBorder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10" xfId="0" applyBorder="1" applyAlignment="1" applyProtection="1">
      <alignment wrapText="1"/>
      <protection locked="0"/>
    </xf>
    <xf numFmtId="9" fontId="0" fillId="0" borderId="10" xfId="48" applyFont="1" applyBorder="1" applyAlignment="1" applyProtection="1">
      <alignment wrapText="1"/>
      <protection locked="0"/>
    </xf>
    <xf numFmtId="3" fontId="0" fillId="0" borderId="10" xfId="0" applyNumberFormat="1" applyFill="1" applyBorder="1" applyAlignment="1">
      <alignment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6" xfId="0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70" zoomScaleNormal="70" zoomScalePageLayoutView="0" workbookViewId="0" topLeftCell="C1">
      <selection activeCell="K4" sqref="K4"/>
    </sheetView>
  </sheetViews>
  <sheetFormatPr defaultColWidth="9.140625" defaultRowHeight="12.75"/>
  <cols>
    <col min="1" max="1" width="16.28125" style="0" customWidth="1"/>
    <col min="2" max="2" width="11.57421875" style="0" customWidth="1"/>
    <col min="3" max="3" width="11.140625" style="0" customWidth="1"/>
    <col min="4" max="4" width="56.28125" style="0" customWidth="1"/>
    <col min="5" max="5" width="8.7109375" style="0" customWidth="1"/>
    <col min="6" max="7" width="10.57421875" style="0" customWidth="1"/>
    <col min="8" max="8" width="13.28125" style="0" customWidth="1"/>
    <col min="9" max="9" width="12.7109375" style="0" customWidth="1"/>
    <col min="10" max="10" width="13.28125" style="0" customWidth="1"/>
    <col min="11" max="11" width="31.8515625" style="0" customWidth="1"/>
    <col min="17" max="17" width="9.7109375" style="0" customWidth="1"/>
  </cols>
  <sheetData>
    <row r="1" ht="13.5" thickBot="1">
      <c r="A1" t="s">
        <v>0</v>
      </c>
    </row>
    <row r="2" spans="1:17" ht="38.25">
      <c r="A2" s="34" t="s">
        <v>5</v>
      </c>
      <c r="B2" s="35"/>
      <c r="C2" s="35" t="s">
        <v>13</v>
      </c>
      <c r="D2" s="35"/>
      <c r="E2" s="35"/>
      <c r="F2" s="35" t="s">
        <v>9</v>
      </c>
      <c r="G2" s="35"/>
      <c r="H2" s="35"/>
      <c r="I2" s="35"/>
      <c r="J2" s="35"/>
      <c r="K2" s="9" t="s">
        <v>11</v>
      </c>
      <c r="L2" s="16" t="s">
        <v>22</v>
      </c>
      <c r="M2" s="17"/>
      <c r="N2" s="17"/>
      <c r="O2" s="17"/>
      <c r="P2" s="18"/>
      <c r="Q2" s="19" t="s">
        <v>23</v>
      </c>
    </row>
    <row r="3" spans="1:17" s="1" customFormat="1" ht="114.75" customHeight="1">
      <c r="A3" s="4" t="s">
        <v>5</v>
      </c>
      <c r="B3" s="5" t="s">
        <v>4</v>
      </c>
      <c r="C3" s="5" t="s">
        <v>1</v>
      </c>
      <c r="D3" s="5" t="s">
        <v>2</v>
      </c>
      <c r="E3" s="5" t="s">
        <v>3</v>
      </c>
      <c r="F3" s="5" t="s">
        <v>14</v>
      </c>
      <c r="G3" s="5" t="s">
        <v>15</v>
      </c>
      <c r="H3" s="5" t="s">
        <v>6</v>
      </c>
      <c r="I3" s="5" t="s">
        <v>7</v>
      </c>
      <c r="J3" s="5" t="s">
        <v>8</v>
      </c>
      <c r="K3" s="5" t="s">
        <v>12</v>
      </c>
      <c r="L3" s="5" t="s">
        <v>16</v>
      </c>
      <c r="M3" s="5" t="s">
        <v>17</v>
      </c>
      <c r="N3" s="5" t="s">
        <v>18</v>
      </c>
      <c r="O3" s="5" t="s">
        <v>19</v>
      </c>
      <c r="P3" s="15" t="s">
        <v>20</v>
      </c>
      <c r="Q3" s="5" t="s">
        <v>21</v>
      </c>
    </row>
    <row r="4" spans="1:17" s="1" customFormat="1" ht="152.25" customHeight="1">
      <c r="A4" s="10" t="s">
        <v>38</v>
      </c>
      <c r="B4" s="1" t="s">
        <v>39</v>
      </c>
      <c r="C4" s="2" t="s">
        <v>90</v>
      </c>
      <c r="D4" s="20" t="s">
        <v>40</v>
      </c>
      <c r="E4" s="2">
        <v>1</v>
      </c>
      <c r="F4" s="2" t="s">
        <v>132</v>
      </c>
      <c r="G4" s="2">
        <v>110513</v>
      </c>
      <c r="H4" s="2" t="s">
        <v>26</v>
      </c>
      <c r="I4" s="2" t="s">
        <v>27</v>
      </c>
      <c r="J4" s="3" t="s">
        <v>41</v>
      </c>
      <c r="K4" s="11"/>
      <c r="L4" s="28"/>
      <c r="M4" s="31">
        <f>L4*E4</f>
        <v>0</v>
      </c>
      <c r="N4" s="32">
        <v>0.2</v>
      </c>
      <c r="O4" s="31">
        <f>N4*M4</f>
        <v>0</v>
      </c>
      <c r="P4" s="31">
        <f>O4+M4</f>
        <v>0</v>
      </c>
      <c r="Q4" s="2">
        <v>3906</v>
      </c>
    </row>
    <row r="5" spans="1:17" s="8" customFormat="1" ht="12.75">
      <c r="A5" s="6" t="s">
        <v>34</v>
      </c>
      <c r="B5" s="7"/>
      <c r="C5" s="7"/>
      <c r="D5" s="7"/>
      <c r="E5" s="7"/>
      <c r="F5" s="7"/>
      <c r="G5" s="7"/>
      <c r="H5" s="7"/>
      <c r="I5" s="7"/>
      <c r="J5" s="7"/>
      <c r="K5" s="24"/>
      <c r="L5" s="29">
        <f>SUM(L4)</f>
        <v>0</v>
      </c>
      <c r="M5" s="29">
        <f>SUM(M4)</f>
        <v>0</v>
      </c>
      <c r="N5" s="29"/>
      <c r="O5" s="29">
        <f>SUM(O4)</f>
        <v>0</v>
      </c>
      <c r="P5" s="29">
        <f>SUM(P4)</f>
        <v>0</v>
      </c>
      <c r="Q5" s="7"/>
    </row>
    <row r="6" spans="1:17" s="1" customFormat="1" ht="156" customHeight="1">
      <c r="A6" s="10" t="s">
        <v>42</v>
      </c>
      <c r="B6" s="2" t="s">
        <v>45</v>
      </c>
      <c r="C6" s="2" t="s">
        <v>43</v>
      </c>
      <c r="D6" s="21" t="s">
        <v>49</v>
      </c>
      <c r="E6" s="2">
        <v>1</v>
      </c>
      <c r="F6" s="2" t="s">
        <v>132</v>
      </c>
      <c r="G6" s="2">
        <v>119612</v>
      </c>
      <c r="H6" s="2" t="s">
        <v>44</v>
      </c>
      <c r="I6" s="2" t="s">
        <v>47</v>
      </c>
      <c r="J6" s="3" t="s">
        <v>46</v>
      </c>
      <c r="K6" s="11"/>
      <c r="L6" s="28"/>
      <c r="M6" s="31">
        <f>L6*E6</f>
        <v>0</v>
      </c>
      <c r="N6" s="32">
        <v>0.2</v>
      </c>
      <c r="O6" s="31">
        <f>N6*M6</f>
        <v>0</v>
      </c>
      <c r="P6" s="31">
        <f>O6+M6</f>
        <v>0</v>
      </c>
      <c r="Q6" s="2">
        <v>6003</v>
      </c>
    </row>
    <row r="7" spans="1:17" s="1" customFormat="1" ht="156" customHeight="1">
      <c r="A7" s="10" t="s">
        <v>42</v>
      </c>
      <c r="B7" s="2" t="s">
        <v>45</v>
      </c>
      <c r="C7" s="2" t="s">
        <v>48</v>
      </c>
      <c r="D7" s="21" t="s">
        <v>50</v>
      </c>
      <c r="E7" s="2">
        <v>1</v>
      </c>
      <c r="F7" s="2" t="s">
        <v>132</v>
      </c>
      <c r="G7" s="2">
        <v>119612</v>
      </c>
      <c r="H7" s="2" t="s">
        <v>44</v>
      </c>
      <c r="I7" s="2" t="s">
        <v>47</v>
      </c>
      <c r="J7" s="3" t="s">
        <v>46</v>
      </c>
      <c r="K7" s="11"/>
      <c r="L7" s="28"/>
      <c r="M7" s="31">
        <f>L7*E7</f>
        <v>0</v>
      </c>
      <c r="N7" s="32">
        <v>0.2</v>
      </c>
      <c r="O7" s="31">
        <f>N7*M7</f>
        <v>0</v>
      </c>
      <c r="P7" s="31">
        <f>O7+M7</f>
        <v>0</v>
      </c>
      <c r="Q7" s="2">
        <v>6003</v>
      </c>
    </row>
    <row r="8" spans="1:17" ht="12.75">
      <c r="A8" s="6" t="s">
        <v>35</v>
      </c>
      <c r="B8" s="22"/>
      <c r="C8" s="7"/>
      <c r="D8" s="7"/>
      <c r="E8" s="7"/>
      <c r="F8" s="7"/>
      <c r="G8" s="7"/>
      <c r="H8" s="7"/>
      <c r="I8" s="7"/>
      <c r="J8" s="7"/>
      <c r="K8" s="24"/>
      <c r="L8" s="28">
        <f>SUM(L6:L7)</f>
        <v>0</v>
      </c>
      <c r="M8" s="28">
        <f>SUM(M6:M7)</f>
        <v>0</v>
      </c>
      <c r="N8" s="28"/>
      <c r="O8" s="28">
        <f>SUM(O6:O7)</f>
        <v>0</v>
      </c>
      <c r="P8" s="28">
        <f>SUM(P6:P7)</f>
        <v>0</v>
      </c>
      <c r="Q8" s="14"/>
    </row>
    <row r="9" spans="1:17" s="1" customFormat="1" ht="89.25">
      <c r="A9" s="10" t="s">
        <v>51</v>
      </c>
      <c r="B9" s="1" t="s">
        <v>52</v>
      </c>
      <c r="C9" s="22" t="s">
        <v>53</v>
      </c>
      <c r="D9" s="22" t="s">
        <v>54</v>
      </c>
      <c r="E9" s="22">
        <v>2</v>
      </c>
      <c r="F9" s="2" t="s">
        <v>132</v>
      </c>
      <c r="G9" s="22">
        <v>110519</v>
      </c>
      <c r="H9" s="22" t="s">
        <v>56</v>
      </c>
      <c r="I9" s="22" t="s">
        <v>27</v>
      </c>
      <c r="J9" s="22" t="s">
        <v>55</v>
      </c>
      <c r="K9" s="26"/>
      <c r="L9" s="28"/>
      <c r="M9" s="31">
        <f>L9*E9</f>
        <v>0</v>
      </c>
      <c r="N9" s="32">
        <v>0.2</v>
      </c>
      <c r="O9" s="31">
        <f>N9*M9</f>
        <v>0</v>
      </c>
      <c r="P9" s="31">
        <f>O9+M9</f>
        <v>0</v>
      </c>
      <c r="Q9" s="2">
        <v>2807</v>
      </c>
    </row>
    <row r="10" spans="1:17" ht="12.75">
      <c r="A10" s="6" t="s">
        <v>36</v>
      </c>
      <c r="B10" s="22"/>
      <c r="C10" s="7"/>
      <c r="D10" s="7"/>
      <c r="E10" s="7"/>
      <c r="F10" s="7"/>
      <c r="G10" s="7"/>
      <c r="H10" s="7"/>
      <c r="I10" s="7"/>
      <c r="J10" s="7"/>
      <c r="K10" s="24"/>
      <c r="L10" s="28">
        <f>SUM(L9)</f>
        <v>0</v>
      </c>
      <c r="M10" s="28">
        <f>SUM(M9)</f>
        <v>0</v>
      </c>
      <c r="N10" s="28"/>
      <c r="O10" s="28">
        <f>SUM(O9)</f>
        <v>0</v>
      </c>
      <c r="P10" s="28">
        <f>SUM(P9)</f>
        <v>0</v>
      </c>
      <c r="Q10" s="14"/>
    </row>
    <row r="11" spans="1:17" s="1" customFormat="1" ht="89.25">
      <c r="A11" s="10" t="s">
        <v>58</v>
      </c>
      <c r="B11" s="1" t="s">
        <v>59</v>
      </c>
      <c r="C11" s="22" t="s">
        <v>77</v>
      </c>
      <c r="D11" s="22" t="s">
        <v>57</v>
      </c>
      <c r="E11" s="22">
        <v>1</v>
      </c>
      <c r="F11" s="2" t="s">
        <v>132</v>
      </c>
      <c r="G11" s="22">
        <v>110519</v>
      </c>
      <c r="H11" s="22" t="s">
        <v>56</v>
      </c>
      <c r="I11" s="22" t="s">
        <v>27</v>
      </c>
      <c r="J11" s="22" t="s">
        <v>60</v>
      </c>
      <c r="K11" s="26"/>
      <c r="L11" s="28"/>
      <c r="M11" s="31">
        <f>L11*E11</f>
        <v>0</v>
      </c>
      <c r="N11" s="32">
        <v>0.2</v>
      </c>
      <c r="O11" s="31">
        <f>N11*M11</f>
        <v>0</v>
      </c>
      <c r="P11" s="31">
        <f>O11+M11</f>
        <v>0</v>
      </c>
      <c r="Q11" s="2">
        <v>8003</v>
      </c>
    </row>
    <row r="12" spans="1:17" ht="12.75">
      <c r="A12" s="6" t="s">
        <v>37</v>
      </c>
      <c r="B12" s="7"/>
      <c r="C12" s="7"/>
      <c r="D12" s="7"/>
      <c r="E12" s="7"/>
      <c r="F12" s="7"/>
      <c r="G12" s="7"/>
      <c r="H12" s="7"/>
      <c r="I12" s="7"/>
      <c r="J12" s="7"/>
      <c r="K12" s="24"/>
      <c r="L12" s="28">
        <f>SUM(L11)</f>
        <v>0</v>
      </c>
      <c r="M12" s="28">
        <f>SUM(M11)</f>
        <v>0</v>
      </c>
      <c r="N12" s="28"/>
      <c r="O12" s="28">
        <f>SUM(O11)</f>
        <v>0</v>
      </c>
      <c r="P12" s="28">
        <f>SUM(P11)</f>
        <v>0</v>
      </c>
      <c r="Q12" s="14"/>
    </row>
    <row r="13" spans="1:17" s="1" customFormat="1" ht="89.25">
      <c r="A13" s="10" t="s">
        <v>61</v>
      </c>
      <c r="B13" s="1" t="s">
        <v>64</v>
      </c>
      <c r="C13" s="22" t="s">
        <v>62</v>
      </c>
      <c r="D13" s="22" t="s">
        <v>65</v>
      </c>
      <c r="E13" s="22">
        <v>2</v>
      </c>
      <c r="F13" s="2" t="s">
        <v>132</v>
      </c>
      <c r="G13" s="22">
        <v>110111</v>
      </c>
      <c r="H13" s="22" t="s">
        <v>63</v>
      </c>
      <c r="I13" s="22" t="s">
        <v>67</v>
      </c>
      <c r="J13" s="22" t="s">
        <v>66</v>
      </c>
      <c r="K13" s="26"/>
      <c r="L13" s="28"/>
      <c r="M13" s="31">
        <f>L13*E13</f>
        <v>0</v>
      </c>
      <c r="N13" s="32">
        <v>0.2</v>
      </c>
      <c r="O13" s="31">
        <f>N13*M13</f>
        <v>0</v>
      </c>
      <c r="P13" s="31">
        <f>O13+M13</f>
        <v>0</v>
      </c>
      <c r="Q13" s="2" t="s">
        <v>82</v>
      </c>
    </row>
    <row r="14" spans="1:17" ht="12.75">
      <c r="A14" s="6" t="s">
        <v>74</v>
      </c>
      <c r="B14" s="7"/>
      <c r="C14" s="7"/>
      <c r="D14" s="7"/>
      <c r="E14" s="7"/>
      <c r="F14" s="7"/>
      <c r="G14" s="7"/>
      <c r="H14" s="7"/>
      <c r="I14" s="7"/>
      <c r="J14" s="7"/>
      <c r="K14" s="24"/>
      <c r="L14" s="28">
        <f>SUM(L13)</f>
        <v>0</v>
      </c>
      <c r="M14" s="28">
        <f>SUM(M13)</f>
        <v>0</v>
      </c>
      <c r="N14" s="28"/>
      <c r="O14" s="28">
        <f>SUM(O13)</f>
        <v>0</v>
      </c>
      <c r="P14" s="28">
        <f>SUM(P13)</f>
        <v>0</v>
      </c>
      <c r="Q14" s="14"/>
    </row>
    <row r="15" spans="1:17" s="1" customFormat="1" ht="114.75">
      <c r="A15" s="10" t="s">
        <v>68</v>
      </c>
      <c r="B15" s="1" t="s">
        <v>72</v>
      </c>
      <c r="C15" s="22" t="s">
        <v>69</v>
      </c>
      <c r="D15" s="22" t="s">
        <v>70</v>
      </c>
      <c r="E15" s="22">
        <v>1</v>
      </c>
      <c r="F15" s="2" t="s">
        <v>132</v>
      </c>
      <c r="G15" s="22">
        <v>110320</v>
      </c>
      <c r="H15" s="22" t="s">
        <v>71</v>
      </c>
      <c r="I15" s="22" t="s">
        <v>67</v>
      </c>
      <c r="J15" s="22" t="s">
        <v>73</v>
      </c>
      <c r="K15" s="26"/>
      <c r="L15" s="28"/>
      <c r="M15" s="31">
        <f>L15*E15</f>
        <v>0</v>
      </c>
      <c r="N15" s="32">
        <v>0.2</v>
      </c>
      <c r="O15" s="31">
        <f>N15*M15</f>
        <v>0</v>
      </c>
      <c r="P15" s="31">
        <f>O15+M15</f>
        <v>0</v>
      </c>
      <c r="Q15" s="2" t="s">
        <v>82</v>
      </c>
    </row>
    <row r="16" spans="1:17" ht="12.75">
      <c r="A16" s="6" t="s">
        <v>75</v>
      </c>
      <c r="B16" s="7"/>
      <c r="C16" s="7"/>
      <c r="D16" s="7"/>
      <c r="E16" s="7"/>
      <c r="F16" s="7"/>
      <c r="G16" s="7"/>
      <c r="H16" s="7"/>
      <c r="I16" s="7"/>
      <c r="J16" s="7"/>
      <c r="K16" s="24"/>
      <c r="L16" s="28">
        <f>SUM(L15)</f>
        <v>0</v>
      </c>
      <c r="M16" s="28">
        <f>SUM(M15)</f>
        <v>0</v>
      </c>
      <c r="N16" s="28"/>
      <c r="O16" s="28">
        <f>SUM(O15)</f>
        <v>0</v>
      </c>
      <c r="P16" s="28">
        <f>SUM(P15)</f>
        <v>0</v>
      </c>
      <c r="Q16" s="14"/>
    </row>
    <row r="17" spans="1:17" s="1" customFormat="1" ht="105" customHeight="1">
      <c r="A17" s="10" t="s">
        <v>28</v>
      </c>
      <c r="B17" s="14" t="s">
        <v>29</v>
      </c>
      <c r="C17" s="2" t="s">
        <v>76</v>
      </c>
      <c r="D17" s="2" t="s">
        <v>83</v>
      </c>
      <c r="E17" s="2">
        <v>1</v>
      </c>
      <c r="F17" s="2" t="s">
        <v>132</v>
      </c>
      <c r="G17" s="2">
        <v>119830</v>
      </c>
      <c r="H17" s="2" t="s">
        <v>80</v>
      </c>
      <c r="I17" s="2" t="s">
        <v>10</v>
      </c>
      <c r="J17" s="3" t="s">
        <v>81</v>
      </c>
      <c r="K17" s="11"/>
      <c r="L17" s="28"/>
      <c r="M17" s="31">
        <f>L17*E17</f>
        <v>0</v>
      </c>
      <c r="N17" s="32">
        <v>0.2</v>
      </c>
      <c r="O17" s="31">
        <f>N17*M17</f>
        <v>0</v>
      </c>
      <c r="P17" s="31">
        <f>O17+M17</f>
        <v>0</v>
      </c>
      <c r="Q17" s="2">
        <v>6007</v>
      </c>
    </row>
    <row r="18" spans="1:17" s="1" customFormat="1" ht="105" customHeight="1">
      <c r="A18" s="10" t="s">
        <v>28</v>
      </c>
      <c r="B18" s="14" t="s">
        <v>29</v>
      </c>
      <c r="C18" s="2" t="s">
        <v>78</v>
      </c>
      <c r="D18" s="2" t="s">
        <v>84</v>
      </c>
      <c r="E18" s="2">
        <v>1</v>
      </c>
      <c r="F18" s="2" t="s">
        <v>132</v>
      </c>
      <c r="G18" s="2">
        <v>119830</v>
      </c>
      <c r="H18" s="2" t="s">
        <v>80</v>
      </c>
      <c r="I18" s="2" t="s">
        <v>10</v>
      </c>
      <c r="J18" s="3" t="s">
        <v>81</v>
      </c>
      <c r="K18" s="11"/>
      <c r="L18" s="28"/>
      <c r="M18" s="31">
        <f>L18*E18</f>
        <v>0</v>
      </c>
      <c r="N18" s="32">
        <v>0.2</v>
      </c>
      <c r="O18" s="31">
        <f>N18*M18</f>
        <v>0</v>
      </c>
      <c r="P18" s="31">
        <f>O18+M18</f>
        <v>0</v>
      </c>
      <c r="Q18" s="2">
        <v>6007</v>
      </c>
    </row>
    <row r="19" spans="1:17" s="1" customFormat="1" ht="100.5" customHeight="1">
      <c r="A19" s="10" t="s">
        <v>28</v>
      </c>
      <c r="B19" s="14" t="s">
        <v>29</v>
      </c>
      <c r="C19" s="2" t="s">
        <v>79</v>
      </c>
      <c r="D19" s="2" t="s">
        <v>85</v>
      </c>
      <c r="E19" s="2">
        <v>3</v>
      </c>
      <c r="F19" s="2" t="s">
        <v>132</v>
      </c>
      <c r="G19" s="2">
        <v>119830</v>
      </c>
      <c r="H19" s="2" t="s">
        <v>80</v>
      </c>
      <c r="I19" s="2" t="s">
        <v>10</v>
      </c>
      <c r="J19" s="3" t="s">
        <v>81</v>
      </c>
      <c r="K19" s="11"/>
      <c r="L19" s="28"/>
      <c r="M19" s="31">
        <f>L19*E19</f>
        <v>0</v>
      </c>
      <c r="N19" s="32">
        <v>0.2</v>
      </c>
      <c r="O19" s="31">
        <f>N19*M19</f>
        <v>0</v>
      </c>
      <c r="P19" s="31">
        <f>O19+M19</f>
        <v>0</v>
      </c>
      <c r="Q19" s="2">
        <v>6007</v>
      </c>
    </row>
    <row r="20" spans="1:17" ht="38.25">
      <c r="A20" s="12" t="s">
        <v>86</v>
      </c>
      <c r="B20" s="13"/>
      <c r="C20" s="13"/>
      <c r="D20" s="13"/>
      <c r="E20" s="13"/>
      <c r="F20" s="2" t="s">
        <v>132</v>
      </c>
      <c r="G20" s="13"/>
      <c r="H20" s="13"/>
      <c r="I20" s="13"/>
      <c r="J20" s="13"/>
      <c r="K20" s="27"/>
      <c r="L20" s="28">
        <f>SUM(L17:L19)</f>
        <v>0</v>
      </c>
      <c r="M20" s="28">
        <f>SUM(M17:M19)</f>
        <v>0</v>
      </c>
      <c r="N20" s="28"/>
      <c r="O20" s="28">
        <f>SUM(O17:O19)</f>
        <v>0</v>
      </c>
      <c r="P20" s="28">
        <f>SUM(P17:P19)</f>
        <v>0</v>
      </c>
      <c r="Q20" s="14"/>
    </row>
    <row r="21" spans="1:17" s="1" customFormat="1" ht="409.5" customHeight="1">
      <c r="A21" s="10" t="s">
        <v>87</v>
      </c>
      <c r="B21" s="14" t="s">
        <v>88</v>
      </c>
      <c r="C21" s="2" t="s">
        <v>89</v>
      </c>
      <c r="D21" s="21" t="s">
        <v>110</v>
      </c>
      <c r="E21" s="2">
        <v>2</v>
      </c>
      <c r="F21" s="2" t="s">
        <v>132</v>
      </c>
      <c r="G21" s="2">
        <v>110517</v>
      </c>
      <c r="H21" s="2" t="s">
        <v>91</v>
      </c>
      <c r="I21" s="2" t="s">
        <v>47</v>
      </c>
      <c r="J21" s="3" t="s">
        <v>92</v>
      </c>
      <c r="K21" s="11"/>
      <c r="L21" s="28"/>
      <c r="M21" s="31">
        <f>L21*E21</f>
        <v>0</v>
      </c>
      <c r="N21" s="32">
        <v>0.2</v>
      </c>
      <c r="O21" s="31">
        <f>N21*M21</f>
        <v>0</v>
      </c>
      <c r="P21" s="31">
        <f>O21+M21</f>
        <v>0</v>
      </c>
      <c r="Q21" s="2">
        <v>2810</v>
      </c>
    </row>
    <row r="22" spans="1:17" s="1" customFormat="1" ht="82.5" customHeight="1">
      <c r="A22" s="10" t="s">
        <v>87</v>
      </c>
      <c r="B22" s="14" t="s">
        <v>88</v>
      </c>
      <c r="C22" s="2" t="s">
        <v>93</v>
      </c>
      <c r="D22" s="20" t="s">
        <v>94</v>
      </c>
      <c r="E22" s="2">
        <v>2</v>
      </c>
      <c r="F22" s="2" t="s">
        <v>132</v>
      </c>
      <c r="G22" s="2">
        <v>110517</v>
      </c>
      <c r="H22" s="2" t="s">
        <v>91</v>
      </c>
      <c r="I22" s="2" t="s">
        <v>47</v>
      </c>
      <c r="J22" s="3" t="s">
        <v>92</v>
      </c>
      <c r="K22" s="11"/>
      <c r="L22" s="28"/>
      <c r="M22" s="31">
        <f>L22*E22</f>
        <v>0</v>
      </c>
      <c r="N22" s="32">
        <v>0.2</v>
      </c>
      <c r="O22" s="31">
        <f>N22*M22</f>
        <v>0</v>
      </c>
      <c r="P22" s="31">
        <f>O22+M22</f>
        <v>0</v>
      </c>
      <c r="Q22" s="2">
        <v>2810</v>
      </c>
    </row>
    <row r="23" spans="1:17" ht="12.75">
      <c r="A23" s="6" t="s">
        <v>95</v>
      </c>
      <c r="B23" s="7"/>
      <c r="C23" s="7"/>
      <c r="D23" s="7"/>
      <c r="E23" s="7"/>
      <c r="F23" s="7"/>
      <c r="G23" s="7"/>
      <c r="H23" s="7"/>
      <c r="I23" s="7"/>
      <c r="J23" s="7"/>
      <c r="K23" s="24"/>
      <c r="L23" s="28">
        <f>SUM(L21:L22)</f>
        <v>0</v>
      </c>
      <c r="M23" s="28">
        <f>SUM(M21:M22)</f>
        <v>0</v>
      </c>
      <c r="N23" s="28"/>
      <c r="O23" s="28">
        <f>SUM(O21:O22)</f>
        <v>0</v>
      </c>
      <c r="P23" s="28">
        <f>SUM(P21:P22)</f>
        <v>0</v>
      </c>
      <c r="Q23" s="14"/>
    </row>
    <row r="24" spans="1:17" s="1" customFormat="1" ht="156" customHeight="1">
      <c r="A24" s="10" t="s">
        <v>30</v>
      </c>
      <c r="B24" t="s">
        <v>31</v>
      </c>
      <c r="C24" s="2" t="s">
        <v>97</v>
      </c>
      <c r="D24" s="21" t="s">
        <v>98</v>
      </c>
      <c r="E24" s="2">
        <v>1</v>
      </c>
      <c r="F24" s="2" t="s">
        <v>132</v>
      </c>
      <c r="G24" s="2">
        <v>110230</v>
      </c>
      <c r="H24" s="2" t="s">
        <v>32</v>
      </c>
      <c r="I24" s="2" t="s">
        <v>107</v>
      </c>
      <c r="J24" s="3" t="s">
        <v>33</v>
      </c>
      <c r="K24" s="11"/>
      <c r="L24" s="28"/>
      <c r="M24" s="31">
        <f>L24*E24</f>
        <v>0</v>
      </c>
      <c r="N24" s="32">
        <v>0.2</v>
      </c>
      <c r="O24" s="31">
        <f>N24*M24</f>
        <v>0</v>
      </c>
      <c r="P24" s="31">
        <f>O24+M24</f>
        <v>0</v>
      </c>
      <c r="Q24" s="2" t="s">
        <v>25</v>
      </c>
    </row>
    <row r="25" spans="1:17" s="1" customFormat="1" ht="156" customHeight="1">
      <c r="A25" s="10" t="s">
        <v>30</v>
      </c>
      <c r="B25" s="14" t="s">
        <v>31</v>
      </c>
      <c r="C25" s="2" t="s">
        <v>99</v>
      </c>
      <c r="D25" s="20" t="s">
        <v>100</v>
      </c>
      <c r="E25" s="2">
        <v>1</v>
      </c>
      <c r="F25" s="2" t="s">
        <v>132</v>
      </c>
      <c r="G25" s="2">
        <v>110230</v>
      </c>
      <c r="H25" s="2" t="s">
        <v>32</v>
      </c>
      <c r="I25" s="2" t="s">
        <v>107</v>
      </c>
      <c r="J25" s="3" t="s">
        <v>33</v>
      </c>
      <c r="K25" s="11"/>
      <c r="L25" s="28"/>
      <c r="M25" s="31">
        <f>L25*E25</f>
        <v>0</v>
      </c>
      <c r="N25" s="32">
        <v>0.2</v>
      </c>
      <c r="O25" s="31">
        <f>N25*M25</f>
        <v>0</v>
      </c>
      <c r="P25" s="31">
        <f>O25+M25</f>
        <v>0</v>
      </c>
      <c r="Q25" s="2" t="s">
        <v>25</v>
      </c>
    </row>
    <row r="26" spans="1:17" s="1" customFormat="1" ht="156" customHeight="1">
      <c r="A26" s="10" t="s">
        <v>30</v>
      </c>
      <c r="B26" s="14" t="s">
        <v>31</v>
      </c>
      <c r="C26" s="2" t="s">
        <v>101</v>
      </c>
      <c r="D26" s="21" t="s">
        <v>102</v>
      </c>
      <c r="E26" s="2">
        <v>2</v>
      </c>
      <c r="F26" s="2" t="s">
        <v>132</v>
      </c>
      <c r="G26" s="2">
        <v>110230</v>
      </c>
      <c r="H26" s="2" t="s">
        <v>32</v>
      </c>
      <c r="I26" s="2" t="s">
        <v>107</v>
      </c>
      <c r="J26" s="3" t="s">
        <v>33</v>
      </c>
      <c r="K26" s="11"/>
      <c r="L26" s="28"/>
      <c r="M26" s="31">
        <f>L26*E26</f>
        <v>0</v>
      </c>
      <c r="N26" s="32">
        <v>0.2</v>
      </c>
      <c r="O26" s="31">
        <f>N26*M26</f>
        <v>0</v>
      </c>
      <c r="P26" s="31">
        <f>O26+M26</f>
        <v>0</v>
      </c>
      <c r="Q26" s="2" t="s">
        <v>25</v>
      </c>
    </row>
    <row r="27" spans="1:17" ht="12.75">
      <c r="A27" s="6" t="s">
        <v>96</v>
      </c>
      <c r="B27" s="7"/>
      <c r="C27" s="7"/>
      <c r="D27" s="7"/>
      <c r="E27" s="7"/>
      <c r="F27" s="7"/>
      <c r="G27" s="7"/>
      <c r="H27" s="7"/>
      <c r="I27" s="7"/>
      <c r="J27" s="7"/>
      <c r="K27" s="24"/>
      <c r="L27" s="28">
        <f>SUM(L24:L26)</f>
        <v>0</v>
      </c>
      <c r="M27" s="28">
        <f>SUM(M24:M26)</f>
        <v>0</v>
      </c>
      <c r="N27" s="28"/>
      <c r="O27" s="28">
        <f>SUM(O24:O26)</f>
        <v>0</v>
      </c>
      <c r="P27" s="28">
        <f>SUM(P24:P26)</f>
        <v>0</v>
      </c>
      <c r="Q27" s="14"/>
    </row>
    <row r="28" spans="1:17" s="1" customFormat="1" ht="273.75" customHeight="1">
      <c r="A28" s="10" t="s">
        <v>104</v>
      </c>
      <c r="B28" s="14">
        <v>725326620</v>
      </c>
      <c r="C28" s="2" t="s">
        <v>105</v>
      </c>
      <c r="D28" s="21" t="s">
        <v>109</v>
      </c>
      <c r="E28" s="2">
        <v>1</v>
      </c>
      <c r="F28" s="2" t="s">
        <v>132</v>
      </c>
      <c r="G28" s="2">
        <v>110230</v>
      </c>
      <c r="H28" s="2" t="s">
        <v>106</v>
      </c>
      <c r="I28" s="2" t="s">
        <v>107</v>
      </c>
      <c r="J28" s="3" t="s">
        <v>108</v>
      </c>
      <c r="K28" s="11"/>
      <c r="L28" s="28"/>
      <c r="M28" s="31">
        <f>L28*E28</f>
        <v>0</v>
      </c>
      <c r="N28" s="32">
        <v>0.2</v>
      </c>
      <c r="O28" s="31">
        <f>N28*M28</f>
        <v>0</v>
      </c>
      <c r="P28" s="31">
        <f>O28+M28</f>
        <v>0</v>
      </c>
      <c r="Q28" s="2" t="s">
        <v>25</v>
      </c>
    </row>
    <row r="29" spans="1:17" ht="12.75">
      <c r="A29" s="6" t="s">
        <v>103</v>
      </c>
      <c r="B29" s="7"/>
      <c r="C29" s="7"/>
      <c r="D29" s="7"/>
      <c r="E29" s="7"/>
      <c r="F29" s="7"/>
      <c r="G29" s="7"/>
      <c r="H29" s="7"/>
      <c r="I29" s="7"/>
      <c r="J29" s="7"/>
      <c r="K29" s="24"/>
      <c r="L29" s="28">
        <f>SUM(L28)</f>
        <v>0</v>
      </c>
      <c r="M29" s="28">
        <f>SUM(M28)</f>
        <v>0</v>
      </c>
      <c r="N29" s="28"/>
      <c r="O29" s="28">
        <f>SUM(O28)</f>
        <v>0</v>
      </c>
      <c r="P29" s="28">
        <f>SUM(P28)</f>
        <v>0</v>
      </c>
      <c r="Q29" s="14"/>
    </row>
    <row r="30" spans="1:17" ht="76.5">
      <c r="A30" s="36" t="s">
        <v>135</v>
      </c>
      <c r="B30" s="22" t="s">
        <v>136</v>
      </c>
      <c r="C30" s="22" t="s">
        <v>112</v>
      </c>
      <c r="D30" s="22" t="s">
        <v>117</v>
      </c>
      <c r="E30" s="7"/>
      <c r="F30" s="2" t="s">
        <v>132</v>
      </c>
      <c r="G30" s="7">
        <v>110616</v>
      </c>
      <c r="H30" s="22" t="s">
        <v>134</v>
      </c>
      <c r="I30" s="22" t="s">
        <v>137</v>
      </c>
      <c r="J30" s="22" t="s">
        <v>138</v>
      </c>
      <c r="K30" s="24"/>
      <c r="L30" s="28"/>
      <c r="M30" s="31">
        <f>L30*E30</f>
        <v>0</v>
      </c>
      <c r="N30" s="32">
        <v>0.2</v>
      </c>
      <c r="O30" s="31">
        <f>N30*M30</f>
        <v>0</v>
      </c>
      <c r="P30" s="31">
        <f>O30+M30</f>
        <v>0</v>
      </c>
      <c r="Q30" s="14" t="s">
        <v>82</v>
      </c>
    </row>
    <row r="31" spans="1:17" ht="76.5">
      <c r="A31" s="36" t="s">
        <v>135</v>
      </c>
      <c r="B31" s="22" t="s">
        <v>136</v>
      </c>
      <c r="C31" s="22" t="s">
        <v>113</v>
      </c>
      <c r="D31" s="7" t="s">
        <v>116</v>
      </c>
      <c r="E31" s="7"/>
      <c r="F31" s="2" t="s">
        <v>132</v>
      </c>
      <c r="G31" s="7">
        <v>110616</v>
      </c>
      <c r="H31" s="22" t="s">
        <v>134</v>
      </c>
      <c r="I31" s="22" t="s">
        <v>137</v>
      </c>
      <c r="J31" s="22" t="s">
        <v>138</v>
      </c>
      <c r="K31" s="24"/>
      <c r="L31" s="28"/>
      <c r="M31" s="31">
        <f>L31*E31</f>
        <v>0</v>
      </c>
      <c r="N31" s="32">
        <v>0.2</v>
      </c>
      <c r="O31" s="31">
        <f>N31*M31</f>
        <v>0</v>
      </c>
      <c r="P31" s="31">
        <f>O31+M31</f>
        <v>0</v>
      </c>
      <c r="Q31" s="14" t="s">
        <v>82</v>
      </c>
    </row>
    <row r="32" spans="1:17" ht="76.5">
      <c r="A32" s="36" t="s">
        <v>135</v>
      </c>
      <c r="B32" s="1" t="s">
        <v>136</v>
      </c>
      <c r="C32" s="22" t="s">
        <v>114</v>
      </c>
      <c r="D32" s="7" t="s">
        <v>115</v>
      </c>
      <c r="E32" s="7"/>
      <c r="F32" s="2" t="s">
        <v>132</v>
      </c>
      <c r="G32" s="7">
        <v>110616</v>
      </c>
      <c r="H32" s="22" t="s">
        <v>134</v>
      </c>
      <c r="I32" s="22" t="s">
        <v>137</v>
      </c>
      <c r="J32" s="22" t="s">
        <v>138</v>
      </c>
      <c r="K32" s="24"/>
      <c r="L32" s="28"/>
      <c r="M32" s="31">
        <f>L32*E32</f>
        <v>0</v>
      </c>
      <c r="N32" s="32">
        <v>0.2</v>
      </c>
      <c r="O32" s="31">
        <f>N32*M32</f>
        <v>0</v>
      </c>
      <c r="P32" s="31">
        <f>O32+M32</f>
        <v>0</v>
      </c>
      <c r="Q32" s="14" t="s">
        <v>82</v>
      </c>
    </row>
    <row r="33" spans="1:17" ht="12.75">
      <c r="A33" s="6" t="s">
        <v>111</v>
      </c>
      <c r="B33" s="7"/>
      <c r="C33" s="7"/>
      <c r="D33" s="7"/>
      <c r="E33" s="7"/>
      <c r="F33" s="7"/>
      <c r="G33" s="7"/>
      <c r="H33" s="7"/>
      <c r="I33" s="7"/>
      <c r="J33" s="7"/>
      <c r="K33" s="24"/>
      <c r="L33" s="28">
        <f>SUM(L30:L32)</f>
        <v>0</v>
      </c>
      <c r="M33" s="28">
        <f>SUM(M30:M32)</f>
        <v>0</v>
      </c>
      <c r="N33" s="28"/>
      <c r="O33" s="28">
        <f>SUM(O30:O32)</f>
        <v>0</v>
      </c>
      <c r="P33" s="28">
        <f>SUM(P30:P32)</f>
        <v>0</v>
      </c>
      <c r="Q33" s="14"/>
    </row>
    <row r="34" spans="1:17" ht="307.5">
      <c r="A34" s="30" t="s">
        <v>133</v>
      </c>
      <c r="B34" s="33">
        <v>549488283</v>
      </c>
      <c r="C34" s="7" t="s">
        <v>119</v>
      </c>
      <c r="D34" s="22" t="s">
        <v>120</v>
      </c>
      <c r="E34" s="7">
        <v>3</v>
      </c>
      <c r="F34" s="2" t="s">
        <v>132</v>
      </c>
      <c r="G34" s="22">
        <v>119923</v>
      </c>
      <c r="H34" s="22" t="s">
        <v>139</v>
      </c>
      <c r="I34" s="2" t="s">
        <v>27</v>
      </c>
      <c r="J34" s="3" t="s">
        <v>140</v>
      </c>
      <c r="K34" s="24"/>
      <c r="L34" s="28"/>
      <c r="M34" s="31">
        <f aca="true" t="shared" si="0" ref="M34:M41">L34*E34</f>
        <v>0</v>
      </c>
      <c r="N34" s="32">
        <v>0.2</v>
      </c>
      <c r="O34" s="31">
        <f aca="true" t="shared" si="1" ref="O34:O41">N34*M34</f>
        <v>0</v>
      </c>
      <c r="P34" s="31">
        <f aca="true" t="shared" si="2" ref="P34:P41">O34+M34</f>
        <v>0</v>
      </c>
      <c r="Q34" s="14">
        <v>1301</v>
      </c>
    </row>
    <row r="35" spans="1:17" ht="205.5">
      <c r="A35" s="30" t="s">
        <v>133</v>
      </c>
      <c r="B35" s="33">
        <v>549488283</v>
      </c>
      <c r="C35" s="7" t="s">
        <v>121</v>
      </c>
      <c r="D35" s="22" t="s">
        <v>122</v>
      </c>
      <c r="E35" s="7">
        <v>3</v>
      </c>
      <c r="F35" s="2" t="s">
        <v>132</v>
      </c>
      <c r="G35" s="22">
        <v>119923</v>
      </c>
      <c r="H35" s="22" t="s">
        <v>139</v>
      </c>
      <c r="I35" s="2" t="s">
        <v>27</v>
      </c>
      <c r="J35" s="3" t="s">
        <v>140</v>
      </c>
      <c r="K35" s="24"/>
      <c r="L35" s="28"/>
      <c r="M35" s="31">
        <f t="shared" si="0"/>
        <v>0</v>
      </c>
      <c r="N35" s="32">
        <v>0.2</v>
      </c>
      <c r="O35" s="31">
        <f t="shared" si="1"/>
        <v>0</v>
      </c>
      <c r="P35" s="31">
        <f t="shared" si="2"/>
        <v>0</v>
      </c>
      <c r="Q35" s="14">
        <v>1301</v>
      </c>
    </row>
    <row r="36" spans="1:17" ht="320.25">
      <c r="A36" s="30" t="s">
        <v>133</v>
      </c>
      <c r="B36" s="33">
        <v>549488283</v>
      </c>
      <c r="C36" s="7" t="s">
        <v>76</v>
      </c>
      <c r="D36" s="22" t="s">
        <v>123</v>
      </c>
      <c r="E36" s="7">
        <v>3</v>
      </c>
      <c r="F36" s="2" t="s">
        <v>132</v>
      </c>
      <c r="G36" s="22">
        <v>119923</v>
      </c>
      <c r="H36" s="22" t="s">
        <v>139</v>
      </c>
      <c r="I36" s="2" t="s">
        <v>27</v>
      </c>
      <c r="J36" s="3" t="s">
        <v>140</v>
      </c>
      <c r="K36" s="24"/>
      <c r="L36" s="28"/>
      <c r="M36" s="31">
        <f t="shared" si="0"/>
        <v>0</v>
      </c>
      <c r="N36" s="32">
        <v>0.2</v>
      </c>
      <c r="O36" s="31">
        <f t="shared" si="1"/>
        <v>0</v>
      </c>
      <c r="P36" s="31">
        <f t="shared" si="2"/>
        <v>0</v>
      </c>
      <c r="Q36" s="14">
        <v>1301</v>
      </c>
    </row>
    <row r="37" spans="1:17" ht="120">
      <c r="A37" s="30" t="s">
        <v>133</v>
      </c>
      <c r="B37" s="33">
        <v>549488283</v>
      </c>
      <c r="C37" s="22" t="s">
        <v>124</v>
      </c>
      <c r="D37" s="22" t="s">
        <v>125</v>
      </c>
      <c r="E37" s="7">
        <v>2</v>
      </c>
      <c r="F37" s="2" t="s">
        <v>132</v>
      </c>
      <c r="G37" s="22">
        <v>119923</v>
      </c>
      <c r="H37" s="22" t="s">
        <v>139</v>
      </c>
      <c r="I37" s="2" t="s">
        <v>27</v>
      </c>
      <c r="J37" s="3" t="s">
        <v>140</v>
      </c>
      <c r="K37" s="24"/>
      <c r="L37" s="28"/>
      <c r="M37" s="31">
        <f t="shared" si="0"/>
        <v>0</v>
      </c>
      <c r="N37" s="32">
        <v>0.2</v>
      </c>
      <c r="O37" s="31">
        <f t="shared" si="1"/>
        <v>0</v>
      </c>
      <c r="P37" s="31">
        <f t="shared" si="2"/>
        <v>0</v>
      </c>
      <c r="Q37" s="14">
        <v>1301</v>
      </c>
    </row>
    <row r="38" spans="1:17" ht="269.25">
      <c r="A38" s="30" t="s">
        <v>133</v>
      </c>
      <c r="B38" s="33">
        <v>549488283</v>
      </c>
      <c r="C38" s="22" t="s">
        <v>126</v>
      </c>
      <c r="D38" s="22" t="s">
        <v>127</v>
      </c>
      <c r="E38" s="7">
        <v>2</v>
      </c>
      <c r="F38" s="2" t="s">
        <v>132</v>
      </c>
      <c r="G38" s="22">
        <v>119923</v>
      </c>
      <c r="H38" s="22" t="s">
        <v>139</v>
      </c>
      <c r="I38" s="2" t="s">
        <v>27</v>
      </c>
      <c r="J38" s="3" t="s">
        <v>140</v>
      </c>
      <c r="K38" s="24"/>
      <c r="L38" s="28"/>
      <c r="M38" s="31">
        <f t="shared" si="0"/>
        <v>0</v>
      </c>
      <c r="N38" s="32">
        <v>0.2</v>
      </c>
      <c r="O38" s="31">
        <f t="shared" si="1"/>
        <v>0</v>
      </c>
      <c r="P38" s="31">
        <f t="shared" si="2"/>
        <v>0</v>
      </c>
      <c r="Q38" s="14">
        <v>1301</v>
      </c>
    </row>
    <row r="39" spans="1:17" ht="231">
      <c r="A39" s="30" t="s">
        <v>133</v>
      </c>
      <c r="B39" s="33">
        <v>549488283</v>
      </c>
      <c r="C39" s="22" t="s">
        <v>129</v>
      </c>
      <c r="D39" s="22" t="s">
        <v>128</v>
      </c>
      <c r="E39" s="7">
        <v>1</v>
      </c>
      <c r="F39" s="2" t="s">
        <v>132</v>
      </c>
      <c r="G39" s="22">
        <v>119923</v>
      </c>
      <c r="H39" s="22" t="s">
        <v>139</v>
      </c>
      <c r="I39" s="2" t="s">
        <v>27</v>
      </c>
      <c r="J39" s="3" t="s">
        <v>140</v>
      </c>
      <c r="K39" s="24"/>
      <c r="L39" s="28"/>
      <c r="M39" s="31">
        <f t="shared" si="0"/>
        <v>0</v>
      </c>
      <c r="N39" s="32">
        <v>0.2</v>
      </c>
      <c r="O39" s="31">
        <f t="shared" si="1"/>
        <v>0</v>
      </c>
      <c r="P39" s="31">
        <f t="shared" si="2"/>
        <v>0</v>
      </c>
      <c r="Q39" s="14">
        <v>1301</v>
      </c>
    </row>
    <row r="40" spans="1:17" ht="120">
      <c r="A40" s="30" t="s">
        <v>133</v>
      </c>
      <c r="B40" s="33">
        <v>549488283</v>
      </c>
      <c r="C40" s="22" t="s">
        <v>62</v>
      </c>
      <c r="D40" s="22" t="s">
        <v>65</v>
      </c>
      <c r="E40" s="7">
        <v>2</v>
      </c>
      <c r="F40" s="2" t="s">
        <v>132</v>
      </c>
      <c r="G40" s="22">
        <v>119923</v>
      </c>
      <c r="H40" s="22" t="s">
        <v>139</v>
      </c>
      <c r="I40" s="2" t="s">
        <v>27</v>
      </c>
      <c r="J40" s="3" t="s">
        <v>140</v>
      </c>
      <c r="K40" s="24"/>
      <c r="L40" s="28"/>
      <c r="M40" s="31">
        <f t="shared" si="0"/>
        <v>0</v>
      </c>
      <c r="N40" s="32">
        <v>0.2</v>
      </c>
      <c r="O40" s="31">
        <f t="shared" si="1"/>
        <v>0</v>
      </c>
      <c r="P40" s="31">
        <f t="shared" si="2"/>
        <v>0</v>
      </c>
      <c r="Q40" s="14">
        <v>1301</v>
      </c>
    </row>
    <row r="41" spans="1:17" ht="120">
      <c r="A41" s="30" t="s">
        <v>133</v>
      </c>
      <c r="B41" s="33">
        <v>549488283</v>
      </c>
      <c r="C41" s="22" t="s">
        <v>130</v>
      </c>
      <c r="D41" s="22" t="s">
        <v>131</v>
      </c>
      <c r="E41" s="7">
        <v>3</v>
      </c>
      <c r="F41" s="2" t="s">
        <v>132</v>
      </c>
      <c r="G41" s="22">
        <v>119923</v>
      </c>
      <c r="H41" s="22" t="s">
        <v>139</v>
      </c>
      <c r="I41" s="2" t="s">
        <v>27</v>
      </c>
      <c r="J41" s="3" t="s">
        <v>140</v>
      </c>
      <c r="K41" s="24"/>
      <c r="L41" s="28"/>
      <c r="M41" s="31">
        <f t="shared" si="0"/>
        <v>0</v>
      </c>
      <c r="N41" s="32">
        <v>0.2</v>
      </c>
      <c r="O41" s="31">
        <f t="shared" si="1"/>
        <v>0</v>
      </c>
      <c r="P41" s="31">
        <f t="shared" si="2"/>
        <v>0</v>
      </c>
      <c r="Q41" s="14">
        <v>1301</v>
      </c>
    </row>
    <row r="42" spans="1:17" ht="15">
      <c r="A42" s="6" t="s">
        <v>118</v>
      </c>
      <c r="B42" s="7"/>
      <c r="C42" s="7"/>
      <c r="D42" s="7"/>
      <c r="E42" s="7"/>
      <c r="F42" s="7"/>
      <c r="G42" s="7"/>
      <c r="H42" s="7"/>
      <c r="I42" s="2"/>
      <c r="J42" s="3"/>
      <c r="K42" s="24"/>
      <c r="L42" s="28">
        <f>SUM(L34:L41)</f>
        <v>0</v>
      </c>
      <c r="M42" s="28">
        <f>SUM(M34:M41)</f>
        <v>0</v>
      </c>
      <c r="N42" s="28"/>
      <c r="O42" s="28">
        <f>SUM(O34:O41)</f>
        <v>0</v>
      </c>
      <c r="P42" s="28">
        <f>SUM(P34:P41)</f>
        <v>0</v>
      </c>
      <c r="Q42" s="14"/>
    </row>
    <row r="43" spans="1:17" ht="18">
      <c r="A43" s="23" t="s">
        <v>24</v>
      </c>
      <c r="B43" s="14"/>
      <c r="C43" s="14"/>
      <c r="D43" s="14"/>
      <c r="E43" s="14"/>
      <c r="F43" s="14"/>
      <c r="G43" s="14"/>
      <c r="H43" s="14"/>
      <c r="I43" s="14"/>
      <c r="J43" s="14"/>
      <c r="K43" s="25"/>
      <c r="L43" s="28">
        <f>SUM(L20,L8,L10,L12,L14,L16,L23,L27,L29,L33,L42,L5)</f>
        <v>0</v>
      </c>
      <c r="M43" s="28">
        <f>SUM(M20,M8,M10,M12,M14,M16,M23,M27,M29,M33,M42,M5)</f>
        <v>0</v>
      </c>
      <c r="N43" s="28"/>
      <c r="O43" s="28">
        <f>SUM(O20,O8,O10,O12,O14,O16,O23,O27,O29,O33,O42,O5)</f>
        <v>0</v>
      </c>
      <c r="P43" s="28">
        <f>SUM(P20,P8,P10,P12,P14,P16,P23,P27,P29,P33,P42,P5)</f>
        <v>0</v>
      </c>
      <c r="Q43" s="14"/>
    </row>
  </sheetData>
  <sheetProtection/>
  <mergeCells count="3">
    <mergeCell ref="A2:B2"/>
    <mergeCell ref="C2:E2"/>
    <mergeCell ref="F2:J2"/>
  </mergeCells>
  <printOptions/>
  <pageMargins left="0.29" right="0.05" top="0.49" bottom="0.25" header="0.4921259845" footer="0.492125984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135370</dc:creator>
  <cp:keywords/>
  <dc:description/>
  <cp:lastModifiedBy>135370</cp:lastModifiedBy>
  <cp:lastPrinted>2011-11-28T11:42:23Z</cp:lastPrinted>
  <dcterms:created xsi:type="dcterms:W3CDTF">2011-05-10T07:33:44Z</dcterms:created>
  <dcterms:modified xsi:type="dcterms:W3CDTF">2011-11-28T12:58:12Z</dcterms:modified>
  <cp:category/>
  <cp:version/>
  <cp:contentType/>
  <cp:contentStatus/>
</cp:coreProperties>
</file>