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workbookPr/>
  <bookViews>
    <workbookView activeTab="1" tabRatio="923" windowHeight="13920" windowWidth="28800" xWindow="0" yWindow="0"/>
  </bookViews>
  <sheets>
    <sheet name="SOUHRN" sheetId="1" state="hidden" r:id="rId1"/>
    <sheet name="1" sheetId="2" state="visible" r:id="rId2"/>
    <sheet name="30" sheetId="3" state="visible" r:id="rId3"/>
    <sheet name="35" sheetId="4" state="visible" r:id="rId4"/>
    <sheet name="50" sheetId="5" state="visible" r:id="rId5"/>
    <sheet name="60" sheetId="6" state="visible" r:id="rId6"/>
  </sheets>
  <definedNames>
    <definedName localSheetId="0" name="_xlnm.Print_Area">SOUHRN!$A$1:$I$32</definedName>
  </definedNames>
  <calcPr calcId="152511" fullCalcOnLoad="1"/>
</workbook>
</file>

<file path=xl/sharedStrings.xml><?xml version="1.0" encoding="utf-8"?>
<sst xmlns="http://schemas.openxmlformats.org/spreadsheetml/2006/main" uniqueCount="113">
  <si>
    <t>Název projektu:</t>
  </si>
  <si>
    <t>MUNI AV Technologie</t>
  </si>
  <si>
    <t>Budova:</t>
  </si>
  <si>
    <t>D</t>
  </si>
  <si>
    <t>Fakulta:</t>
  </si>
  <si>
    <t>PedF</t>
  </si>
  <si>
    <t>Adresa:</t>
  </si>
  <si>
    <t>Poříčí 31</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</si>
  <si>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</si>
  <si>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</si>
  <si>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</si>
  <si>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</si>
  <si>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</si>
  <si>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</si>
  <si>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</si>
  <si>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</si>
  <si>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</si>
  <si>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</si>
  <si>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</si>
  <si>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</si>
  <si>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A10</t>
  </si>
  <si>
    <t>Motorové promítací plátno 2,7 m</t>
  </si>
  <si>
    <t>ks</t>
  </si>
  <si>
    <t xml:space="preserve">Motoricky ovládané promítací plátno, povrch matně bílý, šíře 2,7m, poměr stran dle projektoru, nehlučný bezúdržbový motor, příslušenství pro montáž (strop/podhled/stěna), třípolohový otočný nástěnný ovladač.
</t>
  </si>
  <si>
    <t>A14</t>
  </si>
  <si>
    <t>Motorové promítací plátno, 5 m, vypínací systém</t>
  </si>
  <si>
    <t xml:space="preserve">Velkoformátové elektrické promítací plátno šířky 5 m. Postranní vypínací systém. Čtvercový tubus, barva bílá, 20x20 cm. Bezúdržbový motor s tepelnou pojistkou proti přehřátí, otočný vypínač na zeď, automatické koncové dorazy. Vč. příslušenství pro montáž (strop/podhled/stěna).
</t>
  </si>
  <si>
    <t>B2</t>
  </si>
  <si>
    <t>Projektor s pevným objektivem, 5000 lm</t>
  </si>
  <si>
    <t xml:space="preserve">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LAN, provozní hlučnost projektoru max. 39 dB. Životnost světelného zdroje 20 000 hodin.
</t>
  </si>
  <si>
    <t>B3</t>
  </si>
  <si>
    <t>Projektor s vyměnitelným objektivem, 6500 lm</t>
  </si>
  <si>
    <t xml:space="preserve">Projektor s laserovým zdrojem, tříčipová technologie (3 LCD nebo 3 DLP), minimální parametry: výkon 6500 lumenů, rozlišení min WUXGA (1920x1200), kontrast 2 500 000:1, H/V posun objektivu, paměť nastavení objektivu, obrazové vstupy HDMI, HDBaseT, řízení RS-232, LAN, provozní hlučnost projektoru max. 39 dB. Životnost světelného zdroje 20 000 hodin.
</t>
  </si>
  <si>
    <t>B5</t>
  </si>
  <si>
    <t>Objektiv s dlouhou projekční vzdáleností</t>
  </si>
  <si>
    <t xml:space="preserve">Příslušenství k projektoru s vyměnitelným objektivem, objektiv pro dlouhou projekční vzdálenost, motorový zoom, zoom ratio 2,0, throw ratio dle vzdálenosti, předpoklad 3-6:1.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</si>
  <si>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</si>
  <si>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</si>
  <si>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</si>
  <si>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</si>
  <si>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</si>
  <si>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</si>
  <si>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</si>
  <si>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</si>
  <si>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</si>
  <si>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</si>
  <si>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</si>
  <si>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</si>
  <si>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F49</t>
  </si>
  <si>
    <t>Bezdrátový mikrofon ruční 1,9 GHz - sada přijímače a vysílače</t>
  </si>
  <si>
    <t xml:space="preserve">Digitální ruční sada bezdrátového mikrofonního vysílače s přijímačem. Min. parametry: citlivost 1,6 mV/Pa, doba provozu na baterie až 15 h, dyn. rozsah &gt;120 dB(A), THD &lt;  0,1% (1 kHz), modulace GFSK se zpětným kanálem, výstupní konektory XLR / 2 x RCA. Možnost instalace do racku.
</t>
  </si>
  <si>
    <t>F51</t>
  </si>
  <si>
    <t>Bezdrátový mikrofon náhlavní 1,9 GHz - sada přijímače a vysílače</t>
  </si>
  <si>
    <t xml:space="preserve">Digitální sada bezdrátového mikrofonního vysílače s náhlavním kondenzátorovým mikrofonem s přijímačem a rack. držákem. Min. parametry: citlivost 5 mV/Pa, doba provozu na baterie až 15 h, dyn. rozsah &gt;120 dB(A), THD &lt;  0,1% (1 kHz), modulace GFSK se zpětným kanálem, výstupní konektory XLR / 2 x RCA.
</t>
  </si>
  <si>
    <t>F53</t>
  </si>
  <si>
    <t>Samostatný klopový mikrofon k sadě</t>
  </si>
  <si>
    <t xml:space="preserve">Klopový kondenzátorový mikrofon s kulovou charakteristikou, citlivost: &gt; 5 mV/Pa, úroveň šumu &lt; 27 dB(A).
</t>
  </si>
  <si>
    <t>F65</t>
  </si>
  <si>
    <t>Mixážní pult s rack montáží</t>
  </si>
  <si>
    <t xml:space="preserve">Kompaktní mixážní pult do technologického stojanu (19", 1U), 4x mikrofonní vstup (fantom. napájení), 4x linkový stereo vstup, 2x linkový výstup.
</t>
  </si>
  <si>
    <t>G2</t>
  </si>
  <si>
    <t>SFTP Cat 6a</t>
  </si>
  <si>
    <t>m</t>
  </si>
  <si>
    <t xml:space="preserve">Instalační kabel pro strukturovanou kabeláž, třída 10GBase-T, stíněné provedení s konstrukcí F/FTP, 4 kroucené páry AWG 23/1, šířka pásma 500 MHz.
</t>
  </si>
  <si>
    <t>H1</t>
  </si>
  <si>
    <t>Držák projektoru univerzální</t>
  </si>
  <si>
    <t xml:space="preserve">Kompatibilní s typem projektoru.
</t>
  </si>
  <si>
    <t>H32</t>
  </si>
  <si>
    <t>Montážní a spotřební materiál</t>
  </si>
  <si>
    <t>kpl</t>
  </si>
  <si>
    <t xml:space="preserve">Montážní a spotřební materiál pro instalaci AV techniky.
</t>
  </si>
  <si>
    <t>J1</t>
  </si>
  <si>
    <t>Prováděcí dokumentace</t>
  </si>
  <si>
    <t>h</t>
  </si>
  <si>
    <t>J2</t>
  </si>
  <si>
    <t>Štítkování zařízení - identifikační systém</t>
  </si>
  <si>
    <t>J5</t>
  </si>
  <si>
    <t>Montážní a instalační práce</t>
  </si>
  <si>
    <t>J9</t>
  </si>
  <si>
    <t>Zprovoznění a zaškolení obsluhy</t>
  </si>
  <si>
    <t>CELKEM</t>
  </si>
  <si>
    <t>Základní vlastnosti prostoru:</t>
  </si>
  <si>
    <t>Y</t>
  </si>
  <si>
    <t>TYPIZACE:
- neurčena
VOLITELNÉ POLOŽKY:
- neuvedeny
SOUHRN: 
projektor s dlouhou proj. vzd., plátno el, bezdrátové mikrofony, bezdrátová prezentace</t>
  </si>
  <si>
    <t>Poříčí 7</t>
  </si>
  <si>
    <t>Soupis zařízení</t>
  </si>
  <si>
    <t>Název místnosti:</t>
  </si>
  <si>
    <t>učebna 1</t>
  </si>
  <si>
    <t>Typ místnosti:</t>
  </si>
  <si>
    <t>Číslo místnosti provozní:</t>
  </si>
  <si>
    <t>Kód místnosti:</t>
  </si>
  <si>
    <t>BBA02N02003</t>
  </si>
  <si>
    <t>Kapacita:</t>
  </si>
  <si>
    <t>Frekvenční pásmo:</t>
  </si>
  <si>
    <t>Název položky</t>
  </si>
  <si>
    <t>Jednotková cena bez DPH [Kč]</t>
  </si>
  <si>
    <t>Celková cena bez DPH [Kč]</t>
  </si>
  <si>
    <t>TYPIZACE:
- neurčeno
VOLITELNÉ POLOŽKY:
- neuvedeny
SOUHRN: 
- bezdrátová prezentace, mikrofony, navržena výměna AV receiveru a mix. pultu</t>
  </si>
  <si>
    <t>učebna 30</t>
  </si>
  <si>
    <t>neurčeno</t>
  </si>
  <si>
    <t>BBA03N02004</t>
  </si>
  <si>
    <t>kancelář</t>
  </si>
  <si>
    <t>4_Pouze mic</t>
  </si>
  <si>
    <t>BBA03N02045</t>
  </si>
  <si>
    <t>A</t>
  </si>
  <si>
    <t>TYPIZACE:
4_Pouze mic
SOUHRN: 
2x sada bezdrátových mikrofonů</t>
  </si>
  <si>
    <t>Poříčí 9</t>
  </si>
  <si>
    <t>učebna 50</t>
  </si>
  <si>
    <t>BBA05N01024</t>
  </si>
  <si>
    <t>TYPIZACE:
- neurčeno
VOLITELNÉ POLOŽKY:
- bezdrátová prezentace
SOUHRN: 
- mikrofony, navržena výměna AV receiveru a mix. pultu</t>
  </si>
  <si>
    <t>učebna 60</t>
  </si>
  <si>
    <t>1_Projekce 3500</t>
  </si>
  <si>
    <t>BBA05N05013</t>
  </si>
</sst>
</file>

<file path=xl/styles.xml><?xml version="1.0" encoding="utf-8"?>
<styleSheet xmlns="http://schemas.openxmlformats.org/spreadsheetml/2006/main">
  <numFmts count="1">
    <numFmt formatCode="#,##0.\-" numFmtId="164"/>
  </numFmts>
  <fonts count="15">
    <font>
      <name val="Calibri"/>
      <charset val="238"/>
      <family val="2"/>
      <color theme="1"/>
      <sz val="11"/>
      <scheme val="minor"/>
    </font>
    <font>
      <name val="Times New Roman"/>
      <charset val="238"/>
      <family val="1"/>
      <color theme="1"/>
      <sz val="11"/>
    </font>
    <font>
      <name val="Tahoma"/>
      <charset val="238"/>
      <family val="2"/>
      <color theme="1"/>
      <sz val="8"/>
    </font>
    <font>
      <name val="Tahoma"/>
      <charset val="238"/>
      <family val="2"/>
      <color theme="1"/>
      <sz val="11"/>
    </font>
    <font>
      <name val="Tahoma"/>
      <charset val="238"/>
      <family val="2"/>
      <color theme="1"/>
      <sz val="12"/>
    </font>
    <font>
      <name val="Tahoma"/>
      <charset val="238"/>
      <family val="2"/>
      <color theme="1"/>
      <sz val="10"/>
    </font>
    <font>
      <name val="Calibri"/>
      <charset val="238"/>
      <family val="2"/>
      <color theme="1"/>
      <sz val="8"/>
      <scheme val="minor"/>
    </font>
    <font>
      <name val="Arial"/>
      <charset val="238"/>
      <family val="2"/>
      <sz val="10"/>
    </font>
    <font>
      <name val="Tahoma"/>
      <charset val="238"/>
      <family val="2"/>
      <sz val="12"/>
    </font>
    <font>
      <name val="Trebuchet MS"/>
      <charset val="238"/>
      <family val="2"/>
      <color theme="1"/>
      <sz val="11"/>
    </font>
    <font>
      <name val="Calibri"/>
      <charset val="238"/>
      <family val="2"/>
      <b val="1"/>
      <color theme="1"/>
      <sz val="11"/>
      <scheme val="minor"/>
    </font>
    <font>
      <name val="Calibri"/>
      <charset val="238"/>
      <family val="2"/>
      <color theme="1"/>
      <sz val="11"/>
      <scheme val="minor"/>
    </font>
    <font>
      <name val="Calibri"/>
      <charset val="238"/>
      <family val="2"/>
      <b val="1"/>
      <color indexed="8"/>
      <sz val="11"/>
      <scheme val="minor"/>
    </font>
    <font>
      <name val="Calibri"/>
      <charset val="238"/>
      <family val="2"/>
      <b val="1"/>
      <color rgb="FFFF0000"/>
      <sz val="14"/>
      <scheme val="minor"/>
    </font>
    <font>
      <name val="Calibri"/>
      <charset val="238"/>
      <family val="2"/>
      <color rgb="FFFF0000"/>
      <sz val="14"/>
      <scheme val="minor"/>
    </font>
  </fonts>
  <fills count="3">
    <fill>
      <patternFill/>
    </fill>
    <fill>
      <patternFill patternType="gray125"/>
    </fill>
    <fill>
      <patternFill patternType="solid">
        <fgColor rgb="00C4C4C4"/>
      </patternFill>
    </fill>
  </fills>
  <borders count="39">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double">
        <color auto="1"/>
      </left>
      <right/>
      <top style="hair">
        <color auto="1"/>
      </top>
      <bottom style="hair">
        <color auto="1"/>
      </bottom>
      <diagonal/>
    </border>
    <border>
      <left style="double">
        <color auto="1"/>
      </left>
      <right/>
      <top style="hair">
        <color auto="1"/>
      </top>
      <bottom style="medium">
        <color auto="1"/>
      </bottom>
      <diagonal/>
    </border>
    <border>
      <left style="double">
        <color auto="1"/>
      </left>
      <right/>
      <top style="double">
        <color auto="1"/>
      </top>
      <bottom style="hair">
        <color auto="1"/>
      </bottom>
      <diagonal/>
    </border>
    <border>
      <left style="thin">
        <color auto="1"/>
      </left>
      <right style="thin">
        <color auto="1"/>
      </right>
      <top/>
      <bottom style="double">
        <color auto="1"/>
      </bottom>
      <diagonal/>
    </border>
    <border>
      <left style="double">
        <color auto="1"/>
      </left>
      <right/>
      <top/>
      <bottom style="thin">
        <color auto="1"/>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double">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right/>
      <top style="hair">
        <color auto="1"/>
      </top>
      <bottom style="hair">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4">
    <xf borderId="0" fillId="0" fontId="11" numFmtId="0"/>
    <xf borderId="0" fillId="0" fontId="7" numFmtId="0"/>
    <xf borderId="0" fillId="0" fontId="7" numFmtId="0"/>
    <xf borderId="0" fillId="0" fontId="11" numFmtId="0"/>
  </cellStyleXfs>
  <cellXfs count="92">
    <xf borderId="0" fillId="0" fontId="0" numFmtId="0" pivotButton="0" quotePrefix="0" xfId="0"/>
    <xf borderId="0" fillId="0" fontId="0" numFmtId="0" pivotButton="0" quotePrefix="0" xfId="0"/>
    <xf borderId="3" fillId="0" fontId="0" numFmtId="0" pivotButton="0" quotePrefix="0" xfId="0"/>
    <xf applyAlignment="1" borderId="0" fillId="0" fontId="0" numFmtId="0" pivotButton="0" quotePrefix="0" xfId="0">
      <alignment horizontal="center"/>
    </xf>
    <xf applyAlignment="1" borderId="0" fillId="0" fontId="0" numFmtId="0" pivotButton="0" quotePrefix="0" xfId="0">
      <alignment horizontal="center"/>
    </xf>
    <xf applyAlignment="1" borderId="1" fillId="0" fontId="2" numFmtId="0" pivotButton="0" quotePrefix="0" xfId="0">
      <alignment horizontal="center" vertical="center" wrapText="1"/>
    </xf>
    <xf applyAlignment="1" borderId="0" fillId="0" fontId="4" numFmtId="0" pivotButton="0" quotePrefix="0" xfId="0">
      <alignment horizontal="center" vertical="top"/>
    </xf>
    <xf applyAlignment="1" borderId="0" fillId="0" fontId="4" numFmtId="0" pivotButton="0" quotePrefix="0" xfId="0">
      <alignment horizontal="left" vertical="top" wrapText="1"/>
    </xf>
    <xf applyAlignment="1" borderId="0" fillId="0" fontId="4" numFmtId="0" pivotButton="0" quotePrefix="0" xfId="0">
      <alignment horizontal="center" vertical="top"/>
    </xf>
    <xf borderId="15" fillId="0" fontId="1" numFmtId="0" pivotButton="0" quotePrefix="0" xfId="0"/>
    <xf applyAlignment="1" borderId="2" fillId="0" fontId="0" numFmtId="0" pivotButton="0" quotePrefix="0" xfId="0">
      <alignment horizontal="left"/>
    </xf>
    <xf borderId="19" fillId="0" fontId="0" numFmtId="0" pivotButton="0" quotePrefix="0" xfId="0"/>
    <xf borderId="20" fillId="0" fontId="0" numFmtId="0" pivotButton="0" quotePrefix="0" xfId="0"/>
    <xf applyAlignment="1" borderId="5" fillId="0" fontId="2" numFmtId="0" pivotButton="0" quotePrefix="0" xfId="0">
      <alignment horizontal="center" vertical="center" wrapText="1"/>
    </xf>
    <xf applyAlignment="1" borderId="19" fillId="0" fontId="0" numFmtId="0" pivotButton="0" quotePrefix="0" xfId="0">
      <alignment horizontal="center"/>
    </xf>
    <xf borderId="22" fillId="0" fontId="5" numFmtId="0" pivotButton="0" quotePrefix="0" xfId="0"/>
    <xf applyAlignment="1" borderId="9" fillId="0" fontId="4" numFmtId="0" pivotButton="0" quotePrefix="0" xfId="0">
      <alignment vertical="top"/>
    </xf>
    <xf borderId="22" fillId="0" fontId="5" numFmtId="0" pivotButton="0" quotePrefix="0" xfId="0"/>
    <xf applyAlignment="1" borderId="6" fillId="0" fontId="4" numFmtId="0" pivotButton="0" quotePrefix="0" xfId="0">
      <alignment horizontal="center" vertical="top"/>
    </xf>
    <xf applyAlignment="1" borderId="14" fillId="0" fontId="4" numFmtId="0" pivotButton="0" quotePrefix="0" xfId="0">
      <alignment vertical="top" wrapText="1"/>
    </xf>
    <xf applyAlignment="1" borderId="9" fillId="0" fontId="4" numFmtId="0" pivotButton="0" quotePrefix="0" xfId="0">
      <alignment horizontal="center" vertical="top"/>
    </xf>
    <xf applyAlignment="1" borderId="1" fillId="0" fontId="4" numFmtId="0" pivotButton="0" quotePrefix="0" xfId="0">
      <alignment horizontal="center" vertical="top"/>
    </xf>
    <xf applyAlignment="1" borderId="14" fillId="0" fontId="4" numFmtId="0" pivotButton="0" quotePrefix="0" xfId="0">
      <alignment horizontal="center" vertical="top"/>
    </xf>
    <xf borderId="0" fillId="0" fontId="6" numFmtId="0" pivotButton="0" quotePrefix="0" xfId="0"/>
    <xf applyAlignment="1" borderId="21" fillId="0" fontId="5" numFmtId="0" pivotButton="0" quotePrefix="0" xfId="0">
      <alignment wrapText="1"/>
    </xf>
    <xf applyAlignment="1" borderId="26" fillId="0" fontId="3" numFmtId="0" pivotButton="0" quotePrefix="0" xfId="0">
      <alignment horizontal="center" vertical="center" wrapText="1"/>
    </xf>
    <xf applyAlignment="1" borderId="26" fillId="0" fontId="2" numFmtId="0" pivotButton="0" quotePrefix="0" xfId="0">
      <alignment horizontal="center" vertical="center" wrapText="1"/>
    </xf>
    <xf applyAlignment="1" borderId="1" fillId="0" fontId="8" numFmtId="164" pivotButton="0" quotePrefix="0" xfId="1">
      <alignment horizontal="right" vertical="top"/>
    </xf>
    <xf applyAlignment="1" borderId="1" fillId="0" fontId="5" numFmtId="0" pivotButton="0" quotePrefix="0" xfId="0">
      <alignment horizontal="left" vertical="top" wrapText="1"/>
    </xf>
    <xf applyAlignment="1" borderId="1" fillId="0" fontId="4" numFmtId="0" pivotButton="0" quotePrefix="0" xfId="0">
      <alignment horizontal="left" vertical="top" wrapText="1"/>
    </xf>
    <xf applyAlignment="1" borderId="7" fillId="0" fontId="4" numFmtId="0" pivotButton="0" quotePrefix="0" xfId="0">
      <alignment horizontal="center" vertical="top"/>
    </xf>
    <xf applyAlignment="1" borderId="18" fillId="0" fontId="4" numFmtId="0" pivotButton="0" quotePrefix="0" xfId="0">
      <alignment horizontal="center" vertical="top"/>
    </xf>
    <xf applyAlignment="1" borderId="17" fillId="0" fontId="4" numFmtId="0" pivotButton="0" quotePrefix="0" xfId="0">
      <alignment horizontal="center" vertical="top"/>
    </xf>
    <xf borderId="28" fillId="0" fontId="0" numFmtId="0" pivotButton="0" quotePrefix="0" xfId="0"/>
    <xf borderId="29" fillId="0" fontId="0" numFmtId="0" pivotButton="0" quotePrefix="0" xfId="0"/>
    <xf borderId="31" fillId="0" fontId="0" numFmtId="0" pivotButton="0" quotePrefix="0" xfId="0"/>
    <xf borderId="0" fillId="0" fontId="3" numFmtId="0" pivotButton="0" quotePrefix="0" xfId="0"/>
    <xf borderId="0" fillId="0" fontId="3" numFmtId="0" pivotButton="0" quotePrefix="0" xfId="0"/>
    <xf borderId="31" fillId="0" fontId="3" numFmtId="0" pivotButton="0" quotePrefix="0" xfId="0"/>
    <xf applyAlignment="1" borderId="0" fillId="0" fontId="3" numFmtId="0" pivotButton="0" quotePrefix="0" xfId="0">
      <alignment horizontal="left"/>
    </xf>
    <xf borderId="33" fillId="0" fontId="3" numFmtId="0" pivotButton="0" quotePrefix="0" xfId="0"/>
    <xf applyAlignment="1" borderId="33" fillId="0" fontId="3" numFmtId="0" pivotButton="0" quotePrefix="0" xfId="0">
      <alignment horizontal="left"/>
    </xf>
    <xf applyAlignment="1" borderId="34" fillId="0" fontId="3" numFmtId="0" pivotButton="0" quotePrefix="0" xfId="0">
      <alignment horizontal="left"/>
    </xf>
    <xf applyAlignment="1" borderId="0" fillId="0" fontId="6" numFmtId="0" pivotButton="0" quotePrefix="0" xfId="0">
      <alignment horizontal="right"/>
    </xf>
    <xf applyAlignment="1" borderId="22" fillId="0" fontId="5" numFmtId="0" pivotButton="0" quotePrefix="0" xfId="0">
      <alignment wrapText="1"/>
    </xf>
    <xf borderId="23" fillId="0" fontId="5" numFmtId="0" pivotButton="0" quotePrefix="0" xfId="0"/>
    <xf applyAlignment="1" borderId="8" fillId="0" fontId="4" numFmtId="49" pivotButton="0" quotePrefix="0" xfId="0">
      <alignment horizontal="center" vertical="top"/>
    </xf>
    <xf applyAlignment="1" borderId="16" fillId="0" fontId="4" numFmtId="49" pivotButton="0" quotePrefix="0" xfId="0">
      <alignment horizontal="center" vertical="top"/>
    </xf>
    <xf borderId="27" fillId="0" fontId="0" numFmtId="49" pivotButton="0" quotePrefix="0" xfId="0"/>
    <xf borderId="30" fillId="0" fontId="0" numFmtId="49" pivotButton="0" quotePrefix="0" xfId="0"/>
    <xf borderId="30" fillId="0" fontId="3" numFmtId="49" pivotButton="0" quotePrefix="0" xfId="0"/>
    <xf borderId="32" fillId="0" fontId="3" numFmtId="49" pivotButton="0" quotePrefix="0" xfId="0"/>
    <xf borderId="15" fillId="0" fontId="1" numFmtId="49" pivotButton="0" quotePrefix="0" xfId="0"/>
    <xf applyAlignment="1" borderId="25" fillId="0" fontId="2" numFmtId="49" pivotButton="0" quotePrefix="0" xfId="0">
      <alignment horizontal="left" vertical="center" wrapText="1"/>
    </xf>
    <xf borderId="0" fillId="0" fontId="0" numFmtId="49" pivotButton="0" quotePrefix="0" xfId="0"/>
    <xf applyAlignment="1" borderId="10" fillId="0" fontId="4" numFmtId="49" pivotButton="0" quotePrefix="0" xfId="0">
      <alignment horizontal="center" vertical="center" wrapText="1"/>
    </xf>
    <xf applyAlignment="1" borderId="1" fillId="0" fontId="4" numFmtId="0" pivotButton="0" quotePrefix="0" xfId="0">
      <alignment horizontal="center" vertical="center" wrapText="1"/>
    </xf>
    <xf borderId="13" fillId="0" fontId="5" numFmtId="49" pivotButton="0" quotePrefix="0" xfId="0"/>
    <xf borderId="11" fillId="0" fontId="5" numFmtId="49" pivotButton="0" quotePrefix="0" xfId="0"/>
    <xf borderId="24" fillId="0" fontId="5" numFmtId="49" pivotButton="0" quotePrefix="0" xfId="0"/>
    <xf borderId="12" fillId="0" fontId="5" numFmtId="49" pivotButton="0" quotePrefix="0" xfId="0"/>
    <xf applyAlignment="1" borderId="19" fillId="0" fontId="0" numFmtId="0" pivotButton="0" quotePrefix="0" xfId="0">
      <alignment horizontal="center"/>
    </xf>
    <xf applyAlignment="1" borderId="0" fillId="0" fontId="0" numFmtId="0" pivotButton="0" quotePrefix="0" xfId="0">
      <alignment horizontal="center"/>
    </xf>
    <xf borderId="0" fillId="0" fontId="6" numFmtId="0" pivotButton="0" quotePrefix="0" xfId="0"/>
    <xf applyAlignment="1" borderId="0" fillId="0" fontId="9" numFmtId="49" pivotButton="0" quotePrefix="0" xfId="0">
      <alignment horizontal="left"/>
    </xf>
    <xf applyAlignment="1" borderId="22" fillId="0" fontId="5" numFmtId="0" pivotButton="0" quotePrefix="0" xfId="0">
      <alignment horizontal="left"/>
    </xf>
    <xf borderId="0" fillId="0" fontId="10" numFmtId="164" pivotButton="0" quotePrefix="0" xfId="0"/>
    <xf applyAlignment="1" borderId="0" fillId="0" fontId="10" numFmtId="0" pivotButton="0" quotePrefix="0" xfId="0">
      <alignment horizontal="right"/>
    </xf>
    <xf applyAlignment="1" borderId="0" fillId="0" fontId="8" numFmtId="164" pivotButton="0" quotePrefix="0" xfId="1">
      <alignment horizontal="right" vertical="top"/>
    </xf>
    <xf applyAlignment="1" borderId="0" fillId="0" fontId="5" numFmtId="0" pivotButton="0" quotePrefix="0" xfId="0">
      <alignment horizontal="left" vertical="top" wrapText="1"/>
    </xf>
    <xf borderId="0" fillId="0" fontId="3" numFmtId="0" pivotButton="0" quotePrefix="0" xfId="0"/>
    <xf borderId="0" fillId="0" fontId="0" numFmtId="3" pivotButton="0" quotePrefix="0" xfId="0"/>
    <xf applyAlignment="1" borderId="9" fillId="0" fontId="4" numFmtId="0" pivotButton="0" quotePrefix="0" xfId="0">
      <alignment horizontal="center" vertical="top"/>
    </xf>
    <xf applyAlignment="1" borderId="6" fillId="0" fontId="4" numFmtId="0" pivotButton="0" quotePrefix="0" xfId="0">
      <alignment horizontal="center" vertical="top"/>
    </xf>
    <xf borderId="0" fillId="0" fontId="0" numFmtId="17" pivotButton="0" quotePrefix="0" xfId="0"/>
    <xf applyAlignment="1" borderId="9" fillId="0" fontId="4" numFmtId="0" pivotButton="0" quotePrefix="0" xfId="0">
      <alignment vertical="top"/>
    </xf>
    <xf applyAlignment="1" borderId="18" fillId="0" fontId="4" numFmtId="0" pivotButton="0" quotePrefix="0" xfId="0">
      <alignment horizontal="center" vertical="top"/>
    </xf>
    <xf applyAlignment="1" borderId="7" fillId="0" fontId="4" numFmtId="0" pivotButton="0" quotePrefix="0" xfId="0">
      <alignment horizontal="center" vertical="top"/>
    </xf>
    <xf borderId="0" fillId="0" fontId="10" numFmtId="3" pivotButton="0" quotePrefix="0" xfId="0"/>
    <xf borderId="0" fillId="0" fontId="12" numFmtId="3" pivotButton="0" quotePrefix="0" xfId="0"/>
    <xf borderId="35" fillId="0" fontId="5" numFmtId="49" pivotButton="0" quotePrefix="0" xfId="0"/>
    <xf applyAlignment="1" borderId="36" fillId="0" fontId="5" numFmtId="0" pivotButton="0" quotePrefix="0" xfId="0">
      <alignment wrapText="1"/>
    </xf>
    <xf borderId="37" fillId="0" fontId="5" numFmtId="49" pivotButton="0" quotePrefix="0" xfId="0"/>
    <xf borderId="38" fillId="0" fontId="5" numFmtId="49" pivotButton="0" quotePrefix="0" xfId="0"/>
    <xf borderId="0" fillId="0" fontId="0" numFmtId="0" pivotButton="0" quotePrefix="0" xfId="0"/>
    <xf applyAlignment="1" borderId="0" fillId="0" fontId="13" numFmtId="0" pivotButton="0" quotePrefix="0" xfId="0">
      <alignment horizontal="center"/>
    </xf>
    <xf applyAlignment="1" borderId="0" fillId="0" fontId="14" numFmtId="0" pivotButton="0" quotePrefix="0" xfId="0">
      <alignment horizontal="center"/>
    </xf>
    <xf applyAlignment="1" borderId="0" fillId="0" fontId="3" numFmtId="0" pivotButton="0" quotePrefix="0" xfId="0">
      <alignment horizontal="left"/>
    </xf>
    <xf applyAlignment="1" borderId="4" fillId="0" fontId="0" numFmtId="0" pivotButton="0" quotePrefix="0" xfId="0">
      <alignment wrapText="1"/>
    </xf>
    <xf borderId="4" fillId="0" fontId="0" numFmtId="0" pivotButton="0" quotePrefix="0" xfId="0"/>
    <xf applyProtection="1" borderId="0" fillId="0" fontId="0" numFmtId="3" pivotButton="0" quotePrefix="0" xfId="0">
      <protection hidden="0" locked="0"/>
    </xf>
    <xf borderId="0" fillId="2" fontId="0" numFmtId="3" pivotButton="0" quotePrefix="0" xfId="0"/>
  </cellXfs>
  <cellStyles count="4">
    <cellStyle builtinId="0" name="Normální" xfId="0"/>
    <cellStyle name="normální_Zadávací podklad pro profese" xfId="1"/>
    <cellStyle name="Normální 36" xfId="2"/>
    <cellStyle name="Normální 2" xfId="3"/>
  </cellStyles>
  <tableStyles count="0" defaultPivotStyle="PivotStyleLight16" defaultTableStyle="TableStyleMedium2"/>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xl/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customXml" Target="../customXml/item2.xml"/><Relationship Id="rId5" Type="http://schemas.openxmlformats.org/officeDocument/2006/relationships/worksheet" Target="/xl/worksheets/sheet5.xml"/><Relationship Id="rId10" Type="http://schemas.openxmlformats.org/officeDocument/2006/relationships/customXml" Target="../customXml/item1.xml"/><Relationship Id="rId4" Type="http://schemas.openxmlformats.org/officeDocument/2006/relationships/worksheet" Target="/xl/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P33"/>
  <sheetViews>
    <sheetView tabSelected="1" workbookViewId="0" zoomScale="85" zoomScaleNormal="85">
      <pane activePane="bottomLeft" state="frozen" topLeftCell="A9" ySplit="8"/>
      <selection activeCell="C14" sqref="C14"/>
      <selection activeCell="B11" pane="bottomLeft" sqref="B11"/>
    </sheetView>
  </sheetViews>
  <sheetFormatPr baseColWidth="8" defaultRowHeight="15" outlineLevelCol="0"/>
  <cols>
    <col customWidth="1" max="1" min="1" style="54" width="7.140625"/>
    <col bestFit="1" customWidth="1" max="2" min="2" style="84" width="56.5703125"/>
    <col customWidth="1" max="3" min="3" style="84" width="7"/>
    <col bestFit="1" customWidth="1" max="6" min="5" style="84" width="23.7109375"/>
    <col customWidth="1" max="7" min="7" style="84" width="56.85546875"/>
    <col customWidth="1" max="9" min="8" style="84" width="13.85546875"/>
    <col customWidth="1" max="10" min="10" style="84" width="6"/>
    <col bestFit="1" customWidth="1" max="11" min="11" style="84" width="8.85546875"/>
    <col bestFit="1" customWidth="1" max="14" min="12" style="84" width="7.7109375"/>
    <col bestFit="1" customWidth="1" max="16" min="15" style="84" width="7.85546875"/>
  </cols>
  <sheetData>
    <row r="1" spans="1:16">
      <c r="A1" s="48" t="s">
        <v>0</v>
      </c>
      <c r="B1" s="33" t="n"/>
      <c r="C1" s="33" t="s">
        <v>1</v>
      </c>
      <c r="D1" s="33" t="n"/>
      <c r="E1" s="33" t="n"/>
      <c r="F1" s="34" t="n"/>
    </row>
    <row r="2" spans="1:16">
      <c r="A2" s="49" t="s">
        <v>2</v>
      </c>
      <c r="C2" t="s">
        <v>3</v>
      </c>
      <c r="F2" s="35" t="n"/>
    </row>
    <row customHeight="1" ht="18.75" r="3" s="84" spans="1:16">
      <c r="A3" s="49" t="s">
        <v>4</v>
      </c>
      <c r="C3" t="s">
        <v>5</v>
      </c>
      <c r="F3" s="35" t="n"/>
      <c r="H3" s="85" t="n"/>
      <c r="I3" s="85" t="n"/>
    </row>
    <row customHeight="1" ht="18.75" r="4" s="84" spans="1:16">
      <c r="A4" s="50" t="s">
        <v>6</v>
      </c>
      <c r="B4" s="70" t="n"/>
      <c r="C4" s="70" t="s">
        <v>7</v>
      </c>
      <c r="D4" s="70" t="n"/>
      <c r="E4" s="70" t="n"/>
      <c r="F4" s="38" t="n"/>
      <c r="H4" s="86" t="n"/>
      <c r="I4" s="86" t="n"/>
    </row>
    <row customHeight="1" ht="18.75" r="5" s="84" spans="1:16">
      <c r="A5" s="50" t="s">
        <v>8</v>
      </c>
      <c r="B5" s="70" t="n"/>
      <c r="C5" s="70" t="s">
        <v>9</v>
      </c>
      <c r="D5" s="70" t="n"/>
      <c r="E5" s="70" t="n"/>
      <c r="F5" s="38" t="n"/>
      <c r="H5" s="86" t="n"/>
      <c r="I5" s="86" t="n"/>
    </row>
    <row customHeight="1" ht="15.75" r="6" s="84" spans="1:16" thickBot="1">
      <c r="A6" s="51" t="n"/>
      <c r="B6" s="40" t="n"/>
      <c r="C6" s="41" t="n"/>
      <c r="D6" s="41" t="n"/>
      <c r="E6" s="41" t="n"/>
      <c r="F6" s="42" t="n"/>
      <c r="G6" s="87" t="n"/>
      <c r="H6" s="87" t="n"/>
      <c r="I6" s="87" t="n"/>
    </row>
    <row customHeight="1" ht="15.75" r="7" s="84" spans="1:16" thickBot="1">
      <c r="A7" s="52" t="n"/>
      <c r="B7" s="11" t="n"/>
      <c r="C7" s="11" t="n"/>
      <c r="D7" s="11" t="n"/>
      <c r="E7" s="61" t="n"/>
      <c r="F7" s="11" t="n"/>
      <c r="G7" s="11" t="n"/>
      <c r="L7" s="63">
        <f>'30'!$B$8</f>
        <v/>
      </c>
      <c r="M7" s="63">
        <f>'35'!$B$8</f>
        <v/>
      </c>
      <c r="N7" s="63">
        <f>'50'!$B$8</f>
        <v/>
      </c>
      <c r="O7" s="63">
        <f>'60'!$B$8</f>
        <v/>
      </c>
      <c r="P7" s="63">
        <f>'1'!$B$8</f>
        <v/>
      </c>
    </row>
    <row customHeight="1" ht="32.25" r="8" s="84" spans="1:16" thickTop="1">
      <c r="A8" s="53" t="s">
        <v>10</v>
      </c>
      <c r="B8" s="25" t="s">
        <v>11</v>
      </c>
      <c r="C8" s="26" t="s">
        <v>12</v>
      </c>
      <c r="D8" s="26" t="s">
        <v>13</v>
      </c>
      <c r="E8" s="26" t="s">
        <v>14</v>
      </c>
      <c r="F8" s="26" t="s">
        <v>15</v>
      </c>
      <c r="G8" s="25" t="s">
        <v>16</v>
      </c>
      <c r="H8" s="25" t="s">
        <v>17</v>
      </c>
      <c r="I8" s="25" t="s">
        <v>18</v>
      </c>
      <c r="K8" t="s">
        <v>19</v>
      </c>
      <c r="L8" s="43" t="n"/>
      <c r="M8" s="43" t="n"/>
      <c r="N8" s="43" t="n"/>
    </row>
    <row customHeight="1" ht="63.75" r="9" s="84" spans="1:16">
      <c r="A9" s="21" t="s">
        <v>20</v>
      </c>
      <c r="B9" s="29" t="s">
        <v>21</v>
      </c>
      <c r="C9" s="21">
        <f>K9</f>
        <v/>
      </c>
      <c r="D9" s="21" t="s">
        <v>22</v>
      </c>
      <c r="E9" s="27" t="n"/>
      <c r="F9" s="27">
        <f>C9*E9</f>
        <v/>
      </c>
      <c r="G9" s="28" t="s">
        <v>23</v>
      </c>
      <c r="H9" s="21" t="n"/>
      <c r="I9" s="21" t="n"/>
      <c r="K9">
        <f>SUM(L9:P9)</f>
        <v/>
      </c>
      <c r="L9" s="63">
        <f>SUMIF('30'!$A$14:$A$75,$A9,'30'!$C$14:$C$75)</f>
        <v/>
      </c>
      <c r="M9" s="63">
        <f>SUMIF('35'!$A$14:$A$89,$A9,'35'!$C$14:$C$89)</f>
        <v/>
      </c>
      <c r="N9" s="63">
        <f>SUMIF('50'!$A$14:$A$80,$A9,'50'!$C$14:$C$80)</f>
        <v/>
      </c>
      <c r="O9" s="63">
        <f>SUMIF('60'!$A$14:$A$99,$A9,'60'!$C$14:$C$99)</f>
        <v/>
      </c>
      <c r="P9" s="63">
        <f>SUMIF('1'!$A$14:$A$101,$A9,'1'!$C$14:$C$101)</f>
        <v/>
      </c>
    </row>
    <row customHeight="1" ht="76.5" r="10" s="84" spans="1:16">
      <c r="A10" s="21" t="s">
        <v>24</v>
      </c>
      <c r="B10" s="29" t="s">
        <v>25</v>
      </c>
      <c r="C10" s="21">
        <f>K10</f>
        <v/>
      </c>
      <c r="D10" s="21" t="s">
        <v>22</v>
      </c>
      <c r="E10" s="27" t="n"/>
      <c r="F10" s="27">
        <f>C10*E10</f>
        <v/>
      </c>
      <c r="G10" s="28" t="s">
        <v>26</v>
      </c>
      <c r="H10" s="21" t="n"/>
      <c r="I10" s="21" t="n"/>
      <c r="K10">
        <f>SUM(L10:P10)</f>
        <v/>
      </c>
      <c r="L10" s="63">
        <f>SUMIF('30'!$A$14:$A$75,$A10,'30'!$C$14:$C$75)</f>
        <v/>
      </c>
      <c r="M10" s="63">
        <f>SUMIF('35'!$A$14:$A$89,$A10,'35'!$C$14:$C$89)</f>
        <v/>
      </c>
      <c r="N10" s="63">
        <f>SUMIF('50'!$A$14:$A$80,$A10,'50'!$C$14:$C$80)</f>
        <v/>
      </c>
      <c r="O10" s="63">
        <f>SUMIF('60'!$A$14:$A$99,$A10,'60'!$C$14:$C$99)</f>
        <v/>
      </c>
      <c r="P10" s="63">
        <f>SUMIF('1'!$A$14:$A$101,$A10,'1'!$C$14:$C$101)</f>
        <v/>
      </c>
    </row>
    <row customHeight="1" ht="102" r="11" s="84" spans="1:16">
      <c r="A11" s="21" t="s">
        <v>27</v>
      </c>
      <c r="B11" s="29" t="s">
        <v>28</v>
      </c>
      <c r="C11" s="21">
        <f>K11</f>
        <v/>
      </c>
      <c r="D11" s="21" t="s">
        <v>22</v>
      </c>
      <c r="E11" s="27" t="n"/>
      <c r="F11" s="27">
        <f>C11*E11</f>
        <v/>
      </c>
      <c r="G11" s="28" t="s">
        <v>29</v>
      </c>
      <c r="H11" s="21" t="n"/>
      <c r="I11" s="21" t="n"/>
      <c r="K11">
        <f>SUM(L11:P11)</f>
        <v/>
      </c>
      <c r="L11" s="63">
        <f>SUMIF('30'!$A$14:$A$75,$A11,'30'!$C$14:$C$75)</f>
        <v/>
      </c>
      <c r="M11" s="63">
        <f>SUMIF('35'!$A$14:$A$89,$A11,'35'!$C$14:$C$89)</f>
        <v/>
      </c>
      <c r="N11" s="63">
        <f>SUMIF('50'!$A$14:$A$80,$A11,'50'!$C$14:$C$80)</f>
        <v/>
      </c>
      <c r="O11" s="63">
        <f>SUMIF('60'!$A$14:$A$99,$A11,'60'!$C$14:$C$99)</f>
        <v/>
      </c>
      <c r="P11" s="63">
        <f>SUMIF('1'!$A$14:$A$101,$A11,'1'!$C$14:$C$101)</f>
        <v/>
      </c>
    </row>
    <row customHeight="1" ht="89.25" r="12" s="84" spans="1:16">
      <c r="A12" s="21" t="s">
        <v>30</v>
      </c>
      <c r="B12" s="29" t="s">
        <v>31</v>
      </c>
      <c r="C12" s="21">
        <f>K12</f>
        <v/>
      </c>
      <c r="D12" s="21" t="s">
        <v>22</v>
      </c>
      <c r="E12" s="27" t="n"/>
      <c r="F12" s="27">
        <f>C12*E12</f>
        <v/>
      </c>
      <c r="G12" s="28" t="s">
        <v>32</v>
      </c>
      <c r="H12" s="21" t="n"/>
      <c r="I12" s="21" t="n"/>
      <c r="K12">
        <f>SUM(L12:P12)</f>
        <v/>
      </c>
      <c r="L12" s="63">
        <f>SUMIF('30'!$A$14:$A$75,$A12,'30'!$C$14:$C$75)</f>
        <v/>
      </c>
      <c r="M12" s="63">
        <f>SUMIF('35'!$A$14:$A$89,$A12,'35'!$C$14:$C$89)</f>
        <v/>
      </c>
      <c r="N12" s="63">
        <f>SUMIF('50'!$A$14:$A$80,$A12,'50'!$C$14:$C$80)</f>
        <v/>
      </c>
      <c r="O12" s="63">
        <f>SUMIF('60'!$A$14:$A$99,$A12,'60'!$C$14:$C$99)</f>
        <v/>
      </c>
      <c r="P12" s="63">
        <f>SUMIF('1'!$A$14:$A$101,$A12,'1'!$C$14:$C$101)</f>
        <v/>
      </c>
    </row>
    <row customHeight="1" ht="51" r="13" s="84" spans="1:16">
      <c r="A13" s="21" t="s">
        <v>33</v>
      </c>
      <c r="B13" s="29" t="s">
        <v>34</v>
      </c>
      <c r="C13" s="21">
        <f>K13</f>
        <v/>
      </c>
      <c r="D13" s="21" t="s">
        <v>22</v>
      </c>
      <c r="E13" s="27" t="n"/>
      <c r="F13" s="27">
        <f>C13*E13</f>
        <v/>
      </c>
      <c r="G13" s="28" t="s">
        <v>35</v>
      </c>
      <c r="H13" s="21" t="n"/>
      <c r="I13" s="21" t="n"/>
      <c r="K13">
        <f>SUM(L13:P13)</f>
        <v/>
      </c>
      <c r="L13" s="63">
        <f>SUMIF('30'!$A$14:$A$75,$A13,'30'!$C$14:$C$75)</f>
        <v/>
      </c>
      <c r="M13" s="63">
        <f>SUMIF('35'!$A$14:$A$89,$A13,'35'!$C$14:$C$89)</f>
        <v/>
      </c>
      <c r="N13" s="63">
        <f>SUMIF('50'!$A$14:$A$80,$A13,'50'!$C$14:$C$80)</f>
        <v/>
      </c>
      <c r="O13" s="63">
        <f>SUMIF('60'!$A$14:$A$99,$A13,'60'!$C$14:$C$99)</f>
        <v/>
      </c>
      <c r="P13" s="63">
        <f>SUMIF('1'!$A$14:$A$101,$A13,'1'!$C$14:$C$101)</f>
        <v/>
      </c>
    </row>
    <row customHeight="1" ht="63.75" r="14" s="84" spans="1:16">
      <c r="A14" s="21" t="s">
        <v>36</v>
      </c>
      <c r="B14" s="29" t="s">
        <v>37</v>
      </c>
      <c r="C14" s="21">
        <f>K14</f>
        <v/>
      </c>
      <c r="D14" s="21" t="s">
        <v>22</v>
      </c>
      <c r="E14" s="27" t="n"/>
      <c r="F14" s="27">
        <f>C14*E14</f>
        <v/>
      </c>
      <c r="G14" s="28" t="s">
        <v>38</v>
      </c>
      <c r="H14" s="21" t="n"/>
      <c r="I14" s="21" t="n"/>
      <c r="K14">
        <f>SUM(L14:P14)</f>
        <v/>
      </c>
      <c r="L14" s="63">
        <f>SUMIF('30'!$A$14:$A$75,$A14,'30'!$C$14:$C$75)</f>
        <v/>
      </c>
      <c r="M14" s="63">
        <f>SUMIF('35'!$A$14:$A$89,$A14,'35'!$C$14:$C$89)</f>
        <v/>
      </c>
      <c r="N14" s="63">
        <f>SUMIF('50'!$A$14:$A$80,$A14,'50'!$C$14:$C$80)</f>
        <v/>
      </c>
      <c r="O14" s="63">
        <f>SUMIF('60'!$A$14:$A$99,$A14,'60'!$C$14:$C$99)</f>
        <v/>
      </c>
      <c r="P14" s="63">
        <f>SUMIF('1'!$A$14:$A$101,$A14,'1'!$C$14:$C$101)</f>
        <v/>
      </c>
    </row>
    <row customHeight="1" ht="102" r="15" s="84" spans="1:16">
      <c r="A15" s="21" t="s">
        <v>39</v>
      </c>
      <c r="B15" s="29" t="s">
        <v>40</v>
      </c>
      <c r="C15" s="21">
        <f>K15</f>
        <v/>
      </c>
      <c r="D15" s="21" t="s">
        <v>22</v>
      </c>
      <c r="E15" s="27" t="n"/>
      <c r="F15" s="27">
        <f>C15*E15</f>
        <v/>
      </c>
      <c r="G15" s="28" t="s">
        <v>41</v>
      </c>
      <c r="H15" s="21" t="n"/>
      <c r="I15" s="21" t="n"/>
      <c r="K15">
        <f>SUM(L15:P15)</f>
        <v/>
      </c>
      <c r="L15" s="63">
        <f>SUMIF('30'!$A$14:$A$75,$A15,'30'!$C$14:$C$75)</f>
        <v/>
      </c>
      <c r="M15" s="63">
        <f>SUMIF('35'!$A$14:$A$89,$A15,'35'!$C$14:$C$89)</f>
        <v/>
      </c>
      <c r="N15" s="63">
        <f>SUMIF('50'!$A$14:$A$80,$A15,'50'!$C$14:$C$80)</f>
        <v/>
      </c>
      <c r="O15" s="63">
        <f>SUMIF('60'!$A$14:$A$99,$A15,'60'!$C$14:$C$99)</f>
        <v/>
      </c>
      <c r="P15" s="63">
        <f>SUMIF('1'!$A$14:$A$101,$A15,'1'!$C$14:$C$101)</f>
        <v/>
      </c>
    </row>
    <row customHeight="1" ht="38.25" r="16" s="84" spans="1:16">
      <c r="A16" s="21" t="s">
        <v>42</v>
      </c>
      <c r="B16" s="29" t="s">
        <v>43</v>
      </c>
      <c r="C16" s="21">
        <f>K16</f>
        <v/>
      </c>
      <c r="D16" s="21" t="s">
        <v>22</v>
      </c>
      <c r="E16" s="27" t="n"/>
      <c r="F16" s="27">
        <f>C16*E16</f>
        <v/>
      </c>
      <c r="G16" s="28" t="s">
        <v>44</v>
      </c>
      <c r="H16" s="21" t="n"/>
      <c r="I16" s="21" t="n"/>
      <c r="K16">
        <f>SUM(L16:P16)</f>
        <v/>
      </c>
      <c r="L16" s="63">
        <f>SUMIF('30'!$A$14:$A$75,$A16,'30'!$C$14:$C$75)</f>
        <v/>
      </c>
      <c r="M16" s="63">
        <f>SUMIF('35'!$A$14:$A$89,$A16,'35'!$C$14:$C$89)</f>
        <v/>
      </c>
      <c r="N16" s="63">
        <f>SUMIF('50'!$A$14:$A$80,$A16,'50'!$C$14:$C$80)</f>
        <v/>
      </c>
      <c r="O16" s="63">
        <f>SUMIF('60'!$A$14:$A$99,$A16,'60'!$C$14:$C$99)</f>
        <v/>
      </c>
      <c r="P16" s="63">
        <f>SUMIF('1'!$A$14:$A$101,$A16,'1'!$C$14:$C$101)</f>
        <v/>
      </c>
    </row>
    <row customHeight="1" ht="63.75" r="17" s="84" spans="1:16">
      <c r="A17" s="21" t="s">
        <v>45</v>
      </c>
      <c r="B17" s="29" t="s">
        <v>46</v>
      </c>
      <c r="C17" s="21">
        <f>K17</f>
        <v/>
      </c>
      <c r="D17" s="21" t="s">
        <v>22</v>
      </c>
      <c r="E17" s="27" t="n"/>
      <c r="F17" s="27">
        <f>C17*E17</f>
        <v/>
      </c>
      <c r="G17" s="28" t="s">
        <v>47</v>
      </c>
      <c r="H17" s="21" t="n"/>
      <c r="I17" s="21" t="n"/>
      <c r="K17">
        <f>SUM(L17:P17)</f>
        <v/>
      </c>
      <c r="L17" s="63">
        <f>SUMIF('30'!$A$14:$A$75,$A17,'30'!$C$14:$C$75)</f>
        <v/>
      </c>
      <c r="M17" s="63">
        <f>SUMIF('35'!$A$14:$A$89,$A17,'35'!$C$14:$C$89)</f>
        <v/>
      </c>
      <c r="N17" s="63">
        <f>SUMIF('50'!$A$14:$A$80,$A17,'50'!$C$14:$C$80)</f>
        <v/>
      </c>
      <c r="O17" s="63">
        <f>SUMIF('60'!$A$14:$A$99,$A17,'60'!$C$14:$C$99)</f>
        <v/>
      </c>
      <c r="P17" s="63">
        <f>SUMIF('1'!$A$14:$A$101,$A17,'1'!$C$14:$C$101)</f>
        <v/>
      </c>
    </row>
    <row customHeight="1" ht="76.5" r="18" s="84" spans="1:16">
      <c r="A18" s="21" t="s">
        <v>48</v>
      </c>
      <c r="B18" s="29" t="s">
        <v>49</v>
      </c>
      <c r="C18" s="21">
        <f>K18</f>
        <v/>
      </c>
      <c r="D18" s="21" t="s">
        <v>22</v>
      </c>
      <c r="E18" s="27" t="n"/>
      <c r="F18" s="27">
        <f>C18*E18</f>
        <v/>
      </c>
      <c r="G18" s="28" t="s">
        <v>50</v>
      </c>
      <c r="H18" s="21" t="n"/>
      <c r="I18" s="21" t="n"/>
      <c r="K18">
        <f>SUM(L18:P18)</f>
        <v/>
      </c>
      <c r="L18" s="63">
        <f>SUMIF('30'!$A$14:$A$75,$A18,'30'!$C$14:$C$75)</f>
        <v/>
      </c>
      <c r="M18" s="63">
        <f>SUMIF('35'!$A$14:$A$89,$A18,'35'!$C$14:$C$89)</f>
        <v/>
      </c>
      <c r="N18" s="63">
        <f>SUMIF('50'!$A$14:$A$80,$A18,'50'!$C$14:$C$80)</f>
        <v/>
      </c>
      <c r="O18" s="63">
        <f>SUMIF('60'!$A$14:$A$99,$A18,'60'!$C$14:$C$99)</f>
        <v/>
      </c>
      <c r="P18" s="63">
        <f>SUMIF('1'!$A$14:$A$101,$A18,'1'!$C$14:$C$101)</f>
        <v/>
      </c>
    </row>
    <row customHeight="1" ht="76.5" r="19" s="84" spans="1:16">
      <c r="A19" s="21" t="s">
        <v>51</v>
      </c>
      <c r="B19" s="29" t="s">
        <v>52</v>
      </c>
      <c r="C19" s="21">
        <f>K19</f>
        <v/>
      </c>
      <c r="D19" s="21" t="s">
        <v>22</v>
      </c>
      <c r="E19" s="27" t="n"/>
      <c r="F19" s="27">
        <f>C19*E19</f>
        <v/>
      </c>
      <c r="G19" s="28" t="s">
        <v>53</v>
      </c>
      <c r="H19" s="21" t="n"/>
      <c r="I19" s="21" t="n"/>
      <c r="K19">
        <f>SUM(L19:P19)</f>
        <v/>
      </c>
      <c r="L19" s="63">
        <f>SUMIF('30'!$A$14:$A$75,$A19,'30'!$C$14:$C$75)</f>
        <v/>
      </c>
      <c r="M19" s="63">
        <f>SUMIF('35'!$A$14:$A$89,$A19,'35'!$C$14:$C$89)</f>
        <v/>
      </c>
      <c r="N19" s="63">
        <f>SUMIF('50'!$A$14:$A$80,$A19,'50'!$C$14:$C$80)</f>
        <v/>
      </c>
      <c r="O19" s="63">
        <f>SUMIF('60'!$A$14:$A$99,$A19,'60'!$C$14:$C$99)</f>
        <v/>
      </c>
      <c r="P19" s="63">
        <f>SUMIF('1'!$A$14:$A$101,$A19,'1'!$C$14:$C$101)</f>
        <v/>
      </c>
    </row>
    <row customHeight="1" ht="38.25" r="20" s="84" spans="1:16">
      <c r="A20" s="21" t="s">
        <v>54</v>
      </c>
      <c r="B20" s="29" t="s">
        <v>55</v>
      </c>
      <c r="C20" s="21">
        <f>K20</f>
        <v/>
      </c>
      <c r="D20" s="21" t="s">
        <v>22</v>
      </c>
      <c r="E20" s="27" t="n"/>
      <c r="F20" s="27">
        <f>C20*E20</f>
        <v/>
      </c>
      <c r="G20" s="28" t="s">
        <v>56</v>
      </c>
      <c r="H20" s="21" t="n"/>
      <c r="I20" s="21" t="n"/>
      <c r="K20">
        <f>SUM(L20:P20)</f>
        <v/>
      </c>
      <c r="L20" s="63">
        <f>SUMIF('30'!$A$14:$A$75,$A20,'30'!$C$14:$C$75)</f>
        <v/>
      </c>
      <c r="M20" s="63">
        <f>SUMIF('35'!$A$14:$A$89,$A20,'35'!$C$14:$C$89)</f>
        <v/>
      </c>
      <c r="N20" s="63">
        <f>SUMIF('50'!$A$14:$A$80,$A20,'50'!$C$14:$C$80)</f>
        <v/>
      </c>
      <c r="O20" s="63">
        <f>SUMIF('60'!$A$14:$A$99,$A20,'60'!$C$14:$C$99)</f>
        <v/>
      </c>
      <c r="P20" s="63">
        <f>SUMIF('1'!$A$14:$A$101,$A20,'1'!$C$14:$C$101)</f>
        <v/>
      </c>
    </row>
    <row customHeight="1" ht="51" r="21" s="84" spans="1:16">
      <c r="A21" s="21" t="s">
        <v>57</v>
      </c>
      <c r="B21" s="29" t="s">
        <v>58</v>
      </c>
      <c r="C21" s="21">
        <f>K21</f>
        <v/>
      </c>
      <c r="D21" s="21" t="s">
        <v>22</v>
      </c>
      <c r="E21" s="27" t="n"/>
      <c r="F21" s="27">
        <f>C21*E21</f>
        <v/>
      </c>
      <c r="G21" s="28" t="s">
        <v>59</v>
      </c>
      <c r="H21" s="21" t="n"/>
      <c r="I21" s="21" t="n"/>
      <c r="K21">
        <f>SUM(L21:P21)</f>
        <v/>
      </c>
      <c r="L21" s="63">
        <f>SUMIF('30'!$A$14:$A$75,$A21,'30'!$C$14:$C$75)</f>
        <v/>
      </c>
      <c r="M21" s="63">
        <f>SUMIF('35'!$A$14:$A$89,$A21,'35'!$C$14:$C$89)</f>
        <v/>
      </c>
      <c r="N21" s="63">
        <f>SUMIF('50'!$A$14:$A$80,$A21,'50'!$C$14:$C$80)</f>
        <v/>
      </c>
      <c r="O21" s="63">
        <f>SUMIF('60'!$A$14:$A$99,$A21,'60'!$C$14:$C$99)</f>
        <v/>
      </c>
      <c r="P21" s="63">
        <f>SUMIF('1'!$A$14:$A$101,$A21,'1'!$C$14:$C$101)</f>
        <v/>
      </c>
    </row>
    <row customHeight="1" ht="51" r="22" s="84" spans="1:16">
      <c r="A22" s="21" t="s">
        <v>60</v>
      </c>
      <c r="B22" s="29" t="s">
        <v>61</v>
      </c>
      <c r="C22" s="21">
        <f>K22</f>
        <v/>
      </c>
      <c r="D22" s="21" t="s">
        <v>62</v>
      </c>
      <c r="E22" s="27" t="n"/>
      <c r="F22" s="27">
        <f>C22*E22</f>
        <v/>
      </c>
      <c r="G22" s="28" t="s">
        <v>63</v>
      </c>
      <c r="H22" s="21" t="n"/>
      <c r="I22" s="21" t="n"/>
      <c r="K22">
        <f>SUM(L22:P22)</f>
        <v/>
      </c>
      <c r="L22" s="63">
        <f>SUMIF('30'!$A$14:$A$75,$A22,'30'!$C$14:$C$75)</f>
        <v/>
      </c>
      <c r="M22" s="63">
        <f>SUMIF('35'!$A$14:$A$89,$A22,'35'!$C$14:$C$89)</f>
        <v/>
      </c>
      <c r="N22" s="63">
        <f>SUMIF('50'!$A$14:$A$80,$A22,'50'!$C$14:$C$80)</f>
        <v/>
      </c>
      <c r="O22" s="63">
        <f>SUMIF('60'!$A$14:$A$99,$A22,'60'!$C$14:$C$99)</f>
        <v/>
      </c>
      <c r="P22" s="63">
        <f>SUMIF('1'!$A$14:$A$101,$A22,'1'!$C$14:$C$101)</f>
        <v/>
      </c>
    </row>
    <row customHeight="1" ht="25.5" r="23" s="84" spans="1:16">
      <c r="A23" s="21" t="s">
        <v>64</v>
      </c>
      <c r="B23" s="29" t="s">
        <v>65</v>
      </c>
      <c r="C23" s="21">
        <f>K23</f>
        <v/>
      </c>
      <c r="D23" s="21" t="s">
        <v>22</v>
      </c>
      <c r="E23" s="27" t="n"/>
      <c r="F23" s="27">
        <f>C23*E23</f>
        <v/>
      </c>
      <c r="G23" s="28" t="s">
        <v>66</v>
      </c>
      <c r="H23" s="21" t="n"/>
      <c r="I23" s="21" t="n"/>
      <c r="K23">
        <f>SUM(L23:P23)</f>
        <v/>
      </c>
      <c r="L23" s="63">
        <f>SUMIF('30'!$A$14:$A$75,$A23,'30'!$C$14:$C$75)</f>
        <v/>
      </c>
      <c r="M23" s="63">
        <f>SUMIF('35'!$A$14:$A$89,$A23,'35'!$C$14:$C$89)</f>
        <v/>
      </c>
      <c r="N23" s="63">
        <f>SUMIF('50'!$A$14:$A$80,$A23,'50'!$C$14:$C$80)</f>
        <v/>
      </c>
      <c r="O23" s="63">
        <f>SUMIF('60'!$A$14:$A$99,$A23,'60'!$C$14:$C$99)</f>
        <v/>
      </c>
      <c r="P23" s="63">
        <f>SUMIF('1'!$A$14:$A$101,$A23,'1'!$C$14:$C$101)</f>
        <v/>
      </c>
    </row>
    <row customHeight="1" ht="25.5" r="24" s="84" spans="1:16">
      <c r="A24" s="21" t="s">
        <v>67</v>
      </c>
      <c r="B24" s="29" t="s">
        <v>68</v>
      </c>
      <c r="C24" s="21">
        <f>K24</f>
        <v/>
      </c>
      <c r="D24" s="21" t="s">
        <v>69</v>
      </c>
      <c r="E24" s="27" t="n"/>
      <c r="F24" s="27">
        <f>C24*E24</f>
        <v/>
      </c>
      <c r="G24" s="28" t="s">
        <v>70</v>
      </c>
      <c r="H24" s="21" t="n"/>
      <c r="I24" s="21" t="n"/>
      <c r="K24">
        <f>SUM(L24:P24)</f>
        <v/>
      </c>
      <c r="L24" s="63">
        <f>SUMIF('30'!$A$14:$A$75,$A24,'30'!$C$14:$C$75)</f>
        <v/>
      </c>
      <c r="M24" s="63">
        <f>SUMIF('35'!$A$14:$A$89,$A24,'35'!$C$14:$C$89)</f>
        <v/>
      </c>
      <c r="N24" s="63">
        <f>SUMIF('50'!$A$14:$A$80,$A24,'50'!$C$14:$C$80)</f>
        <v/>
      </c>
      <c r="O24" s="63">
        <f>SUMIF('60'!$A$14:$A$99,$A24,'60'!$C$14:$C$99)</f>
        <v/>
      </c>
      <c r="P24" s="63">
        <f>SUMIF('1'!$A$14:$A$101,$A24,'1'!$C$14:$C$101)</f>
        <v/>
      </c>
    </row>
    <row r="25" spans="1:16">
      <c r="A25" s="21" t="s">
        <v>71</v>
      </c>
      <c r="B25" s="29" t="s">
        <v>72</v>
      </c>
      <c r="C25" s="21">
        <f>K25</f>
        <v/>
      </c>
      <c r="D25" s="21" t="s">
        <v>73</v>
      </c>
      <c r="E25" s="27" t="n"/>
      <c r="F25" s="27">
        <f>C25*E25</f>
        <v/>
      </c>
      <c r="G25" s="28" t="n"/>
      <c r="H25" s="21" t="n"/>
      <c r="I25" s="21" t="n"/>
      <c r="K25">
        <f>SUM(L25:P25)</f>
        <v/>
      </c>
      <c r="L25" s="63">
        <f>SUMIF('30'!$A$14:$A$75,$A25,'30'!$C$14:$C$75)</f>
        <v/>
      </c>
      <c r="M25" s="63">
        <f>SUMIF('35'!$A$14:$A$89,$A25,'35'!$C$14:$C$89)</f>
        <v/>
      </c>
      <c r="N25" s="63">
        <f>SUMIF('50'!$A$14:$A$80,$A25,'50'!$C$14:$C$80)</f>
        <v/>
      </c>
      <c r="O25" s="63">
        <f>SUMIF('60'!$A$14:$A$99,$A25,'60'!$C$14:$C$99)</f>
        <v/>
      </c>
      <c r="P25" s="63">
        <f>SUMIF('1'!$A$14:$A$101,$A25,'1'!$C$14:$C$101)</f>
        <v/>
      </c>
    </row>
    <row r="26" spans="1:16">
      <c r="A26" s="21" t="s">
        <v>74</v>
      </c>
      <c r="B26" s="29" t="s">
        <v>75</v>
      </c>
      <c r="C26" s="21">
        <f>K26</f>
        <v/>
      </c>
      <c r="D26" s="21" t="s">
        <v>73</v>
      </c>
      <c r="E26" s="27" t="n"/>
      <c r="F26" s="27">
        <f>C26*E26</f>
        <v/>
      </c>
      <c r="G26" s="28" t="n"/>
      <c r="H26" s="21" t="n"/>
      <c r="I26" s="21" t="n"/>
      <c r="K26">
        <f>SUM(L26:P26)</f>
        <v/>
      </c>
      <c r="L26" s="63">
        <f>SUMIF('30'!$A$14:$A$75,$A26,'30'!$C$14:$C$75)</f>
        <v/>
      </c>
      <c r="M26" s="63">
        <f>SUMIF('35'!$A$14:$A$89,$A26,'35'!$C$14:$C$89)</f>
        <v/>
      </c>
      <c r="N26" s="63">
        <f>SUMIF('50'!$A$14:$A$80,$A26,'50'!$C$14:$C$80)</f>
        <v/>
      </c>
      <c r="O26" s="63">
        <f>SUMIF('60'!$A$14:$A$99,$A26,'60'!$C$14:$C$99)</f>
        <v/>
      </c>
      <c r="P26" s="63">
        <f>SUMIF('1'!$A$14:$A$101,$A26,'1'!$C$14:$C$101)</f>
        <v/>
      </c>
    </row>
    <row r="27" spans="1:16">
      <c r="A27" s="21" t="s">
        <v>76</v>
      </c>
      <c r="B27" s="29" t="s">
        <v>77</v>
      </c>
      <c r="C27" s="21">
        <f>K27</f>
        <v/>
      </c>
      <c r="D27" s="21" t="s">
        <v>73</v>
      </c>
      <c r="E27" s="27" t="n"/>
      <c r="F27" s="27">
        <f>C27*E27</f>
        <v/>
      </c>
      <c r="G27" s="28" t="n"/>
      <c r="H27" s="21" t="n"/>
      <c r="I27" s="21" t="n"/>
      <c r="K27">
        <f>SUM(L27:P27)</f>
        <v/>
      </c>
      <c r="L27" s="63">
        <f>SUMIF('30'!$A$14:$A$75,$A27,'30'!$C$14:$C$75)</f>
        <v/>
      </c>
      <c r="M27" s="63">
        <f>SUMIF('35'!$A$14:$A$89,$A27,'35'!$C$14:$C$89)</f>
        <v/>
      </c>
      <c r="N27" s="63">
        <f>SUMIF('50'!$A$14:$A$80,$A27,'50'!$C$14:$C$80)</f>
        <v/>
      </c>
      <c r="O27" s="63">
        <f>SUMIF('60'!$A$14:$A$99,$A27,'60'!$C$14:$C$99)</f>
        <v/>
      </c>
      <c r="P27" s="63">
        <f>SUMIF('1'!$A$14:$A$101,$A27,'1'!$C$14:$C$101)</f>
        <v/>
      </c>
    </row>
    <row r="28" spans="1:16">
      <c r="A28" s="21" t="s">
        <v>78</v>
      </c>
      <c r="B28" s="29" t="s">
        <v>79</v>
      </c>
      <c r="C28" s="21">
        <f>K28</f>
        <v/>
      </c>
      <c r="D28" s="21" t="s">
        <v>73</v>
      </c>
      <c r="E28" s="27" t="n"/>
      <c r="F28" s="27">
        <f>C28*E28</f>
        <v/>
      </c>
      <c r="G28" s="28" t="n"/>
      <c r="H28" s="21" t="n"/>
      <c r="I28" s="21" t="n"/>
      <c r="K28">
        <f>SUM(L28:P28)</f>
        <v/>
      </c>
      <c r="L28" s="63">
        <f>SUMIF('30'!$A$14:$A$75,$A28,'30'!$C$14:$C$75)</f>
        <v/>
      </c>
      <c r="M28" s="63">
        <f>SUMIF('35'!$A$14:$A$89,$A28,'35'!$C$14:$C$89)</f>
        <v/>
      </c>
      <c r="N28" s="63">
        <f>SUMIF('50'!$A$14:$A$80,$A28,'50'!$C$14:$C$80)</f>
        <v/>
      </c>
      <c r="O28" s="63">
        <f>SUMIF('60'!$A$14:$A$99,$A28,'60'!$C$14:$C$99)</f>
        <v/>
      </c>
      <c r="P28" s="63">
        <f>SUMIF('1'!$A$14:$A$101,$A28,'1'!$C$14:$C$101)</f>
        <v/>
      </c>
    </row>
    <row customHeight="1" ht="16.5" r="29" s="84" spans="1:16">
      <c r="A29" s="64" t="n"/>
      <c r="B29" s="7" t="n"/>
      <c r="C29" s="8" t="n"/>
      <c r="D29" s="8" t="n"/>
      <c r="E29" s="68" t="n"/>
      <c r="F29" s="68" t="n"/>
      <c r="G29" s="69" t="n"/>
      <c r="O29" s="63" t="n"/>
      <c r="P29" s="63" t="n"/>
    </row>
    <row customHeight="1" ht="16.5" r="30" s="84" spans="1:16">
      <c r="A30" s="64" t="n"/>
      <c r="B30" s="7" t="n"/>
      <c r="C30" s="8" t="n"/>
      <c r="D30" s="8" t="n"/>
      <c r="E30" s="68" t="n"/>
      <c r="F30" s="68" t="n"/>
      <c r="G30" s="69" t="n"/>
      <c r="O30" s="63" t="n"/>
      <c r="P30" s="63" t="n"/>
    </row>
    <row customHeight="1" ht="16.5" r="31" s="84" spans="1:16">
      <c r="A31" s="64" t="n"/>
      <c r="B31" s="7" t="n"/>
      <c r="C31" s="8" t="n"/>
      <c r="D31" s="8" t="n"/>
      <c r="E31" s="68" t="n"/>
      <c r="F31" s="68" t="n"/>
      <c r="G31" s="69" t="n"/>
      <c r="L31" s="71">
        <f>SUMPRODUCT($E9:$E30,L9:L30)</f>
        <v/>
      </c>
      <c r="M31" s="71">
        <f>SUMPRODUCT($E9:$E30,M9:M30)</f>
        <v/>
      </c>
      <c r="N31" s="71">
        <f>SUMPRODUCT($E9:$E30,N9:N30)</f>
        <v/>
      </c>
      <c r="O31" s="71">
        <f>SUMPRODUCT($E9:$E30,O9:O30)</f>
        <v/>
      </c>
      <c r="P31" s="71">
        <f>SUMPRODUCT($E9:$E30,P9:P30)</f>
        <v/>
      </c>
    </row>
    <row r="32" spans="1:16">
      <c r="B32" s="67" t="s">
        <v>80</v>
      </c>
      <c r="F32" s="66">
        <f>SUM(F9:F31)</f>
        <v/>
      </c>
      <c r="O32" s="63" t="n"/>
      <c r="P32" s="63" t="n"/>
    </row>
    <row r="33" spans="1:16">
      <c r="O33" s="63" t="n"/>
      <c r="P33" s="63" t="n"/>
    </row>
  </sheetData>
  <pageMargins bottom="0.7480314960629921" footer="0.3149606299212598" header="0.3149606299212598" left="0.2362204724409449" right="0.2362204724409449" top="0.7480314960629921"/>
  <pageSetup fitToHeight="0" horizontalDpi="300" orientation="landscape" paperSize="9" scale="66" verticalDpi="300"/>
</worksheet>
</file>

<file path=xl/worksheets/sheet2.xml><?xml version="1.0" encoding="utf-8"?>
<worksheet xmlns="http://schemas.openxmlformats.org/spreadsheetml/2006/main">
  <sheetPr>
    <outlinePr summaryBelow="1" summaryRight="1"/>
    <pageSetUpPr fitToPage="1"/>
  </sheetPr>
  <dimension ref="A1:F30"/>
  <sheetViews>
    <sheetView view="pageBreakPreview" workbookViewId="0" zoomScaleNormal="100" zoomScaleSheetLayoutView="100">
      <selection activeCell="C63" sqref="C63"/>
    </sheetView>
  </sheetViews>
  <sheetFormatPr baseColWidth="8" defaultRowHeight="15" outlineLevelCol="0"/>
  <cols>
    <col customWidth="1" max="1" min="1" style="84" width="21.7109375"/>
    <col customWidth="1" max="2" min="2" style="84" width="70.7109375"/>
    <col customWidth="1" max="3" min="3" style="62" width="7.7109375"/>
    <col customWidth="1" max="4" min="4" style="84" width="50.7109375"/>
    <col bestFit="1" customWidth="1" max="5" min="5" style="84" width="18.5703125"/>
    <col customWidth="1" max="6" min="6" style="84" width="12.7109375"/>
  </cols>
  <sheetData>
    <row customHeight="1" ht="15.75" r="1" s="84" spans="1:6" thickTop="1">
      <c r="A1" s="80" t="s">
        <v>0</v>
      </c>
      <c r="B1" s="81">
        <f>SOUHRN!C1</f>
        <v/>
      </c>
      <c r="C1" s="10" t="s">
        <v>81</v>
      </c>
      <c r="D1" s="2" t="n"/>
    </row>
    <row customHeight="1" ht="15" r="2" s="84" spans="1:6">
      <c r="A2" s="82" t="s">
        <v>2</v>
      </c>
      <c r="B2" s="44" t="s">
        <v>82</v>
      </c>
      <c r="C2" s="62" t="n"/>
      <c r="D2" s="88" t="s">
        <v>83</v>
      </c>
    </row>
    <row r="3" spans="1:6">
      <c r="A3" s="82" t="s">
        <v>4</v>
      </c>
      <c r="B3" s="44">
        <f>SOUHRN!C3</f>
        <v/>
      </c>
      <c r="C3" s="62" t="n"/>
    </row>
    <row r="4" spans="1:6">
      <c r="A4" s="82" t="s">
        <v>6</v>
      </c>
      <c r="B4" s="44" t="s">
        <v>84</v>
      </c>
      <c r="C4" s="62" t="n"/>
    </row>
    <row r="5" spans="1:6">
      <c r="A5" s="82" t="s">
        <v>8</v>
      </c>
      <c r="B5" s="17" t="s">
        <v>85</v>
      </c>
      <c r="C5" s="62" t="n"/>
    </row>
    <row r="6" spans="1:6">
      <c r="A6" s="82" t="s">
        <v>86</v>
      </c>
      <c r="B6" s="17" t="s">
        <v>87</v>
      </c>
      <c r="C6" s="62" t="n"/>
    </row>
    <row r="7" spans="1:6">
      <c r="A7" s="82" t="s">
        <v>88</v>
      </c>
      <c r="B7" s="17" t="n"/>
      <c r="C7" s="62" t="n"/>
    </row>
    <row r="8" spans="1:6">
      <c r="A8" s="82" t="s">
        <v>89</v>
      </c>
      <c r="B8" s="17">
        <f>RIGHT(CELL("filename",A1),LEN(CELL("filename",A1))-FIND("]",CELL("filename",A1)))</f>
        <v/>
      </c>
      <c r="C8" s="62" t="n"/>
    </row>
    <row r="9" spans="1:6">
      <c r="A9" s="82" t="s">
        <v>90</v>
      </c>
      <c r="B9" s="17" t="s">
        <v>91</v>
      </c>
      <c r="C9" s="62" t="n"/>
    </row>
    <row r="10" spans="1:6">
      <c r="A10" s="82" t="s">
        <v>92</v>
      </c>
      <c r="B10" s="65" t="n"/>
      <c r="C10" s="62" t="n"/>
    </row>
    <row customHeight="1" ht="15.75" r="11" s="84" spans="1:6" thickBot="1">
      <c r="A11" s="83" t="s">
        <v>93</v>
      </c>
      <c r="B11" s="45" t="n"/>
      <c r="C11" s="62" t="n"/>
    </row>
    <row r="12" spans="1:6">
      <c r="A12" s="9" t="n"/>
      <c r="B12" s="11" t="n"/>
      <c r="C12" s="61" t="n"/>
      <c r="D12" s="12" t="n"/>
    </row>
    <row customHeight="1" ht="31.5" r="13" s="84" spans="1:6">
      <c r="A13" s="55" t="s">
        <v>10</v>
      </c>
      <c r="B13" s="56" t="s">
        <v>94</v>
      </c>
      <c r="C13" s="5" t="s">
        <v>12</v>
      </c>
      <c r="D13" s="13" t="s">
        <v>13</v>
      </c>
      <c r="E13" s="56" t="s">
        <v>95</v>
      </c>
      <c r="F13" s="56" t="s">
        <v>96</v>
      </c>
    </row>
    <row r="14" spans="1:6">
      <c r="A14" s="46" t="s">
        <v>39</v>
      </c>
      <c r="B14" s="75">
        <f>VLOOKUP(A14,SOUHRN!$A$9:$E$163,2,FALSE)</f>
        <v/>
      </c>
      <c r="C14" s="72" t="n">
        <v>1</v>
      </c>
      <c r="D14" s="76" t="s">
        <v>22</v>
      </c>
      <c r="E14" s="90" t="s"/>
      <c r="F14" s="71">
        <f>C14*E14</f>
        <v/>
      </c>
    </row>
    <row r="15" spans="1:6">
      <c r="A15" s="46" t="s">
        <v>24</v>
      </c>
      <c r="B15" s="75">
        <f>VLOOKUP(A15,SOUHRN!$A$9:$E$163,2,FALSE)</f>
        <v/>
      </c>
      <c r="C15" s="72" t="n">
        <v>1</v>
      </c>
      <c r="D15" s="76" t="s">
        <v>22</v>
      </c>
      <c r="E15" s="90" t="s"/>
      <c r="F15" s="71">
        <f>C15*E15</f>
        <v/>
      </c>
    </row>
    <row r="16" spans="1:6">
      <c r="A16" s="46" t="s">
        <v>30</v>
      </c>
      <c r="B16" s="75">
        <f>VLOOKUP(A16,SOUHRN!$A$9:$E$163,2,FALSE)</f>
        <v/>
      </c>
      <c r="C16" s="72" t="n">
        <v>1</v>
      </c>
      <c r="D16" s="76" t="s">
        <v>22</v>
      </c>
      <c r="E16" s="90" t="s"/>
      <c r="F16" s="71">
        <f>C16*E16</f>
        <v/>
      </c>
    </row>
    <row r="17" spans="1:6">
      <c r="A17" s="46" t="s">
        <v>33</v>
      </c>
      <c r="B17" s="75">
        <f>VLOOKUP(A17,SOUHRN!$A$9:$E$163,2,FALSE)</f>
        <v/>
      </c>
      <c r="C17" s="72" t="n">
        <v>1</v>
      </c>
      <c r="D17" s="76" t="s">
        <v>22</v>
      </c>
      <c r="E17" s="90" t="s"/>
      <c r="F17" s="71">
        <f>C17*E17</f>
        <v/>
      </c>
    </row>
    <row r="18" spans="1:6">
      <c r="A18" s="46" t="s">
        <v>48</v>
      </c>
      <c r="B18" s="75">
        <f>VLOOKUP(A18,SOUHRN!$A$9:$E$163,2,FALSE)</f>
        <v/>
      </c>
      <c r="C18" s="72" t="n">
        <v>1</v>
      </c>
      <c r="D18" s="76" t="s">
        <v>69</v>
      </c>
      <c r="E18" s="90" t="s"/>
      <c r="F18" s="71">
        <f>C18*E18</f>
        <v/>
      </c>
    </row>
    <row r="19" spans="1:6">
      <c r="A19" s="46" t="s">
        <v>51</v>
      </c>
      <c r="B19" s="75">
        <f>VLOOKUP(A19,SOUHRN!$A$9:$E$163,2,FALSE)</f>
        <v/>
      </c>
      <c r="C19" s="72" t="n">
        <v>1</v>
      </c>
      <c r="D19" s="76" t="s">
        <v>69</v>
      </c>
      <c r="E19" s="90" t="s"/>
      <c r="F19" s="71">
        <f>C19*E19</f>
        <v/>
      </c>
    </row>
    <row r="20" spans="1:6">
      <c r="A20" s="46" t="s">
        <v>54</v>
      </c>
      <c r="B20" s="75">
        <f>VLOOKUP(A20,SOUHRN!$A$9:$E$163,2,FALSE)</f>
        <v/>
      </c>
      <c r="C20" s="72" t="n">
        <v>1</v>
      </c>
      <c r="D20" s="76" t="s">
        <v>69</v>
      </c>
      <c r="E20" s="90" t="s"/>
      <c r="F20" s="71">
        <f>C20*E20</f>
        <v/>
      </c>
    </row>
    <row r="21" spans="1:6">
      <c r="A21" s="46" t="s">
        <v>42</v>
      </c>
      <c r="B21" s="75">
        <f>VLOOKUP(A21,SOUHRN!$A$9:$E$163,2,FALSE)</f>
        <v/>
      </c>
      <c r="C21" s="72" t="n">
        <v>2</v>
      </c>
      <c r="D21" s="76" t="s">
        <v>22</v>
      </c>
      <c r="E21" s="90" t="s"/>
      <c r="F21" s="71">
        <f>C21*E21</f>
        <v/>
      </c>
    </row>
    <row r="22" spans="1:6">
      <c r="A22" s="46" t="s">
        <v>45</v>
      </c>
      <c r="B22" s="75">
        <f>VLOOKUP(A22,SOUHRN!$A$9:$E$163,2,FALSE)</f>
        <v/>
      </c>
      <c r="C22" s="72" t="n">
        <v>1</v>
      </c>
      <c r="D22" s="76" t="s">
        <v>22</v>
      </c>
      <c r="E22" s="90" t="s"/>
      <c r="F22" s="71">
        <f>C22*E22</f>
        <v/>
      </c>
    </row>
    <row r="23" spans="1:6">
      <c r="A23" s="46" t="s">
        <v>60</v>
      </c>
      <c r="B23" s="75">
        <f>VLOOKUP(A23,SOUHRN!$A$9:$E$163,2,FALSE)</f>
        <v/>
      </c>
      <c r="C23" s="72" t="n">
        <v>160</v>
      </c>
      <c r="D23" s="76" t="s">
        <v>62</v>
      </c>
      <c r="E23" s="90" t="s"/>
      <c r="F23" s="71">
        <f>C23*E23</f>
        <v/>
      </c>
    </row>
    <row r="24" spans="1:6">
      <c r="A24" s="46" t="s">
        <v>67</v>
      </c>
      <c r="B24" s="75">
        <f>VLOOKUP(A24,SOUHRN!$A$9:$E$163,2,FALSE)</f>
        <v/>
      </c>
      <c r="C24" s="72" t="n">
        <v>1</v>
      </c>
      <c r="D24" s="76" t="s">
        <v>69</v>
      </c>
      <c r="E24" s="90" t="s"/>
      <c r="F24" s="71">
        <f>C24*E24</f>
        <v/>
      </c>
    </row>
    <row r="25" spans="1:6">
      <c r="A25" s="46" t="s">
        <v>71</v>
      </c>
      <c r="B25" s="75">
        <f>VLOOKUP(A25,SOUHRN!$A$9:$E$163,2,FALSE)</f>
        <v/>
      </c>
      <c r="C25" s="73" t="n">
        <v>16</v>
      </c>
      <c r="D25" s="77" t="s">
        <v>73</v>
      </c>
      <c r="E25" s="91" t="s"/>
      <c r="F25" s="91" t="s"/>
    </row>
    <row r="26" spans="1:6">
      <c r="A26" s="46" t="s">
        <v>74</v>
      </c>
      <c r="B26" s="75">
        <f>VLOOKUP(A26,SOUHRN!$A$9:$E$163,2,FALSE)</f>
        <v/>
      </c>
      <c r="C26" s="73" t="n">
        <v>1</v>
      </c>
      <c r="D26" s="77" t="s">
        <v>73</v>
      </c>
      <c r="E26" s="91" t="s"/>
      <c r="F26" s="91" t="s"/>
    </row>
    <row r="27" spans="1:6">
      <c r="A27" s="46" t="s">
        <v>76</v>
      </c>
      <c r="B27" s="75">
        <f>VLOOKUP(A27,SOUHRN!$A$9:$E$163,2,FALSE)</f>
        <v/>
      </c>
      <c r="C27" s="73" t="n">
        <v>48</v>
      </c>
      <c r="D27" s="77" t="s">
        <v>73</v>
      </c>
      <c r="E27" s="91" t="s"/>
      <c r="F27" s="91" t="s"/>
    </row>
    <row r="28" spans="1:6">
      <c r="A28" s="46" t="s">
        <v>78</v>
      </c>
      <c r="B28" s="75">
        <f>VLOOKUP(A28,SOUHRN!$A$9:$E$163,2,FALSE)</f>
        <v/>
      </c>
      <c r="C28" s="73" t="n">
        <v>4</v>
      </c>
      <c r="D28" s="77" t="s">
        <v>73</v>
      </c>
      <c r="E28" s="91" t="s"/>
      <c r="F28" s="91" t="s"/>
    </row>
    <row customHeight="1" ht="15.75" r="29" s="84" spans="1:6" thickBot="1">
      <c r="A29" s="47" t="n"/>
      <c r="B29" s="19" t="n"/>
      <c r="C29" s="22" t="n"/>
      <c r="D29" s="32" t="n"/>
    </row>
    <row customHeight="1" ht="15.75" r="30" s="84" spans="1:6" thickTop="1">
      <c r="A30" s="8" t="n"/>
      <c r="B30" s="7" t="n"/>
      <c r="C30" s="8" t="n"/>
      <c r="D30" s="8" t="n"/>
      <c r="F30" s="78">
        <f>SUM(F14:F29)</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3.xml><?xml version="1.0" encoding="utf-8"?>
<worksheet xmlns="http://schemas.openxmlformats.org/spreadsheetml/2006/main">
  <sheetPr>
    <outlinePr summaryBelow="1" summaryRight="1"/>
    <pageSetUpPr fitToPage="1"/>
  </sheetPr>
  <dimension ref="A1:F28"/>
  <sheetViews>
    <sheetView view="pageBreakPreview" workbookViewId="0" zoomScaleNormal="100" zoomScaleSheetLayoutView="100">
      <selection activeCell="C63" sqref="C63"/>
    </sheetView>
  </sheetViews>
  <sheetFormatPr baseColWidth="8" defaultRowHeight="15" outlineLevelCol="0"/>
  <cols>
    <col customWidth="1" max="1" min="1" style="84" width="21.7109375"/>
    <col customWidth="1" max="2" min="2" style="84" width="70.7109375"/>
    <col customWidth="1" max="3" min="3" style="62" width="7.7109375"/>
    <col customWidth="1" max="4" min="4" style="84" width="50.7109375"/>
    <col bestFit="1" customWidth="1" max="5" min="5" style="84" width="18.5703125"/>
    <col customWidth="1" max="6" min="6" style="84" width="12"/>
  </cols>
  <sheetData>
    <row customHeight="1" ht="15.75" r="1" s="84" spans="1:6" thickTop="1">
      <c r="A1" s="80" t="s">
        <v>0</v>
      </c>
      <c r="B1" s="81">
        <f>SOUHRN!C1</f>
        <v/>
      </c>
      <c r="C1" s="10" t="s">
        <v>81</v>
      </c>
      <c r="D1" s="2" t="n"/>
    </row>
    <row customHeight="1" ht="15" r="2" s="84" spans="1:6">
      <c r="A2" s="82" t="s">
        <v>2</v>
      </c>
      <c r="B2" s="44">
        <f>SOUHRN!C2</f>
        <v/>
      </c>
      <c r="C2" s="62" t="n"/>
      <c r="D2" s="88" t="s">
        <v>97</v>
      </c>
    </row>
    <row r="3" spans="1:6">
      <c r="A3" s="82" t="s">
        <v>4</v>
      </c>
      <c r="B3" s="44">
        <f>SOUHRN!C3</f>
        <v/>
      </c>
      <c r="C3" s="62" t="n"/>
    </row>
    <row r="4" spans="1:6">
      <c r="A4" s="82" t="s">
        <v>6</v>
      </c>
      <c r="B4" s="44">
        <f>SOUHRN!C4</f>
        <v/>
      </c>
      <c r="C4" s="62" t="n"/>
    </row>
    <row r="5" spans="1:6">
      <c r="A5" s="82" t="s">
        <v>8</v>
      </c>
      <c r="B5" s="17" t="s">
        <v>85</v>
      </c>
      <c r="C5" s="62" t="n"/>
    </row>
    <row r="6" spans="1:6">
      <c r="A6" s="82" t="s">
        <v>86</v>
      </c>
      <c r="B6" s="17" t="s">
        <v>98</v>
      </c>
      <c r="C6" s="62" t="n"/>
    </row>
    <row r="7" spans="1:6">
      <c r="A7" s="82" t="s">
        <v>88</v>
      </c>
      <c r="B7" s="17" t="s">
        <v>99</v>
      </c>
      <c r="C7" s="62" t="n"/>
    </row>
    <row r="8" spans="1:6">
      <c r="A8" s="82" t="s">
        <v>89</v>
      </c>
      <c r="B8" s="17">
        <f>RIGHT(CELL("filename",A1),LEN(CELL("filename",A1))-FIND("]",CELL("filename",A1)))</f>
        <v/>
      </c>
      <c r="C8" s="62" t="n"/>
    </row>
    <row r="9" spans="1:6">
      <c r="A9" s="82" t="s">
        <v>90</v>
      </c>
      <c r="B9" s="17" t="s">
        <v>100</v>
      </c>
      <c r="C9" s="62" t="n"/>
    </row>
    <row r="10" spans="1:6">
      <c r="A10" s="82" t="s">
        <v>92</v>
      </c>
      <c r="B10" s="17" t="n"/>
      <c r="C10" s="62" t="n"/>
    </row>
    <row customHeight="1" ht="15.75" r="11" s="84" spans="1:6" thickBot="1">
      <c r="A11" s="83" t="s">
        <v>93</v>
      </c>
      <c r="B11" s="45" t="n"/>
      <c r="C11" s="62" t="n"/>
    </row>
    <row r="12" spans="1:6">
      <c r="A12" s="9" t="n"/>
      <c r="B12" s="11" t="n"/>
      <c r="C12" s="61" t="n"/>
      <c r="D12" s="12" t="n"/>
    </row>
    <row customHeight="1" ht="31.5" r="13" s="84" spans="1:6">
      <c r="A13" s="55" t="s">
        <v>10</v>
      </c>
      <c r="B13" s="56" t="s">
        <v>94</v>
      </c>
      <c r="C13" s="5" t="s">
        <v>12</v>
      </c>
      <c r="D13" s="13" t="s">
        <v>13</v>
      </c>
      <c r="E13" s="56" t="s">
        <v>95</v>
      </c>
      <c r="F13" s="56" t="s">
        <v>96</v>
      </c>
    </row>
    <row r="14" spans="1:6">
      <c r="A14" s="46" t="s">
        <v>39</v>
      </c>
      <c r="B14" s="75">
        <f>VLOOKUP(A14,SOUHRN!$A$9:$E$163,2,FALSE)</f>
        <v/>
      </c>
      <c r="C14" s="72" t="n">
        <v>1</v>
      </c>
      <c r="D14" s="76" t="s">
        <v>62</v>
      </c>
      <c r="E14" s="90" t="s"/>
      <c r="F14" s="71">
        <f>C14*E14</f>
        <v/>
      </c>
    </row>
    <row r="15" spans="1:6">
      <c r="A15" s="46" t="s">
        <v>48</v>
      </c>
      <c r="B15" s="75">
        <f>VLOOKUP(A15,SOUHRN!$A$9:$E$163,2,FALSE)</f>
        <v/>
      </c>
      <c r="C15" s="72" t="n">
        <v>1</v>
      </c>
      <c r="D15" s="76" t="s">
        <v>69</v>
      </c>
      <c r="E15" s="90" t="s"/>
      <c r="F15" s="71">
        <f>C15*E15</f>
        <v/>
      </c>
    </row>
    <row r="16" spans="1:6">
      <c r="A16" s="46" t="s">
        <v>51</v>
      </c>
      <c r="B16" s="75">
        <f>VLOOKUP(A16,SOUHRN!$A$9:$E$163,2,FALSE)</f>
        <v/>
      </c>
      <c r="C16" s="72" t="n">
        <v>1</v>
      </c>
      <c r="D16" s="76" t="s">
        <v>69</v>
      </c>
      <c r="E16" s="90" t="s"/>
      <c r="F16" s="71">
        <f>C16*E16</f>
        <v/>
      </c>
    </row>
    <row r="17" spans="1:6">
      <c r="A17" s="46" t="s">
        <v>54</v>
      </c>
      <c r="B17" s="75">
        <f>VLOOKUP(A17,SOUHRN!$A$9:$E$163,2,FALSE)</f>
        <v/>
      </c>
      <c r="C17" s="72" t="n">
        <v>1</v>
      </c>
      <c r="D17" s="76" t="s">
        <v>69</v>
      </c>
      <c r="E17" s="90" t="s"/>
      <c r="F17" s="71">
        <f>C17*E17</f>
        <v/>
      </c>
    </row>
    <row r="18" spans="1:6">
      <c r="A18" s="46" t="s">
        <v>42</v>
      </c>
      <c r="B18" s="75">
        <f>VLOOKUP(A18,SOUHRN!$A$9:$E$163,2,FALSE)</f>
        <v/>
      </c>
      <c r="C18" s="72" t="n">
        <v>2</v>
      </c>
      <c r="D18" s="76" t="s">
        <v>22</v>
      </c>
      <c r="E18" s="90" t="s"/>
      <c r="F18" s="71">
        <f>C18*E18</f>
        <v/>
      </c>
    </row>
    <row r="19" spans="1:6">
      <c r="A19" s="46" t="s">
        <v>45</v>
      </c>
      <c r="B19" s="75">
        <f>VLOOKUP(A19,SOUHRN!$A$9:$E$163,2,FALSE)</f>
        <v/>
      </c>
      <c r="C19" s="72" t="n">
        <v>1</v>
      </c>
      <c r="D19" s="76" t="s">
        <v>22</v>
      </c>
      <c r="E19" s="90" t="s"/>
      <c r="F19" s="71">
        <f>C19*E19</f>
        <v/>
      </c>
    </row>
    <row r="20" spans="1:6">
      <c r="A20" s="46" t="s">
        <v>57</v>
      </c>
      <c r="B20" s="75">
        <f>VLOOKUP(A20,SOUHRN!$A$9:$E$163,2,FALSE)</f>
        <v/>
      </c>
      <c r="C20" s="72" t="n">
        <v>1</v>
      </c>
      <c r="D20" s="76" t="s">
        <v>22</v>
      </c>
      <c r="E20" s="90" t="s"/>
      <c r="F20" s="71">
        <f>C20*E20</f>
        <v/>
      </c>
    </row>
    <row r="21" spans="1:6">
      <c r="A21" s="46" t="s">
        <v>67</v>
      </c>
      <c r="B21" s="75">
        <f>VLOOKUP(A21,SOUHRN!$A$9:$E$163,2,FALSE)</f>
        <v/>
      </c>
      <c r="C21" s="72" t="n">
        <v>1</v>
      </c>
      <c r="D21" s="76" t="s">
        <v>69</v>
      </c>
      <c r="E21" s="90" t="s"/>
      <c r="F21" s="71">
        <f>C21*E21</f>
        <v/>
      </c>
    </row>
    <row r="22" spans="1:6">
      <c r="A22" s="46" t="s">
        <v>74</v>
      </c>
      <c r="B22" s="75">
        <f>VLOOKUP(A22,SOUHRN!$A$9:$E$163,2,FALSE)</f>
        <v/>
      </c>
      <c r="C22" s="73" t="n">
        <v>1</v>
      </c>
      <c r="D22" s="77" t="s">
        <v>73</v>
      </c>
      <c r="E22" s="91" t="s"/>
      <c r="F22" s="91" t="s"/>
    </row>
    <row r="23" spans="1:6">
      <c r="A23" s="46" t="s">
        <v>76</v>
      </c>
      <c r="B23" s="75">
        <f>VLOOKUP(A23,SOUHRN!$A$9:$E$163,2,FALSE)</f>
        <v/>
      </c>
      <c r="C23" s="73" t="n">
        <v>8</v>
      </c>
      <c r="D23" s="77" t="s">
        <v>73</v>
      </c>
      <c r="E23" s="91" t="s"/>
      <c r="F23" s="91" t="s"/>
    </row>
    <row r="24" spans="1:6">
      <c r="A24" s="46" t="s">
        <v>78</v>
      </c>
      <c r="B24" s="75">
        <f>VLOOKUP(A24,SOUHRN!$A$9:$E$163,2,FALSE)</f>
        <v/>
      </c>
      <c r="C24" s="73" t="n">
        <v>1</v>
      </c>
      <c r="D24" s="77" t="s">
        <v>73</v>
      </c>
      <c r="E24" s="91" t="s"/>
      <c r="F24" s="91" t="s"/>
    </row>
    <row customHeight="1" ht="15.75" r="25" s="84" spans="1:6" thickBot="1">
      <c r="A25" s="47" t="n"/>
      <c r="B25" s="19" t="n"/>
      <c r="C25" s="22" t="n"/>
      <c r="D25" s="32" t="n"/>
      <c r="E25" s="71" t="n"/>
      <c r="F25" s="71" t="n"/>
    </row>
    <row customHeight="1" ht="15.75" r="26" s="84" spans="1:6" thickTop="1">
      <c r="A26" s="54" t="n"/>
      <c r="C26" s="62" t="n"/>
    </row>
    <row r="27" spans="1:6">
      <c r="F27" s="79">
        <f>SUM(F14:F26)</f>
        <v/>
      </c>
    </row>
    <row r="28" spans="1:6">
      <c r="A28" s="74"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4.xml><?xml version="1.0" encoding="utf-8"?>
<worksheet xmlns="http://schemas.openxmlformats.org/spreadsheetml/2006/main">
  <sheetPr>
    <outlinePr summaryBelow="1" summaryRight="1"/>
    <pageSetUpPr fitToPage="1"/>
  </sheetPr>
  <dimension ref="A1:F29"/>
  <sheetViews>
    <sheetView view="pageBreakPreview" workbookViewId="0" zoomScaleNormal="100" zoomScaleSheetLayoutView="100">
      <selection activeCell="C63" sqref="C63"/>
    </sheetView>
  </sheetViews>
  <sheetFormatPr baseColWidth="8" defaultRowHeight="15" outlineLevelCol="0"/>
  <cols>
    <col customWidth="1" max="1" min="1" style="84" width="21.7109375"/>
    <col customWidth="1" max="2" min="2" style="84" width="70.7109375"/>
    <col customWidth="1" max="3" min="3" style="62" width="7.7109375"/>
    <col customWidth="1" max="4" min="4" style="84" width="50.7109375"/>
    <col bestFit="1" customWidth="1" max="5" min="5" style="84" width="18.5703125"/>
    <col customWidth="1" max="6" min="6" style="84" width="12.7109375"/>
  </cols>
  <sheetData>
    <row customHeight="1" ht="15.75" r="1" s="84" spans="1:6" thickTop="1">
      <c r="A1" s="80" t="s">
        <v>0</v>
      </c>
      <c r="B1" s="81">
        <f>SOUHRN!C1</f>
        <v/>
      </c>
      <c r="C1" s="10" t="s">
        <v>81</v>
      </c>
      <c r="D1" s="2" t="n"/>
    </row>
    <row customHeight="1" ht="15" r="2" s="84" spans="1:6">
      <c r="A2" s="82" t="s">
        <v>2</v>
      </c>
      <c r="B2" s="44">
        <f>SOUHRN!C2</f>
        <v/>
      </c>
      <c r="C2" s="62" t="n"/>
      <c r="D2" s="88" t="s">
        <v>97</v>
      </c>
    </row>
    <row r="3" spans="1:6">
      <c r="A3" s="82" t="s">
        <v>4</v>
      </c>
      <c r="B3" s="44">
        <f>SOUHRN!C3</f>
        <v/>
      </c>
      <c r="C3" s="62" t="n"/>
    </row>
    <row r="4" spans="1:6">
      <c r="A4" s="82" t="s">
        <v>6</v>
      </c>
      <c r="B4" s="44">
        <f>SOUHRN!C4</f>
        <v/>
      </c>
      <c r="C4" s="62" t="n"/>
    </row>
    <row r="5" spans="1:6">
      <c r="A5" s="82" t="s">
        <v>8</v>
      </c>
      <c r="B5" s="17" t="s">
        <v>85</v>
      </c>
      <c r="C5" s="62" t="n"/>
    </row>
    <row r="6" spans="1:6">
      <c r="A6" s="82" t="s">
        <v>86</v>
      </c>
      <c r="B6" s="17" t="s">
        <v>101</v>
      </c>
      <c r="C6" s="62" t="n"/>
    </row>
    <row r="7" spans="1:6">
      <c r="A7" s="82" t="s">
        <v>88</v>
      </c>
      <c r="B7" s="17" t="s">
        <v>102</v>
      </c>
      <c r="C7" s="62" t="n"/>
    </row>
    <row r="8" spans="1:6">
      <c r="A8" s="82" t="s">
        <v>89</v>
      </c>
      <c r="B8" s="17">
        <f>RIGHT(CELL("filename",A1),LEN(CELL("filename",A1))-FIND("]",CELL("filename",A1)))</f>
        <v/>
      </c>
      <c r="C8" s="62" t="n"/>
    </row>
    <row r="9" spans="1:6">
      <c r="A9" s="82" t="s">
        <v>90</v>
      </c>
      <c r="B9" s="17" t="s">
        <v>103</v>
      </c>
      <c r="C9" s="62" t="n"/>
    </row>
    <row r="10" spans="1:6">
      <c r="A10" s="82" t="s">
        <v>92</v>
      </c>
      <c r="B10" s="17" t="n"/>
      <c r="C10" s="62" t="n"/>
    </row>
    <row customHeight="1" ht="15.75" r="11" s="84" spans="1:6" thickBot="1">
      <c r="A11" s="83" t="s">
        <v>93</v>
      </c>
      <c r="B11" s="45" t="n"/>
      <c r="C11" s="62" t="n"/>
    </row>
    <row r="12" spans="1:6">
      <c r="A12" s="9" t="n"/>
      <c r="B12" s="11" t="n"/>
      <c r="C12" s="61" t="n"/>
      <c r="D12" s="12" t="n"/>
    </row>
    <row customHeight="1" ht="31.5" r="13" s="84" spans="1:6">
      <c r="A13" s="55" t="s">
        <v>10</v>
      </c>
      <c r="B13" s="56" t="s">
        <v>94</v>
      </c>
      <c r="C13" s="5" t="s">
        <v>12</v>
      </c>
      <c r="D13" s="13" t="s">
        <v>13</v>
      </c>
      <c r="E13" s="56" t="s">
        <v>95</v>
      </c>
      <c r="F13" s="56" t="s">
        <v>96</v>
      </c>
    </row>
    <row customHeight="1" ht="15.75" r="14" s="84" spans="1:6">
      <c r="A14" s="46" t="s">
        <v>39</v>
      </c>
      <c r="B14" s="75">
        <f>VLOOKUP(A14,SOUHRN!$A$9:$E$163,2,FALSE)</f>
        <v/>
      </c>
      <c r="C14" s="72" t="n">
        <v>1</v>
      </c>
      <c r="D14" s="76" t="s">
        <v>62</v>
      </c>
      <c r="E14" s="90" t="s"/>
      <c r="F14" s="71">
        <f>C14*E14</f>
        <v/>
      </c>
    </row>
    <row r="15" spans="1:6">
      <c r="A15" s="46" t="s">
        <v>48</v>
      </c>
      <c r="B15" s="75">
        <f>VLOOKUP(A15,SOUHRN!$A$9:$E$163,2,FALSE)</f>
        <v/>
      </c>
      <c r="C15" s="72" t="n">
        <v>1</v>
      </c>
      <c r="D15" s="76" t="s">
        <v>69</v>
      </c>
      <c r="E15" s="90" t="s"/>
      <c r="F15" s="71">
        <f>C15*E15</f>
        <v/>
      </c>
    </row>
    <row r="16" spans="1:6">
      <c r="A16" s="46" t="s">
        <v>51</v>
      </c>
      <c r="B16" s="75">
        <f>VLOOKUP(A16,SOUHRN!$A$9:$E$163,2,FALSE)</f>
        <v/>
      </c>
      <c r="C16" s="72" t="n">
        <v>1</v>
      </c>
      <c r="D16" s="76" t="s">
        <v>69</v>
      </c>
      <c r="E16" s="90" t="s"/>
      <c r="F16" s="71">
        <f>C16*E16</f>
        <v/>
      </c>
    </row>
    <row r="17" spans="1:6">
      <c r="A17" s="46" t="s">
        <v>54</v>
      </c>
      <c r="B17" s="75">
        <f>VLOOKUP(A17,SOUHRN!$A$9:$E$163,2,FALSE)</f>
        <v/>
      </c>
      <c r="C17" s="72" t="n">
        <v>1</v>
      </c>
      <c r="D17" s="76" t="s">
        <v>69</v>
      </c>
      <c r="E17" s="90" t="s"/>
      <c r="F17" s="71">
        <f>C17*E17</f>
        <v/>
      </c>
    </row>
    <row r="18" spans="1:6">
      <c r="A18" s="46" t="s">
        <v>42</v>
      </c>
      <c r="B18" s="75">
        <f>VLOOKUP(A18,SOUHRN!$A$9:$E$163,2,FALSE)</f>
        <v/>
      </c>
      <c r="C18" s="72" t="n">
        <v>2</v>
      </c>
      <c r="D18" s="76" t="s">
        <v>22</v>
      </c>
      <c r="E18" s="90" t="s"/>
      <c r="F18" s="71">
        <f>C18*E18</f>
        <v/>
      </c>
    </row>
    <row r="19" spans="1:6">
      <c r="A19" s="46" t="s">
        <v>45</v>
      </c>
      <c r="B19" s="75">
        <f>VLOOKUP(A19,SOUHRN!$A$9:$E$163,2,FALSE)</f>
        <v/>
      </c>
      <c r="C19" s="72" t="n">
        <v>1</v>
      </c>
      <c r="D19" s="76" t="s">
        <v>22</v>
      </c>
      <c r="E19" s="90" t="s"/>
      <c r="F19" s="71">
        <f>C19*E19</f>
        <v/>
      </c>
    </row>
    <row r="20" spans="1:6">
      <c r="A20" s="46" t="s">
        <v>57</v>
      </c>
      <c r="B20" s="75">
        <f>VLOOKUP(A20,SOUHRN!$A$9:$E$163,2,FALSE)</f>
        <v/>
      </c>
      <c r="C20" s="72" t="n">
        <v>1</v>
      </c>
      <c r="D20" s="76" t="s">
        <v>22</v>
      </c>
      <c r="E20" s="90" t="s"/>
      <c r="F20" s="71">
        <f>C20*E20</f>
        <v/>
      </c>
    </row>
    <row r="21" spans="1:6">
      <c r="A21" s="46" t="s">
        <v>67</v>
      </c>
      <c r="B21" s="75">
        <f>VLOOKUP(A21,SOUHRN!$A$9:$E$163,2,FALSE)</f>
        <v/>
      </c>
      <c r="C21" s="72" t="n">
        <v>1</v>
      </c>
      <c r="D21" s="76" t="s">
        <v>69</v>
      </c>
      <c r="E21" s="90" t="s"/>
      <c r="F21" s="71">
        <f>C21*E21</f>
        <v/>
      </c>
    </row>
    <row r="22" spans="1:6">
      <c r="A22" s="46" t="s">
        <v>74</v>
      </c>
      <c r="B22" s="75">
        <f>VLOOKUP(A22,SOUHRN!$A$9:$E$163,2,FALSE)</f>
        <v/>
      </c>
      <c r="C22" s="73" t="n">
        <v>1</v>
      </c>
      <c r="D22" s="77" t="s">
        <v>73</v>
      </c>
      <c r="E22" s="91" t="s"/>
      <c r="F22" s="91" t="s"/>
    </row>
    <row r="23" spans="1:6">
      <c r="A23" s="46" t="s">
        <v>76</v>
      </c>
      <c r="B23" s="75">
        <f>VLOOKUP(A23,SOUHRN!$A$9:$E$163,2,FALSE)</f>
        <v/>
      </c>
      <c r="C23" s="73" t="n">
        <v>8</v>
      </c>
      <c r="D23" s="77" t="s">
        <v>73</v>
      </c>
      <c r="E23" s="91" t="s"/>
      <c r="F23" s="91" t="s"/>
    </row>
    <row r="24" spans="1:6">
      <c r="A24" s="46" t="s">
        <v>78</v>
      </c>
      <c r="B24" s="75">
        <f>VLOOKUP(A24,SOUHRN!$A$9:$E$163,2,FALSE)</f>
        <v/>
      </c>
      <c r="C24" s="73" t="n">
        <v>1</v>
      </c>
      <c r="D24" s="77" t="s">
        <v>73</v>
      </c>
      <c r="E24" s="91" t="s"/>
      <c r="F24" s="91" t="s"/>
    </row>
    <row customHeight="1" ht="15.75" r="25" s="84" spans="1:6" thickBot="1">
      <c r="A25" s="47" t="n"/>
      <c r="B25" s="19" t="n"/>
      <c r="C25" s="22" t="n"/>
      <c r="D25" s="32" t="n"/>
      <c r="E25" s="71" t="n"/>
      <c r="F25" s="71" t="n"/>
    </row>
    <row customHeight="1" ht="15.75" r="26" s="84" spans="1:6" thickTop="1">
      <c r="A26" s="8" t="n"/>
      <c r="B26" s="7" t="n"/>
      <c r="C26" s="8" t="n"/>
      <c r="D26" s="8" t="n"/>
      <c r="E26" s="71" t="n"/>
      <c r="F26" s="71" t="n"/>
    </row>
    <row r="27" spans="1:6">
      <c r="E27" s="71" t="n"/>
      <c r="F27" s="71" t="n"/>
    </row>
    <row r="28" spans="1:6"/>
    <row r="29" spans="1:6">
      <c r="F29" s="79">
        <f>SUM(F14:F28)</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5.xml><?xml version="1.0" encoding="utf-8"?>
<worksheet xmlns="http://schemas.openxmlformats.org/spreadsheetml/2006/main">
  <sheetPr>
    <outlinePr summaryBelow="1" summaryRight="1"/>
    <pageSetUpPr fitToPage="1"/>
  </sheetPr>
  <dimension ref="A1:F28"/>
  <sheetViews>
    <sheetView view="pageBreakPreview" workbookViewId="0" zoomScaleNormal="100" zoomScaleSheetLayoutView="100">
      <selection activeCell="C63" sqref="C63"/>
    </sheetView>
  </sheetViews>
  <sheetFormatPr baseColWidth="8" defaultRowHeight="15" outlineLevelCol="0"/>
  <cols>
    <col customWidth="1" max="1" min="1" style="84" width="21.7109375"/>
    <col customWidth="1" max="2" min="2" style="84" width="70.7109375"/>
    <col customWidth="1" max="3" min="3" style="62" width="7.7109375"/>
    <col customWidth="1" max="4" min="4" style="84" width="50.7109375"/>
    <col bestFit="1" customWidth="1" max="5" min="5" style="84" width="18.5703125"/>
    <col customWidth="1" max="6" min="6" style="84" width="12.5703125"/>
  </cols>
  <sheetData>
    <row customHeight="1" ht="15.75" r="1" s="84" spans="1:6" thickTop="1">
      <c r="A1" s="57" t="s">
        <v>0</v>
      </c>
      <c r="B1" s="24">
        <f>SOUHRN!C1</f>
        <v/>
      </c>
      <c r="C1" s="10" t="s">
        <v>81</v>
      </c>
      <c r="D1" s="2" t="n"/>
    </row>
    <row customHeight="1" ht="15" r="2" s="84" spans="1:6">
      <c r="A2" s="58" t="s">
        <v>2</v>
      </c>
      <c r="B2" s="44" t="s">
        <v>104</v>
      </c>
      <c r="C2" s="62" t="n"/>
      <c r="D2" s="88" t="s">
        <v>105</v>
      </c>
    </row>
    <row r="3" spans="1:6">
      <c r="A3" s="58" t="s">
        <v>4</v>
      </c>
      <c r="B3" s="44">
        <f>SOUHRN!C3</f>
        <v/>
      </c>
      <c r="C3" s="62" t="n"/>
    </row>
    <row r="4" spans="1:6">
      <c r="A4" s="58" t="s">
        <v>6</v>
      </c>
      <c r="B4" s="44" t="s">
        <v>106</v>
      </c>
      <c r="C4" s="62" t="n"/>
    </row>
    <row r="5" spans="1:6">
      <c r="A5" s="58" t="s">
        <v>8</v>
      </c>
      <c r="B5" s="17" t="s">
        <v>85</v>
      </c>
      <c r="C5" s="62" t="n"/>
    </row>
    <row r="6" spans="1:6">
      <c r="A6" s="58" t="s">
        <v>86</v>
      </c>
      <c r="B6" s="17" t="s">
        <v>107</v>
      </c>
      <c r="C6" s="62" t="n"/>
    </row>
    <row r="7" spans="1:6">
      <c r="A7" s="58" t="s">
        <v>88</v>
      </c>
      <c r="B7" s="17" t="s">
        <v>102</v>
      </c>
      <c r="C7" s="62" t="n"/>
    </row>
    <row r="8" spans="1:6">
      <c r="A8" s="59" t="s">
        <v>89</v>
      </c>
      <c r="B8" s="17">
        <f>RIGHT(CELL("filename",A1),LEN(CELL("filename",A1))-FIND("]",CELL("filename",A1)))</f>
        <v/>
      </c>
      <c r="C8" s="62" t="n"/>
    </row>
    <row r="9" spans="1:6">
      <c r="A9" s="58" t="s">
        <v>90</v>
      </c>
      <c r="B9" s="17" t="s">
        <v>108</v>
      </c>
      <c r="C9" s="62" t="n"/>
    </row>
    <row r="10" spans="1:6">
      <c r="A10" s="58" t="s">
        <v>92</v>
      </c>
      <c r="B10" s="65" t="n"/>
      <c r="C10" s="62" t="n"/>
    </row>
    <row customHeight="1" ht="15.75" r="11" s="84" spans="1:6" thickBot="1">
      <c r="A11" s="60" t="s">
        <v>93</v>
      </c>
      <c r="B11" s="45" t="n"/>
      <c r="C11" s="62" t="n"/>
    </row>
    <row r="12" spans="1:6">
      <c r="A12" s="9" t="n"/>
      <c r="B12" s="11" t="n"/>
      <c r="C12" s="61" t="n"/>
      <c r="D12" s="12" t="n"/>
    </row>
    <row customHeight="1" ht="31.5" r="13" s="84" spans="1:6">
      <c r="A13" s="55" t="s">
        <v>10</v>
      </c>
      <c r="B13" s="56" t="s">
        <v>94</v>
      </c>
      <c r="C13" s="5" t="s">
        <v>12</v>
      </c>
      <c r="D13" s="13" t="s">
        <v>13</v>
      </c>
      <c r="E13" s="56" t="s">
        <v>95</v>
      </c>
      <c r="F13" s="56" t="s">
        <v>96</v>
      </c>
    </row>
    <row r="14" spans="1:6">
      <c r="A14" s="46" t="s">
        <v>39</v>
      </c>
      <c r="B14" s="75">
        <f>VLOOKUP(A14,SOUHRN!$A$9:$E$163,2,FALSE)</f>
        <v/>
      </c>
      <c r="C14" s="72" t="n">
        <v>1</v>
      </c>
      <c r="D14" s="76" t="s">
        <v>62</v>
      </c>
      <c r="E14" s="90" t="s"/>
      <c r="F14" s="71">
        <f>C14*E14</f>
        <v/>
      </c>
    </row>
    <row r="15" spans="1:6">
      <c r="A15" s="46" t="s">
        <v>67</v>
      </c>
      <c r="B15" s="75">
        <f>VLOOKUP(A15,SOUHRN!$A$9:$E$163,2,FALSE)</f>
        <v/>
      </c>
      <c r="C15" s="72" t="n">
        <v>1</v>
      </c>
      <c r="D15" s="76" t="s">
        <v>69</v>
      </c>
      <c r="E15" s="90" t="s"/>
      <c r="F15" s="71">
        <f>C15*E15</f>
        <v/>
      </c>
    </row>
    <row r="16" spans="1:6">
      <c r="A16" s="46" t="s">
        <v>76</v>
      </c>
      <c r="B16" s="75">
        <f>VLOOKUP(A16,SOUHRN!$A$9:$E$163,2,FALSE)</f>
        <v/>
      </c>
      <c r="C16" s="72" t="n">
        <v>4</v>
      </c>
      <c r="D16" s="76" t="s">
        <v>73</v>
      </c>
      <c r="E16" s="91" t="s"/>
      <c r="F16" s="91" t="s"/>
    </row>
    <row r="17" spans="1:6">
      <c r="A17" s="46" t="s">
        <v>48</v>
      </c>
      <c r="B17" s="75">
        <f>VLOOKUP(A17,SOUHRN!$A$9:$E$163,2,FALSE)</f>
        <v/>
      </c>
      <c r="C17" s="72" t="n">
        <v>1</v>
      </c>
      <c r="D17" s="76" t="s">
        <v>69</v>
      </c>
      <c r="E17" s="90" t="s"/>
      <c r="F17" s="71">
        <f>C17*E17</f>
        <v/>
      </c>
    </row>
    <row r="18" spans="1:6">
      <c r="A18" s="46" t="s">
        <v>51</v>
      </c>
      <c r="B18" s="75">
        <f>VLOOKUP(A18,SOUHRN!$A$9:$E$163,2,FALSE)</f>
        <v/>
      </c>
      <c r="C18" s="72" t="n">
        <v>1</v>
      </c>
      <c r="D18" s="76" t="s">
        <v>69</v>
      </c>
      <c r="E18" s="90" t="s"/>
      <c r="F18" s="71">
        <f>C18*E18</f>
        <v/>
      </c>
    </row>
    <row r="19" spans="1:6">
      <c r="A19" s="46" t="s">
        <v>54</v>
      </c>
      <c r="B19" s="75">
        <f>VLOOKUP(A19,SOUHRN!$A$9:$E$163,2,FALSE)</f>
        <v/>
      </c>
      <c r="C19" s="72" t="n">
        <v>1</v>
      </c>
      <c r="D19" s="76" t="s">
        <v>69</v>
      </c>
      <c r="E19" s="90" t="s"/>
      <c r="F19" s="71">
        <f>C19*E19</f>
        <v/>
      </c>
    </row>
    <row r="20" spans="1:6">
      <c r="A20" s="46" t="s">
        <v>42</v>
      </c>
      <c r="B20" s="75">
        <f>VLOOKUP(A20,SOUHRN!$A$9:$E$163,2,FALSE)</f>
        <v/>
      </c>
      <c r="C20" s="72" t="n">
        <v>2</v>
      </c>
      <c r="D20" s="76" t="s">
        <v>22</v>
      </c>
      <c r="E20" s="90" t="s"/>
      <c r="F20" s="71">
        <f>C20*E20</f>
        <v/>
      </c>
    </row>
    <row r="21" spans="1:6">
      <c r="A21" s="46" t="s">
        <v>45</v>
      </c>
      <c r="B21" s="75">
        <f>VLOOKUP(A21,SOUHRN!$A$9:$E$163,2,FALSE)</f>
        <v/>
      </c>
      <c r="C21" s="72" t="n">
        <v>1</v>
      </c>
      <c r="D21" s="76" t="s">
        <v>22</v>
      </c>
      <c r="E21" s="90" t="s"/>
      <c r="F21" s="71">
        <f>C21*E21</f>
        <v/>
      </c>
    </row>
    <row r="22" spans="1:6">
      <c r="A22" s="46" t="s">
        <v>67</v>
      </c>
      <c r="B22" s="75">
        <f>VLOOKUP(A22,SOUHRN!$A$9:$E$163,2,FALSE)</f>
        <v/>
      </c>
      <c r="C22" s="72" t="n">
        <v>1</v>
      </c>
      <c r="D22" s="76" t="s">
        <v>69</v>
      </c>
      <c r="E22" s="90" t="s"/>
      <c r="F22" s="71">
        <f>C22*E22</f>
        <v/>
      </c>
    </row>
    <row r="23" spans="1:6">
      <c r="A23" s="46" t="s">
        <v>74</v>
      </c>
      <c r="B23" s="75">
        <f>VLOOKUP(A23,SOUHRN!$A$9:$E$163,2,FALSE)</f>
        <v/>
      </c>
      <c r="C23" s="73" t="n">
        <v>1</v>
      </c>
      <c r="D23" s="77" t="s">
        <v>73</v>
      </c>
      <c r="E23" s="91" t="s"/>
      <c r="F23" s="91" t="s"/>
    </row>
    <row r="24" spans="1:6">
      <c r="A24" s="46" t="s">
        <v>76</v>
      </c>
      <c r="B24" s="75">
        <f>VLOOKUP(A24,SOUHRN!$A$9:$E$163,2,FALSE)</f>
        <v/>
      </c>
      <c r="C24" s="73" t="n">
        <v>8</v>
      </c>
      <c r="D24" s="77" t="s">
        <v>73</v>
      </c>
      <c r="E24" s="91" t="s"/>
      <c r="F24" s="91" t="s"/>
    </row>
    <row r="25" spans="1:6">
      <c r="A25" s="46" t="s">
        <v>78</v>
      </c>
      <c r="B25" s="75">
        <f>VLOOKUP(A25,SOUHRN!$A$9:$E$163,2,FALSE)</f>
        <v/>
      </c>
      <c r="C25" s="73" t="n">
        <v>1</v>
      </c>
      <c r="D25" s="77" t="s">
        <v>73</v>
      </c>
      <c r="E25" s="91" t="s"/>
      <c r="F25" s="91" t="s"/>
    </row>
    <row customHeight="1" ht="15.75" r="26" s="84" spans="1:6" thickBot="1">
      <c r="A26" s="47" t="n"/>
      <c r="B26" s="19" t="n"/>
      <c r="C26" s="22" t="n"/>
      <c r="D26" s="32" t="n"/>
    </row>
    <row customHeight="1" ht="15.75" r="27" s="84" spans="1:6" thickTop="1">
      <c r="A27" s="8" t="n"/>
      <c r="B27" s="7" t="n"/>
      <c r="C27" s="8" t="n"/>
      <c r="D27" s="8" t="n"/>
    </row>
    <row r="28" spans="1:6">
      <c r="F28" s="78">
        <f>SUM(F14:F27)</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6.xml><?xml version="1.0" encoding="utf-8"?>
<worksheet xmlns="http://schemas.openxmlformats.org/spreadsheetml/2006/main">
  <sheetPr>
    <outlinePr summaryBelow="1" summaryRight="1"/>
    <pageSetUpPr fitToPage="1"/>
  </sheetPr>
  <dimension ref="A1:F30"/>
  <sheetViews>
    <sheetView view="pageBreakPreview" workbookViewId="0" zoomScaleNormal="100" zoomScaleSheetLayoutView="100">
      <selection activeCell="C63" sqref="C63"/>
    </sheetView>
  </sheetViews>
  <sheetFormatPr baseColWidth="8" defaultRowHeight="15" outlineLevelCol="0"/>
  <cols>
    <col customWidth="1" max="1" min="1" style="84" width="21.7109375"/>
    <col customWidth="1" max="2" min="2" style="84" width="70.7109375"/>
    <col customWidth="1" max="3" min="3" style="62" width="7.7109375"/>
    <col customWidth="1" max="4" min="4" style="84" width="50.7109375"/>
    <col bestFit="1" customWidth="1" max="5" min="5" style="84" width="18.5703125"/>
    <col customWidth="1" max="6" min="6" style="84" width="13.28515625"/>
  </cols>
  <sheetData>
    <row customHeight="1" ht="15.75" r="1" s="84" spans="1:6" thickTop="1">
      <c r="A1" s="80" t="s">
        <v>0</v>
      </c>
      <c r="B1" s="81">
        <f>SOUHRN!C1</f>
        <v/>
      </c>
      <c r="C1" s="10" t="s">
        <v>81</v>
      </c>
      <c r="D1" s="2" t="n"/>
    </row>
    <row customHeight="1" ht="15" r="2" s="84" spans="1:6">
      <c r="A2" s="82" t="s">
        <v>2</v>
      </c>
      <c r="B2" s="44" t="s">
        <v>104</v>
      </c>
      <c r="C2" s="62" t="n"/>
      <c r="D2" s="88" t="s">
        <v>109</v>
      </c>
    </row>
    <row r="3" spans="1:6">
      <c r="A3" s="82" t="s">
        <v>4</v>
      </c>
      <c r="B3" s="44">
        <f>SOUHRN!C3</f>
        <v/>
      </c>
      <c r="C3" s="62" t="n"/>
    </row>
    <row r="4" spans="1:6">
      <c r="A4" s="82" t="s">
        <v>6</v>
      </c>
      <c r="B4" s="44" t="s">
        <v>106</v>
      </c>
      <c r="C4" s="62" t="n"/>
    </row>
    <row r="5" spans="1:6">
      <c r="A5" s="82" t="s">
        <v>8</v>
      </c>
      <c r="B5" s="17" t="s">
        <v>85</v>
      </c>
      <c r="C5" s="62" t="n"/>
    </row>
    <row r="6" spans="1:6">
      <c r="A6" s="82" t="s">
        <v>86</v>
      </c>
      <c r="B6" s="17" t="s">
        <v>110</v>
      </c>
      <c r="C6" s="62" t="n"/>
    </row>
    <row r="7" spans="1:6">
      <c r="A7" s="82" t="s">
        <v>88</v>
      </c>
      <c r="B7" s="17" t="s">
        <v>111</v>
      </c>
      <c r="C7" s="62" t="n"/>
    </row>
    <row r="8" spans="1:6">
      <c r="A8" s="82" t="s">
        <v>89</v>
      </c>
      <c r="B8" s="17">
        <f>RIGHT(CELL("filename",A1),LEN(CELL("filename",A1))-FIND("]",CELL("filename",A1)))</f>
        <v/>
      </c>
      <c r="C8" s="62" t="n"/>
    </row>
    <row r="9" spans="1:6">
      <c r="A9" s="82" t="s">
        <v>90</v>
      </c>
      <c r="B9" s="17" t="s">
        <v>112</v>
      </c>
      <c r="C9" s="62" t="n"/>
    </row>
    <row r="10" spans="1:6">
      <c r="A10" s="82" t="s">
        <v>92</v>
      </c>
      <c r="B10" s="65" t="n"/>
      <c r="C10" s="62" t="n"/>
    </row>
    <row customHeight="1" ht="15.75" r="11" s="84" spans="1:6" thickBot="1">
      <c r="A11" s="83" t="s">
        <v>93</v>
      </c>
      <c r="B11" s="45" t="n"/>
      <c r="C11" s="62" t="n"/>
    </row>
    <row r="12" spans="1:6">
      <c r="A12" s="9" t="n"/>
      <c r="B12" s="11" t="n"/>
      <c r="C12" s="61" t="n"/>
      <c r="D12" s="12" t="n"/>
    </row>
    <row customHeight="1" ht="31.5" r="13" s="84" spans="1:6">
      <c r="A13" s="55" t="s">
        <v>10</v>
      </c>
      <c r="B13" s="56" t="s">
        <v>94</v>
      </c>
      <c r="C13" s="5" t="s">
        <v>12</v>
      </c>
      <c r="D13" s="13" t="s">
        <v>13</v>
      </c>
      <c r="E13" s="56" t="s">
        <v>95</v>
      </c>
      <c r="F13" s="56" t="s">
        <v>96</v>
      </c>
    </row>
    <row r="14" spans="1:6">
      <c r="A14" s="46" t="s">
        <v>39</v>
      </c>
      <c r="B14" s="75">
        <f>VLOOKUP(A14,SOUHRN!$A$9:$E$163,2,FALSE)</f>
        <v/>
      </c>
      <c r="C14" s="72" t="n">
        <v>1</v>
      </c>
      <c r="D14" s="76" t="s">
        <v>22</v>
      </c>
      <c r="E14" s="90" t="s"/>
      <c r="F14" s="71">
        <f>C14*E14</f>
        <v/>
      </c>
    </row>
    <row r="15" spans="1:6">
      <c r="A15" s="46" t="s">
        <v>27</v>
      </c>
      <c r="B15" s="75">
        <f>VLOOKUP(A15,SOUHRN!$A$9:$E$163,2,FALSE)</f>
        <v/>
      </c>
      <c r="C15" s="72" t="n">
        <v>1</v>
      </c>
      <c r="D15" s="76" t="s">
        <v>22</v>
      </c>
      <c r="E15" s="90" t="s"/>
      <c r="F15" s="71">
        <f>C15*E15</f>
        <v/>
      </c>
    </row>
    <row r="16" spans="1:6">
      <c r="A16" s="46" t="s">
        <v>64</v>
      </c>
      <c r="B16" s="75">
        <f>VLOOKUP(A16,SOUHRN!$A$9:$E$163,2,FALSE)</f>
        <v/>
      </c>
      <c r="C16" s="72" t="n">
        <v>1</v>
      </c>
      <c r="D16" s="76" t="s">
        <v>22</v>
      </c>
      <c r="E16" s="90" t="s"/>
      <c r="F16" s="71">
        <f>C16*E16</f>
        <v/>
      </c>
    </row>
    <row r="17" spans="1:6">
      <c r="A17" s="46" t="s">
        <v>20</v>
      </c>
      <c r="B17" s="75">
        <f>VLOOKUP(A17,SOUHRN!$A$9:$E$163,2,FALSE)</f>
        <v/>
      </c>
      <c r="C17" s="72" t="n">
        <v>1</v>
      </c>
      <c r="D17" s="76" t="s">
        <v>22</v>
      </c>
      <c r="E17" s="90" t="s"/>
      <c r="F17" s="71">
        <f>C17*E17</f>
        <v/>
      </c>
    </row>
    <row r="18" spans="1:6">
      <c r="A18" s="46" t="s">
        <v>48</v>
      </c>
      <c r="B18" s="75">
        <f>VLOOKUP(A18,SOUHRN!$A$9:$E$163,2,FALSE)</f>
        <v/>
      </c>
      <c r="C18" s="72" t="n">
        <v>1</v>
      </c>
      <c r="D18" s="76" t="s">
        <v>69</v>
      </c>
      <c r="E18" s="90" t="s"/>
      <c r="F18" s="71">
        <f>C18*E18</f>
        <v/>
      </c>
    </row>
    <row r="19" spans="1:6">
      <c r="A19" s="46" t="s">
        <v>51</v>
      </c>
      <c r="B19" s="75">
        <f>VLOOKUP(A19,SOUHRN!$A$9:$E$163,2,FALSE)</f>
        <v/>
      </c>
      <c r="C19" s="72" t="n">
        <v>1</v>
      </c>
      <c r="D19" s="76" t="s">
        <v>69</v>
      </c>
      <c r="E19" s="90" t="s"/>
      <c r="F19" s="71">
        <f>C19*E19</f>
        <v/>
      </c>
    </row>
    <row r="20" spans="1:6">
      <c r="A20" s="46" t="s">
        <v>54</v>
      </c>
      <c r="B20" s="75">
        <f>VLOOKUP(A20,SOUHRN!$A$9:$E$163,2,FALSE)</f>
        <v/>
      </c>
      <c r="C20" s="72" t="n">
        <v>1</v>
      </c>
      <c r="D20" s="76" t="s">
        <v>69</v>
      </c>
      <c r="E20" s="90" t="s"/>
      <c r="F20" s="71">
        <f>C20*E20</f>
        <v/>
      </c>
    </row>
    <row r="21" spans="1:6">
      <c r="A21" s="46" t="s">
        <v>42</v>
      </c>
      <c r="B21" s="75">
        <f>VLOOKUP(A21,SOUHRN!$A$9:$E$163,2,FALSE)</f>
        <v/>
      </c>
      <c r="C21" s="72" t="n">
        <v>2</v>
      </c>
      <c r="D21" s="76" t="s">
        <v>22</v>
      </c>
      <c r="E21" s="90" t="s"/>
      <c r="F21" s="71">
        <f>C21*E21</f>
        <v/>
      </c>
    </row>
    <row r="22" spans="1:6">
      <c r="A22" s="46" t="s">
        <v>45</v>
      </c>
      <c r="B22" s="75">
        <f>VLOOKUP(A22,SOUHRN!$A$9:$E$163,2,FALSE)</f>
        <v/>
      </c>
      <c r="C22" s="72" t="n">
        <v>1</v>
      </c>
      <c r="D22" s="76" t="s">
        <v>22</v>
      </c>
      <c r="E22" s="90" t="s"/>
      <c r="F22" s="71">
        <f>C22*E22</f>
        <v/>
      </c>
    </row>
    <row r="23" spans="1:6">
      <c r="A23" s="46" t="s">
        <v>57</v>
      </c>
      <c r="B23" s="75">
        <f>VLOOKUP(A23,SOUHRN!$A$9:$E$163,2,FALSE)</f>
        <v/>
      </c>
      <c r="C23" s="72" t="n">
        <v>1</v>
      </c>
      <c r="D23" s="76" t="s">
        <v>22</v>
      </c>
      <c r="E23" s="90" t="s"/>
      <c r="F23" s="71">
        <f>C23*E23</f>
        <v/>
      </c>
    </row>
    <row r="24" spans="1:6">
      <c r="A24" s="46" t="s">
        <v>36</v>
      </c>
      <c r="B24" s="75">
        <f>VLOOKUP(A24,SOUHRN!$A$9:$E$163,2,FALSE)</f>
        <v/>
      </c>
      <c r="C24" s="72" t="n">
        <v>1</v>
      </c>
      <c r="D24" s="76" t="s">
        <v>22</v>
      </c>
      <c r="E24" s="90" t="s"/>
      <c r="F24" s="71">
        <f>C24*E24</f>
        <v/>
      </c>
    </row>
    <row r="25" spans="1:6">
      <c r="A25" s="46" t="s">
        <v>67</v>
      </c>
      <c r="B25" s="75">
        <f>VLOOKUP(A25,SOUHRN!$A$9:$E$163,2,FALSE)</f>
        <v/>
      </c>
      <c r="C25" s="72" t="n">
        <v>1</v>
      </c>
      <c r="D25" s="76" t="s">
        <v>69</v>
      </c>
      <c r="E25" s="90" t="s"/>
      <c r="F25" s="71">
        <f>C25*E25</f>
        <v/>
      </c>
    </row>
    <row r="26" spans="1:6">
      <c r="A26" s="46" t="s">
        <v>74</v>
      </c>
      <c r="B26" s="75">
        <f>VLOOKUP(A26,SOUHRN!$A$9:$E$163,2,FALSE)</f>
        <v/>
      </c>
      <c r="C26" s="73" t="n">
        <v>1</v>
      </c>
      <c r="D26" s="77" t="s">
        <v>73</v>
      </c>
      <c r="E26" s="91" t="s"/>
      <c r="F26" s="91" t="s"/>
    </row>
    <row r="27" spans="1:6">
      <c r="A27" s="46" t="s">
        <v>76</v>
      </c>
      <c r="B27" s="75">
        <f>VLOOKUP(A27,SOUHRN!$A$9:$E$163,2,FALSE)</f>
        <v/>
      </c>
      <c r="C27" s="73" t="n">
        <v>24</v>
      </c>
      <c r="D27" s="77" t="s">
        <v>73</v>
      </c>
      <c r="E27" s="91" t="s"/>
      <c r="F27" s="91" t="s"/>
    </row>
    <row r="28" spans="1:6">
      <c r="A28" s="46" t="s">
        <v>78</v>
      </c>
      <c r="B28" s="75">
        <f>VLOOKUP(A28,SOUHRN!$A$9:$E$163,2,FALSE)</f>
        <v/>
      </c>
      <c r="C28" s="73" t="n">
        <v>1</v>
      </c>
      <c r="D28" s="77" t="s">
        <v>73</v>
      </c>
      <c r="E28" s="91" t="s"/>
      <c r="F28" s="91" t="s"/>
    </row>
    <row customHeight="1" ht="15.75" r="29" s="84" spans="1:6" thickBot="1">
      <c r="A29" s="47" t="n"/>
      <c r="B29" s="19" t="n"/>
      <c r="C29" s="22" t="n"/>
      <c r="D29" s="32" t="n"/>
    </row>
    <row customHeight="1" ht="15.75" r="30" s="84" spans="1:6" thickTop="1">
      <c r="A30" s="8" t="n"/>
      <c r="B30" s="7" t="n"/>
      <c r="C30" s="8" t="n"/>
      <c r="D30" s="8" t="n"/>
      <c r="F30" s="78">
        <f>SUM(F14:F29)</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16E8DB-C14B-420C-AE1E-23D43F051DDB}"/>
</file>

<file path=customXml/itemProps2.xml><?xml version="1.0" encoding="utf-8"?>
<ds:datastoreItem xmlns:ds="http://schemas.openxmlformats.org/officeDocument/2006/customXml" ds:itemID="{9A07A2CF-ACED-4D8C-B759-4F1F52A793A4}"/>
</file>

<file path=customXml/itemProps3.xml><?xml version="1.0" encoding="utf-8"?>
<ds:datastoreItem xmlns:ds="http://schemas.openxmlformats.org/officeDocument/2006/customXml" ds:itemID="{00E5FF62-9ED0-4F75-8D3B-BFF092ED09C4}"/>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karel</cp:lastModifiedBy>
  <cp:lastPrinted>2018-02-22T15:23:39Z</cp:lastPrinted>
  <dcterms:created xsi:type="dcterms:W3CDTF">2013-07-18T13:10:46Z</dcterms:created>
  <dcterms:modified xsi:type="dcterms:W3CDTF">2018-03-15T11:10:38Z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