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r="http://schemas.openxmlformats.org/officeDocument/2006/relationships" xmlns="http://schemas.openxmlformats.org/spreadsheetml/2006/main">
  <workbookPr/>
  <bookViews>
    <workbookView activeTab="1" tabRatio="923" windowHeight="13920" windowWidth="28800" xWindow="0" yWindow="0"/>
  </bookViews>
  <sheets>
    <sheet name="SOUHRN" sheetId="1" state="hidden" r:id="rId1"/>
    <sheet name="12" sheetId="2" state="visible" r:id="rId2"/>
    <sheet name="21" sheetId="3" state="visible" r:id="rId3"/>
    <sheet name="28" sheetId="4" state="visible" r:id="rId4"/>
    <sheet name="3" sheetId="5" state="visible" r:id="rId5"/>
    <sheet name="32" sheetId="6" state="visible" r:id="rId6"/>
  </sheets>
  <definedNames>
    <definedName localSheetId="0" name="_xlnm.Print_Area">SOUHRN!$A$1:$I$59</definedName>
    <definedName localSheetId="2" name="_xlnm.Print_Titles">21!$12:$12</definedName>
    <definedName localSheetId="2" name="_xlnm.Print_Area">21!$A$1:$F$45</definedName>
  </definedNames>
  <calcPr calcId="152511" fullCalcOnLoad="1"/>
</workbook>
</file>

<file path=xl/sharedStrings.xml><?xml version="1.0" encoding="utf-8"?>
<sst xmlns="http://schemas.openxmlformats.org/spreadsheetml/2006/main" uniqueCount="189">
  <si>
    <t>Název projektu:</t>
  </si>
  <si>
    <t>MUNI AV Technologie</t>
  </si>
  <si>
    <t>Budova:</t>
  </si>
  <si>
    <t>D</t>
  </si>
  <si>
    <t>Fakulta:</t>
  </si>
  <si>
    <t>PedF</t>
  </si>
  <si>
    <t>Adresa:</t>
  </si>
  <si>
    <t>Poříčí 31</t>
  </si>
  <si>
    <t>Dokument:</t>
  </si>
  <si>
    <t>Souhrnný výkaz</t>
  </si>
  <si>
    <t>ID</t>
  </si>
  <si>
    <t>Popis položky</t>
  </si>
  <si>
    <t>Počet měrných jednotek</t>
  </si>
  <si>
    <t>Měrná jednotka</t>
  </si>
  <si>
    <t>Jednotková cena [Kč]</t>
  </si>
  <si>
    <t>Celková cena [Kč]</t>
  </si>
  <si>
    <t>Technické specifikace, uživatelské standardy</t>
  </si>
  <si>
    <t>Výrobce</t>
  </si>
  <si>
    <t>Typ zařízení</t>
  </si>
  <si>
    <t>Suma</t>
  </si>
  <si>
    <t>A9</t>
  </si>
  <si>
    <t>Motorové promítací plátno 2,4 m</t>
  </si>
  <si>
    <t>ks</t>
  </si>
  <si>
    <t xml:space="preserve">Motoricky ovládané promítací plátno, povrch matně bílý, šíře 2,4 m, poměr stran dle projektoru, nehlučný bezúdržbový motor, příslušenství pro montáž (strop/podhled/stěna), třípolohový otočný nástěnný ovladač.
</t>
  </si>
  <si>
    <t>A10</t>
  </si>
  <si>
    <t>Motorové promítací plátno 2,7 m</t>
  </si>
  <si>
    <t xml:space="preserve">Motoricky ovládané promítací plátno, povrch matně bílý, šíře 2,7m, poměr stran dle projektoru, nehlučný bezúdržbový motor, příslušenství pro montáž (strop/podhled/stěna), třípolohový otočný nástěnný ovladač.
</t>
  </si>
  <si>
    <t>A20</t>
  </si>
  <si>
    <t>Keramická tabule, šířka 2 m</t>
  </si>
  <si>
    <t xml:space="preserve">Magnetická bílá keramická tabule pro popis fixem. Tloušťka tabulové desky min. 22 mm. Sendvičová konstrukce pro vyloučení deformace tabulové desky. Dvouvrstvý keramický povrch vysoce odolný proti mechanickému poškození, vypalovaný při teplotě min. 800 °C. Tabulová deska a její povrch neobsahují těkavé organické sloučeniny. Záruka výrobce na povrch tabule min. 25 let., šířka min. 200 cm, montáž na stěnu.
</t>
  </si>
  <si>
    <t>A22</t>
  </si>
  <si>
    <t>Interaktivní LCD display vč. ozvučení</t>
  </si>
  <si>
    <t xml:space="preserve">Interaktivní tabule/panel s minimálními parametry: úhlopříčka 200 cm, rozlišení 4K. Konektivita HDMI, DP, VGA, USB, 3,5mm jack, RJ45. Integrované reprosoustavy. Ovládání dotykem prstu nebo popisovače (nezávislé na dodávaných popisovačích, automatická detekce barvy). Rozpoznání 10 současných dotyků. Detekce přítomnosti osob v místnosti a automatická aktivace displeje. Modul pro práci bez počítače (konektivita HDMI, USB, LAN, Wi-Fi, Bluetooth. Vč. SW vybavení pro autorské nástroje učitele, prostředí v českém jazyce.
</t>
  </si>
  <si>
    <t>A25</t>
  </si>
  <si>
    <t>Keramická tabule, šířka 1,2 m</t>
  </si>
  <si>
    <t xml:space="preserve">Magnetická bílá keramická tabule pro popis fixem. Tloušťka tabulové desky min. 22 mm. Sendvičová konstrukce pro vyloučení deformace tabulové desky. Dvouvrstvý keramický povrch vysoce odolný proti mechanickému poškození, vypalovaný při teplotě min. 800 °C. Tabulová deska a její povrch neobsahují těkavé organické sloučeniny. Záruka výrobce na povrch tabule min. 25 let., rozměr 150 x 120cm, montáž na stěnu.
</t>
  </si>
  <si>
    <t>A40</t>
  </si>
  <si>
    <t>Keramická tabule s potiskem, šířka 2 m</t>
  </si>
  <si>
    <t xml:space="preserve">Magnetická bílá keramická tabule pro popis fixem s predtištěnou notovou osnovou. Tloušťka tabulové desky min. 22 mm. Sendvičová konstrukce pro vyloučení deformace tabulové desky. Dvouvrstvý keramický povrch vysoce odolný proti mechanickému poškození, vypalovaný při teplotě min. 800 °C. Tabulová deska a její povrch neobsahují těkavé organické sloučeniny. Záruka výrobce na povrch tabule min. 25 let., šířka min. 200 cm, montáž na stěnu.
</t>
  </si>
  <si>
    <t>B2</t>
  </si>
  <si>
    <t>Projektor s pevným objektivem, 5000 lm</t>
  </si>
  <si>
    <t xml:space="preserve">Projektor s laserovým zdrojem, tříčipová technologie (3 LCD nebo 3 DLP), minimální parametry: výkon 5000 lumenů, rozlišení min. 1920 x 1200, kontrast 2 500 000:1, H/V posun objektivu - horizontálně nejméně ±0,2; vertikálně nejméně +0,6 (stropní instalace), obrazové vstupy digitální i analog., HDBaseT; řízení RS232, LAN, provozní hlučnost projektoru max. 39 dB. Životnost světelného zdroje 20 000 hodin.
</t>
  </si>
  <si>
    <t>C3</t>
  </si>
  <si>
    <t>Prezentační AV přepínač velký (6 vstupů, HDBaseT výstup, výkon. zes.)</t>
  </si>
  <si>
    <t xml:space="preserve">Prezentační přepínač/switcher s minimální konektivitou: Vstupy: 2xVGA, 4xHDMI, 5x stereo audio (sym.), mikrofonní (48V fantomové napájení). Výstup: 2x HDMI, 1x TP/HDBaseT, výkonový zesilovač min. 2x 50 W. Řízení: LAN, RS-232.
</t>
  </si>
  <si>
    <t>C5</t>
  </si>
  <si>
    <t>Kombinovaný převodník VGA+A, DP a HDMI na TP</t>
  </si>
  <si>
    <t xml:space="preserve">Multiformátový přepínač se třemi video vstupy s integrovaným výstupním TP převodníkem (do vzd. min. 70 m). Vstupy: DisplayPort, HDMI, VGA + audio, automatické přepínaní vstupů, podporované rozlišení až 4K, barevné rozlišení 8 bitů.
</t>
  </si>
  <si>
    <t>C8</t>
  </si>
  <si>
    <t>Převodník HDMI - TP/HDBaseT (s náhl. výstupem)</t>
  </si>
  <si>
    <t xml:space="preserve">Převodník HDMI na UTP s HDMI výstupem pro monitoring (separátní výstupní obvody). Pro kabeláž do 70 m, rozlišení do 4K, kompatibilní s HDBaseT standardem (pro přímé napojení na kompatibilní projektor).
</t>
  </si>
  <si>
    <t>C9</t>
  </si>
  <si>
    <t>Převodník TP na HDMI</t>
  </si>
  <si>
    <t xml:space="preserve">Převodník UTP na HDMI. Pro kabeláž do 70 m, rozlišení do 4K, přenos. rychlost až 10,2 Gb/s, barev. rozl. 12-bit, průchozí pro CEC.
</t>
  </si>
  <si>
    <t>C15</t>
  </si>
  <si>
    <t>Prezentační AV přepínač malý (6 vstupů, HDMI výstup)</t>
  </si>
  <si>
    <t xml:space="preserve">Prezentační přepínač/switcher s minimální konektivitou: Vstupy: 2xVGA, 4xHDMI, 5x stereo audio (sym.), mikrofonní (48V fantomové napájení). Výstup: 2x HDMI. Řízení: LAN, RS-232.
</t>
  </si>
  <si>
    <t>C21</t>
  </si>
  <si>
    <t xml:space="preserve">Převodník DVI -&gt; VGA </t>
  </si>
  <si>
    <t xml:space="preserve">Převodník DVI-D na RGB, rozlišení do 1080p/60 a 1920x1200.
</t>
  </si>
  <si>
    <t>D2</t>
  </si>
  <si>
    <t>Ovládací panel/ŘS tlačítkový velký</t>
  </si>
  <si>
    <t xml:space="preserve">Řídící systém s tlačítkovým ovládacím panelem, minimální konektivita, 2x obousměrný port RS232, 1x IR, 1x digitální I/O port, 2x relé (spínací kontakt 24VDC/1A), Ethernet port s PoE, otočný ovladač pro změnu hlasitosti, min. 10x podsvícené tlačítko, tvorba maker, integrovaný WebServer. 
</t>
  </si>
  <si>
    <t>D8</t>
  </si>
  <si>
    <t>Relé jednotka do rozvaděče</t>
  </si>
  <si>
    <t xml:space="preserve">Relé jednotka pro instalaci na DIN lištu, 6x přepínací relé 10A/230V, řízení po sběrnici PEXbus a externími tlačítky, programovatelné parametry pro každé relé, indikace napájení a stavu relé. Využití v prostorách, kde je kromě el. plátna předpokládáno i řízení osvětlení či žaluzií.
</t>
  </si>
  <si>
    <t>D9</t>
  </si>
  <si>
    <t>Jednotka pro potlačení EM rušení</t>
  </si>
  <si>
    <t xml:space="preserve">3 kanálová EMI odrušovací jednotka, montáž na DIN lištu, 3x RC odrušovací člen pro spínání motorů, maximální odrušovací proud 10A.
</t>
  </si>
  <si>
    <t>D10</t>
  </si>
  <si>
    <t>Řídící modul pro předřadníky DALI</t>
  </si>
  <si>
    <t xml:space="preserve">Jednotka pro řízení předřadníků zářivek DALI, až 15 nezávislých skupin, až 64 předřadníků, montáž DIN lišta, testovací tlačítka. Předpoklad instalace v prostorách s řízením osvětlení.
</t>
  </si>
  <si>
    <t>D11</t>
  </si>
  <si>
    <t>Převodník RS232 na RS 485</t>
  </si>
  <si>
    <t xml:space="preserve">Datový převodník z RS232 na RS485 (PEXbus), automatický poloduplexní provoz, indikace směru přenosu.
</t>
  </si>
  <si>
    <t>D12</t>
  </si>
  <si>
    <t>Dálkové/LAN řízení distribuce napájení, 4x 230V (nezávislé)</t>
  </si>
  <si>
    <t xml:space="preserve">Minimálně čtyřportový spínač 230V řízený po LAN, web server, detekce proudového zatížení, postupné spínání a možnost seskupování výstupů. Spínaný proud min. 10 A, výška 1U, kovové provedení. Včetně instalace a nastavení podle instrukcí uživatele.
</t>
  </si>
  <si>
    <t>D15</t>
  </si>
  <si>
    <t>Datový přepínač</t>
  </si>
  <si>
    <t xml:space="preserve">L2 switch s fixní konfigurací, výška zařízení 1RU, bezvětrákové provedení, s možností instalace do racku, min. 8x metalických portů 10/100/1000(RJ-45), podpora PoE a PoE+, min. výkon pro napájení PoE 120W, PoE napájení dostupné i při vypnutém/startujícím zařízení, min. 2x portů 1 Gbit/s SFP, min. 250 VLAN, IEEE 802.3-2005, IEEE 802.3ad, Podpora "jumbo rámců" (minimálně 9000 B), IEEE 802.1D, IEEE 802.1Q, IEEE 802.1X - Port Based Network Access Control, IEEE 802.1s - multiple spanning trees, IEEE 802.1w - Rapid Tree Spanning Protocol, IEEE 802.1p - min. 4x vnitřních front, Per VLAN rapid spanning tree (PVRST+) nebo ekvivalentní, LLDP, LLDP-MED, Protokol pro definici šířených VLAN (např. VTP), Detekce jednosměrnosti optické linky (např. UDLD), STP root guard, STP loop guard, Možnost autorecovery po chybovém stavu (UDLD, root guard, loop guard), Multicast/broadcast storm control -hardwarové omezení poměru unicast/multicast rámců na portu v procentech, Podpora IPv6 ACL, Podpora IPv6 services ( DNS, Telnet, SSH, Syslog, ICMP), Podpora IPv6 MLDv2 snooping, Podpora IPv6 Port ACL, Podpora IPv6 First Hop Security RA guard, Podpora IPv6 First Hop Security DHCPv6 guard, Podpora IPv6 First Hop Security IPv6 Binding Integrity Guard, IGMPv2 snooping, IGMPv3 snooping, IPv6 MLDv1 &amp; v2 snooping, ACL na fyzickém rozhraní IN/OUT , ACL pro IP, ACL pro ethernetové rámce, IPv6 ACL. Možnost definovat povolené MAC adresy na portu, Možnost definovat maximální počet MAC adres na portu, Možnost definovat různé chování při překročení počtu MAC adres na portu (zablokování portu, blokování nové MAC adresy), DHCP snooping, Dynamic ARP inspection (DAI), Verifikace mapování IP-MAC (např. IP source guard), IEEE 802.1x autentizace i autorizace více koncových zařízení na jednom portu, IEEE 802.1x autentizace přepínače vůči nadřazenému přepínači, sdílení ověření koncových stanic, Konfiguorvatelná kombinace pořadí postupného ověřování zařízení na portu (IEEE 802.1x, MAC adresou, Web autentizací), Ověřování dle IEEE 802.1x volitelně bez omezování přístupu (pro monitoring a snadné nasazení 802.1x), CLI rozhraní, SSHv2, SSHv2 over IPv6, Možnost omezení přístupu k managementu (SSH, SNMP) pomocí ACL, SNMPv2, SNMPv3, USB konzolová linka, Sériová konzolová linka, DNS klient, NTP klient s MD5 autentizací, RADIUS klient pro AAA (autentizace, autorizace, accounting), TACACS+ klient, Port mirroring (SPAN), Port mirroring 1 -&gt; 1, Port mirroring N -&gt; 1, Vzdálený port mirroring (RSPAN), Syslog, Automatické zazálohování a obnova firmware včetně konfigurace z nadřazeného směrovače, DHCP server.
</t>
  </si>
  <si>
    <t>E4</t>
  </si>
  <si>
    <t>Jednotka pro bezdrátovou prezentaci, multiplatformní</t>
  </si>
  <si>
    <t xml:space="preserve">Multiplatformní brána pro bezdrátovou prezentaci a přepínání až čtyř uživatelů. HDMI a VGA výstup, USB (přehrávač multimédií vč. dokumentů MS Office). 
Podporované formáty  MP4, MPG, MPEG, AVI, MOV, MKV, WMV, MP3, WAV, WMA, AAC, JPG, BMP, PNG, GIF.
Podpora Windows, OS X, Android a iOS. Bez Wi-Fi (předpoklad napojení do místní sítě).
</t>
  </si>
  <si>
    <t>F9</t>
  </si>
  <si>
    <t>Akumulátorový blok</t>
  </si>
  <si>
    <t xml:space="preserve">Akumulátorový Li-Ion blok přenosných vysílačů bezdrátových mikrofonů, min. kapacita  2000 mAh.
</t>
  </si>
  <si>
    <t>F10</t>
  </si>
  <si>
    <t>Nabíječka akumulátorových bloků</t>
  </si>
  <si>
    <t xml:space="preserve">Nabíječka pro mikrofonní sady, pro nabíjení dvojice mikrofonních vysílačů  (pro vysílače klopového/náhlavního a ručního mikrofonu zároveň) bez nutnosti vyndání akumulátorových bloků, nabíjecí proud min. 2 x 1000 mA.
</t>
  </si>
  <si>
    <t>F15</t>
  </si>
  <si>
    <t>Reproduktorové soustavy pasivní sloupové malé</t>
  </si>
  <si>
    <t xml:space="preserve">Sloupová reprosoustava, minimální konfigurace 8 × 2", příkon cca 150 W/8 ohm, max. SPL nejméně 115 dB/1m, frekvenční rozsah min. 80 Hz – 20 kHz (-10dB), včetně nástěnných polohovatelných úchytů. Vyzařovací charakteristika 15-25° vert. a 130-165° horiz.
</t>
  </si>
  <si>
    <t>F18</t>
  </si>
  <si>
    <t>Reprosoustava podhledová velká</t>
  </si>
  <si>
    <t xml:space="preserve">Dvoupásmové podhledové reprosoustavy s uzavřeným objemem, min. parametry: měniče min. 1" a 8", char. citlivost 90 dB, napájení 8 ohmů nebo 100V, zatížitelnost 90W, vyzařovací úhel 100°. 
</t>
  </si>
  <si>
    <t>F21</t>
  </si>
  <si>
    <t>Výkonový zesilovač (100V nebo nízkoimpedanční)</t>
  </si>
  <si>
    <t xml:space="preserve">Dvoukanálový zesilovač, výška 1U - poloviční šířka, výkon nejméně 60W/kanál, provedení bez ventilátoru, klidová spotřeba &lt;1W (automatické přepnutí do úsporného režimu). Nízkoimpedanční nebo 100V varianta dle použití/vzdálenosti a typu reprosoustav. Min. výstupní výkon 2x 60 W /8 ohm nebo 100V, vstupní impedance 10 kOhm. Kmitočtový rozsah 20 Hz - 20 kHz (±1 dB), THD+N 0,05%, odstup S/Š 105 dB, činitel tlumení &gt;100 (8 ohm).
</t>
  </si>
  <si>
    <t>F49</t>
  </si>
  <si>
    <t>Bezdrátový mikrofon ruční 1,9 GHz - sada přijímače a vysílače</t>
  </si>
  <si>
    <t xml:space="preserve">Digitální ruční sada bezdrátového mikrofonního vysílače s přijímačem. Min. parametry: citlivost 1,6 mV/Pa, doba provozu na baterie až 15 h, dyn. rozsah &gt;120 dB(A), THD &lt;  0,1% (1 kHz), modulace GFSK se zpětným kanálem, výstupní konektory XLR / 2 x RCA. Možnost instalace do racku.
</t>
  </si>
  <si>
    <t>F51</t>
  </si>
  <si>
    <t>Bezdrátový mikrofon náhlavní 1,9 GHz - sada přijímače a vysílače</t>
  </si>
  <si>
    <t xml:space="preserve">Digitální sada bezdrátového mikrofonního vysílače s náhlavním kondenzátorovým mikrofonem s přijímačem a rack. držákem. Min. parametry: citlivost 5 mV/Pa, doba provozu na baterie až 15 h, dyn. rozsah &gt;120 dB(A), THD &lt;  0,1% (1 kHz), modulace GFSK se zpětným kanálem, výstupní konektory XLR / 2 x RCA.
</t>
  </si>
  <si>
    <t>F53</t>
  </si>
  <si>
    <t>Samostatný klopový mikrofon k sadě</t>
  </si>
  <si>
    <t xml:space="preserve">Klopový kondenzátorový mikrofon s kulovou charakteristikou, citlivost: &gt; 5 mV/Pa, úroveň šumu &lt; 27 dB(A).
</t>
  </si>
  <si>
    <t>G2</t>
  </si>
  <si>
    <t>SFTP Cat 6a</t>
  </si>
  <si>
    <t>m</t>
  </si>
  <si>
    <t xml:space="preserve">Instalační kabel pro strukturovanou kabeláž, třída 10GBase-T, stíněné provedení s konstrukcí F/FTP, 4 kroucené páry AWG 23/1, šířka pásma 500 MHz.
</t>
  </si>
  <si>
    <t>G14</t>
  </si>
  <si>
    <t>Repro kabel 2x2,5 mm2</t>
  </si>
  <si>
    <t>G18</t>
  </si>
  <si>
    <t>Repro kabel 100V, CYKY 2x1,5 mm2</t>
  </si>
  <si>
    <t>H1</t>
  </si>
  <si>
    <t>Držák projektoru univerzální</t>
  </si>
  <si>
    <t xml:space="preserve">Kompatibilní s typem projektoru.
</t>
  </si>
  <si>
    <t>H11</t>
  </si>
  <si>
    <t>AV rack v katedře - instalační vybavení pro vestavbu AV techniky</t>
  </si>
  <si>
    <t xml:space="preserve">Kompletní výbava pro instalaci AV techniky v katedře včetně napájecího managementu a aktivního větrání s důrazem na nízký hluk. Výška 12RU, bez bočnic. Min. výbava: potřebné rozvody elektro, aktivní chlazení (hlučnost do 30 dB, MTFB  min. 75 000 hodin). Vázání kabeláže s ohledem na proudění vzduchu. Značení kabelů štítky/bužírkou s potiskem termotransferovou technologií.
</t>
  </si>
  <si>
    <t>H12</t>
  </si>
  <si>
    <t>Přípojné místo pro prezentaci v katedře</t>
  </si>
  <si>
    <t xml:space="preserve">Přípojné místo zápustné. Materiál kov, barva černá. Integrovaná výsuvná AV kabeláž s konektivitou HDMI, DP, VGA a audio. Vč. 230VAC. 
</t>
  </si>
  <si>
    <t>H18</t>
  </si>
  <si>
    <t>Patch panel atypický</t>
  </si>
  <si>
    <t xml:space="preserve">1U panel s osazením dle  zadání (předpoklad čtyř pozic - např. XLR_I/O, HDMI, USB).
</t>
  </si>
  <si>
    <t>H23</t>
  </si>
  <si>
    <t>Kabelová lišta</t>
  </si>
  <si>
    <t xml:space="preserve">Lišta pro kabeláž, rozměry a provedení dle počtu kabelů (nejčastěji předpoklad UTP/HDMI k projektoru a 2x 2,5 mm pro reprosoustavy).
</t>
  </si>
  <si>
    <t>H32</t>
  </si>
  <si>
    <t>Montážní a spotřební materiál</t>
  </si>
  <si>
    <t>kpl</t>
  </si>
  <si>
    <t xml:space="preserve">Montážní a spotřební materiál pro instalaci AV techniky.
</t>
  </si>
  <si>
    <t>J1</t>
  </si>
  <si>
    <t>Prováděcí dokumentace</t>
  </si>
  <si>
    <t>h</t>
  </si>
  <si>
    <t>J2</t>
  </si>
  <si>
    <t>Štítkování zařízení - identifikační systém</t>
  </si>
  <si>
    <t>J3</t>
  </si>
  <si>
    <t>Demontážní práce původního vybavení</t>
  </si>
  <si>
    <t>J4</t>
  </si>
  <si>
    <t>Příprava kabelových tras</t>
  </si>
  <si>
    <t>J5</t>
  </si>
  <si>
    <t>Montážní a instalační práce</t>
  </si>
  <si>
    <t>J7</t>
  </si>
  <si>
    <t>Programování řídícího systému</t>
  </si>
  <si>
    <t>J8</t>
  </si>
  <si>
    <t xml:space="preserve">Programování řízení osvětlení a žaluzií </t>
  </si>
  <si>
    <t>J9</t>
  </si>
  <si>
    <t>Zprovoznění a zaškolení obsluhy</t>
  </si>
  <si>
    <t>K2</t>
  </si>
  <si>
    <t>Katedra</t>
  </si>
  <si>
    <t xml:space="preserve">Katedra pro vyučujícího s prostorem pro technologický stojan s AV technikou. Rozměry a provedení dle dílenské dokumentace, ventilační otvory pro větrání ve spodní i horní části. Do horní desky budou instalována přípojná místa, popř. ovládací panely.
</t>
  </si>
  <si>
    <t>K3</t>
  </si>
  <si>
    <t>Skříňka pro AV</t>
  </si>
  <si>
    <t xml:space="preserve">Mobilní skříňka na AV techniku (nahrazuje rack v dřevěném provedení) s nosností a dimenzováním dle předpokládaného osazení. Rozměry a provedení dle dílenské dokumentace, ventilační otvory pro větrání ve spodní i horní části. Do horní desky budou instalována přípojná místa, popř. ovládací panely. Nutná mechanická stabilita s ohledem na mobilitu celku - nejen statická, ale i dynamická nosnost (zejména při posunu AV skříněk). Dimenzování nohou a jejich připevnění musí vyhovět případným posunům skříněk (lze proto zvážit i kolečka s brzdou).
</t>
  </si>
  <si>
    <t>CELKEM</t>
  </si>
  <si>
    <t>Základní vlastnosti prostoru:</t>
  </si>
  <si>
    <t>B</t>
  </si>
  <si>
    <t>TYPIZACE:
- neurčeno
VOLITELNÉ POLOŽKY:
- bezdrátová prezentace
SOUHRN: 
- bezdrátová prezentace, UTP převodníky + trasa</t>
  </si>
  <si>
    <t>Poříčí 7</t>
  </si>
  <si>
    <t>Soupis zařízení</t>
  </si>
  <si>
    <t>Název místnosti:</t>
  </si>
  <si>
    <t>učebna 12</t>
  </si>
  <si>
    <t>Typ místnosti:</t>
  </si>
  <si>
    <t>neurčeno</t>
  </si>
  <si>
    <t>Číslo místnosti provozní:</t>
  </si>
  <si>
    <t>Kód místnosti:</t>
  </si>
  <si>
    <t>BBA01N04012</t>
  </si>
  <si>
    <t>Kapacita:</t>
  </si>
  <si>
    <t>Frekvenční pásmo:</t>
  </si>
  <si>
    <t>Název položky</t>
  </si>
  <si>
    <t>Jednotková cena bez DPH [Kč]</t>
  </si>
  <si>
    <t>Celková cena bez DPH [Kč]</t>
  </si>
  <si>
    <t>TYPIZACE:
Neurčeno - návrh projektanta: 7_Učebna malá.
VOLITELNÉ POLOŽKY:
- neuvedeny
SOUHRN: 
projektor se std. projekční vzdáleností, el. plátno, ozvučení, nová katedra.</t>
  </si>
  <si>
    <t>učebna 21</t>
  </si>
  <si>
    <t>BBA03N01002</t>
  </si>
  <si>
    <t>TYPIZACE:
- neurčeno
VOLITELNÉ POLOŽKY:
- neuvedeny
SOUHRN: 
interaktivní tabule, mikrofony</t>
  </si>
  <si>
    <t>učebna 28</t>
  </si>
  <si>
    <t>BBA03N01028</t>
  </si>
  <si>
    <t>TYPIZACE:
- neurčena
VOLITELNÉ POLOŽKY:
- neuvedeny
SOUHRN: 
bezdrátové mikrofony, řízení osvětlení/žaluzií</t>
  </si>
  <si>
    <t>učebna 3</t>
  </si>
  <si>
    <t>4_Pouze mic</t>
  </si>
  <si>
    <t>BBA02N02008</t>
  </si>
  <si>
    <t>TYPIZACE:
Neurčeno - návrh projektanta: 7_Učebna malá.
VOLITELNÉ POLOŽKY:
- neuvedeny
SOUHRN: 
projektor se std. projekční vzdáleností, el. plátno, ozvučení, výměna mikrofonů</t>
  </si>
  <si>
    <t>učebna 32</t>
  </si>
  <si>
    <t>BBA03N02019</t>
  </si>
</sst>
</file>

<file path=xl/styles.xml><?xml version="1.0" encoding="utf-8"?>
<styleSheet xmlns="http://schemas.openxmlformats.org/spreadsheetml/2006/main">
  <numFmts count="1">
    <numFmt formatCode="#,##0.\-" numFmtId="164"/>
  </numFmts>
  <fonts count="15">
    <font>
      <name val="Calibri"/>
      <charset val="238"/>
      <family val="2"/>
      <color theme="1"/>
      <sz val="11"/>
      <scheme val="minor"/>
    </font>
    <font>
      <name val="Times New Roman"/>
      <charset val="238"/>
      <family val="1"/>
      <color theme="1"/>
      <sz val="11"/>
    </font>
    <font>
      <name val="Tahoma"/>
      <charset val="238"/>
      <family val="2"/>
      <color theme="1"/>
      <sz val="8"/>
    </font>
    <font>
      <name val="Tahoma"/>
      <charset val="238"/>
      <family val="2"/>
      <color theme="1"/>
      <sz val="11"/>
    </font>
    <font>
      <name val="Tahoma"/>
      <charset val="238"/>
      <family val="2"/>
      <color theme="1"/>
      <sz val="12"/>
    </font>
    <font>
      <name val="Tahoma"/>
      <charset val="238"/>
      <family val="2"/>
      <color theme="1"/>
      <sz val="10"/>
    </font>
    <font>
      <name val="Calibri"/>
      <charset val="238"/>
      <family val="2"/>
      <color theme="1"/>
      <sz val="8"/>
      <scheme val="minor"/>
    </font>
    <font>
      <name val="Arial"/>
      <charset val="238"/>
      <family val="2"/>
      <sz val="10"/>
    </font>
    <font>
      <name val="Tahoma"/>
      <charset val="238"/>
      <family val="2"/>
      <sz val="12"/>
    </font>
    <font>
      <name val="Trebuchet MS"/>
      <charset val="238"/>
      <family val="2"/>
      <color theme="1"/>
      <sz val="11"/>
    </font>
    <font>
      <name val="Calibri"/>
      <charset val="238"/>
      <family val="2"/>
      <b val="1"/>
      <color theme="1"/>
      <sz val="11"/>
      <scheme val="minor"/>
    </font>
    <font>
      <name val="Calibri"/>
      <charset val="238"/>
      <family val="2"/>
      <color theme="1"/>
      <sz val="11"/>
      <scheme val="minor"/>
    </font>
    <font>
      <name val="Calibri"/>
      <charset val="238"/>
      <family val="2"/>
      <b val="1"/>
      <color indexed="8"/>
      <sz val="11"/>
      <scheme val="minor"/>
    </font>
    <font>
      <name val="Calibri"/>
      <charset val="238"/>
      <family val="2"/>
      <b val="1"/>
      <color rgb="FFFF0000"/>
      <sz val="14"/>
      <scheme val="minor"/>
    </font>
    <font>
      <name val="Calibri"/>
      <charset val="238"/>
      <family val="2"/>
      <color rgb="FFFF0000"/>
      <sz val="14"/>
      <scheme val="minor"/>
    </font>
  </fonts>
  <fills count="3">
    <fill>
      <patternFill/>
    </fill>
    <fill>
      <patternFill patternType="gray125"/>
    </fill>
    <fill>
      <patternFill patternType="solid">
        <fgColor rgb="00C4C4C4"/>
      </patternFill>
    </fill>
  </fills>
  <borders count="35">
    <border>
      <left/>
      <right/>
      <top/>
      <bottom/>
      <diagonal/>
    </border>
    <border>
      <left style="thin">
        <color auto="1"/>
      </left>
      <right style="thin">
        <color auto="1"/>
      </right>
      <top style="thin">
        <color auto="1"/>
      </top>
      <bottom style="thin">
        <color auto="1"/>
      </bottom>
      <diagonal/>
    </border>
    <border>
      <left/>
      <right/>
      <top style="double">
        <color auto="1"/>
      </top>
      <bottom/>
      <diagonal/>
    </border>
    <border>
      <left/>
      <right style="double">
        <color auto="1"/>
      </right>
      <top style="double">
        <color auto="1"/>
      </top>
      <bottom/>
      <diagonal/>
    </border>
    <border>
      <left/>
      <right style="double">
        <color auto="1"/>
      </right>
      <top/>
      <bottom/>
      <diagonal/>
    </border>
    <border>
      <left style="thin">
        <color auto="1"/>
      </left>
      <right style="double">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double">
        <color auto="1"/>
      </left>
      <right style="thin">
        <color auto="1"/>
      </right>
      <top/>
      <bottom style="hair">
        <color auto="1"/>
      </bottom>
      <diagonal/>
    </border>
    <border>
      <left style="thin">
        <color auto="1"/>
      </left>
      <right style="thin">
        <color auto="1"/>
      </right>
      <top/>
      <bottom style="hair">
        <color auto="1"/>
      </bottom>
      <diagonal/>
    </border>
    <border>
      <left style="double">
        <color auto="1"/>
      </left>
      <right style="thin">
        <color auto="1"/>
      </right>
      <top style="thin">
        <color auto="1"/>
      </top>
      <bottom style="thin">
        <color auto="1"/>
      </bottom>
      <diagonal/>
    </border>
    <border>
      <left style="thin">
        <color auto="1"/>
      </left>
      <right style="thin">
        <color auto="1"/>
      </right>
      <top/>
      <bottom style="double">
        <color auto="1"/>
      </bottom>
      <diagonal/>
    </border>
    <border>
      <left style="double">
        <color auto="1"/>
      </left>
      <right/>
      <top/>
      <bottom style="thin">
        <color auto="1"/>
      </bottom>
      <diagonal/>
    </border>
    <border>
      <left style="double">
        <color auto="1"/>
      </left>
      <right style="thin">
        <color auto="1"/>
      </right>
      <top/>
      <bottom style="double">
        <color auto="1"/>
      </bottom>
      <diagonal/>
    </border>
    <border>
      <left style="thin">
        <color auto="1"/>
      </left>
      <right style="double">
        <color auto="1"/>
      </right>
      <top/>
      <bottom style="double">
        <color auto="1"/>
      </bottom>
      <diagonal/>
    </border>
    <border>
      <left style="thin">
        <color auto="1"/>
      </left>
      <right style="double">
        <color auto="1"/>
      </right>
      <top/>
      <bottom style="hair">
        <color auto="1"/>
      </bottom>
      <diagonal/>
    </border>
    <border>
      <left/>
      <right/>
      <top/>
      <bottom style="thin">
        <color auto="1"/>
      </bottom>
      <diagonal/>
    </border>
    <border>
      <left/>
      <right style="double">
        <color auto="1"/>
      </right>
      <top/>
      <bottom style="thin">
        <color auto="1"/>
      </bottom>
      <diagonal/>
    </border>
    <border>
      <left/>
      <right style="medium">
        <color auto="1"/>
      </right>
      <top style="hair">
        <color auto="1"/>
      </top>
      <bottom style="hair">
        <color auto="1"/>
      </bottom>
      <diagonal/>
    </border>
    <border>
      <left/>
      <right style="medium">
        <color auto="1"/>
      </right>
      <top style="hair">
        <color auto="1"/>
      </top>
      <bottom style="medium">
        <color auto="1"/>
      </bottom>
      <diagonal/>
    </border>
    <border>
      <left style="double">
        <color auto="1"/>
      </left>
      <right style="thin">
        <color auto="1"/>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top style="hair">
        <color auto="1"/>
      </top>
      <bottom style="hair">
        <color auto="1"/>
      </bottom>
      <diagonal/>
    </border>
    <border>
      <left style="medium">
        <color indexed="64"/>
      </left>
      <right/>
      <top style="hair">
        <color auto="1"/>
      </top>
      <bottom style="medium">
        <color indexed="64"/>
      </bottom>
      <diagonal/>
    </border>
  </borders>
  <cellStyleXfs count="4">
    <xf borderId="0" fillId="0" fontId="11" numFmtId="0"/>
    <xf borderId="0" fillId="0" fontId="7" numFmtId="0"/>
    <xf borderId="0" fillId="0" fontId="7" numFmtId="0"/>
    <xf borderId="0" fillId="0" fontId="11" numFmtId="0"/>
  </cellStyleXfs>
  <cellXfs count="86">
    <xf borderId="0" fillId="0" fontId="0" numFmtId="0" pivotButton="0" quotePrefix="0" xfId="0"/>
    <xf borderId="0" fillId="0" fontId="0" numFmtId="0" pivotButton="0" quotePrefix="0" xfId="0"/>
    <xf borderId="3" fillId="0" fontId="0" numFmtId="0" pivotButton="0" quotePrefix="0" xfId="0"/>
    <xf applyAlignment="1" borderId="0" fillId="0" fontId="0" numFmtId="0" pivotButton="0" quotePrefix="0" xfId="0">
      <alignment horizontal="center"/>
    </xf>
    <xf applyAlignment="1" borderId="1" fillId="0" fontId="2" numFmtId="0" pivotButton="0" quotePrefix="0" xfId="0">
      <alignment horizontal="center" vertical="center" wrapText="1"/>
    </xf>
    <xf applyAlignment="1" borderId="0" fillId="0" fontId="4" numFmtId="0" pivotButton="0" quotePrefix="0" xfId="0">
      <alignment horizontal="center" vertical="top"/>
    </xf>
    <xf applyAlignment="1" borderId="0" fillId="0" fontId="4" numFmtId="0" pivotButton="0" quotePrefix="0" xfId="0">
      <alignment horizontal="left" vertical="top" wrapText="1"/>
    </xf>
    <xf applyAlignment="1" borderId="0" fillId="0" fontId="4" numFmtId="0" pivotButton="0" quotePrefix="0" xfId="0">
      <alignment horizontal="center" vertical="top"/>
    </xf>
    <xf borderId="12" fillId="0" fontId="1" numFmtId="0" pivotButton="0" quotePrefix="0" xfId="0"/>
    <xf applyAlignment="1" borderId="2" fillId="0" fontId="0" numFmtId="0" pivotButton="0" quotePrefix="0" xfId="0">
      <alignment horizontal="left"/>
    </xf>
    <xf borderId="16" fillId="0" fontId="0" numFmtId="0" pivotButton="0" quotePrefix="0" xfId="0"/>
    <xf borderId="17" fillId="0" fontId="0" numFmtId="0" pivotButton="0" quotePrefix="0" xfId="0"/>
    <xf applyAlignment="1" borderId="5" fillId="0" fontId="2" numFmtId="0" pivotButton="0" quotePrefix="0" xfId="0">
      <alignment horizontal="center" vertical="center" wrapText="1"/>
    </xf>
    <xf applyAlignment="1" borderId="16" fillId="0" fontId="0" numFmtId="0" pivotButton="0" quotePrefix="0" xfId="0">
      <alignment horizontal="center"/>
    </xf>
    <xf borderId="18" fillId="0" fontId="5" numFmtId="0" pivotButton="0" quotePrefix="0" xfId="0"/>
    <xf applyAlignment="1" borderId="9" fillId="0" fontId="4" numFmtId="0" pivotButton="0" quotePrefix="0" xfId="0">
      <alignment vertical="top"/>
    </xf>
    <xf borderId="18" fillId="0" fontId="5" numFmtId="0" pivotButton="0" quotePrefix="0" xfId="0"/>
    <xf applyAlignment="1" borderId="6" fillId="0" fontId="4" numFmtId="0" pivotButton="0" quotePrefix="0" xfId="0">
      <alignment horizontal="center" vertical="top"/>
    </xf>
    <xf applyAlignment="1" borderId="11" fillId="0" fontId="4" numFmtId="0" pivotButton="0" quotePrefix="0" xfId="0">
      <alignment vertical="top" wrapText="1"/>
    </xf>
    <xf applyAlignment="1" borderId="9" fillId="0" fontId="4" numFmtId="0" pivotButton="0" quotePrefix="0" xfId="0">
      <alignment horizontal="center" vertical="top"/>
    </xf>
    <xf applyAlignment="1" borderId="1" fillId="0" fontId="4" numFmtId="0" pivotButton="0" quotePrefix="0" xfId="0">
      <alignment horizontal="center" vertical="top"/>
    </xf>
    <xf applyAlignment="1" borderId="11" fillId="0" fontId="4" numFmtId="0" pivotButton="0" quotePrefix="0" xfId="0">
      <alignment horizontal="center" vertical="top"/>
    </xf>
    <xf borderId="0" fillId="0" fontId="6" numFmtId="0" pivotButton="0" quotePrefix="0" xfId="0"/>
    <xf applyAlignment="1" borderId="22" fillId="0" fontId="3" numFmtId="0" pivotButton="0" quotePrefix="0" xfId="0">
      <alignment horizontal="center" vertical="center" wrapText="1"/>
    </xf>
    <xf applyAlignment="1" borderId="22" fillId="0" fontId="2" numFmtId="0" pivotButton="0" quotePrefix="0" xfId="0">
      <alignment horizontal="center" vertical="center" wrapText="1"/>
    </xf>
    <xf applyAlignment="1" borderId="1" fillId="0" fontId="8" numFmtId="164" pivotButton="0" quotePrefix="0" xfId="1">
      <alignment horizontal="right" vertical="top"/>
    </xf>
    <xf applyAlignment="1" borderId="1" fillId="0" fontId="5" numFmtId="0" pivotButton="0" quotePrefix="0" xfId="0">
      <alignment horizontal="left" vertical="top" wrapText="1"/>
    </xf>
    <xf borderId="0" fillId="0" fontId="0" numFmtId="0" pivotButton="0" quotePrefix="0" xfId="0"/>
    <xf applyAlignment="1" borderId="1" fillId="0" fontId="4" numFmtId="0" pivotButton="0" quotePrefix="0" xfId="0">
      <alignment horizontal="left" vertical="top" wrapText="1"/>
    </xf>
    <xf applyAlignment="1" borderId="7" fillId="0" fontId="4" numFmtId="0" pivotButton="0" quotePrefix="0" xfId="0">
      <alignment horizontal="center" vertical="top"/>
    </xf>
    <xf applyAlignment="1" borderId="15" fillId="0" fontId="4" numFmtId="0" pivotButton="0" quotePrefix="0" xfId="0">
      <alignment horizontal="center" vertical="top"/>
    </xf>
    <xf applyAlignment="1" borderId="14" fillId="0" fontId="4" numFmtId="0" pivotButton="0" quotePrefix="0" xfId="0">
      <alignment horizontal="center" vertical="top"/>
    </xf>
    <xf borderId="24" fillId="0" fontId="0" numFmtId="0" pivotButton="0" quotePrefix="0" xfId="0"/>
    <xf borderId="25" fillId="0" fontId="0" numFmtId="0" pivotButton="0" quotePrefix="0" xfId="0"/>
    <xf borderId="27" fillId="0" fontId="0" numFmtId="0" pivotButton="0" quotePrefix="0" xfId="0"/>
    <xf borderId="0" fillId="0" fontId="3" numFmtId="0" pivotButton="0" quotePrefix="0" xfId="0"/>
    <xf borderId="0" fillId="0" fontId="3" numFmtId="0" pivotButton="0" quotePrefix="0" xfId="0"/>
    <xf borderId="27" fillId="0" fontId="3" numFmtId="0" pivotButton="0" quotePrefix="0" xfId="0"/>
    <xf applyAlignment="1" borderId="0" fillId="0" fontId="3" numFmtId="0" pivotButton="0" quotePrefix="0" xfId="0">
      <alignment horizontal="left"/>
    </xf>
    <xf borderId="29" fillId="0" fontId="3" numFmtId="0" pivotButton="0" quotePrefix="0" xfId="0"/>
    <xf applyAlignment="1" borderId="29" fillId="0" fontId="3" numFmtId="0" pivotButton="0" quotePrefix="0" xfId="0">
      <alignment horizontal="left"/>
    </xf>
    <xf applyAlignment="1" borderId="30" fillId="0" fontId="3" numFmtId="0" pivotButton="0" quotePrefix="0" xfId="0">
      <alignment horizontal="left"/>
    </xf>
    <xf applyAlignment="1" borderId="0" fillId="0" fontId="6" numFmtId="0" pivotButton="0" quotePrefix="0" xfId="0">
      <alignment horizontal="right"/>
    </xf>
    <xf applyAlignment="1" borderId="18" fillId="0" fontId="5" numFmtId="0" pivotButton="0" quotePrefix="0" xfId="0">
      <alignment wrapText="1"/>
    </xf>
    <xf borderId="19" fillId="0" fontId="5" numFmtId="0" pivotButton="0" quotePrefix="0" xfId="0"/>
    <xf applyAlignment="1" borderId="8" fillId="0" fontId="4" numFmtId="49" pivotButton="0" quotePrefix="0" xfId="0">
      <alignment horizontal="center" vertical="top"/>
    </xf>
    <xf applyAlignment="1" borderId="20" fillId="0" fontId="4" numFmtId="49" pivotButton="0" quotePrefix="0" xfId="0">
      <alignment horizontal="center" vertical="top"/>
    </xf>
    <xf applyAlignment="1" borderId="13" fillId="0" fontId="4" numFmtId="49" pivotButton="0" quotePrefix="0" xfId="0">
      <alignment horizontal="center" vertical="top"/>
    </xf>
    <xf borderId="23" fillId="0" fontId="0" numFmtId="49" pivotButton="0" quotePrefix="0" xfId="0"/>
    <xf borderId="26" fillId="0" fontId="0" numFmtId="49" pivotButton="0" quotePrefix="0" xfId="0"/>
    <xf borderId="26" fillId="0" fontId="3" numFmtId="49" pivotButton="0" quotePrefix="0" xfId="0"/>
    <xf borderId="28" fillId="0" fontId="3" numFmtId="49" pivotButton="0" quotePrefix="0" xfId="0"/>
    <xf borderId="12" fillId="0" fontId="1" numFmtId="49" pivotButton="0" quotePrefix="0" xfId="0"/>
    <xf applyAlignment="1" borderId="21" fillId="0" fontId="2" numFmtId="49" pivotButton="0" quotePrefix="0" xfId="0">
      <alignment horizontal="left" vertical="center" wrapText="1"/>
    </xf>
    <xf borderId="0" fillId="0" fontId="0" numFmtId="49" pivotButton="0" quotePrefix="0" xfId="0"/>
    <xf applyAlignment="1" borderId="10" fillId="0" fontId="4" numFmtId="49" pivotButton="0" quotePrefix="0" xfId="0">
      <alignment horizontal="center" vertical="center" wrapText="1"/>
    </xf>
    <xf applyAlignment="1" borderId="1" fillId="0" fontId="4" numFmtId="0" pivotButton="0" quotePrefix="0" xfId="0">
      <alignment horizontal="center" vertical="center" wrapText="1"/>
    </xf>
    <xf applyAlignment="1" borderId="16" fillId="0" fontId="0" numFmtId="0" pivotButton="0" quotePrefix="0" xfId="0">
      <alignment horizontal="center"/>
    </xf>
    <xf applyAlignment="1" borderId="0" fillId="0" fontId="0" numFmtId="0" pivotButton="0" quotePrefix="0" xfId="0">
      <alignment horizontal="center"/>
    </xf>
    <xf borderId="0" fillId="0" fontId="6" numFmtId="0" pivotButton="0" quotePrefix="0" xfId="0"/>
    <xf applyAlignment="1" borderId="0" fillId="0" fontId="9" numFmtId="49" pivotButton="0" quotePrefix="0" xfId="0">
      <alignment horizontal="left"/>
    </xf>
    <xf applyAlignment="1" borderId="18" fillId="0" fontId="5" numFmtId="0" pivotButton="0" quotePrefix="0" xfId="0">
      <alignment horizontal="left"/>
    </xf>
    <xf borderId="0" fillId="0" fontId="10" numFmtId="164" pivotButton="0" quotePrefix="0" xfId="0"/>
    <xf applyAlignment="1" borderId="0" fillId="0" fontId="10" numFmtId="0" pivotButton="0" quotePrefix="0" xfId="0">
      <alignment horizontal="right"/>
    </xf>
    <xf applyAlignment="1" borderId="0" fillId="0" fontId="8" numFmtId="164" pivotButton="0" quotePrefix="0" xfId="1">
      <alignment horizontal="right" vertical="top"/>
    </xf>
    <xf applyAlignment="1" borderId="0" fillId="0" fontId="5" numFmtId="0" pivotButton="0" quotePrefix="0" xfId="0">
      <alignment horizontal="left" vertical="top" wrapText="1"/>
    </xf>
    <xf borderId="0" fillId="0" fontId="3" numFmtId="0" pivotButton="0" quotePrefix="0" xfId="0"/>
    <xf borderId="0" fillId="0" fontId="0" numFmtId="3" pivotButton="0" quotePrefix="0" xfId="0"/>
    <xf applyAlignment="1" borderId="9" fillId="0" fontId="4" numFmtId="0" pivotButton="0" quotePrefix="0" xfId="0">
      <alignment horizontal="center" vertical="top"/>
    </xf>
    <xf applyAlignment="1" borderId="6" fillId="0" fontId="4" numFmtId="0" pivotButton="0" quotePrefix="0" xfId="0">
      <alignment horizontal="center" vertical="top"/>
    </xf>
    <xf applyAlignment="1" borderId="9" fillId="0" fontId="4" numFmtId="0" pivotButton="0" quotePrefix="0" xfId="0">
      <alignment vertical="top"/>
    </xf>
    <xf applyAlignment="1" borderId="15" fillId="0" fontId="4" numFmtId="0" pivotButton="0" quotePrefix="0" xfId="0">
      <alignment horizontal="center" vertical="top"/>
    </xf>
    <xf applyAlignment="1" borderId="7" fillId="0" fontId="4" numFmtId="0" pivotButton="0" quotePrefix="0" xfId="0">
      <alignment horizontal="center" vertical="top"/>
    </xf>
    <xf borderId="0" fillId="0" fontId="10" numFmtId="3" pivotButton="0" quotePrefix="0" xfId="0"/>
    <xf borderId="0" fillId="0" fontId="12" numFmtId="3" pivotButton="0" quotePrefix="0" xfId="0"/>
    <xf borderId="31" fillId="0" fontId="5" numFmtId="49" pivotButton="0" quotePrefix="0" xfId="0"/>
    <xf applyAlignment="1" borderId="32" fillId="0" fontId="5" numFmtId="0" pivotButton="0" quotePrefix="0" xfId="0">
      <alignment wrapText="1"/>
    </xf>
    <xf borderId="33" fillId="0" fontId="5" numFmtId="49" pivotButton="0" quotePrefix="0" xfId="0"/>
    <xf borderId="34" fillId="0" fontId="5" numFmtId="49" pivotButton="0" quotePrefix="0" xfId="0"/>
    <xf applyAlignment="1" borderId="0" fillId="0" fontId="13" numFmtId="0" pivotButton="0" quotePrefix="0" xfId="0">
      <alignment horizontal="center"/>
    </xf>
    <xf applyAlignment="1" borderId="0" fillId="0" fontId="14" numFmtId="0" pivotButton="0" quotePrefix="0" xfId="0">
      <alignment horizontal="center"/>
    </xf>
    <xf applyAlignment="1" borderId="0" fillId="0" fontId="3" numFmtId="0" pivotButton="0" quotePrefix="0" xfId="0">
      <alignment horizontal="left"/>
    </xf>
    <xf applyAlignment="1" borderId="4" fillId="0" fontId="0" numFmtId="0" pivotButton="0" quotePrefix="0" xfId="0">
      <alignment wrapText="1"/>
    </xf>
    <xf borderId="4" fillId="0" fontId="0" numFmtId="0" pivotButton="0" quotePrefix="0" xfId="0"/>
    <xf applyProtection="1" borderId="0" fillId="0" fontId="0" numFmtId="3" pivotButton="0" quotePrefix="0" xfId="0">
      <protection hidden="0" locked="0"/>
    </xf>
    <xf borderId="0" fillId="2" fontId="0" numFmtId="3" pivotButton="0" quotePrefix="0" xfId="0"/>
  </cellXfs>
  <cellStyles count="4">
    <cellStyle builtinId="0" name="Normální" xfId="0"/>
    <cellStyle name="normální_Zadávací podklad pro profese" xfId="1"/>
    <cellStyle name="Normální 36" xfId="2"/>
    <cellStyle name="Normální 2" xfId="3"/>
  </cellStyles>
  <tableStyles count="0" defaultPivotStyle="PivotStyleLight16" defaultTableStyle="TableStyleMedium2"/>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xl/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worksheet" Target="/xl/worksheets/sheet6.xml"/><Relationship Id="rId11" Type="http://schemas.openxmlformats.org/officeDocument/2006/relationships/customXml" Target="../customXml/item2.xml"/><Relationship Id="rId5" Type="http://schemas.openxmlformats.org/officeDocument/2006/relationships/worksheet" Target="/xl/worksheets/sheet5.xml"/><Relationship Id="rId10" Type="http://schemas.openxmlformats.org/officeDocument/2006/relationships/customXml" Target="../customXml/item1.xml"/><Relationship Id="rId4" Type="http://schemas.openxmlformats.org/officeDocument/2006/relationships/worksheet" Target="/xl/worksheets/sheet4.xml"/><Relationship Id="rId9"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P60"/>
  <sheetViews>
    <sheetView tabSelected="1" workbookViewId="0" zoomScale="85" zoomScaleNormal="85">
      <pane activePane="bottomLeft" state="frozen" topLeftCell="A9" ySplit="8"/>
      <selection activeCell="C14" sqref="C14"/>
      <selection activeCell="B14" pane="bottomLeft" sqref="B14"/>
    </sheetView>
  </sheetViews>
  <sheetFormatPr baseColWidth="8" defaultRowHeight="15" outlineLevelCol="0"/>
  <cols>
    <col customWidth="1" max="1" min="1" style="54" width="7.140625"/>
    <col bestFit="1" customWidth="1" max="2" min="2" style="27" width="56.5703125"/>
    <col customWidth="1" max="3" min="3" style="27" width="7"/>
    <col bestFit="1" customWidth="1" max="6" min="5" style="27" width="23.7109375"/>
    <col customWidth="1" max="7" min="7" style="27" width="69.5703125"/>
    <col customWidth="1" max="9" min="8" style="27" width="13.85546875"/>
    <col customWidth="1" max="10" min="10" style="27" width="6"/>
    <col bestFit="1" customWidth="1" max="11" min="11" style="27" width="8.85546875"/>
    <col bestFit="1" customWidth="1" max="12" min="12" style="27" width="9.28515625"/>
    <col bestFit="1" customWidth="1" max="14" min="13" style="27" width="7.7109375"/>
    <col bestFit="1" customWidth="1" max="16" min="15" style="27" width="7.85546875"/>
  </cols>
  <sheetData>
    <row r="1" spans="1:16">
      <c r="A1" s="48" t="s">
        <v>0</v>
      </c>
      <c r="B1" s="32" t="n"/>
      <c r="C1" s="32" t="s">
        <v>1</v>
      </c>
      <c r="D1" s="32" t="n"/>
      <c r="E1" s="32" t="n"/>
      <c r="F1" s="33" t="n"/>
    </row>
    <row r="2" spans="1:16">
      <c r="A2" s="49" t="s">
        <v>2</v>
      </c>
      <c r="C2" t="s">
        <v>3</v>
      </c>
      <c r="F2" s="34" t="n"/>
    </row>
    <row customHeight="1" ht="18.75" r="3" s="27" spans="1:16">
      <c r="A3" s="49" t="s">
        <v>4</v>
      </c>
      <c r="C3" t="s">
        <v>5</v>
      </c>
      <c r="F3" s="34" t="n"/>
      <c r="H3" s="79" t="n"/>
      <c r="I3" s="79" t="n"/>
    </row>
    <row customHeight="1" ht="18.75" r="4" s="27" spans="1:16">
      <c r="A4" s="50" t="s">
        <v>6</v>
      </c>
      <c r="B4" s="66" t="n"/>
      <c r="C4" s="66" t="s">
        <v>7</v>
      </c>
      <c r="D4" s="66" t="n"/>
      <c r="E4" s="66" t="n"/>
      <c r="F4" s="37" t="n"/>
      <c r="H4" s="80" t="n"/>
      <c r="I4" s="80" t="n"/>
    </row>
    <row customHeight="1" ht="18.75" r="5" s="27" spans="1:16">
      <c r="A5" s="50" t="s">
        <v>8</v>
      </c>
      <c r="B5" s="66" t="n"/>
      <c r="C5" s="66" t="s">
        <v>9</v>
      </c>
      <c r="D5" s="66" t="n"/>
      <c r="E5" s="66" t="n"/>
      <c r="F5" s="37" t="n"/>
      <c r="H5" s="80" t="n"/>
      <c r="I5" s="80" t="n"/>
    </row>
    <row customHeight="1" ht="15.75" r="6" s="27" spans="1:16" thickBot="1">
      <c r="A6" s="51" t="n"/>
      <c r="B6" s="39" t="n"/>
      <c r="C6" s="40" t="n"/>
      <c r="D6" s="40" t="n"/>
      <c r="E6" s="40" t="n"/>
      <c r="F6" s="41" t="n"/>
      <c r="G6" s="81" t="n"/>
      <c r="H6" s="81" t="n"/>
      <c r="I6" s="81" t="n"/>
    </row>
    <row customHeight="1" ht="15.75" r="7" s="27" spans="1:16" thickBot="1">
      <c r="A7" s="52" t="n"/>
      <c r="B7" s="10" t="n"/>
      <c r="C7" s="10" t="n"/>
      <c r="D7" s="10" t="n"/>
      <c r="E7" s="57" t="n"/>
      <c r="F7" s="10" t="n"/>
      <c r="G7" s="10" t="n"/>
      <c r="L7" s="59">
        <f>'21'!$B$8</f>
        <v/>
      </c>
      <c r="M7" s="59">
        <f>'28'!$B$8</f>
        <v/>
      </c>
      <c r="N7" s="59">
        <f>'32'!$B$8</f>
        <v/>
      </c>
      <c r="O7" s="59">
        <f>'3'!$B$8</f>
        <v/>
      </c>
      <c r="P7" s="59">
        <f>'12'!$B$8</f>
        <v/>
      </c>
    </row>
    <row customHeight="1" ht="32.25" r="8" s="27" spans="1:16" thickTop="1">
      <c r="A8" s="53" t="s">
        <v>10</v>
      </c>
      <c r="B8" s="23" t="s">
        <v>11</v>
      </c>
      <c r="C8" s="24" t="s">
        <v>12</v>
      </c>
      <c r="D8" s="24" t="s">
        <v>13</v>
      </c>
      <c r="E8" s="24" t="s">
        <v>14</v>
      </c>
      <c r="F8" s="24" t="s">
        <v>15</v>
      </c>
      <c r="G8" s="23" t="s">
        <v>16</v>
      </c>
      <c r="H8" s="23" t="s">
        <v>17</v>
      </c>
      <c r="I8" s="23" t="s">
        <v>18</v>
      </c>
      <c r="K8" t="s">
        <v>19</v>
      </c>
      <c r="L8" s="42" t="n"/>
      <c r="M8" s="42" t="n"/>
      <c r="N8" s="42" t="n"/>
    </row>
    <row customHeight="1" ht="51" r="9" s="27" spans="1:16">
      <c r="A9" s="20" t="s">
        <v>20</v>
      </c>
      <c r="B9" s="28" t="s">
        <v>21</v>
      </c>
      <c r="C9" s="20">
        <f>K9</f>
        <v/>
      </c>
      <c r="D9" s="20" t="s">
        <v>22</v>
      </c>
      <c r="E9" s="25" t="n"/>
      <c r="F9" s="25">
        <f>C9*E9</f>
        <v/>
      </c>
      <c r="G9" s="26" t="s">
        <v>23</v>
      </c>
      <c r="H9" s="20" t="n"/>
      <c r="I9" s="20" t="n"/>
      <c r="K9">
        <f>SUM(L9:P9)</f>
        <v/>
      </c>
      <c r="L9" s="59">
        <f>SUMIF('21'!$A$14:$A$85,$A9,'21'!$C$14:$C$85)</f>
        <v/>
      </c>
      <c r="M9" s="59">
        <f>SUMIF('28'!$A$14:$A$65,$A9,'28'!$C$14:$C$65)</f>
        <v/>
      </c>
      <c r="N9" s="59">
        <f>SUMIF('32'!$A$14:$A$95,$A9,'32'!$C$14:$C$95)</f>
        <v/>
      </c>
      <c r="O9" s="59">
        <f>SUMIF('3'!$A$14:$A$90,$A9,'3'!$C$14:$C$90)</f>
        <v/>
      </c>
      <c r="P9" s="59">
        <f>SUMIF('12'!$A$14:$A$97,$A9,'12'!$C$14:$C$97)</f>
        <v/>
      </c>
    </row>
    <row customHeight="1" ht="51" r="10" s="27" spans="1:16">
      <c r="A10" s="20" t="s">
        <v>24</v>
      </c>
      <c r="B10" s="28" t="s">
        <v>25</v>
      </c>
      <c r="C10" s="20">
        <f>K10</f>
        <v/>
      </c>
      <c r="D10" s="20" t="s">
        <v>22</v>
      </c>
      <c r="E10" s="25" t="n"/>
      <c r="F10" s="25">
        <f>C10*E10</f>
        <v/>
      </c>
      <c r="G10" s="26" t="s">
        <v>26</v>
      </c>
      <c r="H10" s="20" t="n"/>
      <c r="I10" s="20" t="n"/>
      <c r="K10">
        <f>SUM(L10:P10)</f>
        <v/>
      </c>
      <c r="L10" s="59">
        <f>SUMIF('21'!$A$14:$A$85,$A10,'21'!$C$14:$C$85)</f>
        <v/>
      </c>
      <c r="M10" s="59">
        <f>SUMIF('28'!$A$14:$A$65,$A10,'28'!$C$14:$C$65)</f>
        <v/>
      </c>
      <c r="N10" s="59">
        <f>SUMIF('32'!$A$14:$A$95,$A10,'32'!$C$14:$C$95)</f>
        <v/>
      </c>
      <c r="O10" s="59">
        <f>SUMIF('3'!$A$14:$A$90,$A10,'3'!$C$14:$C$90)</f>
        <v/>
      </c>
      <c r="P10" s="59">
        <f>SUMIF('12'!$A$14:$A$97,$A10,'12'!$C$14:$C$97)</f>
        <v/>
      </c>
    </row>
    <row customHeight="1" ht="89.25" r="11" s="27" spans="1:16">
      <c r="A11" s="20" t="s">
        <v>27</v>
      </c>
      <c r="B11" s="28" t="s">
        <v>28</v>
      </c>
      <c r="C11" s="20">
        <f>K11</f>
        <v/>
      </c>
      <c r="D11" s="20" t="s">
        <v>22</v>
      </c>
      <c r="E11" s="25" t="n"/>
      <c r="F11" s="25">
        <f>C11*E11</f>
        <v/>
      </c>
      <c r="G11" s="26" t="s">
        <v>29</v>
      </c>
      <c r="H11" s="20" t="n"/>
      <c r="I11" s="20" t="n"/>
      <c r="K11">
        <f>SUM(L11:P11)</f>
        <v/>
      </c>
      <c r="L11" s="59">
        <f>SUMIF('21'!$A$14:$A$85,$A11,'21'!$C$14:$C$85)</f>
        <v/>
      </c>
      <c r="M11" s="59">
        <f>SUMIF('28'!$A$14:$A$65,$A11,'28'!$C$14:$C$65)</f>
        <v/>
      </c>
      <c r="N11" s="59">
        <f>SUMIF('32'!$A$14:$A$95,$A11,'32'!$C$14:$C$95)</f>
        <v/>
      </c>
      <c r="O11" s="59">
        <f>SUMIF('3'!$A$14:$A$90,$A11,'3'!$C$14:$C$90)</f>
        <v/>
      </c>
      <c r="P11" s="59">
        <f>SUMIF('12'!$A$14:$A$97,$A11,'12'!$C$14:$C$97)</f>
        <v/>
      </c>
    </row>
    <row customHeight="1" ht="114.75" r="12" s="27" spans="1:16">
      <c r="A12" s="20" t="s">
        <v>30</v>
      </c>
      <c r="B12" s="28" t="s">
        <v>31</v>
      </c>
      <c r="C12" s="20">
        <f>K12</f>
        <v/>
      </c>
      <c r="D12" s="20" t="s">
        <v>22</v>
      </c>
      <c r="E12" s="25" t="n"/>
      <c r="F12" s="25">
        <f>C12*E12</f>
        <v/>
      </c>
      <c r="G12" s="26" t="s">
        <v>32</v>
      </c>
      <c r="H12" s="20" t="n"/>
      <c r="I12" s="20" t="n"/>
      <c r="K12">
        <f>SUM(L12:P12)</f>
        <v/>
      </c>
      <c r="L12" s="59">
        <f>SUMIF('21'!$A$14:$A$85,$A12,'21'!$C$14:$C$85)</f>
        <v/>
      </c>
      <c r="M12" s="59">
        <f>SUMIF('28'!$A$14:$A$65,$A12,'28'!$C$14:$C$65)</f>
        <v/>
      </c>
      <c r="N12" s="59">
        <f>SUMIF('32'!$A$14:$A$95,$A12,'32'!$C$14:$C$95)</f>
        <v/>
      </c>
      <c r="O12" s="59">
        <f>SUMIF('3'!$A$14:$A$90,$A12,'3'!$C$14:$C$90)</f>
        <v/>
      </c>
      <c r="P12" s="59">
        <f>SUMIF('12'!$A$14:$A$97,$A12,'12'!$C$14:$C$97)</f>
        <v/>
      </c>
    </row>
    <row customHeight="1" ht="89.25" r="13" s="27" spans="1:16">
      <c r="A13" s="20" t="s">
        <v>33</v>
      </c>
      <c r="B13" s="28" t="s">
        <v>34</v>
      </c>
      <c r="C13" s="20">
        <f>K13</f>
        <v/>
      </c>
      <c r="D13" s="20" t="s">
        <v>22</v>
      </c>
      <c r="E13" s="25" t="n"/>
      <c r="F13" s="25">
        <f>C13*E13</f>
        <v/>
      </c>
      <c r="G13" s="26" t="s">
        <v>35</v>
      </c>
      <c r="H13" s="20" t="n"/>
      <c r="I13" s="20" t="n"/>
      <c r="K13">
        <f>SUM(L13:P13)</f>
        <v/>
      </c>
      <c r="L13" s="59">
        <f>SUMIF('21'!$A$14:$A$85,$A13,'21'!$C$14:$C$85)</f>
        <v/>
      </c>
      <c r="M13" s="59">
        <f>SUMIF('28'!$A$14:$A$65,$A13,'28'!$C$14:$C$65)</f>
        <v/>
      </c>
      <c r="N13" s="59">
        <f>SUMIF('32'!$A$14:$A$95,$A13,'32'!$C$14:$C$95)</f>
        <v/>
      </c>
      <c r="O13" s="59">
        <f>SUMIF('3'!$A$14:$A$90,$A13,'3'!$C$14:$C$90)</f>
        <v/>
      </c>
      <c r="P13" s="59">
        <f>SUMIF('12'!$A$14:$A$97,$A13,'12'!$C$14:$C$97)</f>
        <v/>
      </c>
    </row>
    <row customHeight="1" ht="89.25" r="14" s="27" spans="1:16">
      <c r="A14" s="20" t="s">
        <v>36</v>
      </c>
      <c r="B14" s="28" t="s">
        <v>37</v>
      </c>
      <c r="C14" s="20">
        <f>K14</f>
        <v/>
      </c>
      <c r="D14" s="20" t="s">
        <v>22</v>
      </c>
      <c r="E14" s="25" t="n"/>
      <c r="F14" s="25">
        <f>C14*E14</f>
        <v/>
      </c>
      <c r="G14" s="26" t="s">
        <v>38</v>
      </c>
      <c r="H14" s="20" t="n"/>
      <c r="I14" s="20" t="n"/>
      <c r="K14">
        <f>SUM(L14:P14)</f>
        <v/>
      </c>
      <c r="L14" s="59">
        <f>SUMIF('21'!$A$14:$A$85,$A14,'21'!$C$14:$C$85)</f>
        <v/>
      </c>
      <c r="M14" s="59">
        <f>SUMIF('28'!$A$14:$A$65,$A14,'28'!$C$14:$C$65)</f>
        <v/>
      </c>
      <c r="N14" s="59">
        <f>SUMIF('32'!$A$14:$A$95,$A14,'32'!$C$14:$C$95)</f>
        <v/>
      </c>
      <c r="O14" s="59">
        <f>SUMIF('3'!$A$14:$A$90,$A14,'3'!$C$14:$C$90)</f>
        <v/>
      </c>
      <c r="P14" s="59">
        <f>SUMIF('12'!$A$14:$A$97,$A14,'12'!$C$14:$C$97)</f>
        <v/>
      </c>
    </row>
    <row customHeight="1" ht="89.25" r="15" s="27" spans="1:16">
      <c r="A15" s="20" t="s">
        <v>39</v>
      </c>
      <c r="B15" s="28" t="s">
        <v>40</v>
      </c>
      <c r="C15" s="20">
        <f>K15</f>
        <v/>
      </c>
      <c r="D15" s="20" t="s">
        <v>22</v>
      </c>
      <c r="E15" s="25" t="n"/>
      <c r="F15" s="25">
        <f>C15*E15</f>
        <v/>
      </c>
      <c r="G15" s="26" t="s">
        <v>41</v>
      </c>
      <c r="H15" s="20" t="n"/>
      <c r="I15" s="20" t="n"/>
      <c r="K15">
        <f>SUM(L15:P15)</f>
        <v/>
      </c>
      <c r="L15" s="59">
        <f>SUMIF('21'!$A$14:$A$85,$A15,'21'!$C$14:$C$85)</f>
        <v/>
      </c>
      <c r="M15" s="59">
        <f>SUMIF('28'!$A$14:$A$65,$A15,'28'!$C$14:$C$65)</f>
        <v/>
      </c>
      <c r="N15" s="59">
        <f>SUMIF('32'!$A$14:$A$95,$A15,'32'!$C$14:$C$95)</f>
        <v/>
      </c>
      <c r="O15" s="59">
        <f>SUMIF('3'!$A$14:$A$90,$A15,'3'!$C$14:$C$90)</f>
        <v/>
      </c>
      <c r="P15" s="59">
        <f>SUMIF('12'!$A$14:$A$97,$A15,'12'!$C$14:$C$97)</f>
        <v/>
      </c>
    </row>
    <row customHeight="1" ht="51" r="16" s="27" spans="1:16">
      <c r="A16" s="20" t="s">
        <v>42</v>
      </c>
      <c r="B16" s="28" t="s">
        <v>43</v>
      </c>
      <c r="C16" s="20">
        <f>K16</f>
        <v/>
      </c>
      <c r="D16" s="20" t="s">
        <v>22</v>
      </c>
      <c r="E16" s="25" t="n"/>
      <c r="F16" s="25">
        <f>C16*E16</f>
        <v/>
      </c>
      <c r="G16" s="26" t="s">
        <v>44</v>
      </c>
      <c r="H16" s="20" t="n"/>
      <c r="I16" s="20" t="n"/>
      <c r="K16">
        <f>SUM(L16:P16)</f>
        <v/>
      </c>
      <c r="L16" s="59">
        <f>SUMIF('21'!$A$14:$A$85,$A16,'21'!$C$14:$C$85)</f>
        <v/>
      </c>
      <c r="M16" s="59">
        <f>SUMIF('28'!$A$14:$A$65,$A16,'28'!$C$14:$C$65)</f>
        <v/>
      </c>
      <c r="N16" s="59">
        <f>SUMIF('32'!$A$14:$A$95,$A16,'32'!$C$14:$C$95)</f>
        <v/>
      </c>
      <c r="O16" s="59">
        <f>SUMIF('3'!$A$14:$A$90,$A16,'3'!$C$14:$C$90)</f>
        <v/>
      </c>
      <c r="P16" s="59">
        <f>SUMIF('12'!$A$14:$A$97,$A16,'12'!$C$14:$C$97)</f>
        <v/>
      </c>
    </row>
    <row customHeight="1" ht="63.75" r="17" s="27" spans="1:16">
      <c r="A17" s="20" t="s">
        <v>45</v>
      </c>
      <c r="B17" s="28" t="s">
        <v>46</v>
      </c>
      <c r="C17" s="20">
        <f>K17</f>
        <v/>
      </c>
      <c r="D17" s="20" t="s">
        <v>22</v>
      </c>
      <c r="E17" s="25" t="n"/>
      <c r="F17" s="25">
        <f>C17*E17</f>
        <v/>
      </c>
      <c r="G17" s="26" t="s">
        <v>47</v>
      </c>
      <c r="H17" s="20" t="n"/>
      <c r="I17" s="20" t="n"/>
      <c r="K17">
        <f>SUM(L17:P17)</f>
        <v/>
      </c>
      <c r="L17" s="59">
        <f>SUMIF('21'!$A$14:$A$85,$A17,'21'!$C$14:$C$85)</f>
        <v/>
      </c>
      <c r="M17" s="59">
        <f>SUMIF('28'!$A$14:$A$65,$A17,'28'!$C$14:$C$65)</f>
        <v/>
      </c>
      <c r="N17" s="59">
        <f>SUMIF('32'!$A$14:$A$95,$A17,'32'!$C$14:$C$95)</f>
        <v/>
      </c>
      <c r="O17" s="59">
        <f>SUMIF('3'!$A$14:$A$90,$A17,'3'!$C$14:$C$90)</f>
        <v/>
      </c>
      <c r="P17" s="59">
        <f>SUMIF('12'!$A$14:$A$97,$A17,'12'!$C$14:$C$97)</f>
        <v/>
      </c>
    </row>
    <row customHeight="1" ht="51" r="18" s="27" spans="1:16">
      <c r="A18" s="20" t="s">
        <v>48</v>
      </c>
      <c r="B18" s="28" t="s">
        <v>49</v>
      </c>
      <c r="C18" s="20">
        <f>K18</f>
        <v/>
      </c>
      <c r="D18" s="20" t="s">
        <v>22</v>
      </c>
      <c r="E18" s="25" t="n"/>
      <c r="F18" s="25">
        <f>C18*E18</f>
        <v/>
      </c>
      <c r="G18" s="26" t="s">
        <v>50</v>
      </c>
      <c r="H18" s="20" t="n"/>
      <c r="I18" s="20" t="n"/>
      <c r="K18">
        <f>SUM(L18:P18)</f>
        <v/>
      </c>
      <c r="L18" s="59">
        <f>SUMIF('21'!$A$14:$A$85,$A18,'21'!$C$14:$C$85)</f>
        <v/>
      </c>
      <c r="M18" s="59">
        <f>SUMIF('28'!$A$14:$A$65,$A18,'28'!$C$14:$C$65)</f>
        <v/>
      </c>
      <c r="N18" s="59">
        <f>SUMIF('32'!$A$14:$A$95,$A18,'32'!$C$14:$C$95)</f>
        <v/>
      </c>
      <c r="O18" s="59">
        <f>SUMIF('3'!$A$14:$A$90,$A18,'3'!$C$14:$C$90)</f>
        <v/>
      </c>
      <c r="P18" s="59">
        <f>SUMIF('12'!$A$14:$A$97,$A18,'12'!$C$14:$C$97)</f>
        <v/>
      </c>
    </row>
    <row customHeight="1" ht="38.25" r="19" s="27" spans="1:16">
      <c r="A19" s="20" t="s">
        <v>51</v>
      </c>
      <c r="B19" s="28" t="s">
        <v>52</v>
      </c>
      <c r="C19" s="20">
        <f>K19</f>
        <v/>
      </c>
      <c r="D19" s="20" t="s">
        <v>22</v>
      </c>
      <c r="E19" s="25" t="n"/>
      <c r="F19" s="25">
        <f>C19*E19</f>
        <v/>
      </c>
      <c r="G19" s="26" t="s">
        <v>53</v>
      </c>
      <c r="H19" s="20" t="n"/>
      <c r="I19" s="20" t="n"/>
      <c r="K19">
        <f>SUM(L19:P19)</f>
        <v/>
      </c>
      <c r="L19" s="59">
        <f>SUMIF('21'!$A$14:$A$85,$A19,'21'!$C$14:$C$85)</f>
        <v/>
      </c>
      <c r="M19" s="59">
        <f>SUMIF('28'!$A$14:$A$65,$A19,'28'!$C$14:$C$65)</f>
        <v/>
      </c>
      <c r="N19" s="59">
        <f>SUMIF('32'!$A$14:$A$95,$A19,'32'!$C$14:$C$95)</f>
        <v/>
      </c>
      <c r="O19" s="59">
        <f>SUMIF('3'!$A$14:$A$90,$A19,'3'!$C$14:$C$90)</f>
        <v/>
      </c>
      <c r="P19" s="59">
        <f>SUMIF('12'!$A$14:$A$97,$A19,'12'!$C$14:$C$97)</f>
        <v/>
      </c>
    </row>
    <row customHeight="1" ht="51" r="20" s="27" spans="1:16">
      <c r="A20" s="20" t="s">
        <v>54</v>
      </c>
      <c r="B20" s="28" t="s">
        <v>55</v>
      </c>
      <c r="C20" s="20">
        <f>K20</f>
        <v/>
      </c>
      <c r="D20" s="20" t="s">
        <v>22</v>
      </c>
      <c r="E20" s="25" t="n"/>
      <c r="F20" s="25">
        <f>C20*E20</f>
        <v/>
      </c>
      <c r="G20" s="26" t="s">
        <v>56</v>
      </c>
      <c r="H20" s="20" t="n"/>
      <c r="I20" s="20" t="n"/>
      <c r="K20">
        <f>SUM(L20:P20)</f>
        <v/>
      </c>
      <c r="L20" s="59">
        <f>SUMIF('21'!$A$14:$A$85,$A20,'21'!$C$14:$C$85)</f>
        <v/>
      </c>
      <c r="M20" s="59">
        <f>SUMIF('28'!$A$14:$A$65,$A20,'28'!$C$14:$C$65)</f>
        <v/>
      </c>
      <c r="N20" s="59">
        <f>SUMIF('32'!$A$14:$A$95,$A20,'32'!$C$14:$C$95)</f>
        <v/>
      </c>
      <c r="O20" s="59">
        <f>SUMIF('3'!$A$14:$A$90,$A20,'3'!$C$14:$C$90)</f>
        <v/>
      </c>
      <c r="P20" s="59">
        <f>SUMIF('12'!$A$14:$A$97,$A20,'12'!$C$14:$C$97)</f>
        <v/>
      </c>
    </row>
    <row customHeight="1" ht="25.5" r="21" s="27" spans="1:16">
      <c r="A21" s="20" t="s">
        <v>57</v>
      </c>
      <c r="B21" s="28" t="s">
        <v>58</v>
      </c>
      <c r="C21" s="20">
        <f>K21</f>
        <v/>
      </c>
      <c r="D21" s="20" t="s">
        <v>22</v>
      </c>
      <c r="E21" s="25" t="n"/>
      <c r="F21" s="25">
        <f>C21*E21</f>
        <v/>
      </c>
      <c r="G21" s="26" t="s">
        <v>59</v>
      </c>
      <c r="H21" s="20" t="n"/>
      <c r="I21" s="20" t="n"/>
      <c r="K21">
        <f>SUM(L21:P21)</f>
        <v/>
      </c>
      <c r="L21" s="59">
        <f>SUMIF('21'!$A$14:$A$85,$A21,'21'!$C$14:$C$85)</f>
        <v/>
      </c>
      <c r="M21" s="59">
        <f>SUMIF('28'!$A$14:$A$65,$A21,'28'!$C$14:$C$65)</f>
        <v/>
      </c>
      <c r="N21" s="59">
        <f>SUMIF('32'!$A$14:$A$95,$A21,'32'!$C$14:$C$95)</f>
        <v/>
      </c>
      <c r="O21" s="59">
        <f>SUMIF('3'!$A$14:$A$90,$A21,'3'!$C$14:$C$90)</f>
        <v/>
      </c>
      <c r="P21" s="59">
        <f>SUMIF('12'!$A$14:$A$97,$A21,'12'!$C$14:$C$97)</f>
        <v/>
      </c>
    </row>
    <row customHeight="1" ht="63.75" r="22" s="27" spans="1:16">
      <c r="A22" s="20" t="s">
        <v>60</v>
      </c>
      <c r="B22" s="28" t="s">
        <v>61</v>
      </c>
      <c r="C22" s="20">
        <f>K22</f>
        <v/>
      </c>
      <c r="D22" s="20" t="s">
        <v>22</v>
      </c>
      <c r="E22" s="25" t="n"/>
      <c r="F22" s="25">
        <f>C22*E22</f>
        <v/>
      </c>
      <c r="G22" s="26" t="s">
        <v>62</v>
      </c>
      <c r="H22" s="20" t="n"/>
      <c r="I22" s="20" t="n"/>
      <c r="K22">
        <f>SUM(L22:P22)</f>
        <v/>
      </c>
      <c r="L22" s="59">
        <f>SUMIF('21'!$A$14:$A$85,$A22,'21'!$C$14:$C$85)</f>
        <v/>
      </c>
      <c r="M22" s="59">
        <f>SUMIF('28'!$A$14:$A$65,$A22,'28'!$C$14:$C$65)</f>
        <v/>
      </c>
      <c r="N22" s="59">
        <f>SUMIF('32'!$A$14:$A$95,$A22,'32'!$C$14:$C$95)</f>
        <v/>
      </c>
      <c r="O22" s="59">
        <f>SUMIF('3'!$A$14:$A$90,$A22,'3'!$C$14:$C$90)</f>
        <v/>
      </c>
      <c r="P22" s="59">
        <f>SUMIF('12'!$A$14:$A$97,$A22,'12'!$C$14:$C$97)</f>
        <v/>
      </c>
    </row>
    <row customHeight="1" ht="63.75" r="23" s="27" spans="1:16">
      <c r="A23" s="20" t="s">
        <v>63</v>
      </c>
      <c r="B23" s="28" t="s">
        <v>64</v>
      </c>
      <c r="C23" s="20">
        <f>K23</f>
        <v/>
      </c>
      <c r="D23" s="20" t="s">
        <v>22</v>
      </c>
      <c r="E23" s="25" t="n"/>
      <c r="F23" s="25">
        <f>C23*E23</f>
        <v/>
      </c>
      <c r="G23" s="26" t="s">
        <v>65</v>
      </c>
      <c r="H23" s="20" t="n"/>
      <c r="I23" s="20" t="n"/>
      <c r="K23">
        <f>SUM(L23:P23)</f>
        <v/>
      </c>
      <c r="L23" s="59">
        <f>SUMIF('21'!$A$14:$A$85,$A23,'21'!$C$14:$C$85)</f>
        <v/>
      </c>
      <c r="M23" s="59">
        <f>SUMIF('28'!$A$14:$A$65,$A23,'28'!$C$14:$C$65)</f>
        <v/>
      </c>
      <c r="N23" s="59">
        <f>SUMIF('32'!$A$14:$A$95,$A23,'32'!$C$14:$C$95)</f>
        <v/>
      </c>
      <c r="O23" s="59">
        <f>SUMIF('3'!$A$14:$A$90,$A23,'3'!$C$14:$C$90)</f>
        <v/>
      </c>
      <c r="P23" s="59">
        <f>SUMIF('12'!$A$14:$A$97,$A23,'12'!$C$14:$C$97)</f>
        <v/>
      </c>
    </row>
    <row customHeight="1" ht="38.25" r="24" s="27" spans="1:16">
      <c r="A24" s="20" t="s">
        <v>66</v>
      </c>
      <c r="B24" s="28" t="s">
        <v>67</v>
      </c>
      <c r="C24" s="20">
        <f>K24</f>
        <v/>
      </c>
      <c r="D24" s="20" t="s">
        <v>22</v>
      </c>
      <c r="E24" s="25" t="n"/>
      <c r="F24" s="25">
        <f>C24*E24</f>
        <v/>
      </c>
      <c r="G24" s="26" t="s">
        <v>68</v>
      </c>
      <c r="H24" s="20" t="n"/>
      <c r="I24" s="20" t="n"/>
      <c r="K24">
        <f>SUM(L24:P24)</f>
        <v/>
      </c>
      <c r="L24" s="59">
        <f>SUMIF('21'!$A$14:$A$85,$A24,'21'!$C$14:$C$85)</f>
        <v/>
      </c>
      <c r="M24" s="59">
        <f>SUMIF('28'!$A$14:$A$65,$A24,'28'!$C$14:$C$65)</f>
        <v/>
      </c>
      <c r="N24" s="59">
        <f>SUMIF('32'!$A$14:$A$95,$A24,'32'!$C$14:$C$95)</f>
        <v/>
      </c>
      <c r="O24" s="59">
        <f>SUMIF('3'!$A$14:$A$90,$A24,'3'!$C$14:$C$90)</f>
        <v/>
      </c>
      <c r="P24" s="59">
        <f>SUMIF('12'!$A$14:$A$97,$A24,'12'!$C$14:$C$97)</f>
        <v/>
      </c>
    </row>
    <row customHeight="1" ht="51" r="25" s="27" spans="1:16">
      <c r="A25" s="20" t="s">
        <v>69</v>
      </c>
      <c r="B25" s="28" t="s">
        <v>70</v>
      </c>
      <c r="C25" s="20">
        <f>K25</f>
        <v/>
      </c>
      <c r="D25" s="20" t="s">
        <v>22</v>
      </c>
      <c r="E25" s="25" t="n"/>
      <c r="F25" s="25">
        <f>C25*E25</f>
        <v/>
      </c>
      <c r="G25" s="26" t="s">
        <v>71</v>
      </c>
      <c r="H25" s="20" t="n"/>
      <c r="I25" s="20" t="n"/>
      <c r="K25">
        <f>SUM(L25:P25)</f>
        <v/>
      </c>
      <c r="L25" s="59">
        <f>SUMIF('21'!$A$14:$A$85,$A25,'21'!$C$14:$C$85)</f>
        <v/>
      </c>
      <c r="M25" s="59">
        <f>SUMIF('28'!$A$14:$A$65,$A25,'28'!$C$14:$C$65)</f>
        <v/>
      </c>
      <c r="N25" s="59">
        <f>SUMIF('32'!$A$14:$A$95,$A25,'32'!$C$14:$C$95)</f>
        <v/>
      </c>
      <c r="O25" s="59">
        <f>SUMIF('3'!$A$14:$A$90,$A25,'3'!$C$14:$C$90)</f>
        <v/>
      </c>
      <c r="P25" s="59">
        <f>SUMIF('12'!$A$14:$A$97,$A25,'12'!$C$14:$C$97)</f>
        <v/>
      </c>
    </row>
    <row customHeight="1" ht="38.25" r="26" s="27" spans="1:16">
      <c r="A26" s="20" t="s">
        <v>72</v>
      </c>
      <c r="B26" s="28" t="s">
        <v>73</v>
      </c>
      <c r="C26" s="20">
        <f>K26</f>
        <v/>
      </c>
      <c r="D26" s="20" t="s">
        <v>22</v>
      </c>
      <c r="E26" s="25" t="n"/>
      <c r="F26" s="25">
        <f>C26*E26</f>
        <v/>
      </c>
      <c r="G26" s="26" t="s">
        <v>74</v>
      </c>
      <c r="H26" s="20" t="n"/>
      <c r="I26" s="20" t="n"/>
      <c r="K26">
        <f>SUM(L26:P26)</f>
        <v/>
      </c>
      <c r="L26" s="59">
        <f>SUMIF('21'!$A$14:$A$85,$A26,'21'!$C$14:$C$85)</f>
        <v/>
      </c>
      <c r="M26" s="59">
        <f>SUMIF('28'!$A$14:$A$65,$A26,'28'!$C$14:$C$65)</f>
        <v/>
      </c>
      <c r="N26" s="59">
        <f>SUMIF('32'!$A$14:$A$95,$A26,'32'!$C$14:$C$95)</f>
        <v/>
      </c>
      <c r="O26" s="59">
        <f>SUMIF('3'!$A$14:$A$90,$A26,'3'!$C$14:$C$90)</f>
        <v/>
      </c>
      <c r="P26" s="59">
        <f>SUMIF('12'!$A$14:$A$97,$A26,'12'!$C$14:$C$97)</f>
        <v/>
      </c>
    </row>
    <row customHeight="1" ht="63.75" r="27" s="27" spans="1:16">
      <c r="A27" s="20" t="s">
        <v>75</v>
      </c>
      <c r="B27" s="28" t="s">
        <v>76</v>
      </c>
      <c r="C27" s="20">
        <f>K27</f>
        <v/>
      </c>
      <c r="D27" s="20" t="s">
        <v>22</v>
      </c>
      <c r="E27" s="25" t="n"/>
      <c r="F27" s="25">
        <f>C27*E27</f>
        <v/>
      </c>
      <c r="G27" s="26" t="s">
        <v>77</v>
      </c>
      <c r="H27" s="20" t="n"/>
      <c r="I27" s="20" t="n"/>
      <c r="K27">
        <f>SUM(L27:P27)</f>
        <v/>
      </c>
      <c r="L27" s="59">
        <f>SUMIF('21'!$A$14:$A$85,$A27,'21'!$C$14:$C$85)</f>
        <v/>
      </c>
      <c r="M27" s="59">
        <f>SUMIF('28'!$A$14:$A$65,$A27,'28'!$C$14:$C$65)</f>
        <v/>
      </c>
      <c r="N27" s="59">
        <f>SUMIF('32'!$A$14:$A$95,$A27,'32'!$C$14:$C$95)</f>
        <v/>
      </c>
      <c r="O27" s="59">
        <f>SUMIF('3'!$A$14:$A$90,$A27,'3'!$C$14:$C$90)</f>
        <v/>
      </c>
      <c r="P27" s="59">
        <f>SUMIF('12'!$A$14:$A$97,$A27,'12'!$C$14:$C$97)</f>
        <v/>
      </c>
    </row>
    <row customHeight="1" ht="409.5" r="28" s="27" spans="1:16">
      <c r="A28" s="20" t="s">
        <v>78</v>
      </c>
      <c r="B28" s="28" t="s">
        <v>79</v>
      </c>
      <c r="C28" s="20">
        <f>K28</f>
        <v/>
      </c>
      <c r="D28" s="20" t="s">
        <v>22</v>
      </c>
      <c r="E28" s="25" t="n"/>
      <c r="F28" s="25">
        <f>C28*E28</f>
        <v/>
      </c>
      <c r="G28" s="26" t="s">
        <v>80</v>
      </c>
      <c r="H28" s="20" t="n"/>
      <c r="I28" s="20" t="n"/>
      <c r="K28">
        <f>SUM(L28:P28)</f>
        <v/>
      </c>
      <c r="L28" s="59">
        <f>SUMIF('21'!$A$14:$A$85,$A28,'21'!$C$14:$C$85)</f>
        <v/>
      </c>
      <c r="M28" s="59">
        <f>SUMIF('28'!$A$14:$A$65,$A28,'28'!$C$14:$C$65)</f>
        <v/>
      </c>
      <c r="N28" s="59">
        <f>SUMIF('32'!$A$14:$A$95,$A28,'32'!$C$14:$C$95)</f>
        <v/>
      </c>
      <c r="O28" s="59">
        <f>SUMIF('3'!$A$14:$A$90,$A28,'3'!$C$14:$C$90)</f>
        <v/>
      </c>
      <c r="P28" s="59">
        <f>SUMIF('12'!$A$14:$A$97,$A28,'12'!$C$14:$C$97)</f>
        <v/>
      </c>
    </row>
    <row customHeight="1" ht="89.25" r="29" s="27" spans="1:16">
      <c r="A29" s="20" t="s">
        <v>81</v>
      </c>
      <c r="B29" s="28" t="s">
        <v>82</v>
      </c>
      <c r="C29" s="20">
        <f>K29</f>
        <v/>
      </c>
      <c r="D29" s="20" t="s">
        <v>22</v>
      </c>
      <c r="E29" s="25" t="n"/>
      <c r="F29" s="25">
        <f>C29*E29</f>
        <v/>
      </c>
      <c r="G29" s="26" t="s">
        <v>83</v>
      </c>
      <c r="H29" s="20" t="n"/>
      <c r="I29" s="20" t="n"/>
      <c r="K29">
        <f>SUM(L29:P29)</f>
        <v/>
      </c>
      <c r="L29" s="59">
        <f>SUMIF('21'!$A$14:$A$85,$A29,'21'!$C$14:$C$85)</f>
        <v/>
      </c>
      <c r="M29" s="59">
        <f>SUMIF('28'!$A$14:$A$65,$A29,'28'!$C$14:$C$65)</f>
        <v/>
      </c>
      <c r="N29" s="59">
        <f>SUMIF('32'!$A$14:$A$95,$A29,'32'!$C$14:$C$95)</f>
        <v/>
      </c>
      <c r="O29" s="59">
        <f>SUMIF('3'!$A$14:$A$90,$A29,'3'!$C$14:$C$90)</f>
        <v/>
      </c>
      <c r="P29" s="59">
        <f>SUMIF('12'!$A$14:$A$97,$A29,'12'!$C$14:$C$97)</f>
        <v/>
      </c>
    </row>
    <row customHeight="1" ht="38.25" r="30" s="27" spans="1:16">
      <c r="A30" s="20" t="s">
        <v>84</v>
      </c>
      <c r="B30" s="28" t="s">
        <v>85</v>
      </c>
      <c r="C30" s="20">
        <f>K30</f>
        <v/>
      </c>
      <c r="D30" s="20" t="s">
        <v>22</v>
      </c>
      <c r="E30" s="25" t="n"/>
      <c r="F30" s="25">
        <f>C30*E30</f>
        <v/>
      </c>
      <c r="G30" s="26" t="s">
        <v>86</v>
      </c>
      <c r="H30" s="20" t="n"/>
      <c r="I30" s="20" t="n"/>
      <c r="K30">
        <f>SUM(L30:P30)</f>
        <v/>
      </c>
      <c r="L30" s="59">
        <f>SUMIF('21'!$A$14:$A$85,$A30,'21'!$C$14:$C$85)</f>
        <v/>
      </c>
      <c r="M30" s="59">
        <f>SUMIF('28'!$A$14:$A$65,$A30,'28'!$C$14:$C$65)</f>
        <v/>
      </c>
      <c r="N30" s="59">
        <f>SUMIF('32'!$A$14:$A$95,$A30,'32'!$C$14:$C$95)</f>
        <v/>
      </c>
      <c r="O30" s="59">
        <f>SUMIF('3'!$A$14:$A$90,$A30,'3'!$C$14:$C$90)</f>
        <v/>
      </c>
      <c r="P30" s="59">
        <f>SUMIF('12'!$A$14:$A$97,$A30,'12'!$C$14:$C$97)</f>
        <v/>
      </c>
    </row>
    <row customHeight="1" ht="51" r="31" s="27" spans="1:16">
      <c r="A31" s="20" t="s">
        <v>87</v>
      </c>
      <c r="B31" s="28" t="s">
        <v>88</v>
      </c>
      <c r="C31" s="20">
        <f>K31</f>
        <v/>
      </c>
      <c r="D31" s="20" t="s">
        <v>22</v>
      </c>
      <c r="E31" s="25" t="n"/>
      <c r="F31" s="25">
        <f>C31*E31</f>
        <v/>
      </c>
      <c r="G31" s="26" t="s">
        <v>89</v>
      </c>
      <c r="H31" s="20" t="n"/>
      <c r="I31" s="20" t="n"/>
      <c r="K31">
        <f>SUM(L31:P31)</f>
        <v/>
      </c>
      <c r="L31" s="59">
        <f>SUMIF('21'!$A$14:$A$85,$A31,'21'!$C$14:$C$85)</f>
        <v/>
      </c>
      <c r="M31" s="59">
        <f>SUMIF('28'!$A$14:$A$65,$A31,'28'!$C$14:$C$65)</f>
        <v/>
      </c>
      <c r="N31" s="59">
        <f>SUMIF('32'!$A$14:$A$95,$A31,'32'!$C$14:$C$95)</f>
        <v/>
      </c>
      <c r="O31" s="59">
        <f>SUMIF('3'!$A$14:$A$90,$A31,'3'!$C$14:$C$90)</f>
        <v/>
      </c>
      <c r="P31" s="59">
        <f>SUMIF('12'!$A$14:$A$97,$A31,'12'!$C$14:$C$97)</f>
        <v/>
      </c>
    </row>
    <row customHeight="1" ht="63.75" r="32" s="27" spans="1:16">
      <c r="A32" s="20" t="s">
        <v>90</v>
      </c>
      <c r="B32" s="28" t="s">
        <v>91</v>
      </c>
      <c r="C32" s="20">
        <f>K32</f>
        <v/>
      </c>
      <c r="D32" s="20" t="s">
        <v>22</v>
      </c>
      <c r="E32" s="25" t="n"/>
      <c r="F32" s="25">
        <f>C32*E32</f>
        <v/>
      </c>
      <c r="G32" s="26" t="s">
        <v>92</v>
      </c>
      <c r="H32" s="20" t="n"/>
      <c r="I32" s="20" t="n"/>
      <c r="K32">
        <f>SUM(L32:P32)</f>
        <v/>
      </c>
      <c r="L32" s="59">
        <f>SUMIF('21'!$A$14:$A$85,$A32,'21'!$C$14:$C$85)</f>
        <v/>
      </c>
      <c r="M32" s="59">
        <f>SUMIF('28'!$A$14:$A$65,$A32,'28'!$C$14:$C$65)</f>
        <v/>
      </c>
      <c r="N32" s="59">
        <f>SUMIF('32'!$A$14:$A$95,$A32,'32'!$C$14:$C$95)</f>
        <v/>
      </c>
      <c r="O32" s="59">
        <f>SUMIF('3'!$A$14:$A$90,$A32,'3'!$C$14:$C$90)</f>
        <v/>
      </c>
      <c r="P32" s="59">
        <f>SUMIF('12'!$A$14:$A$97,$A32,'12'!$C$14:$C$97)</f>
        <v/>
      </c>
    </row>
    <row customHeight="1" ht="51" r="33" s="27" spans="1:16">
      <c r="A33" s="20" t="s">
        <v>93</v>
      </c>
      <c r="B33" s="28" t="s">
        <v>94</v>
      </c>
      <c r="C33" s="20">
        <f>K33</f>
        <v/>
      </c>
      <c r="D33" s="20" t="s">
        <v>22</v>
      </c>
      <c r="E33" s="25" t="n"/>
      <c r="F33" s="25">
        <f>C33*E33</f>
        <v/>
      </c>
      <c r="G33" s="26" t="s">
        <v>95</v>
      </c>
      <c r="H33" s="20" t="n"/>
      <c r="I33" s="20" t="n"/>
      <c r="K33">
        <f>SUM(L33:P33)</f>
        <v/>
      </c>
      <c r="L33" s="59">
        <f>SUMIF('21'!$A$14:$A$85,$A33,'21'!$C$14:$C$85)</f>
        <v/>
      </c>
      <c r="M33" s="59">
        <f>SUMIF('28'!$A$14:$A$65,$A33,'28'!$C$14:$C$65)</f>
        <v/>
      </c>
      <c r="N33" s="59">
        <f>SUMIF('32'!$A$14:$A$95,$A33,'32'!$C$14:$C$95)</f>
        <v/>
      </c>
      <c r="O33" s="59">
        <f>SUMIF('3'!$A$14:$A$90,$A33,'3'!$C$14:$C$90)</f>
        <v/>
      </c>
      <c r="P33" s="59">
        <f>SUMIF('12'!$A$14:$A$97,$A33,'12'!$C$14:$C$97)</f>
        <v/>
      </c>
    </row>
    <row customHeight="1" ht="89.25" r="34" s="27" spans="1:16">
      <c r="A34" s="20" t="s">
        <v>96</v>
      </c>
      <c r="B34" s="28" t="s">
        <v>97</v>
      </c>
      <c r="C34" s="20">
        <f>K34</f>
        <v/>
      </c>
      <c r="D34" s="20" t="s">
        <v>22</v>
      </c>
      <c r="E34" s="25" t="n"/>
      <c r="F34" s="25">
        <f>C34*E34</f>
        <v/>
      </c>
      <c r="G34" s="26" t="s">
        <v>98</v>
      </c>
      <c r="H34" s="20" t="n"/>
      <c r="I34" s="20" t="n"/>
      <c r="K34">
        <f>SUM(L34:P34)</f>
        <v/>
      </c>
      <c r="L34" s="59">
        <f>SUMIF('21'!$A$14:$A$85,$A34,'21'!$C$14:$C$85)</f>
        <v/>
      </c>
      <c r="M34" s="59">
        <f>SUMIF('28'!$A$14:$A$65,$A34,'28'!$C$14:$C$65)</f>
        <v/>
      </c>
      <c r="N34" s="59">
        <f>SUMIF('32'!$A$14:$A$95,$A34,'32'!$C$14:$C$95)</f>
        <v/>
      </c>
      <c r="O34" s="59">
        <f>SUMIF('3'!$A$14:$A$90,$A34,'3'!$C$14:$C$90)</f>
        <v/>
      </c>
      <c r="P34" s="59">
        <f>SUMIF('12'!$A$14:$A$97,$A34,'12'!$C$14:$C$97)</f>
        <v/>
      </c>
    </row>
    <row customHeight="1" ht="63.75" r="35" s="27" spans="1:16">
      <c r="A35" s="20" t="s">
        <v>99</v>
      </c>
      <c r="B35" s="28" t="s">
        <v>100</v>
      </c>
      <c r="C35" s="20">
        <f>K35</f>
        <v/>
      </c>
      <c r="D35" s="20" t="s">
        <v>22</v>
      </c>
      <c r="E35" s="25" t="n"/>
      <c r="F35" s="25">
        <f>C35*E35</f>
        <v/>
      </c>
      <c r="G35" s="26" t="s">
        <v>101</v>
      </c>
      <c r="H35" s="20" t="n"/>
      <c r="I35" s="20" t="n"/>
      <c r="K35">
        <f>SUM(L35:P35)</f>
        <v/>
      </c>
      <c r="L35" s="59">
        <f>SUMIF('21'!$A$14:$A$85,$A35,'21'!$C$14:$C$85)</f>
        <v/>
      </c>
      <c r="M35" s="59">
        <f>SUMIF('28'!$A$14:$A$65,$A35,'28'!$C$14:$C$65)</f>
        <v/>
      </c>
      <c r="N35" s="59">
        <f>SUMIF('32'!$A$14:$A$95,$A35,'32'!$C$14:$C$95)</f>
        <v/>
      </c>
      <c r="O35" s="59">
        <f>SUMIF('3'!$A$14:$A$90,$A35,'3'!$C$14:$C$90)</f>
        <v/>
      </c>
      <c r="P35" s="59">
        <f>SUMIF('12'!$A$14:$A$97,$A35,'12'!$C$14:$C$97)</f>
        <v/>
      </c>
    </row>
    <row customHeight="1" ht="63.75" r="36" s="27" spans="1:16">
      <c r="A36" s="20" t="s">
        <v>102</v>
      </c>
      <c r="B36" s="28" t="s">
        <v>103</v>
      </c>
      <c r="C36" s="20">
        <f>K36</f>
        <v/>
      </c>
      <c r="D36" s="20" t="s">
        <v>22</v>
      </c>
      <c r="E36" s="25" t="n"/>
      <c r="F36" s="25">
        <f>C36*E36</f>
        <v/>
      </c>
      <c r="G36" s="26" t="s">
        <v>104</v>
      </c>
      <c r="H36" s="20" t="n"/>
      <c r="I36" s="20" t="n"/>
      <c r="K36">
        <f>SUM(L36:P36)</f>
        <v/>
      </c>
      <c r="L36" s="59">
        <f>SUMIF('21'!$A$14:$A$85,$A36,'21'!$C$14:$C$85)</f>
        <v/>
      </c>
      <c r="M36" s="59">
        <f>SUMIF('28'!$A$14:$A$65,$A36,'28'!$C$14:$C$65)</f>
        <v/>
      </c>
      <c r="N36" s="59">
        <f>SUMIF('32'!$A$14:$A$95,$A36,'32'!$C$14:$C$95)</f>
        <v/>
      </c>
      <c r="O36" s="59">
        <f>SUMIF('3'!$A$14:$A$90,$A36,'3'!$C$14:$C$90)</f>
        <v/>
      </c>
      <c r="P36" s="59">
        <f>SUMIF('12'!$A$14:$A$97,$A36,'12'!$C$14:$C$97)</f>
        <v/>
      </c>
    </row>
    <row customHeight="1" ht="38.25" r="37" s="27" spans="1:16">
      <c r="A37" s="20" t="s">
        <v>105</v>
      </c>
      <c r="B37" s="28" t="s">
        <v>106</v>
      </c>
      <c r="C37" s="20">
        <f>K37</f>
        <v/>
      </c>
      <c r="D37" s="20" t="s">
        <v>22</v>
      </c>
      <c r="E37" s="25" t="n"/>
      <c r="F37" s="25">
        <f>C37*E37</f>
        <v/>
      </c>
      <c r="G37" s="26" t="s">
        <v>107</v>
      </c>
      <c r="H37" s="20" t="n"/>
      <c r="I37" s="20" t="n"/>
      <c r="K37">
        <f>SUM(L37:P37)</f>
        <v/>
      </c>
      <c r="L37" s="59">
        <f>SUMIF('21'!$A$14:$A$85,$A37,'21'!$C$14:$C$85)</f>
        <v/>
      </c>
      <c r="M37" s="59">
        <f>SUMIF('28'!$A$14:$A$65,$A37,'28'!$C$14:$C$65)</f>
        <v/>
      </c>
      <c r="N37" s="59">
        <f>SUMIF('32'!$A$14:$A$95,$A37,'32'!$C$14:$C$95)</f>
        <v/>
      </c>
      <c r="O37" s="59">
        <f>SUMIF('3'!$A$14:$A$90,$A37,'3'!$C$14:$C$90)</f>
        <v/>
      </c>
      <c r="P37" s="59">
        <f>SUMIF('12'!$A$14:$A$97,$A37,'12'!$C$14:$C$97)</f>
        <v/>
      </c>
    </row>
    <row customHeight="1" ht="38.25" r="38" s="27" spans="1:16">
      <c r="A38" s="20" t="s">
        <v>108</v>
      </c>
      <c r="B38" s="28" t="s">
        <v>109</v>
      </c>
      <c r="C38" s="20">
        <f>K38</f>
        <v/>
      </c>
      <c r="D38" s="20" t="s">
        <v>110</v>
      </c>
      <c r="E38" s="25" t="n"/>
      <c r="F38" s="25">
        <f>C38*E38</f>
        <v/>
      </c>
      <c r="G38" s="26" t="s">
        <v>111</v>
      </c>
      <c r="H38" s="20" t="n"/>
      <c r="I38" s="20" t="n"/>
      <c r="K38">
        <f>SUM(L38:P38)</f>
        <v/>
      </c>
      <c r="L38" s="59">
        <f>SUMIF('21'!$A$14:$A$85,$A38,'21'!$C$14:$C$85)</f>
        <v/>
      </c>
      <c r="M38" s="59">
        <f>SUMIF('28'!$A$14:$A$65,$A38,'28'!$C$14:$C$65)</f>
        <v/>
      </c>
      <c r="N38" s="59">
        <f>SUMIF('32'!$A$14:$A$95,$A38,'32'!$C$14:$C$95)</f>
        <v/>
      </c>
      <c r="O38" s="59">
        <f>SUMIF('3'!$A$14:$A$90,$A38,'3'!$C$14:$C$90)</f>
        <v/>
      </c>
      <c r="P38" s="59">
        <f>SUMIF('12'!$A$14:$A$97,$A38,'12'!$C$14:$C$97)</f>
        <v/>
      </c>
    </row>
    <row r="39" spans="1:16">
      <c r="A39" s="20" t="s">
        <v>112</v>
      </c>
      <c r="B39" s="28" t="s">
        <v>113</v>
      </c>
      <c r="C39" s="20">
        <f>K39</f>
        <v/>
      </c>
      <c r="D39" s="20" t="s">
        <v>110</v>
      </c>
      <c r="E39" s="25" t="n"/>
      <c r="F39" s="25">
        <f>C39*E39</f>
        <v/>
      </c>
      <c r="G39" s="26" t="n">
        <v>0</v>
      </c>
      <c r="H39" s="20" t="n"/>
      <c r="I39" s="20" t="n"/>
      <c r="K39">
        <f>SUM(L39:P39)</f>
        <v/>
      </c>
      <c r="L39" s="59">
        <f>SUMIF('21'!$A$14:$A$85,$A39,'21'!$C$14:$C$85)</f>
        <v/>
      </c>
      <c r="M39" s="59">
        <f>SUMIF('28'!$A$14:$A$65,$A39,'28'!$C$14:$C$65)</f>
        <v/>
      </c>
      <c r="N39" s="59">
        <f>SUMIF('32'!$A$14:$A$95,$A39,'32'!$C$14:$C$95)</f>
        <v/>
      </c>
      <c r="O39" s="59">
        <f>SUMIF('3'!$A$14:$A$90,$A39,'3'!$C$14:$C$90)</f>
        <v/>
      </c>
      <c r="P39" s="59">
        <f>SUMIF('12'!$A$14:$A$97,$A39,'12'!$C$14:$C$97)</f>
        <v/>
      </c>
    </row>
    <row r="40" spans="1:16">
      <c r="A40" s="20" t="s">
        <v>114</v>
      </c>
      <c r="B40" s="28" t="s">
        <v>115</v>
      </c>
      <c r="C40" s="20">
        <f>K40</f>
        <v/>
      </c>
      <c r="D40" s="20" t="s">
        <v>110</v>
      </c>
      <c r="E40" s="25" t="n"/>
      <c r="F40" s="25">
        <f>C40*E40</f>
        <v/>
      </c>
      <c r="G40" s="26" t="n">
        <v>0</v>
      </c>
      <c r="H40" s="20" t="n"/>
      <c r="I40" s="20" t="n"/>
      <c r="K40">
        <f>SUM(L40:P40)</f>
        <v/>
      </c>
      <c r="L40" s="59">
        <f>SUMIF('21'!$A$14:$A$85,$A40,'21'!$C$14:$C$85)</f>
        <v/>
      </c>
      <c r="M40" s="59">
        <f>SUMIF('28'!$A$14:$A$65,$A40,'28'!$C$14:$C$65)</f>
        <v/>
      </c>
      <c r="N40" s="59">
        <f>SUMIF('32'!$A$14:$A$95,$A40,'32'!$C$14:$C$95)</f>
        <v/>
      </c>
      <c r="O40" s="59">
        <f>SUMIF('3'!$A$14:$A$90,$A40,'3'!$C$14:$C$90)</f>
        <v/>
      </c>
      <c r="P40" s="59">
        <f>SUMIF('12'!$A$14:$A$97,$A40,'12'!$C$14:$C$97)</f>
        <v/>
      </c>
    </row>
    <row customHeight="1" ht="25.5" r="41" s="27" spans="1:16">
      <c r="A41" s="20" t="s">
        <v>116</v>
      </c>
      <c r="B41" s="28" t="s">
        <v>117</v>
      </c>
      <c r="C41" s="20">
        <f>K41</f>
        <v/>
      </c>
      <c r="D41" s="20" t="s">
        <v>22</v>
      </c>
      <c r="E41" s="25" t="n"/>
      <c r="F41" s="25">
        <f>C41*E41</f>
        <v/>
      </c>
      <c r="G41" s="26" t="s">
        <v>118</v>
      </c>
      <c r="H41" s="20" t="n"/>
      <c r="I41" s="20" t="n"/>
      <c r="K41">
        <f>SUM(L41:P41)</f>
        <v/>
      </c>
      <c r="L41" s="59">
        <f>SUMIF('21'!$A$14:$A$85,$A41,'21'!$C$14:$C$85)</f>
        <v/>
      </c>
      <c r="M41" s="59">
        <f>SUMIF('28'!$A$14:$A$65,$A41,'28'!$C$14:$C$65)</f>
        <v/>
      </c>
      <c r="N41" s="59">
        <f>SUMIF('32'!$A$14:$A$95,$A41,'32'!$C$14:$C$95)</f>
        <v/>
      </c>
      <c r="O41" s="59">
        <f>SUMIF('3'!$A$14:$A$90,$A41,'3'!$C$14:$C$90)</f>
        <v/>
      </c>
      <c r="P41" s="59">
        <f>SUMIF('12'!$A$14:$A$97,$A41,'12'!$C$14:$C$97)</f>
        <v/>
      </c>
    </row>
    <row customHeight="1" ht="76.5" r="42" s="27" spans="1:16">
      <c r="A42" s="20" t="s">
        <v>119</v>
      </c>
      <c r="B42" s="28" t="s">
        <v>120</v>
      </c>
      <c r="C42" s="20">
        <f>K42</f>
        <v/>
      </c>
      <c r="D42" s="20" t="s">
        <v>22</v>
      </c>
      <c r="E42" s="25" t="n"/>
      <c r="F42" s="25">
        <f>C42*E42</f>
        <v/>
      </c>
      <c r="G42" s="26" t="s">
        <v>121</v>
      </c>
      <c r="H42" s="20" t="n"/>
      <c r="I42" s="20" t="n"/>
      <c r="K42">
        <f>SUM(L42:P42)</f>
        <v/>
      </c>
      <c r="L42" s="59">
        <f>SUMIF('21'!$A$14:$A$85,$A42,'21'!$C$14:$C$85)</f>
        <v/>
      </c>
      <c r="M42" s="59">
        <f>SUMIF('28'!$A$14:$A$65,$A42,'28'!$C$14:$C$65)</f>
        <v/>
      </c>
      <c r="N42" s="59">
        <f>SUMIF('32'!$A$14:$A$95,$A42,'32'!$C$14:$C$95)</f>
        <v/>
      </c>
      <c r="O42" s="59">
        <f>SUMIF('3'!$A$14:$A$90,$A42,'3'!$C$14:$C$90)</f>
        <v/>
      </c>
      <c r="P42" s="59">
        <f>SUMIF('12'!$A$14:$A$97,$A42,'12'!$C$14:$C$97)</f>
        <v/>
      </c>
    </row>
    <row customHeight="1" ht="38.25" r="43" s="27" spans="1:16">
      <c r="A43" s="20" t="s">
        <v>122</v>
      </c>
      <c r="B43" s="28" t="s">
        <v>123</v>
      </c>
      <c r="C43" s="20">
        <f>K43</f>
        <v/>
      </c>
      <c r="D43" s="20" t="s">
        <v>22</v>
      </c>
      <c r="E43" s="25" t="n"/>
      <c r="F43" s="25">
        <f>C43*E43</f>
        <v/>
      </c>
      <c r="G43" s="26" t="s">
        <v>124</v>
      </c>
      <c r="H43" s="20" t="n"/>
      <c r="I43" s="20" t="n"/>
      <c r="K43">
        <f>SUM(L43:P43)</f>
        <v/>
      </c>
      <c r="L43" s="59">
        <f>SUMIF('21'!$A$14:$A$85,$A43,'21'!$C$14:$C$85)</f>
        <v/>
      </c>
      <c r="M43" s="59">
        <f>SUMIF('28'!$A$14:$A$65,$A43,'28'!$C$14:$C$65)</f>
        <v/>
      </c>
      <c r="N43" s="59">
        <f>SUMIF('32'!$A$14:$A$95,$A43,'32'!$C$14:$C$95)</f>
        <v/>
      </c>
      <c r="O43" s="59">
        <f>SUMIF('3'!$A$14:$A$90,$A43,'3'!$C$14:$C$90)</f>
        <v/>
      </c>
      <c r="P43" s="59">
        <f>SUMIF('12'!$A$14:$A$97,$A43,'12'!$C$14:$C$97)</f>
        <v/>
      </c>
    </row>
    <row customHeight="1" ht="38.25" r="44" s="27" spans="1:16">
      <c r="A44" s="20" t="s">
        <v>125</v>
      </c>
      <c r="B44" s="28" t="s">
        <v>126</v>
      </c>
      <c r="C44" s="20">
        <f>K44</f>
        <v/>
      </c>
      <c r="D44" s="20" t="s">
        <v>22</v>
      </c>
      <c r="E44" s="25" t="n"/>
      <c r="F44" s="25">
        <f>C44*E44</f>
        <v/>
      </c>
      <c r="G44" s="26" t="s">
        <v>127</v>
      </c>
      <c r="H44" s="20" t="n"/>
      <c r="I44" s="20" t="n"/>
      <c r="K44">
        <f>SUM(L44:P44)</f>
        <v/>
      </c>
      <c r="L44" s="59">
        <f>SUMIF('21'!$A$14:$A$85,$A44,'21'!$C$14:$C$85)</f>
        <v/>
      </c>
      <c r="M44" s="59">
        <f>SUMIF('28'!$A$14:$A$65,$A44,'28'!$C$14:$C$65)</f>
        <v/>
      </c>
      <c r="N44" s="59">
        <f>SUMIF('32'!$A$14:$A$95,$A44,'32'!$C$14:$C$95)</f>
        <v/>
      </c>
      <c r="O44" s="59">
        <f>SUMIF('3'!$A$14:$A$90,$A44,'3'!$C$14:$C$90)</f>
        <v/>
      </c>
      <c r="P44" s="59">
        <f>SUMIF('12'!$A$14:$A$97,$A44,'12'!$C$14:$C$97)</f>
        <v/>
      </c>
    </row>
    <row customHeight="1" ht="38.25" r="45" s="27" spans="1:16">
      <c r="A45" s="20" t="s">
        <v>128</v>
      </c>
      <c r="B45" s="28" t="s">
        <v>129</v>
      </c>
      <c r="C45" s="20">
        <f>K45</f>
        <v/>
      </c>
      <c r="D45" s="20" t="s">
        <v>22</v>
      </c>
      <c r="E45" s="25" t="n"/>
      <c r="F45" s="25">
        <f>C45*E45</f>
        <v/>
      </c>
      <c r="G45" s="26" t="s">
        <v>130</v>
      </c>
      <c r="H45" s="20" t="n"/>
      <c r="I45" s="20" t="n"/>
      <c r="K45">
        <f>SUM(L45:P45)</f>
        <v/>
      </c>
      <c r="L45" s="59">
        <f>SUMIF('21'!$A$14:$A$85,$A45,'21'!$C$14:$C$85)</f>
        <v/>
      </c>
      <c r="M45" s="59">
        <f>SUMIF('28'!$A$14:$A$65,$A45,'28'!$C$14:$C$65)</f>
        <v/>
      </c>
      <c r="N45" s="59">
        <f>SUMIF('32'!$A$14:$A$95,$A45,'32'!$C$14:$C$95)</f>
        <v/>
      </c>
      <c r="O45" s="59">
        <f>SUMIF('3'!$A$14:$A$90,$A45,'3'!$C$14:$C$90)</f>
        <v/>
      </c>
      <c r="P45" s="59">
        <f>SUMIF('12'!$A$14:$A$97,$A45,'12'!$C$14:$C$97)</f>
        <v/>
      </c>
    </row>
    <row customHeight="1" ht="25.5" r="46" s="27" spans="1:16">
      <c r="A46" s="20" t="s">
        <v>131</v>
      </c>
      <c r="B46" s="28" t="s">
        <v>132</v>
      </c>
      <c r="C46" s="20">
        <f>K46</f>
        <v/>
      </c>
      <c r="D46" s="20" t="s">
        <v>133</v>
      </c>
      <c r="E46" s="25" t="n"/>
      <c r="F46" s="25">
        <f>C46*E46</f>
        <v/>
      </c>
      <c r="G46" s="26" t="s">
        <v>134</v>
      </c>
      <c r="H46" s="20" t="n"/>
      <c r="I46" s="20" t="n"/>
      <c r="K46">
        <f>SUM(L46:P46)</f>
        <v/>
      </c>
      <c r="L46" s="59">
        <f>SUMIF('21'!$A$14:$A$85,$A46,'21'!$C$14:$C$85)</f>
        <v/>
      </c>
      <c r="M46" s="59">
        <f>SUMIF('28'!$A$14:$A$65,$A46,'28'!$C$14:$C$65)</f>
        <v/>
      </c>
      <c r="N46" s="59">
        <f>SUMIF('32'!$A$14:$A$95,$A46,'32'!$C$14:$C$95)</f>
        <v/>
      </c>
      <c r="O46" s="59">
        <f>SUMIF('3'!$A$14:$A$90,$A46,'3'!$C$14:$C$90)</f>
        <v/>
      </c>
      <c r="P46" s="59">
        <f>SUMIF('12'!$A$14:$A$97,$A46,'12'!$C$14:$C$97)</f>
        <v/>
      </c>
    </row>
    <row r="47" spans="1:16">
      <c r="A47" s="20" t="s">
        <v>135</v>
      </c>
      <c r="B47" s="28" t="s">
        <v>136</v>
      </c>
      <c r="C47" s="20">
        <f>K47</f>
        <v/>
      </c>
      <c r="D47" s="20" t="s">
        <v>137</v>
      </c>
      <c r="E47" s="25" t="n"/>
      <c r="F47" s="25">
        <f>C47*E47</f>
        <v/>
      </c>
      <c r="G47" s="26" t="n"/>
      <c r="H47" s="20" t="n"/>
      <c r="I47" s="20" t="n"/>
      <c r="K47">
        <f>SUM(L47:P47)</f>
        <v/>
      </c>
      <c r="L47" s="59">
        <f>SUMIF('21'!$A$14:$A$85,$A47,'21'!$C$14:$C$85)</f>
        <v/>
      </c>
      <c r="M47" s="59">
        <f>SUMIF('28'!$A$14:$A$65,$A47,'28'!$C$14:$C$65)</f>
        <v/>
      </c>
      <c r="N47" s="59">
        <f>SUMIF('32'!$A$14:$A$95,$A47,'32'!$C$14:$C$95)</f>
        <v/>
      </c>
      <c r="O47" s="59">
        <f>SUMIF('3'!$A$14:$A$90,$A47,'3'!$C$14:$C$90)</f>
        <v/>
      </c>
      <c r="P47" s="59">
        <f>SUMIF('12'!$A$14:$A$97,$A47,'12'!$C$14:$C$97)</f>
        <v/>
      </c>
    </row>
    <row r="48" spans="1:16">
      <c r="A48" s="20" t="s">
        <v>138</v>
      </c>
      <c r="B48" s="28" t="s">
        <v>139</v>
      </c>
      <c r="C48" s="20">
        <f>K48</f>
        <v/>
      </c>
      <c r="D48" s="20" t="s">
        <v>137</v>
      </c>
      <c r="E48" s="25" t="n"/>
      <c r="F48" s="25">
        <f>C48*E48</f>
        <v/>
      </c>
      <c r="G48" s="26" t="n"/>
      <c r="H48" s="20" t="n"/>
      <c r="I48" s="20" t="n"/>
      <c r="K48">
        <f>SUM(L48:P48)</f>
        <v/>
      </c>
      <c r="L48" s="59">
        <f>SUMIF('21'!$A$14:$A$85,$A48,'21'!$C$14:$C$85)</f>
        <v/>
      </c>
      <c r="M48" s="59">
        <f>SUMIF('28'!$A$14:$A$65,$A48,'28'!$C$14:$C$65)</f>
        <v/>
      </c>
      <c r="N48" s="59">
        <f>SUMIF('32'!$A$14:$A$95,$A48,'32'!$C$14:$C$95)</f>
        <v/>
      </c>
      <c r="O48" s="59">
        <f>SUMIF('3'!$A$14:$A$90,$A48,'3'!$C$14:$C$90)</f>
        <v/>
      </c>
      <c r="P48" s="59">
        <f>SUMIF('12'!$A$14:$A$97,$A48,'12'!$C$14:$C$97)</f>
        <v/>
      </c>
    </row>
    <row r="49" spans="1:16">
      <c r="A49" s="20" t="s">
        <v>140</v>
      </c>
      <c r="B49" s="28" t="s">
        <v>141</v>
      </c>
      <c r="C49" s="20">
        <f>K49</f>
        <v/>
      </c>
      <c r="D49" s="20" t="s">
        <v>137</v>
      </c>
      <c r="E49" s="25" t="n"/>
      <c r="F49" s="25">
        <f>C49*E49</f>
        <v/>
      </c>
      <c r="G49" s="26" t="n"/>
      <c r="H49" s="20" t="n"/>
      <c r="I49" s="20" t="n"/>
      <c r="K49">
        <f>SUM(L49:P49)</f>
        <v/>
      </c>
      <c r="L49" s="59">
        <f>SUMIF('21'!$A$14:$A$85,$A49,'21'!$C$14:$C$85)</f>
        <v/>
      </c>
      <c r="M49" s="59">
        <f>SUMIF('28'!$A$14:$A$65,$A49,'28'!$C$14:$C$65)</f>
        <v/>
      </c>
      <c r="N49" s="59">
        <f>SUMIF('32'!$A$14:$A$95,$A49,'32'!$C$14:$C$95)</f>
        <v/>
      </c>
      <c r="O49" s="59">
        <f>SUMIF('3'!$A$14:$A$90,$A49,'3'!$C$14:$C$90)</f>
        <v/>
      </c>
      <c r="P49" s="59">
        <f>SUMIF('12'!$A$14:$A$97,$A49,'12'!$C$14:$C$97)</f>
        <v/>
      </c>
    </row>
    <row r="50" spans="1:16">
      <c r="A50" s="20" t="s">
        <v>142</v>
      </c>
      <c r="B50" s="28" t="s">
        <v>143</v>
      </c>
      <c r="C50" s="20">
        <f>K50</f>
        <v/>
      </c>
      <c r="D50" s="20" t="s">
        <v>137</v>
      </c>
      <c r="E50" s="25" t="n"/>
      <c r="F50" s="25">
        <f>C50*E50</f>
        <v/>
      </c>
      <c r="G50" s="26" t="n"/>
      <c r="H50" s="20" t="n"/>
      <c r="I50" s="20" t="n"/>
      <c r="K50">
        <f>SUM(L50:P50)</f>
        <v/>
      </c>
      <c r="L50" s="59">
        <f>SUMIF('21'!$A$14:$A$85,$A50,'21'!$C$14:$C$85)</f>
        <v/>
      </c>
      <c r="M50" s="59">
        <f>SUMIF('28'!$A$14:$A$65,$A50,'28'!$C$14:$C$65)</f>
        <v/>
      </c>
      <c r="N50" s="59">
        <f>SUMIF('32'!$A$14:$A$95,$A50,'32'!$C$14:$C$95)</f>
        <v/>
      </c>
      <c r="O50" s="59">
        <f>SUMIF('3'!$A$14:$A$90,$A50,'3'!$C$14:$C$90)</f>
        <v/>
      </c>
      <c r="P50" s="59">
        <f>SUMIF('12'!$A$14:$A$97,$A50,'12'!$C$14:$C$97)</f>
        <v/>
      </c>
    </row>
    <row r="51" spans="1:16">
      <c r="A51" s="20" t="s">
        <v>144</v>
      </c>
      <c r="B51" s="28" t="s">
        <v>145</v>
      </c>
      <c r="C51" s="20">
        <f>K51</f>
        <v/>
      </c>
      <c r="D51" s="20" t="s">
        <v>137</v>
      </c>
      <c r="E51" s="25" t="n"/>
      <c r="F51" s="25">
        <f>C51*E51</f>
        <v/>
      </c>
      <c r="G51" s="26" t="n"/>
      <c r="H51" s="20" t="n"/>
      <c r="I51" s="20" t="n"/>
      <c r="K51">
        <f>SUM(L51:P51)</f>
        <v/>
      </c>
      <c r="L51" s="59">
        <f>SUMIF('21'!$A$14:$A$85,$A51,'21'!$C$14:$C$85)</f>
        <v/>
      </c>
      <c r="M51" s="59">
        <f>SUMIF('28'!$A$14:$A$65,$A51,'28'!$C$14:$C$65)</f>
        <v/>
      </c>
      <c r="N51" s="59">
        <f>SUMIF('32'!$A$14:$A$95,$A51,'32'!$C$14:$C$95)</f>
        <v/>
      </c>
      <c r="O51" s="59">
        <f>SUMIF('3'!$A$14:$A$90,$A51,'3'!$C$14:$C$90)</f>
        <v/>
      </c>
      <c r="P51" s="59">
        <f>SUMIF('12'!$A$14:$A$97,$A51,'12'!$C$14:$C$97)</f>
        <v/>
      </c>
    </row>
    <row r="52" spans="1:16">
      <c r="A52" s="20" t="s">
        <v>146</v>
      </c>
      <c r="B52" s="28" t="s">
        <v>147</v>
      </c>
      <c r="C52" s="20">
        <f>K52</f>
        <v/>
      </c>
      <c r="D52" s="20" t="s">
        <v>137</v>
      </c>
      <c r="E52" s="25" t="n"/>
      <c r="F52" s="25">
        <f>C52*E52</f>
        <v/>
      </c>
      <c r="G52" s="26" t="n"/>
      <c r="H52" s="20" t="n"/>
      <c r="I52" s="20" t="n"/>
      <c r="K52">
        <f>SUM(L52:P52)</f>
        <v/>
      </c>
      <c r="L52" s="59">
        <f>SUMIF('21'!$A$14:$A$85,$A52,'21'!$C$14:$C$85)</f>
        <v/>
      </c>
      <c r="M52" s="59">
        <f>SUMIF('28'!$A$14:$A$65,$A52,'28'!$C$14:$C$65)</f>
        <v/>
      </c>
      <c r="N52" s="59">
        <f>SUMIF('32'!$A$14:$A$95,$A52,'32'!$C$14:$C$95)</f>
        <v/>
      </c>
      <c r="O52" s="59">
        <f>SUMIF('3'!$A$14:$A$90,$A52,'3'!$C$14:$C$90)</f>
        <v/>
      </c>
      <c r="P52" s="59">
        <f>SUMIF('12'!$A$14:$A$97,$A52,'12'!$C$14:$C$97)</f>
        <v/>
      </c>
    </row>
    <row r="53" spans="1:16">
      <c r="A53" s="20" t="s">
        <v>148</v>
      </c>
      <c r="B53" s="28" t="s">
        <v>149</v>
      </c>
      <c r="C53" s="20">
        <f>K53</f>
        <v/>
      </c>
      <c r="D53" s="20" t="s">
        <v>137</v>
      </c>
      <c r="E53" s="25" t="n"/>
      <c r="F53" s="25">
        <f>C53*E53</f>
        <v/>
      </c>
      <c r="G53" s="26" t="n"/>
      <c r="H53" s="20" t="n"/>
      <c r="I53" s="20" t="n"/>
      <c r="K53">
        <f>SUM(L53:P53)</f>
        <v/>
      </c>
      <c r="L53" s="59">
        <f>SUMIF('21'!$A$14:$A$85,$A53,'21'!$C$14:$C$85)</f>
        <v/>
      </c>
      <c r="M53" s="59">
        <f>SUMIF('28'!$A$14:$A$65,$A53,'28'!$C$14:$C$65)</f>
        <v/>
      </c>
      <c r="N53" s="59">
        <f>SUMIF('32'!$A$14:$A$95,$A53,'32'!$C$14:$C$95)</f>
        <v/>
      </c>
      <c r="O53" s="59">
        <f>SUMIF('3'!$A$14:$A$90,$A53,'3'!$C$14:$C$90)</f>
        <v/>
      </c>
      <c r="P53" s="59">
        <f>SUMIF('12'!$A$14:$A$97,$A53,'12'!$C$14:$C$97)</f>
        <v/>
      </c>
    </row>
    <row r="54" spans="1:16">
      <c r="A54" s="20" t="s">
        <v>150</v>
      </c>
      <c r="B54" s="28" t="s">
        <v>151</v>
      </c>
      <c r="C54" s="20">
        <f>K54</f>
        <v/>
      </c>
      <c r="D54" s="20" t="s">
        <v>137</v>
      </c>
      <c r="E54" s="25" t="n"/>
      <c r="F54" s="25">
        <f>C54*E54</f>
        <v/>
      </c>
      <c r="G54" s="26" t="n"/>
      <c r="H54" s="20" t="n"/>
      <c r="I54" s="20" t="n"/>
      <c r="K54">
        <f>SUM(L54:P54)</f>
        <v/>
      </c>
      <c r="L54" s="59">
        <f>SUMIF('21'!$A$14:$A$85,$A54,'21'!$C$14:$C$85)</f>
        <v/>
      </c>
      <c r="M54" s="59">
        <f>SUMIF('28'!$A$14:$A$65,$A54,'28'!$C$14:$C$65)</f>
        <v/>
      </c>
      <c r="N54" s="59">
        <f>SUMIF('32'!$A$14:$A$95,$A54,'32'!$C$14:$C$95)</f>
        <v/>
      </c>
      <c r="O54" s="59">
        <f>SUMIF('3'!$A$14:$A$90,$A54,'3'!$C$14:$C$90)</f>
        <v/>
      </c>
      <c r="P54" s="59">
        <f>SUMIF('12'!$A$14:$A$97,$A54,'12'!$C$14:$C$97)</f>
        <v/>
      </c>
    </row>
    <row customHeight="1" ht="63.75" r="55" s="27" spans="1:16">
      <c r="A55" s="20" t="s">
        <v>152</v>
      </c>
      <c r="B55" s="28" t="s">
        <v>153</v>
      </c>
      <c r="C55" s="20">
        <f>K55</f>
        <v/>
      </c>
      <c r="D55" s="20" t="s">
        <v>22</v>
      </c>
      <c r="E55" s="25" t="n"/>
      <c r="F55" s="25">
        <f>C55*E55</f>
        <v/>
      </c>
      <c r="G55" s="26" t="s">
        <v>154</v>
      </c>
      <c r="H55" s="20" t="n"/>
      <c r="I55" s="20" t="n"/>
      <c r="K55">
        <f>SUM(L55:P55)</f>
        <v/>
      </c>
      <c r="L55" s="59">
        <f>SUMIF('21'!$A$14:$A$85,$A55,'21'!$C$14:$C$85)</f>
        <v/>
      </c>
      <c r="M55" s="59">
        <f>SUMIF('28'!$A$14:$A$65,$A55,'28'!$C$14:$C$65)</f>
        <v/>
      </c>
      <c r="N55" s="59">
        <f>SUMIF('32'!$A$14:$A$95,$A55,'32'!$C$14:$C$95)</f>
        <v/>
      </c>
      <c r="O55" s="59">
        <f>SUMIF('3'!$A$14:$A$90,$A55,'3'!$C$14:$C$90)</f>
        <v/>
      </c>
      <c r="P55" s="59">
        <f>SUMIF('12'!$A$14:$A$97,$A55,'12'!$C$14:$C$97)</f>
        <v/>
      </c>
    </row>
    <row customHeight="1" ht="102" r="56" s="27" spans="1:16">
      <c r="A56" s="20" t="s">
        <v>155</v>
      </c>
      <c r="B56" s="28" t="s">
        <v>156</v>
      </c>
      <c r="C56" s="20">
        <f>K56</f>
        <v/>
      </c>
      <c r="D56" s="20" t="s">
        <v>22</v>
      </c>
      <c r="E56" s="25" t="n"/>
      <c r="F56" s="25">
        <f>C56*E56</f>
        <v/>
      </c>
      <c r="G56" s="26" t="s">
        <v>157</v>
      </c>
      <c r="H56" s="20" t="n"/>
      <c r="I56" s="20" t="n"/>
      <c r="K56">
        <f>SUM(L56:P56)</f>
        <v/>
      </c>
      <c r="L56" s="59">
        <f>SUMIF('21'!$A$14:$A$85,$A56,'21'!$C$14:$C$85)</f>
        <v/>
      </c>
      <c r="M56" s="59">
        <f>SUMIF('28'!$A$14:$A$65,$A56,'28'!$C$14:$C$65)</f>
        <v/>
      </c>
      <c r="N56" s="59">
        <f>SUMIF('32'!$A$14:$A$95,$A56,'32'!$C$14:$C$95)</f>
        <v/>
      </c>
      <c r="O56" s="59">
        <f>SUMIF('3'!$A$14:$A$90,$A56,'3'!$C$14:$C$90)</f>
        <v/>
      </c>
      <c r="P56" s="59">
        <f>SUMIF('12'!$A$14:$A$97,$A56,'12'!$C$14:$C$97)</f>
        <v/>
      </c>
    </row>
    <row customHeight="1" ht="16.5" r="57" s="27" spans="1:16">
      <c r="A57" s="60" t="n"/>
      <c r="B57" s="6" t="n"/>
      <c r="C57" s="7" t="n"/>
      <c r="D57" s="7" t="n"/>
      <c r="E57" s="64" t="n"/>
      <c r="F57" s="64" t="n"/>
      <c r="G57" s="65" t="n"/>
      <c r="O57" s="59" t="n"/>
      <c r="P57" s="59" t="n"/>
    </row>
    <row customHeight="1" ht="16.5" r="58" s="27" spans="1:16">
      <c r="A58" s="60" t="n"/>
      <c r="B58" s="6" t="n"/>
      <c r="C58" s="7" t="n"/>
      <c r="D58" s="7" t="n"/>
      <c r="E58" s="64" t="n"/>
      <c r="F58" s="64" t="n"/>
      <c r="G58" s="65" t="n"/>
      <c r="L58" s="67">
        <f>SUMPRODUCT($E9:$E57,L9:L57)</f>
        <v/>
      </c>
      <c r="M58" s="67">
        <f>SUMPRODUCT($E9:$E57,M9:M57)</f>
        <v/>
      </c>
      <c r="N58" s="67">
        <f>SUMPRODUCT($E9:$E57,N9:N57)</f>
        <v/>
      </c>
      <c r="O58" s="67">
        <f>SUMPRODUCT($E9:$E57,O9:O57)</f>
        <v/>
      </c>
      <c r="P58" s="67">
        <f>SUMPRODUCT($E9:$E57,P9:P57)</f>
        <v/>
      </c>
    </row>
    <row r="59" spans="1:16">
      <c r="B59" s="63" t="s">
        <v>158</v>
      </c>
      <c r="F59" s="62">
        <f>SUM(F9:F58)</f>
        <v/>
      </c>
      <c r="O59" s="59" t="n"/>
      <c r="P59" s="59" t="n"/>
    </row>
    <row r="60" spans="1:16">
      <c r="O60" s="59" t="n"/>
      <c r="P60" s="59" t="n"/>
    </row>
  </sheetData>
  <pageMargins bottom="0.7480314960629921" footer="0.3149606299212598" header="0.3149606299212598" left="0.2362204724409449" right="0.2362204724409449" top="0.7480314960629921"/>
  <pageSetup fitToHeight="0" horizontalDpi="300" orientation="landscape" paperSize="9" scale="66" verticalDpi="300"/>
</worksheet>
</file>

<file path=xl/worksheets/sheet2.xml><?xml version="1.0" encoding="utf-8"?>
<worksheet xmlns="http://schemas.openxmlformats.org/spreadsheetml/2006/main">
  <sheetPr>
    <outlinePr summaryBelow="1" summaryRight="1"/>
    <pageSetUpPr fitToPage="1"/>
  </sheetPr>
  <dimension ref="A1:F32"/>
  <sheetViews>
    <sheetView view="pageBreakPreview" workbookViewId="0" zoomScaleNormal="100" zoomScaleSheetLayoutView="100">
      <selection activeCell="D12" sqref="D12"/>
    </sheetView>
  </sheetViews>
  <sheetFormatPr baseColWidth="8" defaultRowHeight="15" outlineLevelCol="0"/>
  <cols>
    <col customWidth="1" max="1" min="1" style="27" width="21.7109375"/>
    <col customWidth="1" max="2" min="2" style="27" width="70.7109375"/>
    <col customWidth="1" max="3" min="3" style="58" width="7.7109375"/>
    <col customWidth="1" max="4" min="4" style="27" width="50.7109375"/>
    <col bestFit="1" customWidth="1" max="5" min="5" style="27" width="18.5703125"/>
    <col customWidth="1" max="6" min="6" style="27" width="15.140625"/>
  </cols>
  <sheetData>
    <row customHeight="1" ht="15.75" r="1" s="27" spans="1:6" thickTop="1">
      <c r="A1" s="75" t="s">
        <v>0</v>
      </c>
      <c r="B1" s="76">
        <f>SOUHRN!C1</f>
        <v/>
      </c>
      <c r="C1" s="9" t="s">
        <v>159</v>
      </c>
      <c r="D1" s="2" t="n"/>
    </row>
    <row r="2" spans="1:6">
      <c r="A2" s="77" t="s">
        <v>2</v>
      </c>
      <c r="B2" s="43" t="s">
        <v>160</v>
      </c>
      <c r="C2" s="58" t="n"/>
      <c r="D2" s="82" t="s">
        <v>161</v>
      </c>
    </row>
    <row r="3" spans="1:6">
      <c r="A3" s="77" t="s">
        <v>4</v>
      </c>
      <c r="B3" s="43">
        <f>SOUHRN!C3</f>
        <v/>
      </c>
      <c r="C3" s="58" t="n"/>
    </row>
    <row r="4" spans="1:6">
      <c r="A4" s="77" t="s">
        <v>6</v>
      </c>
      <c r="B4" s="43" t="s">
        <v>162</v>
      </c>
      <c r="C4" s="58" t="n"/>
    </row>
    <row r="5" spans="1:6">
      <c r="A5" s="77" t="s">
        <v>8</v>
      </c>
      <c r="B5" s="16" t="s">
        <v>163</v>
      </c>
      <c r="C5" s="58" t="n"/>
    </row>
    <row r="6" spans="1:6">
      <c r="A6" s="77" t="s">
        <v>164</v>
      </c>
      <c r="B6" s="16" t="s">
        <v>165</v>
      </c>
      <c r="C6" s="58" t="n"/>
    </row>
    <row r="7" spans="1:6">
      <c r="A7" s="77" t="s">
        <v>166</v>
      </c>
      <c r="B7" s="16" t="s">
        <v>167</v>
      </c>
      <c r="C7" s="58" t="n"/>
    </row>
    <row r="8" spans="1:6">
      <c r="A8" s="77" t="s">
        <v>168</v>
      </c>
      <c r="B8" s="16">
        <f>RIGHT(CELL("filename",A1),LEN(CELL("filename",A1))-FIND("]",CELL("filename",A1)))</f>
        <v/>
      </c>
      <c r="C8" s="58" t="n"/>
    </row>
    <row r="9" spans="1:6">
      <c r="A9" s="77" t="s">
        <v>169</v>
      </c>
      <c r="B9" s="16" t="s">
        <v>170</v>
      </c>
      <c r="C9" s="58" t="n"/>
    </row>
    <row r="10" spans="1:6">
      <c r="A10" s="77" t="s">
        <v>171</v>
      </c>
      <c r="B10" s="61" t="n"/>
      <c r="C10" s="58" t="n"/>
    </row>
    <row customHeight="1" ht="15.75" r="11" s="27" spans="1:6" thickBot="1">
      <c r="A11" s="78" t="s">
        <v>172</v>
      </c>
      <c r="B11" s="44" t="n"/>
      <c r="C11" s="58" t="n"/>
    </row>
    <row r="12" spans="1:6">
      <c r="A12" s="8" t="n"/>
      <c r="B12" s="10" t="n"/>
      <c r="C12" s="57" t="n"/>
      <c r="D12" s="11" t="n"/>
    </row>
    <row customHeight="1" ht="31.5" r="13" s="27" spans="1:6">
      <c r="A13" s="55" t="s">
        <v>10</v>
      </c>
      <c r="B13" s="56" t="s">
        <v>173</v>
      </c>
      <c r="C13" s="4" t="s">
        <v>12</v>
      </c>
      <c r="D13" s="12" t="s">
        <v>13</v>
      </c>
      <c r="E13" s="56" t="s">
        <v>174</v>
      </c>
      <c r="F13" s="56" t="s">
        <v>175</v>
      </c>
    </row>
    <row r="14" spans="1:6">
      <c r="A14" s="45" t="s">
        <v>81</v>
      </c>
      <c r="B14" s="70">
        <f>VLOOKUP(A14,SOUHRN!$A$9:$E$190,2,FALSE)</f>
        <v/>
      </c>
      <c r="C14" s="68" t="n">
        <v>1</v>
      </c>
      <c r="D14" s="71" t="s">
        <v>22</v>
      </c>
      <c r="E14" s="84" t="s"/>
      <c r="F14" s="67">
        <f>C14*E14</f>
        <v/>
      </c>
    </row>
    <row r="15" spans="1:6">
      <c r="A15" s="45" t="s">
        <v>45</v>
      </c>
      <c r="B15" s="70">
        <f>VLOOKUP(A15,SOUHRN!$A$9:$E$190,2,FALSE)</f>
        <v/>
      </c>
      <c r="C15" s="68" t="n">
        <v>2</v>
      </c>
      <c r="D15" s="71" t="s">
        <v>22</v>
      </c>
      <c r="E15" s="84" t="s"/>
      <c r="F15" s="67">
        <f>C15*E15</f>
        <v/>
      </c>
    </row>
    <row r="16" spans="1:6">
      <c r="A16" s="45" t="s">
        <v>42</v>
      </c>
      <c r="B16" s="70">
        <f>VLOOKUP(A16,SOUHRN!$A$9:$E$190,2,FALSE)</f>
        <v/>
      </c>
      <c r="C16" s="68" t="n">
        <v>1</v>
      </c>
      <c r="D16" s="71" t="s">
        <v>22</v>
      </c>
      <c r="E16" s="84" t="s"/>
      <c r="F16" s="67">
        <f>C16*E16</f>
        <v/>
      </c>
    </row>
    <row r="17" spans="1:6">
      <c r="A17" s="45" t="s">
        <v>51</v>
      </c>
      <c r="B17" s="70">
        <f>VLOOKUP(A17,SOUHRN!$A$9:$E$190,2,FALSE)</f>
        <v/>
      </c>
      <c r="C17" s="68" t="n">
        <v>2</v>
      </c>
      <c r="D17" s="71" t="s">
        <v>22</v>
      </c>
      <c r="E17" s="84" t="s"/>
      <c r="F17" s="67">
        <f>C17*E17</f>
        <v/>
      </c>
    </row>
    <row r="18" spans="1:6">
      <c r="A18" s="45" t="s">
        <v>57</v>
      </c>
      <c r="B18" s="70">
        <f>VLOOKUP(A18,SOUHRN!$A$9:$E$190,2,FALSE)</f>
        <v/>
      </c>
      <c r="C18" s="68" t="n">
        <v>2</v>
      </c>
      <c r="D18" s="71" t="s">
        <v>22</v>
      </c>
      <c r="E18" s="84" t="s"/>
      <c r="F18" s="67">
        <f>C18*E18</f>
        <v/>
      </c>
    </row>
    <row r="19" spans="1:6">
      <c r="A19" s="45" t="s">
        <v>60</v>
      </c>
      <c r="B19" s="70">
        <f>VLOOKUP(A19,SOUHRN!$A$9:$E$190,2,FALSE)</f>
        <v/>
      </c>
      <c r="C19" s="68" t="n">
        <v>1</v>
      </c>
      <c r="D19" s="71" t="s">
        <v>22</v>
      </c>
      <c r="E19" s="84" t="s"/>
      <c r="F19" s="67">
        <f>C19*E19</f>
        <v/>
      </c>
    </row>
    <row r="20" spans="1:6">
      <c r="A20" s="45" t="s">
        <v>90</v>
      </c>
      <c r="B20" s="70">
        <f>VLOOKUP(A20,SOUHRN!$A$9:$E$190,2,FALSE)</f>
        <v/>
      </c>
      <c r="C20" s="68" t="n">
        <v>2</v>
      </c>
      <c r="D20" s="71" t="s">
        <v>22</v>
      </c>
      <c r="E20" s="84" t="s"/>
      <c r="F20" s="67">
        <f>C20*E20</f>
        <v/>
      </c>
    </row>
    <row r="21" spans="1:6">
      <c r="A21" s="45" t="s">
        <v>119</v>
      </c>
      <c r="B21" s="70">
        <f>VLOOKUP(A21,SOUHRN!$A$9:$E$190,2,FALSE)</f>
        <v/>
      </c>
      <c r="C21" s="68" t="n">
        <v>1</v>
      </c>
      <c r="D21" s="71" t="s">
        <v>22</v>
      </c>
      <c r="E21" s="84" t="s"/>
      <c r="F21" s="67">
        <f>C21*E21</f>
        <v/>
      </c>
    </row>
    <row r="22" spans="1:6">
      <c r="A22" s="45" t="s">
        <v>155</v>
      </c>
      <c r="B22" s="70">
        <f>VLOOKUP(A22,SOUHRN!$A$9:$E$190,2,FALSE)</f>
        <v/>
      </c>
      <c r="C22" s="68" t="n">
        <v>1</v>
      </c>
      <c r="D22" s="71" t="s">
        <v>22</v>
      </c>
      <c r="E22" s="84" t="s"/>
      <c r="F22" s="67">
        <f>C22*E22</f>
        <v/>
      </c>
    </row>
    <row r="23" spans="1:6">
      <c r="A23" s="45" t="s">
        <v>108</v>
      </c>
      <c r="B23" s="70">
        <f>VLOOKUP(A23,SOUHRN!$A$9:$E$190,2,FALSE)</f>
        <v/>
      </c>
      <c r="C23" s="68" t="n">
        <v>35</v>
      </c>
      <c r="D23" s="71" t="s">
        <v>110</v>
      </c>
      <c r="E23" s="84" t="s"/>
      <c r="F23" s="67">
        <f>C23*E23</f>
        <v/>
      </c>
    </row>
    <row r="24" spans="1:6">
      <c r="A24" s="45" t="s">
        <v>131</v>
      </c>
      <c r="B24" s="70">
        <f>VLOOKUP(A24,SOUHRN!$A$9:$E$190,2,FALSE)</f>
        <v/>
      </c>
      <c r="C24" s="68" t="n">
        <v>1</v>
      </c>
      <c r="D24" s="71" t="s">
        <v>133</v>
      </c>
      <c r="E24" s="84" t="s"/>
      <c r="F24" s="67">
        <f>C24*E24</f>
        <v/>
      </c>
    </row>
    <row r="25" spans="1:6">
      <c r="A25" s="45" t="s">
        <v>135</v>
      </c>
      <c r="B25" s="70">
        <f>VLOOKUP(A25,SOUHRN!$A$9:$E$190,2,FALSE)</f>
        <v/>
      </c>
      <c r="C25" s="69" t="n">
        <v>4</v>
      </c>
      <c r="D25" s="72" t="s">
        <v>137</v>
      </c>
      <c r="E25" s="85" t="s"/>
      <c r="F25" s="85" t="s"/>
    </row>
    <row r="26" spans="1:6">
      <c r="A26" s="46" t="s">
        <v>138</v>
      </c>
      <c r="B26" s="70">
        <f>VLOOKUP(A26,SOUHRN!$A$9:$E$190,2,FALSE)</f>
        <v/>
      </c>
      <c r="C26" s="69" t="n">
        <v>1</v>
      </c>
      <c r="D26" s="72" t="s">
        <v>137</v>
      </c>
      <c r="E26" s="85" t="s"/>
      <c r="F26" s="85" t="s"/>
    </row>
    <row r="27" spans="1:6">
      <c r="A27" s="46" t="s">
        <v>144</v>
      </c>
      <c r="B27" s="70">
        <f>VLOOKUP(A27,SOUHRN!$A$9:$E$190,2,FALSE)</f>
        <v/>
      </c>
      <c r="C27" s="69" t="n">
        <v>24</v>
      </c>
      <c r="D27" s="72" t="s">
        <v>137</v>
      </c>
      <c r="E27" s="85" t="s"/>
      <c r="F27" s="85" t="s"/>
    </row>
    <row r="28" spans="1:6">
      <c r="A28" s="46" t="s">
        <v>146</v>
      </c>
      <c r="B28" s="70">
        <f>VLOOKUP(A28,SOUHRN!$A$9:$E$190,2,FALSE)</f>
        <v/>
      </c>
      <c r="C28" s="69" t="n">
        <v>8</v>
      </c>
      <c r="D28" s="72" t="s">
        <v>137</v>
      </c>
      <c r="E28" s="85" t="s"/>
      <c r="F28" s="85" t="s"/>
    </row>
    <row r="29" spans="1:6">
      <c r="A29" s="46" t="s">
        <v>150</v>
      </c>
      <c r="B29" s="70">
        <f>VLOOKUP(A29,SOUHRN!$A$9:$E$190,2,FALSE)</f>
        <v/>
      </c>
      <c r="C29" s="69" t="n">
        <v>4</v>
      </c>
      <c r="D29" s="72" t="s">
        <v>137</v>
      </c>
      <c r="E29" s="85" t="s"/>
      <c r="F29" s="85" t="s"/>
    </row>
    <row customHeight="1" ht="15.75" r="30" s="27" spans="1:6" thickBot="1">
      <c r="A30" s="47" t="n"/>
      <c r="B30" s="18" t="n"/>
      <c r="C30" s="21" t="n"/>
      <c r="D30" s="31" t="n"/>
    </row>
    <row customHeight="1" ht="15.75" r="31" s="27" spans="1:6" thickTop="1">
      <c r="A31" s="7" t="n"/>
      <c r="B31" s="6" t="n"/>
      <c r="C31" s="7" t="n"/>
      <c r="D31" s="7" t="n"/>
    </row>
    <row r="32" spans="1:6">
      <c r="F32" s="73">
        <f>SUM(F14:F31)</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3.xml><?xml version="1.0" encoding="utf-8"?>
<worksheet xmlns="http://schemas.openxmlformats.org/spreadsheetml/2006/main">
  <sheetPr>
    <outlinePr summaryBelow="1" summaryRight="1"/>
    <pageSetUpPr fitToPage="1"/>
  </sheetPr>
  <dimension ref="A1:F45"/>
  <sheetViews>
    <sheetView view="pageBreakPreview" workbookViewId="0" zoomScaleNormal="90" zoomScaleSheetLayoutView="100">
      <selection activeCell="B24" sqref="B24"/>
    </sheetView>
  </sheetViews>
  <sheetFormatPr baseColWidth="8" defaultRowHeight="15" outlineLevelCol="0"/>
  <cols>
    <col customWidth="1" max="1" min="1" style="27" width="21.7109375"/>
    <col customWidth="1" max="2" min="2" style="27" width="70.7109375"/>
    <col customWidth="1" max="3" min="3" style="58" width="7.7109375"/>
    <col customWidth="1" max="4" min="4" style="27" width="50.7109375"/>
    <col bestFit="1" customWidth="1" max="5" min="5" style="27" width="18.5703125"/>
    <col customWidth="1" max="6" min="6" style="27" width="15.140625"/>
  </cols>
  <sheetData>
    <row customHeight="1" ht="15.75" r="1" s="27" spans="1:6" thickTop="1">
      <c r="A1" s="75" t="s">
        <v>0</v>
      </c>
      <c r="B1" s="76">
        <f>SOUHRN!C1</f>
        <v/>
      </c>
      <c r="C1" s="9" t="s">
        <v>159</v>
      </c>
      <c r="D1" s="2" t="n"/>
    </row>
    <row customHeight="1" ht="15" r="2" s="27" spans="1:6">
      <c r="A2" s="77" t="s">
        <v>2</v>
      </c>
      <c r="B2" s="43">
        <f>SOUHRN!C2</f>
        <v/>
      </c>
      <c r="C2" s="58" t="n"/>
      <c r="D2" s="82" t="s">
        <v>176</v>
      </c>
    </row>
    <row r="3" spans="1:6">
      <c r="A3" s="77" t="s">
        <v>4</v>
      </c>
      <c r="B3" s="43">
        <f>SOUHRN!C3</f>
        <v/>
      </c>
      <c r="C3" s="58" t="n"/>
    </row>
    <row r="4" spans="1:6">
      <c r="A4" s="77" t="s">
        <v>6</v>
      </c>
      <c r="B4" s="43">
        <f>SOUHRN!C4</f>
        <v/>
      </c>
      <c r="C4" s="58" t="n"/>
    </row>
    <row r="5" spans="1:6">
      <c r="A5" s="77" t="s">
        <v>8</v>
      </c>
      <c r="B5" s="16" t="s">
        <v>163</v>
      </c>
      <c r="C5" s="58" t="n"/>
    </row>
    <row r="6" spans="1:6">
      <c r="A6" s="77" t="s">
        <v>164</v>
      </c>
      <c r="B6" s="16" t="s">
        <v>177</v>
      </c>
      <c r="C6" s="58" t="n"/>
    </row>
    <row r="7" spans="1:6">
      <c r="A7" s="77" t="s">
        <v>166</v>
      </c>
      <c r="B7" s="16" t="s">
        <v>167</v>
      </c>
      <c r="C7" s="58" t="n"/>
    </row>
    <row r="8" spans="1:6">
      <c r="A8" s="77" t="s">
        <v>168</v>
      </c>
      <c r="B8" s="16">
        <f>RIGHT(CELL("filename",A1),LEN(CELL("filename",A1))-FIND("]",CELL("filename",A1)))</f>
        <v/>
      </c>
      <c r="C8" s="58" t="n"/>
    </row>
    <row r="9" spans="1:6">
      <c r="A9" s="77" t="s">
        <v>169</v>
      </c>
      <c r="B9" s="16" t="s">
        <v>178</v>
      </c>
      <c r="C9" s="58" t="n"/>
    </row>
    <row r="10" spans="1:6">
      <c r="A10" s="77" t="s">
        <v>171</v>
      </c>
      <c r="B10" s="16" t="n"/>
      <c r="C10" s="58" t="n"/>
    </row>
    <row customHeight="1" ht="15.75" r="11" s="27" spans="1:6" thickBot="1">
      <c r="A11" s="78" t="s">
        <v>172</v>
      </c>
      <c r="B11" s="44" t="n"/>
      <c r="C11" s="58" t="n"/>
    </row>
    <row r="12" spans="1:6">
      <c r="A12" s="8" t="n"/>
      <c r="B12" s="10" t="n"/>
      <c r="C12" s="57" t="n"/>
      <c r="D12" s="11" t="n"/>
    </row>
    <row customHeight="1" ht="31.5" r="13" s="27" spans="1:6">
      <c r="A13" s="55" t="s">
        <v>10</v>
      </c>
      <c r="B13" s="56" t="s">
        <v>173</v>
      </c>
      <c r="C13" s="4" t="s">
        <v>12</v>
      </c>
      <c r="D13" s="12" t="s">
        <v>13</v>
      </c>
      <c r="E13" s="56" t="s">
        <v>174</v>
      </c>
      <c r="F13" s="56" t="s">
        <v>175</v>
      </c>
    </row>
    <row r="14" spans="1:6">
      <c r="A14" s="45" t="s">
        <v>39</v>
      </c>
      <c r="B14" s="70">
        <f>VLOOKUP(A14,SOUHRN!$A$9:$E$190,2,FALSE)</f>
        <v/>
      </c>
      <c r="C14" s="68" t="n">
        <v>1</v>
      </c>
      <c r="D14" s="71" t="s">
        <v>22</v>
      </c>
      <c r="E14" s="84" t="s"/>
      <c r="F14" s="67">
        <f>C14*E14</f>
        <v/>
      </c>
    </row>
    <row r="15" spans="1:6">
      <c r="A15" s="45" t="s">
        <v>116</v>
      </c>
      <c r="B15" s="70">
        <f>VLOOKUP(A15,SOUHRN!$A$9:$E$190,2,FALSE)</f>
        <v/>
      </c>
      <c r="C15" s="68" t="n">
        <v>1</v>
      </c>
      <c r="D15" s="71" t="s">
        <v>22</v>
      </c>
      <c r="E15" s="84" t="s"/>
      <c r="F15" s="67">
        <f>C15*E15</f>
        <v/>
      </c>
    </row>
    <row r="16" spans="1:6">
      <c r="A16" s="45" t="s">
        <v>20</v>
      </c>
      <c r="B16" s="70">
        <f>VLOOKUP(A16,SOUHRN!$A$9:$E$190,2,FALSE)</f>
        <v/>
      </c>
      <c r="C16" s="68" t="n">
        <v>1</v>
      </c>
      <c r="D16" s="71" t="s">
        <v>22</v>
      </c>
      <c r="E16" s="84" t="s"/>
      <c r="F16" s="67">
        <f>C16*E16</f>
        <v/>
      </c>
    </row>
    <row r="17" spans="1:6">
      <c r="A17" s="45" t="s">
        <v>122</v>
      </c>
      <c r="B17" s="70">
        <f>VLOOKUP(A17,SOUHRN!$A$9:$E$190,2,FALSE)</f>
        <v/>
      </c>
      <c r="C17" s="68" t="n">
        <v>1</v>
      </c>
      <c r="D17" s="71" t="s">
        <v>22</v>
      </c>
      <c r="E17" s="84" t="s"/>
      <c r="F17" s="67">
        <f>C17*E17</f>
        <v/>
      </c>
    </row>
    <row r="18" spans="1:6">
      <c r="A18" s="45" t="s">
        <v>90</v>
      </c>
      <c r="B18" s="70">
        <f>VLOOKUP(A18,SOUHRN!$A$9:$E$190,2,FALSE)</f>
        <v/>
      </c>
      <c r="C18" s="68" t="n">
        <v>2</v>
      </c>
      <c r="D18" s="71" t="s">
        <v>22</v>
      </c>
      <c r="E18" s="84" t="s"/>
      <c r="F18" s="67">
        <f>C18*E18</f>
        <v/>
      </c>
    </row>
    <row r="19" spans="1:6">
      <c r="A19" s="45" t="s">
        <v>96</v>
      </c>
      <c r="B19" s="70">
        <f>VLOOKUP(A19,SOUHRN!$A$9:$E$190,2,FALSE)</f>
        <v/>
      </c>
      <c r="C19" s="68" t="n">
        <v>1</v>
      </c>
      <c r="D19" s="71" t="s">
        <v>22</v>
      </c>
      <c r="E19" s="84" t="s"/>
      <c r="F19" s="67">
        <f>C19*E19</f>
        <v/>
      </c>
    </row>
    <row r="20" spans="1:6">
      <c r="A20" s="45" t="s">
        <v>54</v>
      </c>
      <c r="B20" s="70">
        <f>VLOOKUP(A20,SOUHRN!$A$9:$E$190,2,FALSE)</f>
        <v/>
      </c>
      <c r="C20" s="68" t="n">
        <v>1</v>
      </c>
      <c r="D20" s="71" t="s">
        <v>22</v>
      </c>
      <c r="E20" s="84" t="s"/>
      <c r="F20" s="67">
        <f>C20*E20</f>
        <v/>
      </c>
    </row>
    <row r="21" spans="1:6">
      <c r="A21" s="45" t="s">
        <v>60</v>
      </c>
      <c r="B21" s="70">
        <f>VLOOKUP(A21,SOUHRN!$A$9:$E$190,2,FALSE)</f>
        <v/>
      </c>
      <c r="C21" s="68" t="n">
        <v>1</v>
      </c>
      <c r="D21" s="71" t="s">
        <v>22</v>
      </c>
      <c r="E21" s="84" t="s"/>
      <c r="F21" s="67">
        <f>C21*E21</f>
        <v/>
      </c>
    </row>
    <row r="22" spans="1:6">
      <c r="A22" s="45" t="s">
        <v>48</v>
      </c>
      <c r="B22" s="70">
        <f>VLOOKUP(A22,SOUHRN!$A$9:$E$190,2,FALSE)</f>
        <v/>
      </c>
      <c r="C22" s="68" t="n">
        <v>1</v>
      </c>
      <c r="D22" s="71" t="s">
        <v>22</v>
      </c>
      <c r="E22" s="84" t="s"/>
      <c r="F22" s="67">
        <f>C22*E22</f>
        <v/>
      </c>
    </row>
    <row r="23" spans="1:6">
      <c r="A23" s="45" t="s">
        <v>75</v>
      </c>
      <c r="B23" s="70">
        <f>VLOOKUP(A23,SOUHRN!$A$9:$E$190,2,FALSE)</f>
        <v/>
      </c>
      <c r="C23" s="68" t="n">
        <v>1</v>
      </c>
      <c r="D23" s="71" t="s">
        <v>22</v>
      </c>
      <c r="E23" s="84" t="s"/>
      <c r="F23" s="67">
        <f>C23*E23</f>
        <v/>
      </c>
    </row>
    <row r="24" spans="1:6">
      <c r="A24" s="45" t="s">
        <v>36</v>
      </c>
      <c r="B24" s="70">
        <f>VLOOKUP(A24,SOUHRN!$A$9:$E$190,2,FALSE)</f>
        <v/>
      </c>
      <c r="C24" s="68" t="n">
        <v>1</v>
      </c>
      <c r="D24" s="71" t="s">
        <v>22</v>
      </c>
      <c r="E24" s="84" t="s"/>
      <c r="F24" s="67">
        <f>C24*E24</f>
        <v/>
      </c>
    </row>
    <row r="25" spans="1:6">
      <c r="A25" s="45" t="s">
        <v>33</v>
      </c>
      <c r="B25" s="70">
        <f>VLOOKUP(A25,SOUHRN!$A$9:$E$190,2,FALSE)</f>
        <v/>
      </c>
      <c r="C25" s="68" t="n">
        <v>1</v>
      </c>
      <c r="D25" s="71" t="s">
        <v>22</v>
      </c>
      <c r="E25" s="84" t="s"/>
      <c r="F25" s="67">
        <f>C25*E25</f>
        <v/>
      </c>
    </row>
    <row r="26" spans="1:6">
      <c r="A26" s="45" t="s">
        <v>125</v>
      </c>
      <c r="B26" s="70">
        <f>VLOOKUP(A26,SOUHRN!$A$9:$E$190,2,FALSE)</f>
        <v/>
      </c>
      <c r="C26" s="68" t="n">
        <v>1</v>
      </c>
      <c r="D26" s="71" t="s">
        <v>22</v>
      </c>
      <c r="E26" s="84" t="s"/>
      <c r="F26" s="67">
        <f>C26*E26</f>
        <v/>
      </c>
    </row>
    <row r="27" spans="1:6">
      <c r="A27" s="45" t="s">
        <v>119</v>
      </c>
      <c r="B27" s="70">
        <f>VLOOKUP(A27,SOUHRN!$A$9:$E$190,2,FALSE)</f>
        <v/>
      </c>
      <c r="C27" s="68" t="n">
        <v>1</v>
      </c>
      <c r="D27" s="71" t="s">
        <v>22</v>
      </c>
      <c r="E27" s="84" t="s"/>
      <c r="F27" s="67">
        <f>C27*E27</f>
        <v/>
      </c>
    </row>
    <row r="28" spans="1:6">
      <c r="A28" s="45" t="s">
        <v>152</v>
      </c>
      <c r="B28" s="70">
        <f>VLOOKUP(A28,SOUHRN!$A$9:$E$190,2,FALSE)</f>
        <v/>
      </c>
      <c r="C28" s="68" t="n">
        <v>1</v>
      </c>
      <c r="D28" s="71" t="s">
        <v>22</v>
      </c>
      <c r="E28" s="84" t="s"/>
      <c r="F28" s="67">
        <f>C28*E28</f>
        <v/>
      </c>
    </row>
    <row r="29" spans="1:6">
      <c r="A29" s="45" t="s">
        <v>108</v>
      </c>
      <c r="B29" s="70">
        <f>VLOOKUP(A29,SOUHRN!$A$9:$E$190,2,FALSE)</f>
        <v/>
      </c>
      <c r="C29" s="68" t="n">
        <v>60</v>
      </c>
      <c r="D29" s="71" t="s">
        <v>110</v>
      </c>
      <c r="E29" s="84" t="s"/>
      <c r="F29" s="67">
        <f>C29*E29</f>
        <v/>
      </c>
    </row>
    <row r="30" spans="1:6">
      <c r="A30" s="45" t="s">
        <v>112</v>
      </c>
      <c r="B30" s="70">
        <f>VLOOKUP(A30,SOUHRN!$A$9:$E$190,2,FALSE)</f>
        <v/>
      </c>
      <c r="C30" s="69" t="n">
        <v>30</v>
      </c>
      <c r="D30" s="72" t="s">
        <v>110</v>
      </c>
      <c r="E30" s="84" t="s"/>
      <c r="F30" s="67">
        <f>C30*E30</f>
        <v/>
      </c>
    </row>
    <row r="31" spans="1:6">
      <c r="A31" s="45" t="s">
        <v>78</v>
      </c>
      <c r="B31" s="70">
        <f>VLOOKUP(A31,SOUHRN!$A$9:$E$190,2,FALSE)</f>
        <v/>
      </c>
      <c r="C31" s="68" t="n">
        <v>1</v>
      </c>
      <c r="D31" s="71" t="s">
        <v>22</v>
      </c>
      <c r="E31" s="84" t="s"/>
      <c r="F31" s="67">
        <f>C31*E31</f>
        <v/>
      </c>
    </row>
    <row r="32" spans="1:6">
      <c r="A32" s="45" t="s">
        <v>63</v>
      </c>
      <c r="B32" s="70">
        <f>VLOOKUP(A32,SOUHRN!$A$9:$E$190,2,FALSE)</f>
        <v/>
      </c>
      <c r="C32" s="68" t="n">
        <v>1</v>
      </c>
      <c r="D32" s="71" t="s">
        <v>22</v>
      </c>
      <c r="E32" s="84" t="s"/>
      <c r="F32" s="67">
        <f>C32*E32</f>
        <v/>
      </c>
    </row>
    <row r="33" spans="1:6">
      <c r="A33" s="45" t="s">
        <v>131</v>
      </c>
      <c r="B33" s="70">
        <f>VLOOKUP(A33,SOUHRN!$A$9:$E$190,2,FALSE)</f>
        <v/>
      </c>
      <c r="C33" s="69" t="n">
        <v>1</v>
      </c>
      <c r="D33" s="72" t="s">
        <v>133</v>
      </c>
      <c r="E33" s="84" t="s"/>
      <c r="F33" s="67">
        <f>C33*E33</f>
        <v/>
      </c>
    </row>
    <row r="34" spans="1:6">
      <c r="A34" s="45" t="s">
        <v>128</v>
      </c>
      <c r="B34" s="70">
        <f>VLOOKUP(A34,SOUHRN!$A$9:$E$190,2,FALSE)</f>
        <v/>
      </c>
      <c r="C34" s="69" t="n">
        <v>12</v>
      </c>
      <c r="D34" s="72" t="s">
        <v>110</v>
      </c>
      <c r="E34" s="84" t="s"/>
      <c r="F34" s="67">
        <f>C34*E34</f>
        <v/>
      </c>
    </row>
    <row r="35" spans="1:6">
      <c r="A35" s="45" t="s">
        <v>135</v>
      </c>
      <c r="B35" s="70">
        <f>VLOOKUP(A35,SOUHRN!$A$9:$E$190,2,FALSE)</f>
        <v/>
      </c>
      <c r="C35" s="69" t="n">
        <v>4</v>
      </c>
      <c r="D35" s="72" t="s">
        <v>137</v>
      </c>
      <c r="E35" s="85" t="s"/>
      <c r="F35" s="85" t="s"/>
    </row>
    <row r="36" spans="1:6">
      <c r="A36" s="45" t="s">
        <v>138</v>
      </c>
      <c r="B36" s="70">
        <f>VLOOKUP(A36,SOUHRN!$A$9:$E$190,2,FALSE)</f>
        <v/>
      </c>
      <c r="C36" s="69" t="n">
        <v>1</v>
      </c>
      <c r="D36" s="72" t="s">
        <v>137</v>
      </c>
      <c r="E36" s="85" t="s"/>
      <c r="F36" s="85" t="s"/>
    </row>
    <row r="37" spans="1:6">
      <c r="A37" s="45" t="s">
        <v>140</v>
      </c>
      <c r="B37" s="70">
        <f>VLOOKUP(A37,SOUHRN!$A$9:$E$190,2,FALSE)</f>
        <v/>
      </c>
      <c r="C37" s="69" t="n">
        <v>6</v>
      </c>
      <c r="D37" s="72" t="s">
        <v>137</v>
      </c>
      <c r="E37" s="85" t="s"/>
      <c r="F37" s="85" t="s"/>
    </row>
    <row r="38" spans="1:6">
      <c r="A38" s="45" t="s">
        <v>142</v>
      </c>
      <c r="B38" s="70">
        <f>VLOOKUP(A38,SOUHRN!$A$9:$E$190,2,FALSE)</f>
        <v/>
      </c>
      <c r="C38" s="69" t="n">
        <v>8</v>
      </c>
      <c r="D38" s="72" t="s">
        <v>137</v>
      </c>
      <c r="E38" s="85" t="s"/>
      <c r="F38" s="85" t="s"/>
    </row>
    <row r="39" spans="1:6">
      <c r="A39" s="45" t="s">
        <v>144</v>
      </c>
      <c r="B39" s="70">
        <f>VLOOKUP(A39,SOUHRN!$A$9:$E$190,2,FALSE)</f>
        <v/>
      </c>
      <c r="C39" s="69" t="n">
        <v>32</v>
      </c>
      <c r="D39" s="72" t="s">
        <v>137</v>
      </c>
      <c r="E39" s="85" t="s"/>
      <c r="F39" s="85" t="s"/>
    </row>
    <row r="40" spans="1:6">
      <c r="A40" s="45" t="s">
        <v>146</v>
      </c>
      <c r="B40" s="70">
        <f>VLOOKUP(A40,SOUHRN!$A$9:$E$190,2,FALSE)</f>
        <v/>
      </c>
      <c r="C40" s="69" t="n">
        <v>16</v>
      </c>
      <c r="D40" s="72" t="s">
        <v>137</v>
      </c>
      <c r="E40" s="85" t="s"/>
      <c r="F40" s="85" t="s"/>
    </row>
    <row r="41" spans="1:6">
      <c r="A41" s="45" t="s">
        <v>148</v>
      </c>
      <c r="B41" s="70">
        <f>VLOOKUP(A41,SOUHRN!$A$9:$E$190,2,FALSE)</f>
        <v/>
      </c>
      <c r="C41" s="69" t="n">
        <v>8</v>
      </c>
      <c r="D41" s="72" t="s">
        <v>137</v>
      </c>
      <c r="E41" s="85" t="s"/>
      <c r="F41" s="85" t="s"/>
    </row>
    <row r="42" spans="1:6">
      <c r="A42" s="45" t="s">
        <v>150</v>
      </c>
      <c r="B42" s="70">
        <f>VLOOKUP(A42,SOUHRN!$A$9:$E$190,2,FALSE)</f>
        <v/>
      </c>
      <c r="C42" s="69" t="n">
        <v>4</v>
      </c>
      <c r="D42" s="72" t="s">
        <v>137</v>
      </c>
      <c r="E42" s="85" t="s"/>
      <c r="F42" s="85" t="s"/>
    </row>
    <row customHeight="1" ht="15.75" r="43" s="27" spans="1:6" thickBot="1">
      <c r="A43" s="47" t="n"/>
      <c r="B43" s="18" t="n"/>
      <c r="C43" s="21" t="n"/>
      <c r="D43" s="31" t="n"/>
      <c r="E43" s="67" t="n"/>
      <c r="F43" s="67" t="n"/>
    </row>
    <row customHeight="1" ht="15.75" r="44" s="27" spans="1:6" thickTop="1"/>
    <row r="45" spans="1:6">
      <c r="F45" s="74">
        <f>SUM(F14:F44)</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rowBreaks count="1" manualBreakCount="1">
    <brk id="34" man="1" max="5" min="0"/>
  </rowBreaks>
</worksheet>
</file>

<file path=xl/worksheets/sheet4.xml><?xml version="1.0" encoding="utf-8"?>
<worksheet xmlns="http://schemas.openxmlformats.org/spreadsheetml/2006/main">
  <sheetPr>
    <outlinePr summaryBelow="1" summaryRight="1"/>
    <pageSetUpPr fitToPage="1"/>
  </sheetPr>
  <dimension ref="A1:F44"/>
  <sheetViews>
    <sheetView view="pageBreakPreview" workbookViewId="0" zoomScaleNormal="100" zoomScaleSheetLayoutView="100">
      <selection activeCell="D12" sqref="D12"/>
    </sheetView>
  </sheetViews>
  <sheetFormatPr baseColWidth="8" defaultRowHeight="15" outlineLevelCol="0"/>
  <cols>
    <col customWidth="1" max="1" min="1" style="27" width="21.7109375"/>
    <col customWidth="1" max="2" min="2" style="27" width="70.7109375"/>
    <col customWidth="1" max="3" min="3" style="58" width="7.7109375"/>
    <col customWidth="1" max="4" min="4" style="27" width="50.7109375"/>
    <col bestFit="1" customWidth="1" max="5" min="5" style="27" width="18.5703125"/>
    <col customWidth="1" max="6" min="6" style="27" width="15.140625"/>
  </cols>
  <sheetData>
    <row customHeight="1" ht="15.75" r="1" s="27" spans="1:6" thickTop="1">
      <c r="A1" s="75" t="s">
        <v>0</v>
      </c>
      <c r="B1" s="76">
        <f>SOUHRN!C1</f>
        <v/>
      </c>
      <c r="C1" s="9" t="s">
        <v>159</v>
      </c>
      <c r="D1" s="2" t="n"/>
    </row>
    <row customHeight="1" ht="15" r="2" s="27" spans="1:6">
      <c r="A2" s="77" t="s">
        <v>2</v>
      </c>
      <c r="B2" s="43">
        <f>SOUHRN!C2</f>
        <v/>
      </c>
      <c r="C2" s="58" t="n"/>
      <c r="D2" s="82" t="s">
        <v>179</v>
      </c>
    </row>
    <row r="3" spans="1:6">
      <c r="A3" s="77" t="s">
        <v>4</v>
      </c>
      <c r="B3" s="43">
        <f>SOUHRN!C3</f>
        <v/>
      </c>
      <c r="C3" s="58" t="n"/>
    </row>
    <row r="4" spans="1:6">
      <c r="A4" s="77" t="s">
        <v>6</v>
      </c>
      <c r="B4" s="43">
        <f>SOUHRN!C4</f>
        <v/>
      </c>
      <c r="C4" s="58" t="n"/>
    </row>
    <row r="5" spans="1:6">
      <c r="A5" s="77" t="s">
        <v>8</v>
      </c>
      <c r="B5" s="16" t="s">
        <v>163</v>
      </c>
      <c r="C5" s="58" t="n"/>
    </row>
    <row r="6" spans="1:6">
      <c r="A6" s="77" t="s">
        <v>164</v>
      </c>
      <c r="B6" s="16" t="s">
        <v>180</v>
      </c>
      <c r="C6" s="58" t="n"/>
    </row>
    <row r="7" spans="1:6">
      <c r="A7" s="77" t="s">
        <v>166</v>
      </c>
      <c r="B7" s="16" t="s">
        <v>167</v>
      </c>
      <c r="C7" s="58" t="n"/>
    </row>
    <row r="8" spans="1:6">
      <c r="A8" s="77" t="s">
        <v>168</v>
      </c>
      <c r="B8" s="16">
        <f>RIGHT(CELL("filename",A1),LEN(CELL("filename",A1))-FIND("]",CELL("filename",A1)))</f>
        <v/>
      </c>
      <c r="C8" s="58" t="n"/>
    </row>
    <row r="9" spans="1:6">
      <c r="A9" s="77" t="s">
        <v>169</v>
      </c>
      <c r="B9" s="16" t="s">
        <v>181</v>
      </c>
      <c r="C9" s="58" t="n"/>
    </row>
    <row r="10" spans="1:6">
      <c r="A10" s="77" t="s">
        <v>171</v>
      </c>
      <c r="B10" s="16" t="n"/>
      <c r="C10" s="58" t="n"/>
    </row>
    <row customHeight="1" ht="15.75" r="11" s="27" spans="1:6" thickBot="1">
      <c r="A11" s="78" t="s">
        <v>172</v>
      </c>
      <c r="B11" s="44" t="n"/>
      <c r="C11" s="58" t="n"/>
    </row>
    <row r="12" spans="1:6">
      <c r="A12" s="8" t="n"/>
      <c r="B12" s="10" t="n"/>
      <c r="C12" s="57" t="n"/>
      <c r="D12" s="11" t="n"/>
    </row>
    <row customHeight="1" ht="31.5" r="13" s="27" spans="1:6">
      <c r="A13" s="55" t="s">
        <v>10</v>
      </c>
      <c r="B13" s="56" t="s">
        <v>173</v>
      </c>
      <c r="C13" s="4" t="s">
        <v>12</v>
      </c>
      <c r="D13" s="12" t="s">
        <v>13</v>
      </c>
      <c r="E13" s="56" t="s">
        <v>174</v>
      </c>
      <c r="F13" s="56" t="s">
        <v>175</v>
      </c>
    </row>
    <row r="14" spans="1:6">
      <c r="A14" s="45" t="s">
        <v>30</v>
      </c>
      <c r="B14" s="70">
        <f>VLOOKUP(A14,SOUHRN!$A$9:$E$190,2,FALSE)</f>
        <v/>
      </c>
      <c r="C14" s="68" t="n">
        <v>1</v>
      </c>
      <c r="D14" s="71" t="s">
        <v>22</v>
      </c>
      <c r="E14" s="84" t="s"/>
      <c r="F14" s="67">
        <f>C14*E14</f>
        <v/>
      </c>
    </row>
    <row r="15" spans="1:6">
      <c r="A15" s="45" t="s">
        <v>81</v>
      </c>
      <c r="B15" s="70">
        <f>VLOOKUP(A15,SOUHRN!$A$9:$E$190,2,FALSE)</f>
        <v/>
      </c>
      <c r="C15" s="68" t="n">
        <v>1</v>
      </c>
      <c r="D15" s="71" t="s">
        <v>110</v>
      </c>
      <c r="E15" s="84" t="s"/>
      <c r="F15" s="67">
        <f>C15*E15</f>
        <v/>
      </c>
    </row>
    <row r="16" spans="1:6">
      <c r="A16" s="45" t="s">
        <v>99</v>
      </c>
      <c r="B16" s="70">
        <f>VLOOKUP(A16,SOUHRN!$A$9:$E$190,2,FALSE)</f>
        <v/>
      </c>
      <c r="C16" s="68" t="n">
        <v>1</v>
      </c>
      <c r="D16" s="71" t="s">
        <v>133</v>
      </c>
      <c r="E16" s="84" t="s"/>
      <c r="F16" s="67">
        <f>C16*E16</f>
        <v/>
      </c>
    </row>
    <row r="17" spans="1:6">
      <c r="A17" s="45" t="s">
        <v>102</v>
      </c>
      <c r="B17" s="70">
        <f>VLOOKUP(A17,SOUHRN!$A$9:$E$190,2,FALSE)</f>
        <v/>
      </c>
      <c r="C17" s="68" t="n">
        <v>1</v>
      </c>
      <c r="D17" s="71" t="s">
        <v>22</v>
      </c>
      <c r="E17" s="84" t="s"/>
      <c r="F17" s="67">
        <f>C17*E17</f>
        <v/>
      </c>
    </row>
    <row r="18" spans="1:6">
      <c r="A18" s="45" t="s">
        <v>105</v>
      </c>
      <c r="B18" s="70">
        <f>VLOOKUP(A18,SOUHRN!$A$9:$E$190,2,FALSE)</f>
        <v/>
      </c>
      <c r="C18" s="68" t="n">
        <v>1</v>
      </c>
      <c r="D18" s="71" t="s">
        <v>133</v>
      </c>
      <c r="E18" s="84" t="s"/>
      <c r="F18" s="67">
        <f>C18*E18</f>
        <v/>
      </c>
    </row>
    <row r="19" spans="1:6">
      <c r="A19" s="45" t="s">
        <v>84</v>
      </c>
      <c r="B19" s="70">
        <f>VLOOKUP(A19,SOUHRN!$A$9:$E$190,2,FALSE)</f>
        <v/>
      </c>
      <c r="C19" s="68" t="n">
        <v>2</v>
      </c>
      <c r="D19" s="71" t="s">
        <v>22</v>
      </c>
      <c r="E19" s="84" t="s"/>
      <c r="F19" s="67">
        <f>C19*E19</f>
        <v/>
      </c>
    </row>
    <row r="20" spans="1:6">
      <c r="A20" s="45" t="s">
        <v>87</v>
      </c>
      <c r="B20" s="70">
        <f>VLOOKUP(A20,SOUHRN!$A$9:$E$190,2,FALSE)</f>
        <v/>
      </c>
      <c r="C20" s="68" t="n">
        <v>1</v>
      </c>
      <c r="D20" s="71" t="s">
        <v>22</v>
      </c>
      <c r="E20" s="84" t="s"/>
      <c r="F20" s="67">
        <f>C20*E20</f>
        <v/>
      </c>
    </row>
    <row r="21" spans="1:6">
      <c r="A21" s="45" t="s">
        <v>122</v>
      </c>
      <c r="B21" s="70">
        <f>VLOOKUP(A21,SOUHRN!$A$9:$E$190,2,FALSE)</f>
        <v/>
      </c>
      <c r="C21" s="68" t="n">
        <v>1</v>
      </c>
      <c r="D21" s="71" t="s">
        <v>22</v>
      </c>
      <c r="E21" s="84" t="s"/>
      <c r="F21" s="67">
        <f>C21*E21</f>
        <v/>
      </c>
    </row>
    <row r="22" spans="1:6">
      <c r="A22" s="45" t="s">
        <v>93</v>
      </c>
      <c r="B22" s="70">
        <f>VLOOKUP(A22,SOUHRN!$A$9:$E$190,2,FALSE)</f>
        <v/>
      </c>
      <c r="C22" s="68" t="n">
        <v>2</v>
      </c>
      <c r="D22" s="71" t="s">
        <v>22</v>
      </c>
      <c r="E22" s="84" t="s"/>
      <c r="F22" s="67">
        <f>C22*E22</f>
        <v/>
      </c>
    </row>
    <row r="23" spans="1:6">
      <c r="A23" s="45" t="s">
        <v>96</v>
      </c>
      <c r="B23" s="70">
        <f>VLOOKUP(A23,SOUHRN!$A$9:$E$190,2,FALSE)</f>
        <v/>
      </c>
      <c r="C23" s="68" t="n">
        <v>1</v>
      </c>
      <c r="D23" s="71" t="s">
        <v>22</v>
      </c>
      <c r="E23" s="84" t="s"/>
      <c r="F23" s="67">
        <f>C23*E23</f>
        <v/>
      </c>
    </row>
    <row r="24" spans="1:6">
      <c r="A24" s="45" t="s">
        <v>54</v>
      </c>
      <c r="B24" s="70">
        <f>VLOOKUP(A24,SOUHRN!$A$9:$E$190,2,FALSE)</f>
        <v/>
      </c>
      <c r="C24" s="68" t="n">
        <v>1</v>
      </c>
      <c r="D24" s="71" t="s">
        <v>22</v>
      </c>
      <c r="E24" s="84" t="s"/>
      <c r="F24" s="67">
        <f>C24*E24</f>
        <v/>
      </c>
    </row>
    <row r="25" spans="1:6">
      <c r="A25" s="45" t="s">
        <v>60</v>
      </c>
      <c r="B25" s="70">
        <f>VLOOKUP(A25,SOUHRN!$A$9:$E$190,2,FALSE)</f>
        <v/>
      </c>
      <c r="C25" s="68" t="n">
        <v>1</v>
      </c>
      <c r="D25" s="71" t="s">
        <v>22</v>
      </c>
      <c r="E25" s="84" t="s"/>
      <c r="F25" s="67">
        <f>C25*E25</f>
        <v/>
      </c>
    </row>
    <row r="26" spans="1:6">
      <c r="A26" s="45" t="s">
        <v>63</v>
      </c>
      <c r="B26" s="70">
        <f>VLOOKUP(A26,SOUHRN!$A$9:$E$190,2,FALSE)</f>
        <v/>
      </c>
      <c r="C26" s="68" t="n">
        <v>1</v>
      </c>
      <c r="D26" s="71" t="s">
        <v>22</v>
      </c>
      <c r="E26" s="84" t="s"/>
      <c r="F26" s="67">
        <f>C26*E26</f>
        <v/>
      </c>
    </row>
    <row r="27" spans="1:6">
      <c r="A27" s="45" t="s">
        <v>75</v>
      </c>
      <c r="B27" s="70">
        <f>VLOOKUP(A27,SOUHRN!$A$9:$E$190,2,FALSE)</f>
        <v/>
      </c>
      <c r="C27" s="68" t="n">
        <v>1</v>
      </c>
      <c r="D27" s="71" t="s">
        <v>22</v>
      </c>
      <c r="E27" s="84" t="s"/>
      <c r="F27" s="67">
        <f>C27*E27</f>
        <v/>
      </c>
    </row>
    <row r="28" spans="1:6">
      <c r="A28" s="45" t="s">
        <v>119</v>
      </c>
      <c r="B28" s="70">
        <f>VLOOKUP(A28,SOUHRN!$A$9:$E$190,2,FALSE)</f>
        <v/>
      </c>
      <c r="C28" s="68" t="n">
        <v>1</v>
      </c>
      <c r="D28" s="71" t="s">
        <v>22</v>
      </c>
      <c r="E28" s="84" t="s"/>
      <c r="F28" s="67">
        <f>C28*E28</f>
        <v/>
      </c>
    </row>
    <row customHeight="1" ht="15.75" r="29" s="27" spans="1:6">
      <c r="A29" s="45" t="s">
        <v>152</v>
      </c>
      <c r="B29" s="70">
        <f>VLOOKUP(A29,SOUHRN!$A$9:$E$190,2,FALSE)</f>
        <v/>
      </c>
      <c r="C29" s="68" t="n">
        <v>1</v>
      </c>
      <c r="D29" s="71" t="s">
        <v>22</v>
      </c>
      <c r="E29" s="84" t="s"/>
      <c r="F29" s="67">
        <f>C29*E29</f>
        <v/>
      </c>
    </row>
    <row customHeight="1" ht="15.75" r="30" s="27" spans="1:6">
      <c r="A30" s="45" t="s">
        <v>108</v>
      </c>
      <c r="B30" s="70">
        <f>VLOOKUP(A30,SOUHRN!$A$9:$E$190,2,FALSE)</f>
        <v/>
      </c>
      <c r="C30" s="68" t="n">
        <v>60</v>
      </c>
      <c r="D30" s="71" t="s">
        <v>110</v>
      </c>
      <c r="E30" s="84" t="s"/>
      <c r="F30" s="67">
        <f>C30*E30</f>
        <v/>
      </c>
    </row>
    <row r="31" spans="1:6">
      <c r="A31" s="45" t="s">
        <v>114</v>
      </c>
      <c r="B31" s="70">
        <f>VLOOKUP(A31,SOUHRN!$A$9:$E$190,2,FALSE)</f>
        <v/>
      </c>
      <c r="C31" s="69" t="n">
        <v>30</v>
      </c>
      <c r="D31" s="72" t="s">
        <v>110</v>
      </c>
      <c r="E31" s="84" t="s"/>
      <c r="F31" s="67">
        <f>C31*E31</f>
        <v/>
      </c>
    </row>
    <row r="32" spans="1:6">
      <c r="A32" s="45" t="s">
        <v>78</v>
      </c>
      <c r="B32" s="70">
        <f>VLOOKUP(A32,SOUHRN!$A$9:$E$190,2,FALSE)</f>
        <v/>
      </c>
      <c r="C32" s="68" t="n">
        <v>1</v>
      </c>
      <c r="D32" s="71" t="s">
        <v>22</v>
      </c>
      <c r="E32" s="84" t="s"/>
      <c r="F32" s="67">
        <f>C32*E32</f>
        <v/>
      </c>
    </row>
    <row r="33" spans="1:6">
      <c r="A33" s="45" t="s">
        <v>131</v>
      </c>
      <c r="B33" s="70">
        <f>VLOOKUP(A33,SOUHRN!$A$9:$E$190,2,FALSE)</f>
        <v/>
      </c>
      <c r="C33" s="69" t="n">
        <v>1</v>
      </c>
      <c r="D33" s="72" t="s">
        <v>133</v>
      </c>
      <c r="E33" s="84" t="s"/>
      <c r="F33" s="67">
        <f>C33*E33</f>
        <v/>
      </c>
    </row>
    <row r="34" spans="1:6">
      <c r="A34" s="45" t="s">
        <v>128</v>
      </c>
      <c r="B34" s="70">
        <f>VLOOKUP(A34,SOUHRN!$A$9:$E$190,2,FALSE)</f>
        <v/>
      </c>
      <c r="C34" s="69" t="n">
        <v>12</v>
      </c>
      <c r="D34" s="72" t="s">
        <v>110</v>
      </c>
      <c r="E34" s="84" t="s"/>
      <c r="F34" s="67">
        <f>C34*E34</f>
        <v/>
      </c>
    </row>
    <row r="35" spans="1:6">
      <c r="A35" s="45" t="s">
        <v>135</v>
      </c>
      <c r="B35" s="70">
        <f>VLOOKUP(A35,SOUHRN!$A$9:$E$190,2,FALSE)</f>
        <v/>
      </c>
      <c r="C35" s="69" t="n">
        <v>4</v>
      </c>
      <c r="D35" s="72" t="s">
        <v>137</v>
      </c>
      <c r="E35" s="85" t="s"/>
      <c r="F35" s="85" t="s"/>
    </row>
    <row r="36" spans="1:6">
      <c r="A36" s="45" t="s">
        <v>138</v>
      </c>
      <c r="B36" s="70">
        <f>VLOOKUP(A36,SOUHRN!$A$9:$E$190,2,FALSE)</f>
        <v/>
      </c>
      <c r="C36" s="69" t="n">
        <v>1</v>
      </c>
      <c r="D36" s="72" t="s">
        <v>137</v>
      </c>
      <c r="E36" s="85" t="s"/>
      <c r="F36" s="85" t="s"/>
    </row>
    <row r="37" spans="1:6">
      <c r="A37" s="45" t="s">
        <v>140</v>
      </c>
      <c r="B37" s="70">
        <f>VLOOKUP(A37,SOUHRN!$A$9:$E$190,2,FALSE)</f>
        <v/>
      </c>
      <c r="C37" s="69" t="n">
        <v>6</v>
      </c>
      <c r="D37" s="72" t="s">
        <v>137</v>
      </c>
      <c r="E37" s="85" t="s"/>
      <c r="F37" s="85" t="s"/>
    </row>
    <row r="38" spans="1:6">
      <c r="A38" s="45" t="s">
        <v>142</v>
      </c>
      <c r="B38" s="70">
        <f>VLOOKUP(A38,SOUHRN!$A$9:$E$190,2,FALSE)</f>
        <v/>
      </c>
      <c r="C38" s="69" t="n">
        <v>8</v>
      </c>
      <c r="D38" s="72" t="s">
        <v>137</v>
      </c>
      <c r="E38" s="85" t="s"/>
      <c r="F38" s="85" t="s"/>
    </row>
    <row r="39" spans="1:6">
      <c r="A39" s="45" t="s">
        <v>144</v>
      </c>
      <c r="B39" s="70">
        <f>VLOOKUP(A39,SOUHRN!$A$9:$E$190,2,FALSE)</f>
        <v/>
      </c>
      <c r="C39" s="69" t="n">
        <v>32</v>
      </c>
      <c r="D39" s="72" t="s">
        <v>137</v>
      </c>
      <c r="E39" s="85" t="s"/>
      <c r="F39" s="85" t="s"/>
    </row>
    <row r="40" spans="1:6">
      <c r="A40" s="45" t="s">
        <v>146</v>
      </c>
      <c r="B40" s="70">
        <f>VLOOKUP(A40,SOUHRN!$A$9:$E$190,2,FALSE)</f>
        <v/>
      </c>
      <c r="C40" s="69" t="n">
        <v>16</v>
      </c>
      <c r="D40" s="72" t="s">
        <v>137</v>
      </c>
      <c r="E40" s="85" t="s"/>
      <c r="F40" s="85" t="s"/>
    </row>
    <row r="41" spans="1:6">
      <c r="A41" s="45" t="s">
        <v>148</v>
      </c>
      <c r="B41" s="70">
        <f>VLOOKUP(A41,SOUHRN!$A$9:$E$190,2,FALSE)</f>
        <v/>
      </c>
      <c r="C41" s="69" t="n">
        <v>8</v>
      </c>
      <c r="D41" s="72" t="s">
        <v>137</v>
      </c>
      <c r="E41" s="85" t="s"/>
      <c r="F41" s="85" t="s"/>
    </row>
    <row r="42" spans="1:6">
      <c r="A42" s="45" t="s">
        <v>150</v>
      </c>
      <c r="B42" s="70">
        <f>VLOOKUP(A42,SOUHRN!$A$9:$E$190,2,FALSE)</f>
        <v/>
      </c>
      <c r="C42" s="69" t="n">
        <v>4</v>
      </c>
      <c r="D42" s="72" t="s">
        <v>137</v>
      </c>
      <c r="E42" s="85" t="s"/>
      <c r="F42" s="85" t="s"/>
    </row>
    <row customHeight="1" ht="15.75" r="43" s="27" spans="1:6" thickBot="1">
      <c r="A43" s="47" t="n"/>
      <c r="B43" s="18" t="n"/>
      <c r="C43" s="21" t="n"/>
      <c r="D43" s="31" t="n"/>
      <c r="E43" s="67" t="n"/>
      <c r="F43" s="67" t="n"/>
    </row>
    <row customHeight="1" ht="15.75" r="44" s="27" spans="1:6" thickTop="1">
      <c r="F44" s="74">
        <f>SUM(F14:F43)</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rowBreaks count="1" manualBreakCount="1">
    <brk id="34" man="1" max="16383" min="0"/>
  </rowBreaks>
</worksheet>
</file>

<file path=xl/worksheets/sheet5.xml><?xml version="1.0" encoding="utf-8"?>
<worksheet xmlns="http://schemas.openxmlformats.org/spreadsheetml/2006/main">
  <sheetPr>
    <outlinePr summaryBelow="1" summaryRight="1"/>
    <pageSetUpPr fitToPage="1"/>
  </sheetPr>
  <dimension ref="A1:F36"/>
  <sheetViews>
    <sheetView view="pageBreakPreview" workbookViewId="0" zoomScaleNormal="100" zoomScaleSheetLayoutView="100">
      <selection activeCell="D12" sqref="D12"/>
    </sheetView>
  </sheetViews>
  <sheetFormatPr baseColWidth="8" defaultRowHeight="15" outlineLevelCol="0"/>
  <cols>
    <col customWidth="1" max="1" min="1" style="27" width="21.7109375"/>
    <col customWidth="1" max="2" min="2" style="27" width="70.7109375"/>
    <col customWidth="1" max="3" min="3" style="58" width="7.7109375"/>
    <col customWidth="1" max="4" min="4" style="27" width="50.7109375"/>
    <col bestFit="1" customWidth="1" max="5" min="5" style="27" width="18.5703125"/>
    <col customWidth="1" max="6" min="6" style="27" width="14.5703125"/>
  </cols>
  <sheetData>
    <row customHeight="1" ht="15.75" r="1" s="27" spans="1:6" thickTop="1">
      <c r="A1" s="75" t="s">
        <v>0</v>
      </c>
      <c r="B1" s="76">
        <f>SOUHRN!C1</f>
        <v/>
      </c>
      <c r="C1" s="9" t="s">
        <v>159</v>
      </c>
      <c r="D1" s="2" t="n"/>
    </row>
    <row r="2" spans="1:6">
      <c r="A2" s="77" t="s">
        <v>2</v>
      </c>
      <c r="B2" s="43" t="s">
        <v>160</v>
      </c>
      <c r="C2" s="58" t="n"/>
      <c r="D2" s="82" t="s">
        <v>182</v>
      </c>
    </row>
    <row r="3" spans="1:6">
      <c r="A3" s="77" t="s">
        <v>4</v>
      </c>
      <c r="B3" s="43">
        <f>SOUHRN!C3</f>
        <v/>
      </c>
      <c r="C3" s="58" t="n"/>
    </row>
    <row r="4" spans="1:6">
      <c r="A4" s="77" t="s">
        <v>6</v>
      </c>
      <c r="B4" s="43" t="s">
        <v>162</v>
      </c>
      <c r="C4" s="58" t="n"/>
    </row>
    <row r="5" spans="1:6">
      <c r="A5" s="77" t="s">
        <v>8</v>
      </c>
      <c r="B5" s="16" t="s">
        <v>163</v>
      </c>
      <c r="C5" s="58" t="n"/>
    </row>
    <row r="6" spans="1:6">
      <c r="A6" s="77" t="s">
        <v>164</v>
      </c>
      <c r="B6" s="16" t="s">
        <v>183</v>
      </c>
      <c r="C6" s="58" t="n"/>
    </row>
    <row r="7" spans="1:6">
      <c r="A7" s="77" t="s">
        <v>166</v>
      </c>
      <c r="B7" s="16" t="s">
        <v>184</v>
      </c>
      <c r="C7" s="58" t="n"/>
    </row>
    <row r="8" spans="1:6">
      <c r="A8" s="77" t="s">
        <v>168</v>
      </c>
      <c r="B8" s="16">
        <f>RIGHT(CELL("filename",A1),LEN(CELL("filename",A1))-FIND("]",CELL("filename",A1)))</f>
        <v/>
      </c>
      <c r="C8" s="58" t="n"/>
    </row>
    <row r="9" spans="1:6">
      <c r="A9" s="77" t="s">
        <v>169</v>
      </c>
      <c r="B9" s="16" t="s">
        <v>185</v>
      </c>
      <c r="C9" s="58" t="n"/>
    </row>
    <row r="10" spans="1:6">
      <c r="A10" s="77" t="s">
        <v>171</v>
      </c>
      <c r="B10" s="61" t="n"/>
      <c r="C10" s="58" t="n"/>
    </row>
    <row customHeight="1" ht="15.75" r="11" s="27" spans="1:6" thickBot="1">
      <c r="A11" s="78" t="s">
        <v>172</v>
      </c>
      <c r="B11" s="44" t="n"/>
      <c r="C11" s="58" t="n"/>
    </row>
    <row r="12" spans="1:6">
      <c r="A12" s="8" t="n"/>
      <c r="B12" s="10" t="n"/>
      <c r="C12" s="57" t="n"/>
      <c r="D12" s="11" t="n"/>
    </row>
    <row customHeight="1" ht="31.5" r="13" s="27" spans="1:6">
      <c r="A13" s="55" t="s">
        <v>10</v>
      </c>
      <c r="B13" s="56" t="s">
        <v>173</v>
      </c>
      <c r="C13" s="4" t="s">
        <v>12</v>
      </c>
      <c r="D13" s="12" t="s">
        <v>13</v>
      </c>
      <c r="E13" s="56" t="s">
        <v>174</v>
      </c>
      <c r="F13" s="56" t="s">
        <v>175</v>
      </c>
    </row>
    <row r="14" spans="1:6">
      <c r="A14" s="45" t="s">
        <v>99</v>
      </c>
      <c r="B14" s="70">
        <f>VLOOKUP(A14,SOUHRN!$A$9:$E$190,2,FALSE)</f>
        <v/>
      </c>
      <c r="C14" s="68" t="n">
        <v>1</v>
      </c>
      <c r="D14" s="71" t="s">
        <v>133</v>
      </c>
      <c r="E14" s="84" t="s"/>
      <c r="F14" s="67">
        <f>C14*E14</f>
        <v/>
      </c>
    </row>
    <row r="15" spans="1:6">
      <c r="A15" s="45" t="s">
        <v>102</v>
      </c>
      <c r="B15" s="70">
        <f>VLOOKUP(A15,SOUHRN!$A$9:$E$190,2,FALSE)</f>
        <v/>
      </c>
      <c r="C15" s="68" t="n">
        <v>1</v>
      </c>
      <c r="D15" s="71" t="s">
        <v>133</v>
      </c>
      <c r="E15" s="84" t="s"/>
      <c r="F15" s="67">
        <f>C15*E15</f>
        <v/>
      </c>
    </row>
    <row r="16" spans="1:6">
      <c r="A16" s="45" t="s">
        <v>105</v>
      </c>
      <c r="B16" s="70">
        <f>VLOOKUP(A16,SOUHRN!$A$9:$E$190,2,FALSE)</f>
        <v/>
      </c>
      <c r="C16" s="68" t="n">
        <v>1</v>
      </c>
      <c r="D16" s="71" t="s">
        <v>133</v>
      </c>
      <c r="E16" s="84" t="s"/>
      <c r="F16" s="67">
        <f>C16*E16</f>
        <v/>
      </c>
    </row>
    <row r="17" spans="1:6">
      <c r="A17" s="45" t="s">
        <v>84</v>
      </c>
      <c r="B17" s="70">
        <f>VLOOKUP(A17,SOUHRN!$A$9:$E$190,2,FALSE)</f>
        <v/>
      </c>
      <c r="C17" s="68" t="n">
        <v>2</v>
      </c>
      <c r="D17" s="71" t="s">
        <v>22</v>
      </c>
      <c r="E17" s="84" t="s"/>
      <c r="F17" s="67">
        <f>C17*E17</f>
        <v/>
      </c>
    </row>
    <row r="18" spans="1:6">
      <c r="A18" s="45" t="s">
        <v>87</v>
      </c>
      <c r="B18" s="70">
        <f>VLOOKUP(A18,SOUHRN!$A$9:$E$190,2,FALSE)</f>
        <v/>
      </c>
      <c r="C18" s="68" t="n">
        <v>1</v>
      </c>
      <c r="D18" s="71" t="s">
        <v>22</v>
      </c>
      <c r="E18" s="84" t="s"/>
      <c r="F18" s="67">
        <f>C18*E18</f>
        <v/>
      </c>
    </row>
    <row r="19" spans="1:6">
      <c r="A19" s="45" t="s">
        <v>96</v>
      </c>
      <c r="B19" s="70">
        <f>VLOOKUP(A19,SOUHRN!$A$9:$E$190,2,FALSE)</f>
        <v/>
      </c>
      <c r="C19" s="68" t="n">
        <v>1</v>
      </c>
      <c r="D19" s="71" t="s">
        <v>22</v>
      </c>
      <c r="E19" s="84" t="s"/>
      <c r="F19" s="67">
        <f>C19*E19</f>
        <v/>
      </c>
    </row>
    <row r="20" spans="1:6">
      <c r="A20" s="45" t="s">
        <v>54</v>
      </c>
      <c r="B20" s="70">
        <f>VLOOKUP(A20,SOUHRN!$A$9:$E$190,2,FALSE)</f>
        <v/>
      </c>
      <c r="C20" s="68" t="n">
        <v>1</v>
      </c>
      <c r="D20" s="71" t="s">
        <v>22</v>
      </c>
      <c r="E20" s="84" t="s"/>
      <c r="F20" s="67">
        <f>C20*E20</f>
        <v/>
      </c>
    </row>
    <row r="21" spans="1:6">
      <c r="A21" s="45" t="s">
        <v>60</v>
      </c>
      <c r="B21" s="70">
        <f>VLOOKUP(A21,SOUHRN!$A$9:$E$190,2,FALSE)</f>
        <v/>
      </c>
      <c r="C21" s="68" t="n">
        <v>1</v>
      </c>
      <c r="D21" s="71" t="s">
        <v>22</v>
      </c>
      <c r="E21" s="84" t="s"/>
      <c r="F21" s="67">
        <f>C21*E21</f>
        <v/>
      </c>
    </row>
    <row r="22" spans="1:6">
      <c r="A22" s="45" t="s">
        <v>63</v>
      </c>
      <c r="B22" s="70">
        <f>VLOOKUP(A22,SOUHRN!$A$9:$E$190,2,FALSE)</f>
        <v/>
      </c>
      <c r="C22" s="68" t="n">
        <v>1</v>
      </c>
      <c r="D22" s="71" t="s">
        <v>22</v>
      </c>
      <c r="E22" s="84" t="s"/>
      <c r="F22" s="67">
        <f>C22*E22</f>
        <v/>
      </c>
    </row>
    <row r="23" spans="1:6">
      <c r="A23" s="45" t="s">
        <v>66</v>
      </c>
      <c r="B23" s="70">
        <f>VLOOKUP(A23,SOUHRN!$A$9:$E$190,2,FALSE)</f>
        <v/>
      </c>
      <c r="C23" s="68" t="n">
        <v>1</v>
      </c>
      <c r="D23" s="71" t="s">
        <v>22</v>
      </c>
      <c r="E23" s="84" t="s"/>
      <c r="F23" s="67">
        <f>C23*E23</f>
        <v/>
      </c>
    </row>
    <row r="24" spans="1:6">
      <c r="A24" s="45" t="s">
        <v>69</v>
      </c>
      <c r="B24" s="70">
        <f>VLOOKUP(A24,SOUHRN!$A$9:$E$190,2,FALSE)</f>
        <v/>
      </c>
      <c r="C24" s="68" t="n">
        <v>1</v>
      </c>
      <c r="D24" s="71" t="s">
        <v>22</v>
      </c>
      <c r="E24" s="84" t="s"/>
      <c r="F24" s="67">
        <f>C24*E24</f>
        <v/>
      </c>
    </row>
    <row r="25" spans="1:6">
      <c r="A25" s="45" t="s">
        <v>72</v>
      </c>
      <c r="B25" s="70">
        <f>VLOOKUP(A25,SOUHRN!$A$9:$E$190,2,FALSE)</f>
        <v/>
      </c>
      <c r="C25" s="68" t="n">
        <v>1</v>
      </c>
      <c r="D25" s="71" t="s">
        <v>22</v>
      </c>
      <c r="E25" s="84" t="s"/>
      <c r="F25" s="67">
        <f>C25*E25</f>
        <v/>
      </c>
    </row>
    <row r="26" spans="1:6">
      <c r="A26" s="45" t="s">
        <v>131</v>
      </c>
      <c r="B26" s="70">
        <f>VLOOKUP(A26,SOUHRN!$A$9:$E$190,2,FALSE)</f>
        <v/>
      </c>
      <c r="C26" s="69" t="n">
        <v>1</v>
      </c>
      <c r="D26" s="72" t="s">
        <v>133</v>
      </c>
      <c r="E26" s="84" t="s"/>
      <c r="F26" s="67">
        <f>C26*E26</f>
        <v/>
      </c>
    </row>
    <row r="27" spans="1:6">
      <c r="A27" s="45" t="s">
        <v>135</v>
      </c>
      <c r="B27" s="70">
        <f>VLOOKUP(A27,SOUHRN!$A$9:$E$190,2,FALSE)</f>
        <v/>
      </c>
      <c r="C27" s="69" t="n">
        <v>2</v>
      </c>
      <c r="D27" s="72" t="s">
        <v>137</v>
      </c>
      <c r="E27" s="85" t="s"/>
      <c r="F27" s="85" t="s"/>
    </row>
    <row r="28" spans="1:6">
      <c r="A28" s="45" t="s">
        <v>138</v>
      </c>
      <c r="B28" s="70">
        <f>VLOOKUP(A28,SOUHRN!$A$9:$E$190,2,FALSE)</f>
        <v/>
      </c>
      <c r="C28" s="69" t="n">
        <v>1</v>
      </c>
      <c r="D28" s="72" t="s">
        <v>137</v>
      </c>
      <c r="E28" s="85" t="s"/>
      <c r="F28" s="85" t="s"/>
    </row>
    <row r="29" spans="1:6">
      <c r="A29" s="45" t="s">
        <v>140</v>
      </c>
      <c r="B29" s="70">
        <f>VLOOKUP(A29,SOUHRN!$A$9:$E$190,2,FALSE)</f>
        <v/>
      </c>
      <c r="C29" s="69" t="n">
        <v>4</v>
      </c>
      <c r="D29" s="72" t="s">
        <v>137</v>
      </c>
      <c r="E29" s="85" t="s"/>
      <c r="F29" s="85" t="s"/>
    </row>
    <row r="30" spans="1:6">
      <c r="A30" s="45" t="s">
        <v>142</v>
      </c>
      <c r="B30" s="70">
        <f>VLOOKUP(A30,SOUHRN!$A$9:$E$190,2,FALSE)</f>
        <v/>
      </c>
      <c r="C30" s="69" t="n">
        <v>4</v>
      </c>
      <c r="D30" s="72" t="s">
        <v>137</v>
      </c>
      <c r="E30" s="85" t="s"/>
      <c r="F30" s="85" t="s"/>
    </row>
    <row r="31" spans="1:6">
      <c r="A31" s="45" t="s">
        <v>144</v>
      </c>
      <c r="B31" s="70">
        <f>VLOOKUP(A31,SOUHRN!$A$9:$E$190,2,FALSE)</f>
        <v/>
      </c>
      <c r="C31" s="69" t="n">
        <v>24</v>
      </c>
      <c r="D31" s="72" t="s">
        <v>137</v>
      </c>
      <c r="E31" s="85" t="s"/>
      <c r="F31" s="85" t="s"/>
    </row>
    <row r="32" spans="1:6">
      <c r="A32" s="45" t="s">
        <v>146</v>
      </c>
      <c r="B32" s="70">
        <f>VLOOKUP(A32,SOUHRN!$A$9:$E$190,2,FALSE)</f>
        <v/>
      </c>
      <c r="C32" s="69" t="n">
        <v>16</v>
      </c>
      <c r="D32" s="72" t="s">
        <v>137</v>
      </c>
      <c r="E32" s="85" t="s"/>
      <c r="F32" s="85" t="s"/>
    </row>
    <row r="33" spans="1:6">
      <c r="A33" s="45" t="s">
        <v>148</v>
      </c>
      <c r="B33" s="70">
        <f>VLOOKUP(A33,SOUHRN!$A$9:$E$190,2,FALSE)</f>
        <v/>
      </c>
      <c r="C33" s="69" t="n">
        <v>8</v>
      </c>
      <c r="D33" s="72" t="s">
        <v>137</v>
      </c>
      <c r="E33" s="85" t="s"/>
      <c r="F33" s="85" t="s"/>
    </row>
    <row r="34" spans="1:6">
      <c r="A34" s="45" t="s">
        <v>150</v>
      </c>
      <c r="B34" s="70">
        <f>VLOOKUP(A34,SOUHRN!$A$9:$E$190,2,FALSE)</f>
        <v/>
      </c>
      <c r="C34" s="69" t="n">
        <v>4</v>
      </c>
      <c r="D34" s="72" t="s">
        <v>137</v>
      </c>
      <c r="E34" s="85" t="s"/>
      <c r="F34" s="85" t="s"/>
    </row>
    <row customHeight="1" ht="15.75" r="35" s="27" spans="1:6" thickBot="1">
      <c r="A35" s="47" t="n"/>
      <c r="B35" s="18" t="n"/>
      <c r="C35" s="21" t="n"/>
      <c r="D35" s="31" t="n"/>
    </row>
    <row customHeight="1" ht="15.75" r="36" s="27" spans="1:6" thickTop="1">
      <c r="F36" s="73">
        <f>SUM(F14:F35)</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7" verticalDpi="300"/>
</worksheet>
</file>

<file path=xl/worksheets/sheet6.xml><?xml version="1.0" encoding="utf-8"?>
<worksheet xmlns="http://schemas.openxmlformats.org/spreadsheetml/2006/main">
  <sheetPr>
    <outlinePr summaryBelow="1" summaryRight="1"/>
    <pageSetUpPr fitToPage="1"/>
  </sheetPr>
  <dimension ref="A1:F48"/>
  <sheetViews>
    <sheetView view="pageBreakPreview" workbookViewId="0" zoomScaleNormal="100" zoomScaleSheetLayoutView="100">
      <selection activeCell="D12" sqref="D12"/>
    </sheetView>
  </sheetViews>
  <sheetFormatPr baseColWidth="8" defaultRowHeight="15" outlineLevelCol="0"/>
  <cols>
    <col customWidth="1" max="1" min="1" style="27" width="21.7109375"/>
    <col customWidth="1" max="2" min="2" style="27" width="70.7109375"/>
    <col customWidth="1" max="3" min="3" style="58" width="7.7109375"/>
    <col customWidth="1" max="4" min="4" style="27" width="50.7109375"/>
    <col bestFit="1" customWidth="1" max="5" min="5" style="27" width="18.5703125"/>
    <col customWidth="1" max="6" min="6" style="27" width="15.140625"/>
  </cols>
  <sheetData>
    <row customHeight="1" ht="15.75" r="1" s="27" spans="1:6" thickTop="1">
      <c r="A1" s="75" t="s">
        <v>0</v>
      </c>
      <c r="B1" s="76">
        <f>SOUHRN!C1</f>
        <v/>
      </c>
      <c r="C1" s="9" t="s">
        <v>159</v>
      </c>
      <c r="D1" s="2" t="n"/>
    </row>
    <row customHeight="1" ht="15" r="2" s="27" spans="1:6">
      <c r="A2" s="77" t="s">
        <v>2</v>
      </c>
      <c r="B2" s="43">
        <f>SOUHRN!C2</f>
        <v/>
      </c>
      <c r="C2" s="58" t="n"/>
      <c r="D2" s="82" t="s">
        <v>186</v>
      </c>
    </row>
    <row r="3" spans="1:6">
      <c r="A3" s="77" t="s">
        <v>4</v>
      </c>
      <c r="B3" s="43">
        <f>SOUHRN!C3</f>
        <v/>
      </c>
      <c r="C3" s="58" t="n"/>
    </row>
    <row r="4" spans="1:6">
      <c r="A4" s="77" t="s">
        <v>6</v>
      </c>
      <c r="B4" s="43">
        <f>SOUHRN!C4</f>
        <v/>
      </c>
      <c r="C4" s="58" t="n"/>
    </row>
    <row r="5" spans="1:6">
      <c r="A5" s="77" t="s">
        <v>8</v>
      </c>
      <c r="B5" s="16" t="s">
        <v>163</v>
      </c>
      <c r="C5" s="58" t="n"/>
    </row>
    <row r="6" spans="1:6">
      <c r="A6" s="77" t="s">
        <v>164</v>
      </c>
      <c r="B6" s="16" t="s">
        <v>187</v>
      </c>
      <c r="C6" s="58" t="n"/>
    </row>
    <row r="7" spans="1:6">
      <c r="A7" s="77" t="s">
        <v>166</v>
      </c>
      <c r="B7" s="16" t="s">
        <v>167</v>
      </c>
      <c r="C7" s="58" t="n"/>
    </row>
    <row r="8" spans="1:6">
      <c r="A8" s="77" t="s">
        <v>168</v>
      </c>
      <c r="B8" s="16">
        <f>RIGHT(CELL("filename",A1),LEN(CELL("filename",A1))-FIND("]",CELL("filename",A1)))</f>
        <v/>
      </c>
      <c r="C8" s="58" t="n"/>
    </row>
    <row r="9" spans="1:6">
      <c r="A9" s="77" t="s">
        <v>169</v>
      </c>
      <c r="B9" s="16" t="s">
        <v>188</v>
      </c>
      <c r="C9" s="58" t="n"/>
    </row>
    <row r="10" spans="1:6">
      <c r="A10" s="77" t="s">
        <v>171</v>
      </c>
      <c r="B10" s="16" t="n"/>
      <c r="C10" s="58" t="n"/>
    </row>
    <row customHeight="1" ht="15.75" r="11" s="27" spans="1:6" thickBot="1">
      <c r="A11" s="78" t="s">
        <v>172</v>
      </c>
      <c r="B11" s="44" t="n"/>
      <c r="C11" s="58" t="n"/>
    </row>
    <row r="12" spans="1:6">
      <c r="A12" s="8" t="n"/>
      <c r="B12" s="10" t="n"/>
      <c r="C12" s="57" t="n"/>
      <c r="D12" s="11" t="n"/>
    </row>
    <row customHeight="1" ht="31.5" r="13" s="27" spans="1:6">
      <c r="A13" s="55" t="s">
        <v>10</v>
      </c>
      <c r="B13" s="56" t="s">
        <v>173</v>
      </c>
      <c r="C13" s="4" t="s">
        <v>12</v>
      </c>
      <c r="D13" s="12" t="s">
        <v>13</v>
      </c>
      <c r="E13" s="56" t="s">
        <v>174</v>
      </c>
      <c r="F13" s="56" t="s">
        <v>175</v>
      </c>
    </row>
    <row r="14" spans="1:6">
      <c r="A14" s="45" t="s">
        <v>39</v>
      </c>
      <c r="B14" s="70">
        <f>VLOOKUP(A14,SOUHRN!$A$9:$E$190,2,FALSE)</f>
        <v/>
      </c>
      <c r="C14" s="68" t="n">
        <v>1</v>
      </c>
      <c r="D14" s="71" t="s">
        <v>22</v>
      </c>
      <c r="E14" s="84" t="s"/>
      <c r="F14" s="67">
        <f>C14*E14</f>
        <v/>
      </c>
    </row>
    <row r="15" spans="1:6">
      <c r="A15" s="45" t="s">
        <v>116</v>
      </c>
      <c r="B15" s="70">
        <f>VLOOKUP(A15,SOUHRN!$A$9:$E$190,2,FALSE)</f>
        <v/>
      </c>
      <c r="C15" s="68" t="n">
        <v>1</v>
      </c>
      <c r="D15" s="71" t="s">
        <v>22</v>
      </c>
      <c r="E15" s="84" t="s"/>
      <c r="F15" s="67">
        <f>C15*E15</f>
        <v/>
      </c>
    </row>
    <row r="16" spans="1:6">
      <c r="A16" s="45" t="s">
        <v>24</v>
      </c>
      <c r="B16" s="70">
        <f>VLOOKUP(A16,SOUHRN!$A$9:$E$190,2,FALSE)</f>
        <v/>
      </c>
      <c r="C16" s="68" t="n">
        <v>1</v>
      </c>
      <c r="D16" s="71" t="s">
        <v>22</v>
      </c>
      <c r="E16" s="84" t="s"/>
      <c r="F16" s="67">
        <f>C16*E16</f>
        <v/>
      </c>
    </row>
    <row r="17" spans="1:6">
      <c r="A17" s="45" t="s">
        <v>122</v>
      </c>
      <c r="B17" s="70">
        <f>VLOOKUP(A17,SOUHRN!$A$9:$E$190,2,FALSE)</f>
        <v/>
      </c>
      <c r="C17" s="68" t="n">
        <v>1</v>
      </c>
      <c r="D17" s="71" t="s">
        <v>22</v>
      </c>
      <c r="E17" s="84" t="s"/>
      <c r="F17" s="67">
        <f>C17*E17</f>
        <v/>
      </c>
    </row>
    <row r="18" spans="1:6">
      <c r="A18" s="45" t="s">
        <v>99</v>
      </c>
      <c r="B18" s="70">
        <f>VLOOKUP(A18,SOUHRN!$A$9:$E$190,2,FALSE)</f>
        <v/>
      </c>
      <c r="C18" s="68" t="n">
        <v>1</v>
      </c>
      <c r="D18" s="71" t="s">
        <v>133</v>
      </c>
      <c r="E18" s="84" t="s"/>
      <c r="F18" s="67">
        <f>C18*E18</f>
        <v/>
      </c>
    </row>
    <row r="19" spans="1:6">
      <c r="A19" s="45" t="s">
        <v>102</v>
      </c>
      <c r="B19" s="70">
        <f>VLOOKUP(A19,SOUHRN!$A$9:$E$190,2,FALSE)</f>
        <v/>
      </c>
      <c r="C19" s="68" t="n">
        <v>1</v>
      </c>
      <c r="D19" s="71" t="s">
        <v>133</v>
      </c>
      <c r="E19" s="84" t="s"/>
      <c r="F19" s="67">
        <f>C19*E19</f>
        <v/>
      </c>
    </row>
    <row r="20" spans="1:6">
      <c r="A20" s="45" t="s">
        <v>105</v>
      </c>
      <c r="B20" s="70">
        <f>VLOOKUP(A20,SOUHRN!$A$9:$E$190,2,FALSE)</f>
        <v/>
      </c>
      <c r="C20" s="68" t="n">
        <v>1</v>
      </c>
      <c r="D20" s="71" t="s">
        <v>133</v>
      </c>
      <c r="E20" s="84" t="s"/>
      <c r="F20" s="67">
        <f>C20*E20</f>
        <v/>
      </c>
    </row>
    <row r="21" spans="1:6">
      <c r="A21" s="45" t="s">
        <v>84</v>
      </c>
      <c r="B21" s="70">
        <f>VLOOKUP(A21,SOUHRN!$A$9:$E$190,2,FALSE)</f>
        <v/>
      </c>
      <c r="C21" s="68" t="n">
        <v>2</v>
      </c>
      <c r="D21" s="71" t="s">
        <v>22</v>
      </c>
      <c r="E21" s="84" t="s"/>
      <c r="F21" s="67">
        <f>C21*E21</f>
        <v/>
      </c>
    </row>
    <row r="22" spans="1:6">
      <c r="A22" s="45" t="s">
        <v>87</v>
      </c>
      <c r="B22" s="70">
        <f>VLOOKUP(A22,SOUHRN!$A$9:$E$190,2,FALSE)</f>
        <v/>
      </c>
      <c r="C22" s="68" t="n">
        <v>1</v>
      </c>
      <c r="D22" s="71" t="s">
        <v>22</v>
      </c>
      <c r="E22" s="84" t="s"/>
      <c r="F22" s="67">
        <f>C22*E22</f>
        <v/>
      </c>
    </row>
    <row r="23" spans="1:6">
      <c r="A23" s="45" t="s">
        <v>90</v>
      </c>
      <c r="B23" s="70">
        <f>VLOOKUP(A23,SOUHRN!$A$9:$E$190,2,FALSE)</f>
        <v/>
      </c>
      <c r="C23" s="68" t="n">
        <v>2</v>
      </c>
      <c r="D23" s="71" t="s">
        <v>22</v>
      </c>
      <c r="E23" s="84" t="s"/>
      <c r="F23" s="67">
        <f>C23*E23</f>
        <v/>
      </c>
    </row>
    <row r="24" spans="1:6">
      <c r="A24" s="45" t="s">
        <v>96</v>
      </c>
      <c r="B24" s="70">
        <f>VLOOKUP(A24,SOUHRN!$A$9:$E$190,2,FALSE)</f>
        <v/>
      </c>
      <c r="C24" s="68" t="n">
        <v>1</v>
      </c>
      <c r="D24" s="71" t="s">
        <v>22</v>
      </c>
      <c r="E24" s="84" t="s"/>
      <c r="F24" s="67">
        <f>C24*E24</f>
        <v/>
      </c>
    </row>
    <row r="25" spans="1:6">
      <c r="A25" s="45" t="s">
        <v>54</v>
      </c>
      <c r="B25" s="70">
        <f>VLOOKUP(A25,SOUHRN!$A$9:$E$190,2,FALSE)</f>
        <v/>
      </c>
      <c r="C25" s="68" t="n">
        <v>1</v>
      </c>
      <c r="D25" s="71" t="s">
        <v>22</v>
      </c>
      <c r="E25" s="84" t="s"/>
      <c r="F25" s="67">
        <f>C25*E25</f>
        <v/>
      </c>
    </row>
    <row r="26" spans="1:6">
      <c r="A26" s="45" t="s">
        <v>60</v>
      </c>
      <c r="B26" s="70">
        <f>VLOOKUP(A26,SOUHRN!$A$9:$E$190,2,FALSE)</f>
        <v/>
      </c>
      <c r="C26" s="68" t="n">
        <v>1</v>
      </c>
      <c r="D26" s="71" t="s">
        <v>22</v>
      </c>
      <c r="E26" s="84" t="s"/>
      <c r="F26" s="67">
        <f>C26*E26</f>
        <v/>
      </c>
    </row>
    <row r="27" spans="1:6">
      <c r="A27" s="45" t="s">
        <v>48</v>
      </c>
      <c r="B27" s="70">
        <f>VLOOKUP(A27,SOUHRN!$A$9:$E$190,2,FALSE)</f>
        <v/>
      </c>
      <c r="C27" s="68" t="n">
        <v>1</v>
      </c>
      <c r="D27" s="71" t="s">
        <v>22</v>
      </c>
      <c r="E27" s="84" t="s"/>
      <c r="F27" s="67">
        <f>C27*E27</f>
        <v/>
      </c>
    </row>
    <row r="28" spans="1:6">
      <c r="A28" s="45" t="s">
        <v>75</v>
      </c>
      <c r="B28" s="70">
        <f>VLOOKUP(A28,SOUHRN!$A$9:$E$190,2,FALSE)</f>
        <v/>
      </c>
      <c r="C28" s="68" t="n">
        <v>1</v>
      </c>
      <c r="D28" s="71" t="s">
        <v>22</v>
      </c>
      <c r="E28" s="84" t="s"/>
      <c r="F28" s="67">
        <f>C28*E28</f>
        <v/>
      </c>
    </row>
    <row r="29" spans="1:6">
      <c r="A29" s="45" t="s">
        <v>27</v>
      </c>
      <c r="B29" s="70">
        <f>VLOOKUP(A29,SOUHRN!$A$9:$E$190,2,FALSE)</f>
        <v/>
      </c>
      <c r="C29" s="68" t="n">
        <v>1</v>
      </c>
      <c r="D29" s="71" t="s">
        <v>22</v>
      </c>
      <c r="E29" s="84" t="s"/>
      <c r="F29" s="67">
        <f>C29*E29</f>
        <v/>
      </c>
    </row>
    <row r="30" spans="1:6">
      <c r="A30" s="45" t="s">
        <v>125</v>
      </c>
      <c r="B30" s="70">
        <f>VLOOKUP(A30,SOUHRN!$A$9:$E$190,2,FALSE)</f>
        <v/>
      </c>
      <c r="C30" s="68" t="n">
        <v>1</v>
      </c>
      <c r="D30" s="71" t="s">
        <v>22</v>
      </c>
      <c r="E30" s="84" t="s"/>
      <c r="F30" s="67">
        <f>C30*E30</f>
        <v/>
      </c>
    </row>
    <row r="31" spans="1:6">
      <c r="A31" s="45" t="s">
        <v>119</v>
      </c>
      <c r="B31" s="70">
        <f>VLOOKUP(A31,SOUHRN!$A$9:$E$190,2,FALSE)</f>
        <v/>
      </c>
      <c r="C31" s="68" t="n">
        <v>1</v>
      </c>
      <c r="D31" s="71" t="s">
        <v>22</v>
      </c>
      <c r="E31" s="84" t="s"/>
      <c r="F31" s="67">
        <f>C31*E31</f>
        <v/>
      </c>
    </row>
    <row r="32" spans="1:6">
      <c r="A32" s="45" t="s">
        <v>152</v>
      </c>
      <c r="B32" s="70">
        <f>VLOOKUP(A32,SOUHRN!$A$9:$E$190,2,FALSE)</f>
        <v/>
      </c>
      <c r="C32" s="68" t="n">
        <v>1</v>
      </c>
      <c r="D32" s="71" t="s">
        <v>22</v>
      </c>
      <c r="E32" s="84" t="s"/>
      <c r="F32" s="67">
        <f>C32*E32</f>
        <v/>
      </c>
    </row>
    <row r="33" spans="1:6">
      <c r="A33" s="45" t="s">
        <v>108</v>
      </c>
      <c r="B33" s="70">
        <f>VLOOKUP(A33,SOUHRN!$A$9:$E$190,2,FALSE)</f>
        <v/>
      </c>
      <c r="C33" s="68" t="n">
        <v>60</v>
      </c>
      <c r="D33" s="71" t="s">
        <v>110</v>
      </c>
      <c r="E33" s="84" t="s"/>
      <c r="F33" s="67">
        <f>C33*E33</f>
        <v/>
      </c>
    </row>
    <row r="34" spans="1:6">
      <c r="A34" s="45" t="s">
        <v>112</v>
      </c>
      <c r="B34" s="70">
        <f>VLOOKUP(A34,SOUHRN!$A$9:$E$190,2,FALSE)</f>
        <v/>
      </c>
      <c r="C34" s="69" t="n">
        <v>30</v>
      </c>
      <c r="D34" s="72" t="s">
        <v>110</v>
      </c>
      <c r="E34" s="84" t="s"/>
      <c r="F34" s="67">
        <f>C34*E34</f>
        <v/>
      </c>
    </row>
    <row r="35" spans="1:6">
      <c r="A35" s="45" t="s">
        <v>78</v>
      </c>
      <c r="B35" s="70">
        <f>VLOOKUP(A35,SOUHRN!$A$9:$E$190,2,FALSE)</f>
        <v/>
      </c>
      <c r="C35" s="68" t="n">
        <v>1</v>
      </c>
      <c r="D35" s="71" t="s">
        <v>22</v>
      </c>
      <c r="E35" s="84" t="s"/>
      <c r="F35" s="67">
        <f>C35*E35</f>
        <v/>
      </c>
    </row>
    <row r="36" spans="1:6">
      <c r="A36" s="45" t="s">
        <v>63</v>
      </c>
      <c r="B36" s="70">
        <f>VLOOKUP(A36,SOUHRN!$A$9:$E$190,2,FALSE)</f>
        <v/>
      </c>
      <c r="C36" s="68" t="n">
        <v>1</v>
      </c>
      <c r="D36" s="71" t="s">
        <v>22</v>
      </c>
      <c r="E36" s="84" t="s"/>
      <c r="F36" s="67">
        <f>C36*E36</f>
        <v/>
      </c>
    </row>
    <row r="37" spans="1:6">
      <c r="A37" s="45" t="s">
        <v>131</v>
      </c>
      <c r="B37" s="70">
        <f>VLOOKUP(A37,SOUHRN!$A$9:$E$190,2,FALSE)</f>
        <v/>
      </c>
      <c r="C37" s="69" t="n">
        <v>1</v>
      </c>
      <c r="D37" s="72" t="s">
        <v>133</v>
      </c>
      <c r="E37" s="84" t="s"/>
      <c r="F37" s="67">
        <f>C37*E37</f>
        <v/>
      </c>
    </row>
    <row r="38" spans="1:6">
      <c r="A38" s="45" t="s">
        <v>128</v>
      </c>
      <c r="B38" s="70">
        <f>VLOOKUP(A38,SOUHRN!$A$9:$E$190,2,FALSE)</f>
        <v/>
      </c>
      <c r="C38" s="69" t="n">
        <v>12</v>
      </c>
      <c r="D38" s="72" t="s">
        <v>110</v>
      </c>
      <c r="E38" s="84" t="s"/>
      <c r="F38" s="67">
        <f>C38*E38</f>
        <v/>
      </c>
    </row>
    <row r="39" spans="1:6">
      <c r="A39" s="45" t="s">
        <v>135</v>
      </c>
      <c r="B39" s="70">
        <f>VLOOKUP(A39,SOUHRN!$A$9:$E$190,2,FALSE)</f>
        <v/>
      </c>
      <c r="C39" s="69" t="n">
        <v>4</v>
      </c>
      <c r="D39" s="72" t="s">
        <v>137</v>
      </c>
      <c r="E39" s="85" t="s"/>
      <c r="F39" s="85" t="s"/>
    </row>
    <row r="40" spans="1:6">
      <c r="A40" s="45" t="s">
        <v>138</v>
      </c>
      <c r="B40" s="70">
        <f>VLOOKUP(A40,SOUHRN!$A$9:$E$190,2,FALSE)</f>
        <v/>
      </c>
      <c r="C40" s="69" t="n">
        <v>1</v>
      </c>
      <c r="D40" s="72" t="s">
        <v>137</v>
      </c>
      <c r="E40" s="85" t="s"/>
      <c r="F40" s="85" t="s"/>
    </row>
    <row r="41" spans="1:6">
      <c r="A41" s="45" t="s">
        <v>140</v>
      </c>
      <c r="B41" s="70">
        <f>VLOOKUP(A41,SOUHRN!$A$9:$E$190,2,FALSE)</f>
        <v/>
      </c>
      <c r="C41" s="69" t="n">
        <v>6</v>
      </c>
      <c r="D41" s="72" t="s">
        <v>137</v>
      </c>
      <c r="E41" s="85" t="s"/>
      <c r="F41" s="85" t="s"/>
    </row>
    <row r="42" spans="1:6">
      <c r="A42" s="45" t="s">
        <v>142</v>
      </c>
      <c r="B42" s="70">
        <f>VLOOKUP(A42,SOUHRN!$A$9:$E$190,2,FALSE)</f>
        <v/>
      </c>
      <c r="C42" s="69" t="n">
        <v>8</v>
      </c>
      <c r="D42" s="72" t="s">
        <v>137</v>
      </c>
      <c r="E42" s="85" t="s"/>
      <c r="F42" s="85" t="s"/>
    </row>
    <row r="43" spans="1:6">
      <c r="A43" s="45" t="s">
        <v>144</v>
      </c>
      <c r="B43" s="70">
        <f>VLOOKUP(A43,SOUHRN!$A$9:$E$190,2,FALSE)</f>
        <v/>
      </c>
      <c r="C43" s="69" t="n">
        <v>32</v>
      </c>
      <c r="D43" s="72" t="s">
        <v>137</v>
      </c>
      <c r="E43" s="85" t="s"/>
      <c r="F43" s="85" t="s"/>
    </row>
    <row r="44" spans="1:6">
      <c r="A44" s="45" t="s">
        <v>146</v>
      </c>
      <c r="B44" s="70">
        <f>VLOOKUP(A44,SOUHRN!$A$9:$E$190,2,FALSE)</f>
        <v/>
      </c>
      <c r="C44" s="69" t="n">
        <v>16</v>
      </c>
      <c r="D44" s="72" t="s">
        <v>137</v>
      </c>
      <c r="E44" s="85" t="s"/>
      <c r="F44" s="85" t="s"/>
    </row>
    <row r="45" spans="1:6">
      <c r="A45" s="45" t="s">
        <v>148</v>
      </c>
      <c r="B45" s="70">
        <f>VLOOKUP(A45,SOUHRN!$A$9:$E$190,2,FALSE)</f>
        <v/>
      </c>
      <c r="C45" s="69" t="n">
        <v>8</v>
      </c>
      <c r="D45" s="72" t="s">
        <v>137</v>
      </c>
      <c r="E45" s="85" t="s"/>
      <c r="F45" s="85" t="s"/>
    </row>
    <row r="46" spans="1:6">
      <c r="A46" s="45" t="s">
        <v>150</v>
      </c>
      <c r="B46" s="70">
        <f>VLOOKUP(A46,SOUHRN!$A$9:$E$190,2,FALSE)</f>
        <v/>
      </c>
      <c r="C46" s="69" t="n">
        <v>4</v>
      </c>
      <c r="D46" s="72" t="s">
        <v>137</v>
      </c>
      <c r="E46" s="85" t="s"/>
      <c r="F46" s="85" t="s"/>
    </row>
    <row customHeight="1" ht="15.75" r="47" s="27" spans="1:6" thickBot="1">
      <c r="A47" s="47" t="n"/>
      <c r="B47" s="18" t="n"/>
      <c r="C47" s="21" t="n"/>
      <c r="D47" s="31" t="n"/>
    </row>
    <row customHeight="1" ht="15.75" r="48" s="27" spans="1:6" thickTop="1">
      <c r="F48" s="73">
        <f>SUM(F14:F47)</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rowBreaks count="1" manualBreakCount="1">
    <brk id="38" man="1" max="16383" min="0"/>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8743CC7546B364DB0806A972C66EF22" ma:contentTypeVersion="4" ma:contentTypeDescription="Vytvoří nový dokument" ma:contentTypeScope="" ma:versionID="433f7600fff0ccbe96e12dd3267005a8">
  <xsd:schema xmlns:xsd="http://www.w3.org/2001/XMLSchema" xmlns:xs="http://www.w3.org/2001/XMLSchema" xmlns:p="http://schemas.microsoft.com/office/2006/metadata/properties" xmlns:ns2="7dfbae14-5b70-4a6e-98e6-73d00217dcdf" xmlns:ns3="fa7f2184-2e7d-4cc4-b6a2-e5a3ec1d7709" targetNamespace="http://schemas.microsoft.com/office/2006/metadata/properties" ma:root="true" ma:fieldsID="9092624e35f10ba7d7cba96163e74c62" ns2:_="" ns3:_="">
    <xsd:import namespace="7dfbae14-5b70-4a6e-98e6-73d00217dcdf"/>
    <xsd:import namespace="fa7f2184-2e7d-4cc4-b6a2-e5a3ec1d770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fbae14-5b70-4a6e-98e6-73d00217dc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7f2184-2e7d-4cc4-b6a2-e5a3ec1d7709"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DCBA166-9BA4-4237-8604-B07D178E0089}"/>
</file>

<file path=customXml/itemProps2.xml><?xml version="1.0" encoding="utf-8"?>
<ds:datastoreItem xmlns:ds="http://schemas.openxmlformats.org/officeDocument/2006/customXml" ds:itemID="{905BB4C0-56BB-487F-A9A9-EB0C02A0556F}"/>
</file>

<file path=customXml/itemProps3.xml><?xml version="1.0" encoding="utf-8"?>
<ds:datastoreItem xmlns:ds="http://schemas.openxmlformats.org/officeDocument/2006/customXml" ds:itemID="{A03BFC24-F9A6-4E56-94AC-7C4B37504CCB}"/>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karel</cp:lastModifiedBy>
  <cp:lastPrinted>2016-05-09T13:57:55Z</cp:lastPrinted>
  <dcterms:created xsi:type="dcterms:W3CDTF">2013-07-18T13:10:46Z</dcterms:created>
  <dcterms:modified xsi:type="dcterms:W3CDTF">2018-04-03T09:11:48Z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0x010100B8743CC7546B364DB0806A972C66EF22</vt:lpwstr>
  </property>
</Properties>
</file>